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F8E0C499-3F97-43A2-BB8B-9F80D6776AD5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RAW" sheetId="1" r:id="rId1"/>
    <sheet name="Plofile" sheetId="2" r:id="rId2"/>
    <sheet name="Correction" sheetId="3" r:id="rId3"/>
    <sheet name="Plot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2" l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N139" i="1"/>
  <c r="S139" i="1"/>
  <c r="AQ139" i="1"/>
  <c r="AR139" i="1"/>
  <c r="AS139" i="1"/>
  <c r="AT139" i="1"/>
  <c r="AW139" i="1"/>
  <c r="AX139" i="1"/>
  <c r="AY139" i="1"/>
  <c r="AZ139" i="1"/>
  <c r="BA139" i="1"/>
  <c r="BB139" i="1"/>
  <c r="BE139" i="1"/>
  <c r="BF139" i="1"/>
  <c r="BG139" i="1"/>
  <c r="BH139" i="1"/>
  <c r="BI139" i="1"/>
  <c r="AV139" i="1" s="1"/>
  <c r="BJ139" i="1"/>
  <c r="AU139" i="1" s="1"/>
  <c r="BC139" i="1" s="1"/>
  <c r="BK139" i="1"/>
  <c r="BL139" i="1"/>
  <c r="BM139" i="1"/>
  <c r="BN139" i="1"/>
  <c r="BO139" i="1"/>
  <c r="BP139" i="1"/>
  <c r="N140" i="1"/>
  <c r="S140" i="1"/>
  <c r="AQ140" i="1"/>
  <c r="AR140" i="1"/>
  <c r="AS140" i="1"/>
  <c r="AT140" i="1"/>
  <c r="AW140" i="1"/>
  <c r="AX140" i="1"/>
  <c r="AY140" i="1"/>
  <c r="AZ140" i="1"/>
  <c r="BA140" i="1"/>
  <c r="BB140" i="1"/>
  <c r="BE140" i="1"/>
  <c r="BF140" i="1"/>
  <c r="BG140" i="1"/>
  <c r="BH140" i="1"/>
  <c r="BI140" i="1"/>
  <c r="AV140" i="1" s="1"/>
  <c r="BJ140" i="1"/>
  <c r="AU140" i="1" s="1"/>
  <c r="BK140" i="1"/>
  <c r="BL140" i="1"/>
  <c r="BM140" i="1"/>
  <c r="BN140" i="1"/>
  <c r="BO140" i="1"/>
  <c r="BP140" i="1"/>
  <c r="BR139" i="1" l="1"/>
  <c r="AI139" i="1" s="1"/>
  <c r="AF139" i="1"/>
  <c r="AL139" i="1"/>
  <c r="AK139" i="1"/>
  <c r="AB139" i="1"/>
  <c r="AJ139" i="1"/>
  <c r="AC139" i="1"/>
  <c r="AD139" i="1"/>
  <c r="AE139" i="1"/>
  <c r="AO139" i="1" s="1"/>
  <c r="BC140" i="1"/>
  <c r="AH139" i="1"/>
  <c r="AG139" i="1"/>
  <c r="AN139" i="1" s="1"/>
  <c r="BQ139" i="1"/>
  <c r="AA139" i="1"/>
  <c r="BR140" i="1"/>
  <c r="AK140" i="1" s="1"/>
  <c r="BQ140" i="1"/>
  <c r="S137" i="1"/>
  <c r="S138" i="1"/>
  <c r="AA140" i="1" l="1"/>
  <c r="AB140" i="1"/>
  <c r="AJ140" i="1"/>
  <c r="AD140" i="1"/>
  <c r="AL140" i="1"/>
  <c r="AI140" i="1"/>
  <c r="AE140" i="1"/>
  <c r="AF140" i="1"/>
  <c r="AG140" i="1"/>
  <c r="AH140" i="1"/>
  <c r="AM139" i="1"/>
  <c r="AC140" i="1"/>
  <c r="N128" i="1"/>
  <c r="S128" i="1"/>
  <c r="AQ128" i="1"/>
  <c r="AR128" i="1"/>
  <c r="AS128" i="1"/>
  <c r="AT128" i="1"/>
  <c r="AW128" i="1"/>
  <c r="AX128" i="1"/>
  <c r="AY128" i="1"/>
  <c r="AZ128" i="1"/>
  <c r="BA128" i="1"/>
  <c r="BB128" i="1"/>
  <c r="BE128" i="1"/>
  <c r="BF128" i="1"/>
  <c r="BG128" i="1"/>
  <c r="BH128" i="1"/>
  <c r="BI128" i="1"/>
  <c r="AV128" i="1" s="1"/>
  <c r="BJ128" i="1"/>
  <c r="AU128" i="1" s="1"/>
  <c r="BK128" i="1"/>
  <c r="BL128" i="1"/>
  <c r="BM128" i="1"/>
  <c r="BN128" i="1"/>
  <c r="BO128" i="1"/>
  <c r="BP128" i="1"/>
  <c r="N129" i="1"/>
  <c r="S129" i="1"/>
  <c r="AQ129" i="1"/>
  <c r="AR129" i="1"/>
  <c r="AS129" i="1"/>
  <c r="AT129" i="1"/>
  <c r="AW129" i="1"/>
  <c r="AX129" i="1"/>
  <c r="AY129" i="1"/>
  <c r="AZ129" i="1"/>
  <c r="BA129" i="1"/>
  <c r="BB129" i="1"/>
  <c r="BE129" i="1"/>
  <c r="BF129" i="1"/>
  <c r="BG129" i="1"/>
  <c r="BH129" i="1"/>
  <c r="BI129" i="1"/>
  <c r="AV129" i="1" s="1"/>
  <c r="BJ129" i="1"/>
  <c r="AU129" i="1" s="1"/>
  <c r="BK129" i="1"/>
  <c r="BL129" i="1"/>
  <c r="BM129" i="1"/>
  <c r="BN129" i="1"/>
  <c r="BO129" i="1"/>
  <c r="BP129" i="1"/>
  <c r="N130" i="1"/>
  <c r="S130" i="1"/>
  <c r="AQ130" i="1"/>
  <c r="AR130" i="1"/>
  <c r="AS130" i="1"/>
  <c r="AT130" i="1"/>
  <c r="AW130" i="1"/>
  <c r="AX130" i="1"/>
  <c r="AY130" i="1"/>
  <c r="AZ130" i="1"/>
  <c r="BA130" i="1"/>
  <c r="BB130" i="1"/>
  <c r="BE130" i="1"/>
  <c r="BF130" i="1"/>
  <c r="BG130" i="1"/>
  <c r="BH130" i="1"/>
  <c r="BI130" i="1"/>
  <c r="AV130" i="1" s="1"/>
  <c r="BJ130" i="1"/>
  <c r="AU130" i="1" s="1"/>
  <c r="BK130" i="1"/>
  <c r="BL130" i="1"/>
  <c r="BM130" i="1"/>
  <c r="BN130" i="1"/>
  <c r="BO130" i="1"/>
  <c r="BP130" i="1"/>
  <c r="N131" i="1"/>
  <c r="S131" i="1"/>
  <c r="AQ131" i="1"/>
  <c r="AR131" i="1"/>
  <c r="AS131" i="1"/>
  <c r="AT131" i="1"/>
  <c r="AW131" i="1"/>
  <c r="AX131" i="1"/>
  <c r="AY131" i="1"/>
  <c r="AZ131" i="1"/>
  <c r="BA131" i="1"/>
  <c r="BB131" i="1"/>
  <c r="BE131" i="1"/>
  <c r="BF131" i="1"/>
  <c r="BG131" i="1"/>
  <c r="BH131" i="1"/>
  <c r="BI131" i="1"/>
  <c r="AV131" i="1" s="1"/>
  <c r="BJ131" i="1"/>
  <c r="AU131" i="1" s="1"/>
  <c r="BK131" i="1"/>
  <c r="BL131" i="1"/>
  <c r="BM131" i="1"/>
  <c r="BN131" i="1"/>
  <c r="BO131" i="1"/>
  <c r="BP131" i="1"/>
  <c r="N132" i="1"/>
  <c r="S132" i="1"/>
  <c r="AQ132" i="1"/>
  <c r="AR132" i="1"/>
  <c r="AS132" i="1"/>
  <c r="AT132" i="1"/>
  <c r="AW132" i="1"/>
  <c r="AX132" i="1"/>
  <c r="AY132" i="1"/>
  <c r="AZ132" i="1"/>
  <c r="BA132" i="1"/>
  <c r="BB132" i="1"/>
  <c r="BE132" i="1"/>
  <c r="BF132" i="1"/>
  <c r="BG132" i="1"/>
  <c r="BH132" i="1"/>
  <c r="BI132" i="1"/>
  <c r="BJ132" i="1"/>
  <c r="AU132" i="1" s="1"/>
  <c r="BK132" i="1"/>
  <c r="BL132" i="1"/>
  <c r="BM132" i="1"/>
  <c r="BN132" i="1"/>
  <c r="BO132" i="1"/>
  <c r="BP132" i="1"/>
  <c r="N133" i="1"/>
  <c r="S133" i="1"/>
  <c r="AQ133" i="1"/>
  <c r="AR133" i="1"/>
  <c r="AS133" i="1"/>
  <c r="AT133" i="1"/>
  <c r="AW133" i="1"/>
  <c r="AX133" i="1"/>
  <c r="AY133" i="1"/>
  <c r="AZ133" i="1"/>
  <c r="BA133" i="1"/>
  <c r="BB133" i="1"/>
  <c r="BE133" i="1"/>
  <c r="BF133" i="1"/>
  <c r="BG133" i="1"/>
  <c r="BH133" i="1"/>
  <c r="BI133" i="1"/>
  <c r="AV133" i="1" s="1"/>
  <c r="BJ133" i="1"/>
  <c r="AU133" i="1" s="1"/>
  <c r="BK133" i="1"/>
  <c r="BL133" i="1"/>
  <c r="BM133" i="1"/>
  <c r="BN133" i="1"/>
  <c r="BO133" i="1"/>
  <c r="BP133" i="1"/>
  <c r="N134" i="1"/>
  <c r="S134" i="1"/>
  <c r="AQ134" i="1"/>
  <c r="AR134" i="1"/>
  <c r="AS134" i="1"/>
  <c r="AT134" i="1"/>
  <c r="AW134" i="1"/>
  <c r="AX134" i="1"/>
  <c r="AY134" i="1"/>
  <c r="AZ134" i="1"/>
  <c r="BA134" i="1"/>
  <c r="BB134" i="1"/>
  <c r="BE134" i="1"/>
  <c r="BF134" i="1"/>
  <c r="BG134" i="1"/>
  <c r="BH134" i="1"/>
  <c r="BI134" i="1"/>
  <c r="AV134" i="1" s="1"/>
  <c r="BJ134" i="1"/>
  <c r="AU134" i="1" s="1"/>
  <c r="BK134" i="1"/>
  <c r="BL134" i="1"/>
  <c r="BM134" i="1"/>
  <c r="BN134" i="1"/>
  <c r="BO134" i="1"/>
  <c r="BP134" i="1"/>
  <c r="N135" i="1"/>
  <c r="S135" i="1"/>
  <c r="AQ135" i="1"/>
  <c r="AR135" i="1"/>
  <c r="AS135" i="1"/>
  <c r="AT135" i="1"/>
  <c r="AW135" i="1"/>
  <c r="AX135" i="1"/>
  <c r="AY135" i="1"/>
  <c r="AZ135" i="1"/>
  <c r="BA135" i="1"/>
  <c r="BB135" i="1"/>
  <c r="BE135" i="1"/>
  <c r="BF135" i="1"/>
  <c r="BG135" i="1"/>
  <c r="BH135" i="1"/>
  <c r="BI135" i="1"/>
  <c r="AV135" i="1" s="1"/>
  <c r="BJ135" i="1"/>
  <c r="BK135" i="1"/>
  <c r="BL135" i="1"/>
  <c r="BM135" i="1"/>
  <c r="BN135" i="1"/>
  <c r="BO135" i="1"/>
  <c r="BP135" i="1"/>
  <c r="N136" i="1"/>
  <c r="S136" i="1"/>
  <c r="AQ136" i="1"/>
  <c r="AR136" i="1"/>
  <c r="AS136" i="1"/>
  <c r="AT136" i="1"/>
  <c r="AW136" i="1"/>
  <c r="AX136" i="1"/>
  <c r="AY136" i="1"/>
  <c r="AZ136" i="1"/>
  <c r="BA136" i="1"/>
  <c r="BB136" i="1"/>
  <c r="BE136" i="1"/>
  <c r="BF136" i="1"/>
  <c r="BG136" i="1"/>
  <c r="BH136" i="1"/>
  <c r="BI136" i="1"/>
  <c r="AV136" i="1" s="1"/>
  <c r="BJ136" i="1"/>
  <c r="AU136" i="1" s="1"/>
  <c r="BK136" i="1"/>
  <c r="BL136" i="1"/>
  <c r="BM136" i="1"/>
  <c r="BN136" i="1"/>
  <c r="BO136" i="1"/>
  <c r="BP136" i="1"/>
  <c r="AO140" i="1" l="1"/>
  <c r="AN140" i="1"/>
  <c r="AM140" i="1"/>
  <c r="BQ132" i="1"/>
  <c r="BQ134" i="1"/>
  <c r="BC136" i="1"/>
  <c r="BC128" i="1"/>
  <c r="BR133" i="1"/>
  <c r="AC133" i="1" s="1"/>
  <c r="BR136" i="1"/>
  <c r="AG136" i="1" s="1"/>
  <c r="BC134" i="1"/>
  <c r="BC133" i="1"/>
  <c r="BC131" i="1"/>
  <c r="AU135" i="1"/>
  <c r="BC135" i="1" s="1"/>
  <c r="BC130" i="1"/>
  <c r="BQ136" i="1"/>
  <c r="BR135" i="1"/>
  <c r="AK135" i="1" s="1"/>
  <c r="BQ131" i="1"/>
  <c r="BQ133" i="1"/>
  <c r="AV132" i="1"/>
  <c r="BC132" i="1" s="1"/>
  <c r="BC129" i="1"/>
  <c r="BQ128" i="1"/>
  <c r="BR128" i="1"/>
  <c r="AD128" i="1" s="1"/>
  <c r="BQ135" i="1"/>
  <c r="BR130" i="1"/>
  <c r="AL130" i="1" s="1"/>
  <c r="BQ130" i="1"/>
  <c r="BR131" i="1"/>
  <c r="AG131" i="1" s="1"/>
  <c r="BR134" i="1"/>
  <c r="AB134" i="1" s="1"/>
  <c r="BR129" i="1"/>
  <c r="AI129" i="1" s="1"/>
  <c r="BR132" i="1"/>
  <c r="AJ132" i="1" s="1"/>
  <c r="BQ129" i="1"/>
  <c r="AB133" i="1" l="1"/>
  <c r="AJ133" i="1"/>
  <c r="AB130" i="1"/>
  <c r="AI133" i="1"/>
  <c r="AE135" i="1"/>
  <c r="AA133" i="1"/>
  <c r="AE133" i="1"/>
  <c r="AF133" i="1"/>
  <c r="AA128" i="1"/>
  <c r="AH133" i="1"/>
  <c r="AC128" i="1"/>
  <c r="AL136" i="1"/>
  <c r="AI128" i="1"/>
  <c r="AC135" i="1"/>
  <c r="AK128" i="1"/>
  <c r="AD136" i="1"/>
  <c r="AE136" i="1"/>
  <c r="AF135" i="1"/>
  <c r="AA136" i="1"/>
  <c r="AJ136" i="1"/>
  <c r="AK133" i="1"/>
  <c r="AH136" i="1"/>
  <c r="AG133" i="1"/>
  <c r="AK136" i="1"/>
  <c r="AG130" i="1"/>
  <c r="AC136" i="1"/>
  <c r="AI136" i="1"/>
  <c r="AF136" i="1"/>
  <c r="AN136" i="1" s="1"/>
  <c r="AI130" i="1"/>
  <c r="AE130" i="1"/>
  <c r="AH134" i="1"/>
  <c r="AB136" i="1"/>
  <c r="AD133" i="1"/>
  <c r="AL133" i="1"/>
  <c r="AD132" i="1"/>
  <c r="AG132" i="1"/>
  <c r="AF132" i="1"/>
  <c r="AJ131" i="1"/>
  <c r="AA134" i="1"/>
  <c r="AI134" i="1"/>
  <c r="AD134" i="1"/>
  <c r="AL134" i="1"/>
  <c r="AF134" i="1"/>
  <c r="AG134" i="1"/>
  <c r="AC129" i="1"/>
  <c r="AK129" i="1"/>
  <c r="AE129" i="1"/>
  <c r="AH129" i="1"/>
  <c r="AB129" i="1"/>
  <c r="AF130" i="1"/>
  <c r="AH130" i="1"/>
  <c r="AC130" i="1"/>
  <c r="AK130" i="1"/>
  <c r="AJ130" i="1"/>
  <c r="AE132" i="1"/>
  <c r="AD130" i="1"/>
  <c r="AL129" i="1"/>
  <c r="AD135" i="1"/>
  <c r="AL135" i="1"/>
  <c r="AG135" i="1"/>
  <c r="AA135" i="1"/>
  <c r="AI135" i="1"/>
  <c r="AB135" i="1"/>
  <c r="AJ135" i="1"/>
  <c r="AJ129" i="1"/>
  <c r="AH135" i="1"/>
  <c r="AH131" i="1"/>
  <c r="AC131" i="1"/>
  <c r="AK131" i="1"/>
  <c r="AE131" i="1"/>
  <c r="AF131" i="1"/>
  <c r="AN131" i="1" s="1"/>
  <c r="AD129" i="1"/>
  <c r="AG129" i="1"/>
  <c r="AB132" i="1"/>
  <c r="AF128" i="1"/>
  <c r="AH128" i="1"/>
  <c r="AG128" i="1"/>
  <c r="AB128" i="1"/>
  <c r="AJ128" i="1"/>
  <c r="AE128" i="1"/>
  <c r="AL132" i="1"/>
  <c r="AA131" i="1"/>
  <c r="AB131" i="1"/>
  <c r="AL128" i="1"/>
  <c r="AD131" i="1"/>
  <c r="AJ134" i="1"/>
  <c r="AF129" i="1"/>
  <c r="AC134" i="1"/>
  <c r="AE134" i="1"/>
  <c r="AK134" i="1"/>
  <c r="AC132" i="1"/>
  <c r="AK132" i="1"/>
  <c r="AH132" i="1"/>
  <c r="AA132" i="1"/>
  <c r="AI132" i="1"/>
  <c r="AI131" i="1"/>
  <c r="AA129" i="1"/>
  <c r="AL131" i="1"/>
  <c r="AA130" i="1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N57" i="3"/>
  <c r="O57" i="3"/>
  <c r="N58" i="3"/>
  <c r="O58" i="3"/>
  <c r="N59" i="3"/>
  <c r="O59" i="3"/>
  <c r="N60" i="3"/>
  <c r="O60" i="3"/>
  <c r="N61" i="3"/>
  <c r="O61" i="3"/>
  <c r="N62" i="3"/>
  <c r="O62" i="3"/>
  <c r="N63" i="3"/>
  <c r="O63" i="3"/>
  <c r="N64" i="3"/>
  <c r="O64" i="3"/>
  <c r="N65" i="3"/>
  <c r="O65" i="3"/>
  <c r="N66" i="3"/>
  <c r="O66" i="3"/>
  <c r="N67" i="3"/>
  <c r="O67" i="3"/>
  <c r="N68" i="3"/>
  <c r="O68" i="3"/>
  <c r="N69" i="3"/>
  <c r="O69" i="3"/>
  <c r="N70" i="3"/>
  <c r="O70" i="3"/>
  <c r="N71" i="3"/>
  <c r="O71" i="3"/>
  <c r="N72" i="3"/>
  <c r="O72" i="3"/>
  <c r="N73" i="3"/>
  <c r="O73" i="3"/>
  <c r="N74" i="3"/>
  <c r="O74" i="3"/>
  <c r="N75" i="3"/>
  <c r="O75" i="3"/>
  <c r="N76" i="3"/>
  <c r="O76" i="3"/>
  <c r="N77" i="3"/>
  <c r="O77" i="3"/>
  <c r="N78" i="3"/>
  <c r="O78" i="3"/>
  <c r="N79" i="3"/>
  <c r="O79" i="3"/>
  <c r="N80" i="3"/>
  <c r="O80" i="3"/>
  <c r="N81" i="3"/>
  <c r="O81" i="3"/>
  <c r="N82" i="3"/>
  <c r="O82" i="3"/>
  <c r="N83" i="3"/>
  <c r="O83" i="3"/>
  <c r="N84" i="3"/>
  <c r="O84" i="3"/>
  <c r="N85" i="3"/>
  <c r="O85" i="3"/>
  <c r="N86" i="3"/>
  <c r="O86" i="3"/>
  <c r="N87" i="3"/>
  <c r="O87" i="3"/>
  <c r="N88" i="3"/>
  <c r="O88" i="3"/>
  <c r="N89" i="3"/>
  <c r="O89" i="3"/>
  <c r="N90" i="3"/>
  <c r="O90" i="3"/>
  <c r="N91" i="3"/>
  <c r="O91" i="3"/>
  <c r="N92" i="3"/>
  <c r="O92" i="3"/>
  <c r="N93" i="3"/>
  <c r="O93" i="3"/>
  <c r="N94" i="3"/>
  <c r="O94" i="3"/>
  <c r="N95" i="3"/>
  <c r="O95" i="3"/>
  <c r="N96" i="3"/>
  <c r="O96" i="3"/>
  <c r="N97" i="3"/>
  <c r="O97" i="3"/>
  <c r="N98" i="3"/>
  <c r="O98" i="3"/>
  <c r="N99" i="3"/>
  <c r="O99" i="3"/>
  <c r="N100" i="3"/>
  <c r="O100" i="3"/>
  <c r="N101" i="3"/>
  <c r="O101" i="3"/>
  <c r="N102" i="3"/>
  <c r="O102" i="3"/>
  <c r="N103" i="3"/>
  <c r="O103" i="3"/>
  <c r="N104" i="3"/>
  <c r="O104" i="3"/>
  <c r="N105" i="3"/>
  <c r="O105" i="3"/>
  <c r="N106" i="3"/>
  <c r="O106" i="3"/>
  <c r="N107" i="3"/>
  <c r="O107" i="3"/>
  <c r="N108" i="3"/>
  <c r="O108" i="3"/>
  <c r="N109" i="3"/>
  <c r="O109" i="3"/>
  <c r="N110" i="3"/>
  <c r="O110" i="3"/>
  <c r="N111" i="3"/>
  <c r="O111" i="3"/>
  <c r="N112" i="3"/>
  <c r="O112" i="3"/>
  <c r="N113" i="3"/>
  <c r="O113" i="3"/>
  <c r="N114" i="3"/>
  <c r="O114" i="3"/>
  <c r="N115" i="3"/>
  <c r="O115" i="3"/>
  <c r="N116" i="3"/>
  <c r="O116" i="3"/>
  <c r="N117" i="3"/>
  <c r="O117" i="3"/>
  <c r="N118" i="3"/>
  <c r="O118" i="3"/>
  <c r="N119" i="3"/>
  <c r="O119" i="3"/>
  <c r="N120" i="3"/>
  <c r="O120" i="3"/>
  <c r="N121" i="3"/>
  <c r="O121" i="3"/>
  <c r="N122" i="3"/>
  <c r="O122" i="3"/>
  <c r="N123" i="3"/>
  <c r="O123" i="3"/>
  <c r="N124" i="3"/>
  <c r="O124" i="3"/>
  <c r="N125" i="3"/>
  <c r="O125" i="3"/>
  <c r="N126" i="3"/>
  <c r="O126" i="3"/>
  <c r="N127" i="3"/>
  <c r="O127" i="3"/>
  <c r="N128" i="3"/>
  <c r="O128" i="3"/>
  <c r="N129" i="3"/>
  <c r="O129" i="3"/>
  <c r="N130" i="3"/>
  <c r="O130" i="3"/>
  <c r="N131" i="3"/>
  <c r="O131" i="3"/>
  <c r="N132" i="3"/>
  <c r="O132" i="3"/>
  <c r="N133" i="3"/>
  <c r="O133" i="3"/>
  <c r="N134" i="3"/>
  <c r="O134" i="3"/>
  <c r="N135" i="3"/>
  <c r="O135" i="3"/>
  <c r="N136" i="3"/>
  <c r="O136" i="3"/>
  <c r="N137" i="3"/>
  <c r="O137" i="3"/>
  <c r="N138" i="3"/>
  <c r="O138" i="3"/>
  <c r="N139" i="3"/>
  <c r="O139" i="3"/>
  <c r="N140" i="3"/>
  <c r="O140" i="3"/>
  <c r="N141" i="3"/>
  <c r="O141" i="3"/>
  <c r="N142" i="3"/>
  <c r="O142" i="3"/>
  <c r="N143" i="3"/>
  <c r="O143" i="3"/>
  <c r="N144" i="3"/>
  <c r="O144" i="3"/>
  <c r="N145" i="3"/>
  <c r="O145" i="3"/>
  <c r="N146" i="3"/>
  <c r="O146" i="3"/>
  <c r="N147" i="3"/>
  <c r="O147" i="3"/>
  <c r="N148" i="3"/>
  <c r="O148" i="3"/>
  <c r="N149" i="3"/>
  <c r="O149" i="3"/>
  <c r="N150" i="3"/>
  <c r="O150" i="3"/>
  <c r="N151" i="3"/>
  <c r="O151" i="3"/>
  <c r="N152" i="3"/>
  <c r="O152" i="3"/>
  <c r="N153" i="3"/>
  <c r="O153" i="3"/>
  <c r="N154" i="3"/>
  <c r="O154" i="3"/>
  <c r="N155" i="3"/>
  <c r="O155" i="3"/>
  <c r="N156" i="3"/>
  <c r="O156" i="3"/>
  <c r="N157" i="3"/>
  <c r="O157" i="3"/>
  <c r="N158" i="3"/>
  <c r="O158" i="3"/>
  <c r="N159" i="3"/>
  <c r="O159" i="3"/>
  <c r="N160" i="3"/>
  <c r="O160" i="3"/>
  <c r="N161" i="3"/>
  <c r="O161" i="3"/>
  <c r="N162" i="3"/>
  <c r="O162" i="3"/>
  <c r="N163" i="3"/>
  <c r="O163" i="3"/>
  <c r="N164" i="3"/>
  <c r="O164" i="3"/>
  <c r="N165" i="3"/>
  <c r="O165" i="3"/>
  <c r="N166" i="3"/>
  <c r="O166" i="3"/>
  <c r="N167" i="3"/>
  <c r="O167" i="3"/>
  <c r="N168" i="3"/>
  <c r="O168" i="3"/>
  <c r="N169" i="3"/>
  <c r="O169" i="3"/>
  <c r="N170" i="3"/>
  <c r="O170" i="3"/>
  <c r="N171" i="3"/>
  <c r="O171" i="3"/>
  <c r="N172" i="3"/>
  <c r="O172" i="3"/>
  <c r="N173" i="3"/>
  <c r="O173" i="3"/>
  <c r="N174" i="3"/>
  <c r="O174" i="3"/>
  <c r="N175" i="3"/>
  <c r="O175" i="3"/>
  <c r="N176" i="3"/>
  <c r="O176" i="3"/>
  <c r="N177" i="3"/>
  <c r="O177" i="3"/>
  <c r="N178" i="3"/>
  <c r="O178" i="3"/>
  <c r="N179" i="3"/>
  <c r="O179" i="3"/>
  <c r="N180" i="3"/>
  <c r="O180" i="3"/>
  <c r="N181" i="3"/>
  <c r="O181" i="3"/>
  <c r="N182" i="3"/>
  <c r="O182" i="3"/>
  <c r="N183" i="3"/>
  <c r="O183" i="3"/>
  <c r="N184" i="3"/>
  <c r="O184" i="3"/>
  <c r="N185" i="3"/>
  <c r="O185" i="3"/>
  <c r="N186" i="3"/>
  <c r="O186" i="3"/>
  <c r="N187" i="3"/>
  <c r="O187" i="3"/>
  <c r="N188" i="3"/>
  <c r="O188" i="3"/>
  <c r="N189" i="3"/>
  <c r="O189" i="3"/>
  <c r="N190" i="3"/>
  <c r="O190" i="3"/>
  <c r="N191" i="3"/>
  <c r="O191" i="3"/>
  <c r="N192" i="3"/>
  <c r="O192" i="3"/>
  <c r="N193" i="3"/>
  <c r="O193" i="3"/>
  <c r="N194" i="3"/>
  <c r="O194" i="3"/>
  <c r="N195" i="3"/>
  <c r="O195" i="3"/>
  <c r="N196" i="3"/>
  <c r="O196" i="3"/>
  <c r="N197" i="3"/>
  <c r="O197" i="3"/>
  <c r="N198" i="3"/>
  <c r="O198" i="3"/>
  <c r="N199" i="3"/>
  <c r="O199" i="3"/>
  <c r="N200" i="3"/>
  <c r="O200" i="3"/>
  <c r="N201" i="3"/>
  <c r="O201" i="3"/>
  <c r="N202" i="3"/>
  <c r="O202" i="3"/>
  <c r="N203" i="3"/>
  <c r="O203" i="3"/>
  <c r="N204" i="3"/>
  <c r="O204" i="3"/>
  <c r="N205" i="3"/>
  <c r="O205" i="3"/>
  <c r="N206" i="3"/>
  <c r="O206" i="3"/>
  <c r="N207" i="3"/>
  <c r="O207" i="3"/>
  <c r="N208" i="3"/>
  <c r="O208" i="3"/>
  <c r="N209" i="3"/>
  <c r="O209" i="3"/>
  <c r="N210" i="3"/>
  <c r="O210" i="3"/>
  <c r="N211" i="3"/>
  <c r="O211" i="3"/>
  <c r="N212" i="3"/>
  <c r="O212" i="3"/>
  <c r="N213" i="3"/>
  <c r="O213" i="3"/>
  <c r="N214" i="3"/>
  <c r="O214" i="3"/>
  <c r="N215" i="3"/>
  <c r="O215" i="3"/>
  <c r="N216" i="3"/>
  <c r="O216" i="3"/>
  <c r="N217" i="3"/>
  <c r="O217" i="3"/>
  <c r="N218" i="3"/>
  <c r="O218" i="3"/>
  <c r="N219" i="3"/>
  <c r="O219" i="3"/>
  <c r="N220" i="3"/>
  <c r="O220" i="3"/>
  <c r="N221" i="3"/>
  <c r="O221" i="3"/>
  <c r="N222" i="3"/>
  <c r="O222" i="3"/>
  <c r="N223" i="3"/>
  <c r="O223" i="3"/>
  <c r="N224" i="3"/>
  <c r="O224" i="3"/>
  <c r="N225" i="3"/>
  <c r="O225" i="3"/>
  <c r="N226" i="3"/>
  <c r="O226" i="3"/>
  <c r="N227" i="3"/>
  <c r="O227" i="3"/>
  <c r="N228" i="3"/>
  <c r="O228" i="3"/>
  <c r="N229" i="3"/>
  <c r="O229" i="3"/>
  <c r="N230" i="3"/>
  <c r="O230" i="3"/>
  <c r="N231" i="3"/>
  <c r="O231" i="3"/>
  <c r="N232" i="3"/>
  <c r="O232" i="3"/>
  <c r="N233" i="3"/>
  <c r="O233" i="3"/>
  <c r="N234" i="3"/>
  <c r="O234" i="3"/>
  <c r="N235" i="3"/>
  <c r="O235" i="3"/>
  <c r="N236" i="3"/>
  <c r="O236" i="3"/>
  <c r="N237" i="3"/>
  <c r="O237" i="3"/>
  <c r="N238" i="3"/>
  <c r="O238" i="3"/>
  <c r="N239" i="3"/>
  <c r="O239" i="3"/>
  <c r="N240" i="3"/>
  <c r="O240" i="3"/>
  <c r="N241" i="3"/>
  <c r="O241" i="3"/>
  <c r="N242" i="3"/>
  <c r="O242" i="3"/>
  <c r="N243" i="3"/>
  <c r="O243" i="3"/>
  <c r="N244" i="3"/>
  <c r="O244" i="3"/>
  <c r="N245" i="3"/>
  <c r="O245" i="3"/>
  <c r="N246" i="3"/>
  <c r="O246" i="3"/>
  <c r="N247" i="3"/>
  <c r="O247" i="3"/>
  <c r="N248" i="3"/>
  <c r="O248" i="3"/>
  <c r="N249" i="3"/>
  <c r="O249" i="3"/>
  <c r="N250" i="3"/>
  <c r="O250" i="3"/>
  <c r="N251" i="3"/>
  <c r="O251" i="3"/>
  <c r="N252" i="3"/>
  <c r="O252" i="3"/>
  <c r="N253" i="3"/>
  <c r="O253" i="3"/>
  <c r="N254" i="3"/>
  <c r="O254" i="3"/>
  <c r="N255" i="3"/>
  <c r="O255" i="3"/>
  <c r="N256" i="3"/>
  <c r="O256" i="3"/>
  <c r="N257" i="3"/>
  <c r="O257" i="3"/>
  <c r="N258" i="3"/>
  <c r="O258" i="3"/>
  <c r="N259" i="3"/>
  <c r="O259" i="3"/>
  <c r="N260" i="3"/>
  <c r="O260" i="3"/>
  <c r="N261" i="3"/>
  <c r="O261" i="3"/>
  <c r="N262" i="3"/>
  <c r="O262" i="3"/>
  <c r="N263" i="3"/>
  <c r="O263" i="3"/>
  <c r="N264" i="3"/>
  <c r="O264" i="3"/>
  <c r="N265" i="3"/>
  <c r="O265" i="3"/>
  <c r="N266" i="3"/>
  <c r="O266" i="3"/>
  <c r="N267" i="3"/>
  <c r="O267" i="3"/>
  <c r="N268" i="3"/>
  <c r="O268" i="3"/>
  <c r="N269" i="3"/>
  <c r="O269" i="3"/>
  <c r="N270" i="3"/>
  <c r="O270" i="3"/>
  <c r="N271" i="3"/>
  <c r="O271" i="3"/>
  <c r="N272" i="3"/>
  <c r="O272" i="3"/>
  <c r="N273" i="3"/>
  <c r="O273" i="3"/>
  <c r="N274" i="3"/>
  <c r="O274" i="3"/>
  <c r="N275" i="3"/>
  <c r="O275" i="3"/>
  <c r="N276" i="3"/>
  <c r="O276" i="3"/>
  <c r="N277" i="3"/>
  <c r="O277" i="3"/>
  <c r="N278" i="3"/>
  <c r="O278" i="3"/>
  <c r="N279" i="3"/>
  <c r="O279" i="3"/>
  <c r="N280" i="3"/>
  <c r="O280" i="3"/>
  <c r="N281" i="3"/>
  <c r="O281" i="3"/>
  <c r="N282" i="3"/>
  <c r="O282" i="3"/>
  <c r="N283" i="3"/>
  <c r="O283" i="3"/>
  <c r="N284" i="3"/>
  <c r="O284" i="3"/>
  <c r="N285" i="3"/>
  <c r="O285" i="3"/>
  <c r="N286" i="3"/>
  <c r="O286" i="3"/>
  <c r="N287" i="3"/>
  <c r="O287" i="3"/>
  <c r="N288" i="3"/>
  <c r="O288" i="3"/>
  <c r="N289" i="3"/>
  <c r="O289" i="3"/>
  <c r="N290" i="3"/>
  <c r="O290" i="3"/>
  <c r="N291" i="3"/>
  <c r="O291" i="3"/>
  <c r="N292" i="3"/>
  <c r="O292" i="3"/>
  <c r="N293" i="3"/>
  <c r="O293" i="3"/>
  <c r="N294" i="3"/>
  <c r="O294" i="3"/>
  <c r="N295" i="3"/>
  <c r="O295" i="3"/>
  <c r="N296" i="3"/>
  <c r="O296" i="3"/>
  <c r="N297" i="3"/>
  <c r="O297" i="3"/>
  <c r="N298" i="3"/>
  <c r="O298" i="3"/>
  <c r="N299" i="3"/>
  <c r="O299" i="3"/>
  <c r="N300" i="3"/>
  <c r="O300" i="3"/>
  <c r="N301" i="3"/>
  <c r="O301" i="3"/>
  <c r="J2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56" i="3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64" i="3"/>
  <c r="J64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I72" i="3"/>
  <c r="J72" i="3"/>
  <c r="I73" i="3"/>
  <c r="J73" i="3"/>
  <c r="I74" i="3"/>
  <c r="J74" i="3"/>
  <c r="I75" i="3"/>
  <c r="J75" i="3"/>
  <c r="I76" i="3"/>
  <c r="J76" i="3"/>
  <c r="I77" i="3"/>
  <c r="J77" i="3"/>
  <c r="I78" i="3"/>
  <c r="J78" i="3"/>
  <c r="I79" i="3"/>
  <c r="J79" i="3"/>
  <c r="I80" i="3"/>
  <c r="J80" i="3"/>
  <c r="I81" i="3"/>
  <c r="J81" i="3"/>
  <c r="I82" i="3"/>
  <c r="J82" i="3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8" i="3"/>
  <c r="J128" i="3"/>
  <c r="I129" i="3"/>
  <c r="J129" i="3"/>
  <c r="I130" i="3"/>
  <c r="J130" i="3"/>
  <c r="I131" i="3"/>
  <c r="J131" i="3"/>
  <c r="I132" i="3"/>
  <c r="J132" i="3"/>
  <c r="I133" i="3"/>
  <c r="J133" i="3"/>
  <c r="I134" i="3"/>
  <c r="J134" i="3"/>
  <c r="I135" i="3"/>
  <c r="J135" i="3"/>
  <c r="I136" i="3"/>
  <c r="J136" i="3"/>
  <c r="I137" i="3"/>
  <c r="J137" i="3"/>
  <c r="I138" i="3"/>
  <c r="J138" i="3"/>
  <c r="I139" i="3"/>
  <c r="J139" i="3"/>
  <c r="I140" i="3"/>
  <c r="J140" i="3"/>
  <c r="I141" i="3"/>
  <c r="J141" i="3"/>
  <c r="I142" i="3"/>
  <c r="J142" i="3"/>
  <c r="I143" i="3"/>
  <c r="J143" i="3"/>
  <c r="I144" i="3"/>
  <c r="J144" i="3"/>
  <c r="I145" i="3"/>
  <c r="J145" i="3"/>
  <c r="I146" i="3"/>
  <c r="J146" i="3"/>
  <c r="I147" i="3"/>
  <c r="J147" i="3"/>
  <c r="I148" i="3"/>
  <c r="J148" i="3"/>
  <c r="I149" i="3"/>
  <c r="J149" i="3"/>
  <c r="I150" i="3"/>
  <c r="J150" i="3"/>
  <c r="I151" i="3"/>
  <c r="J151" i="3"/>
  <c r="I152" i="3"/>
  <c r="J152" i="3"/>
  <c r="I153" i="3"/>
  <c r="J153" i="3"/>
  <c r="I154" i="3"/>
  <c r="J154" i="3"/>
  <c r="I155" i="3"/>
  <c r="J155" i="3"/>
  <c r="I156" i="3"/>
  <c r="J156" i="3"/>
  <c r="I157" i="3"/>
  <c r="J157" i="3"/>
  <c r="I158" i="3"/>
  <c r="J158" i="3"/>
  <c r="I159" i="3"/>
  <c r="J159" i="3"/>
  <c r="I160" i="3"/>
  <c r="J160" i="3"/>
  <c r="I161" i="3"/>
  <c r="J161" i="3"/>
  <c r="I162" i="3"/>
  <c r="J162" i="3"/>
  <c r="I163" i="3"/>
  <c r="J163" i="3"/>
  <c r="I164" i="3"/>
  <c r="J164" i="3"/>
  <c r="I165" i="3"/>
  <c r="J165" i="3"/>
  <c r="I166" i="3"/>
  <c r="J166" i="3"/>
  <c r="I167" i="3"/>
  <c r="J167" i="3"/>
  <c r="I168" i="3"/>
  <c r="J168" i="3"/>
  <c r="I169" i="3"/>
  <c r="J169" i="3"/>
  <c r="I170" i="3"/>
  <c r="J170" i="3"/>
  <c r="I171" i="3"/>
  <c r="J171" i="3"/>
  <c r="I172" i="3"/>
  <c r="J172" i="3"/>
  <c r="I173" i="3"/>
  <c r="J173" i="3"/>
  <c r="I174" i="3"/>
  <c r="J174" i="3"/>
  <c r="I175" i="3"/>
  <c r="J175" i="3"/>
  <c r="I176" i="3"/>
  <c r="J176" i="3"/>
  <c r="I177" i="3"/>
  <c r="J177" i="3"/>
  <c r="I178" i="3"/>
  <c r="J178" i="3"/>
  <c r="I179" i="3"/>
  <c r="J179" i="3"/>
  <c r="I180" i="3"/>
  <c r="J180" i="3"/>
  <c r="I181" i="3"/>
  <c r="J181" i="3"/>
  <c r="I182" i="3"/>
  <c r="J182" i="3"/>
  <c r="I183" i="3"/>
  <c r="J183" i="3"/>
  <c r="I184" i="3"/>
  <c r="J184" i="3"/>
  <c r="I185" i="3"/>
  <c r="J185" i="3"/>
  <c r="I186" i="3"/>
  <c r="J186" i="3"/>
  <c r="I187" i="3"/>
  <c r="J187" i="3"/>
  <c r="I188" i="3"/>
  <c r="J188" i="3"/>
  <c r="I189" i="3"/>
  <c r="J189" i="3"/>
  <c r="I190" i="3"/>
  <c r="J190" i="3"/>
  <c r="I191" i="3"/>
  <c r="J191" i="3"/>
  <c r="I192" i="3"/>
  <c r="J192" i="3"/>
  <c r="I193" i="3"/>
  <c r="J193" i="3"/>
  <c r="I194" i="3"/>
  <c r="J194" i="3"/>
  <c r="I195" i="3"/>
  <c r="J195" i="3"/>
  <c r="I196" i="3"/>
  <c r="J196" i="3"/>
  <c r="I197" i="3"/>
  <c r="J197" i="3"/>
  <c r="I198" i="3"/>
  <c r="J198" i="3"/>
  <c r="I199" i="3"/>
  <c r="J199" i="3"/>
  <c r="I200" i="3"/>
  <c r="J200" i="3"/>
  <c r="I201" i="3"/>
  <c r="J201" i="3"/>
  <c r="I202" i="3"/>
  <c r="J202" i="3"/>
  <c r="I203" i="3"/>
  <c r="J203" i="3"/>
  <c r="I204" i="3"/>
  <c r="J204" i="3"/>
  <c r="I205" i="3"/>
  <c r="J205" i="3"/>
  <c r="I206" i="3"/>
  <c r="J206" i="3"/>
  <c r="I207" i="3"/>
  <c r="J207" i="3"/>
  <c r="I208" i="3"/>
  <c r="J208" i="3"/>
  <c r="I209" i="3"/>
  <c r="J209" i="3"/>
  <c r="I210" i="3"/>
  <c r="J210" i="3"/>
  <c r="I211" i="3"/>
  <c r="J211" i="3"/>
  <c r="I212" i="3"/>
  <c r="J212" i="3"/>
  <c r="I213" i="3"/>
  <c r="J213" i="3"/>
  <c r="I214" i="3"/>
  <c r="J214" i="3"/>
  <c r="I215" i="3"/>
  <c r="J215" i="3"/>
  <c r="I216" i="3"/>
  <c r="J216" i="3"/>
  <c r="I217" i="3"/>
  <c r="J217" i="3"/>
  <c r="I218" i="3"/>
  <c r="J218" i="3"/>
  <c r="I219" i="3"/>
  <c r="J219" i="3"/>
  <c r="I220" i="3"/>
  <c r="J220" i="3"/>
  <c r="I221" i="3"/>
  <c r="J221" i="3"/>
  <c r="I222" i="3"/>
  <c r="J222" i="3"/>
  <c r="I223" i="3"/>
  <c r="J223" i="3"/>
  <c r="I224" i="3"/>
  <c r="J224" i="3"/>
  <c r="I225" i="3"/>
  <c r="J225" i="3"/>
  <c r="I226" i="3"/>
  <c r="J226" i="3"/>
  <c r="I227" i="3"/>
  <c r="J227" i="3"/>
  <c r="I228" i="3"/>
  <c r="J228" i="3"/>
  <c r="I229" i="3"/>
  <c r="J229" i="3"/>
  <c r="I230" i="3"/>
  <c r="J230" i="3"/>
  <c r="I231" i="3"/>
  <c r="J231" i="3"/>
  <c r="I232" i="3"/>
  <c r="J232" i="3"/>
  <c r="I233" i="3"/>
  <c r="J233" i="3"/>
  <c r="I234" i="3"/>
  <c r="J234" i="3"/>
  <c r="I235" i="3"/>
  <c r="J235" i="3"/>
  <c r="I236" i="3"/>
  <c r="J236" i="3"/>
  <c r="I237" i="3"/>
  <c r="J237" i="3"/>
  <c r="I238" i="3"/>
  <c r="J238" i="3"/>
  <c r="I239" i="3"/>
  <c r="J239" i="3"/>
  <c r="I240" i="3"/>
  <c r="J240" i="3"/>
  <c r="I241" i="3"/>
  <c r="J241" i="3"/>
  <c r="I242" i="3"/>
  <c r="J242" i="3"/>
  <c r="I243" i="3"/>
  <c r="J243" i="3"/>
  <c r="I244" i="3"/>
  <c r="J244" i="3"/>
  <c r="I245" i="3"/>
  <c r="J245" i="3"/>
  <c r="I246" i="3"/>
  <c r="J246" i="3"/>
  <c r="I247" i="3"/>
  <c r="J247" i="3"/>
  <c r="I248" i="3"/>
  <c r="J248" i="3"/>
  <c r="I249" i="3"/>
  <c r="J249" i="3"/>
  <c r="I250" i="3"/>
  <c r="J250" i="3"/>
  <c r="I251" i="3"/>
  <c r="J251" i="3"/>
  <c r="I252" i="3"/>
  <c r="J252" i="3"/>
  <c r="I253" i="3"/>
  <c r="J253" i="3"/>
  <c r="I254" i="3"/>
  <c r="J254" i="3"/>
  <c r="I255" i="3"/>
  <c r="J255" i="3"/>
  <c r="I256" i="3"/>
  <c r="J256" i="3"/>
  <c r="I257" i="3"/>
  <c r="J257" i="3"/>
  <c r="I258" i="3"/>
  <c r="J258" i="3"/>
  <c r="I259" i="3"/>
  <c r="J259" i="3"/>
  <c r="I260" i="3"/>
  <c r="J260" i="3"/>
  <c r="I261" i="3"/>
  <c r="J261" i="3"/>
  <c r="I262" i="3"/>
  <c r="J262" i="3"/>
  <c r="I263" i="3"/>
  <c r="J263" i="3"/>
  <c r="I264" i="3"/>
  <c r="J264" i="3"/>
  <c r="I265" i="3"/>
  <c r="J265" i="3"/>
  <c r="I266" i="3"/>
  <c r="J266" i="3"/>
  <c r="I267" i="3"/>
  <c r="J267" i="3"/>
  <c r="I268" i="3"/>
  <c r="J268" i="3"/>
  <c r="I269" i="3"/>
  <c r="J269" i="3"/>
  <c r="I270" i="3"/>
  <c r="J270" i="3"/>
  <c r="I271" i="3"/>
  <c r="J271" i="3"/>
  <c r="I272" i="3"/>
  <c r="J272" i="3"/>
  <c r="I273" i="3"/>
  <c r="J273" i="3"/>
  <c r="I274" i="3"/>
  <c r="J274" i="3"/>
  <c r="I275" i="3"/>
  <c r="J275" i="3"/>
  <c r="I276" i="3"/>
  <c r="J276" i="3"/>
  <c r="I277" i="3"/>
  <c r="J277" i="3"/>
  <c r="I278" i="3"/>
  <c r="J278" i="3"/>
  <c r="I279" i="3"/>
  <c r="J279" i="3"/>
  <c r="I280" i="3"/>
  <c r="J280" i="3"/>
  <c r="I281" i="3"/>
  <c r="J281" i="3"/>
  <c r="I282" i="3"/>
  <c r="J282" i="3"/>
  <c r="I283" i="3"/>
  <c r="J283" i="3"/>
  <c r="I284" i="3"/>
  <c r="J284" i="3"/>
  <c r="I285" i="3"/>
  <c r="J285" i="3"/>
  <c r="I286" i="3"/>
  <c r="J286" i="3"/>
  <c r="I287" i="3"/>
  <c r="J287" i="3"/>
  <c r="I288" i="3"/>
  <c r="J288" i="3"/>
  <c r="I289" i="3"/>
  <c r="J289" i="3"/>
  <c r="I290" i="3"/>
  <c r="J290" i="3"/>
  <c r="I291" i="3"/>
  <c r="J291" i="3"/>
  <c r="I292" i="3"/>
  <c r="J292" i="3"/>
  <c r="I293" i="3"/>
  <c r="J293" i="3"/>
  <c r="I294" i="3"/>
  <c r="J294" i="3"/>
  <c r="I295" i="3"/>
  <c r="J295" i="3"/>
  <c r="I296" i="3"/>
  <c r="J296" i="3"/>
  <c r="I297" i="3"/>
  <c r="J297" i="3"/>
  <c r="I298" i="3"/>
  <c r="J298" i="3"/>
  <c r="I299" i="3"/>
  <c r="J299" i="3"/>
  <c r="I300" i="3"/>
  <c r="J300" i="3"/>
  <c r="I301" i="3"/>
  <c r="J301" i="3"/>
  <c r="I3" i="3"/>
  <c r="J3" i="3"/>
  <c r="I4" i="3"/>
  <c r="J4" i="3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O2" i="3"/>
  <c r="N2" i="3"/>
  <c r="I2" i="3"/>
  <c r="AN132" i="1" l="1"/>
  <c r="AO133" i="1"/>
  <c r="AO135" i="1"/>
  <c r="AN134" i="1"/>
  <c r="AN130" i="1"/>
  <c r="AM133" i="1"/>
  <c r="AN133" i="1"/>
  <c r="AO130" i="1"/>
  <c r="AO132" i="1"/>
  <c r="AM136" i="1"/>
  <c r="AN135" i="1"/>
  <c r="AO134" i="1"/>
  <c r="AM128" i="1"/>
  <c r="AO136" i="1"/>
  <c r="AM132" i="1"/>
  <c r="AM134" i="1"/>
  <c r="AM129" i="1"/>
  <c r="AM130" i="1"/>
  <c r="AO131" i="1"/>
  <c r="AN128" i="1"/>
  <c r="AO129" i="1"/>
  <c r="AM135" i="1"/>
  <c r="AM131" i="1"/>
  <c r="AO128" i="1"/>
  <c r="AN129" i="1"/>
  <c r="E301" i="3" l="1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N49" i="1"/>
  <c r="AQ49" i="1"/>
  <c r="AR49" i="1"/>
  <c r="AS49" i="1"/>
  <c r="AT49" i="1"/>
  <c r="AW49" i="1"/>
  <c r="AX49" i="1"/>
  <c r="AY49" i="1"/>
  <c r="AZ49" i="1"/>
  <c r="BA49" i="1"/>
  <c r="BB49" i="1"/>
  <c r="BE49" i="1"/>
  <c r="BF49" i="1"/>
  <c r="BG49" i="1"/>
  <c r="BH49" i="1"/>
  <c r="BI49" i="1"/>
  <c r="AV49" i="1" s="1"/>
  <c r="BJ49" i="1"/>
  <c r="AU49" i="1" s="1"/>
  <c r="BK49" i="1"/>
  <c r="BL49" i="1"/>
  <c r="BM49" i="1"/>
  <c r="BN49" i="1"/>
  <c r="BO49" i="1"/>
  <c r="BP49" i="1"/>
  <c r="N50" i="1"/>
  <c r="AQ50" i="1"/>
  <c r="AR50" i="1"/>
  <c r="AS50" i="1"/>
  <c r="AT50" i="1"/>
  <c r="AW50" i="1"/>
  <c r="AX50" i="1"/>
  <c r="AY50" i="1"/>
  <c r="AZ50" i="1"/>
  <c r="BA50" i="1"/>
  <c r="BB50" i="1"/>
  <c r="BE50" i="1"/>
  <c r="BF50" i="1"/>
  <c r="BG50" i="1"/>
  <c r="BH50" i="1"/>
  <c r="BI50" i="1"/>
  <c r="BJ50" i="1"/>
  <c r="AU50" i="1" s="1"/>
  <c r="BK50" i="1"/>
  <c r="BL50" i="1"/>
  <c r="BM50" i="1"/>
  <c r="BN50" i="1"/>
  <c r="BO50" i="1"/>
  <c r="BP50" i="1"/>
  <c r="N51" i="1"/>
  <c r="AQ51" i="1"/>
  <c r="AR51" i="1"/>
  <c r="AS51" i="1"/>
  <c r="AT51" i="1"/>
  <c r="AW51" i="1"/>
  <c r="AX51" i="1"/>
  <c r="AY51" i="1"/>
  <c r="AZ51" i="1"/>
  <c r="BA51" i="1"/>
  <c r="BB51" i="1"/>
  <c r="BE51" i="1"/>
  <c r="BF51" i="1"/>
  <c r="BG51" i="1"/>
  <c r="BH51" i="1"/>
  <c r="BI51" i="1"/>
  <c r="BJ51" i="1"/>
  <c r="AU51" i="1" s="1"/>
  <c r="BK51" i="1"/>
  <c r="BL51" i="1"/>
  <c r="BM51" i="1"/>
  <c r="BN51" i="1"/>
  <c r="BO51" i="1"/>
  <c r="BP51" i="1"/>
  <c r="N52" i="1"/>
  <c r="AQ52" i="1"/>
  <c r="AR52" i="1"/>
  <c r="AS52" i="1"/>
  <c r="AT52" i="1"/>
  <c r="AW52" i="1"/>
  <c r="AX52" i="1"/>
  <c r="AY52" i="1"/>
  <c r="AZ52" i="1"/>
  <c r="BA52" i="1"/>
  <c r="BB52" i="1"/>
  <c r="BE52" i="1"/>
  <c r="BF52" i="1"/>
  <c r="BG52" i="1"/>
  <c r="BH52" i="1"/>
  <c r="BI52" i="1"/>
  <c r="AV52" i="1" s="1"/>
  <c r="BJ52" i="1"/>
  <c r="AU52" i="1" s="1"/>
  <c r="BK52" i="1"/>
  <c r="BL52" i="1"/>
  <c r="BM52" i="1"/>
  <c r="BN52" i="1"/>
  <c r="BO52" i="1"/>
  <c r="BP52" i="1"/>
  <c r="N53" i="1"/>
  <c r="AQ53" i="1"/>
  <c r="AR53" i="1"/>
  <c r="AS53" i="1"/>
  <c r="AT53" i="1"/>
  <c r="AW53" i="1"/>
  <c r="AX53" i="1"/>
  <c r="AY53" i="1"/>
  <c r="AZ53" i="1"/>
  <c r="BA53" i="1"/>
  <c r="BB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N54" i="1"/>
  <c r="AQ54" i="1"/>
  <c r="AR54" i="1"/>
  <c r="AS54" i="1"/>
  <c r="AT54" i="1"/>
  <c r="AW54" i="1"/>
  <c r="AX54" i="1"/>
  <c r="AY54" i="1"/>
  <c r="AZ54" i="1"/>
  <c r="BA54" i="1"/>
  <c r="BB54" i="1"/>
  <c r="BE54" i="1"/>
  <c r="BF54" i="1"/>
  <c r="BG54" i="1"/>
  <c r="BH54" i="1"/>
  <c r="BI54" i="1"/>
  <c r="AV54" i="1" s="1"/>
  <c r="BJ54" i="1"/>
  <c r="AU54" i="1" s="1"/>
  <c r="BK54" i="1"/>
  <c r="BL54" i="1"/>
  <c r="BM54" i="1"/>
  <c r="BN54" i="1"/>
  <c r="BO54" i="1"/>
  <c r="BP54" i="1"/>
  <c r="N55" i="1"/>
  <c r="AQ55" i="1"/>
  <c r="AR55" i="1"/>
  <c r="AS55" i="1"/>
  <c r="AT55" i="1"/>
  <c r="AW55" i="1"/>
  <c r="AX55" i="1"/>
  <c r="AY55" i="1"/>
  <c r="AZ55" i="1"/>
  <c r="BA55" i="1"/>
  <c r="BB55" i="1"/>
  <c r="BE55" i="1"/>
  <c r="BF55" i="1"/>
  <c r="BG55" i="1"/>
  <c r="BH55" i="1"/>
  <c r="BI55" i="1"/>
  <c r="AV55" i="1" s="1"/>
  <c r="BJ55" i="1"/>
  <c r="AU55" i="1" s="1"/>
  <c r="BK55" i="1"/>
  <c r="BL55" i="1"/>
  <c r="BM55" i="1"/>
  <c r="BN55" i="1"/>
  <c r="BO55" i="1"/>
  <c r="BP55" i="1"/>
  <c r="N56" i="1"/>
  <c r="AQ56" i="1"/>
  <c r="AR56" i="1"/>
  <c r="AS56" i="1"/>
  <c r="AT56" i="1"/>
  <c r="AW56" i="1"/>
  <c r="AX56" i="1"/>
  <c r="AY56" i="1"/>
  <c r="AZ56" i="1"/>
  <c r="BA56" i="1"/>
  <c r="BB56" i="1"/>
  <c r="BE56" i="1"/>
  <c r="BF56" i="1"/>
  <c r="BG56" i="1"/>
  <c r="BH56" i="1"/>
  <c r="BI56" i="1"/>
  <c r="AV56" i="1" s="1"/>
  <c r="BJ56" i="1"/>
  <c r="AU56" i="1" s="1"/>
  <c r="BK56" i="1"/>
  <c r="BL56" i="1"/>
  <c r="BM56" i="1"/>
  <c r="BN56" i="1"/>
  <c r="BO56" i="1"/>
  <c r="BP56" i="1"/>
  <c r="N57" i="1"/>
  <c r="AQ57" i="1"/>
  <c r="AR57" i="1"/>
  <c r="AS57" i="1"/>
  <c r="AT57" i="1"/>
  <c r="AW57" i="1"/>
  <c r="AX57" i="1"/>
  <c r="AY57" i="1"/>
  <c r="AZ57" i="1"/>
  <c r="BA57" i="1"/>
  <c r="BB57" i="1"/>
  <c r="BE57" i="1"/>
  <c r="BF57" i="1"/>
  <c r="BG57" i="1"/>
  <c r="BH57" i="1"/>
  <c r="BI57" i="1"/>
  <c r="AV57" i="1" s="1"/>
  <c r="BJ57" i="1"/>
  <c r="AU57" i="1" s="1"/>
  <c r="BK57" i="1"/>
  <c r="BL57" i="1"/>
  <c r="BM57" i="1"/>
  <c r="BN57" i="1"/>
  <c r="BO57" i="1"/>
  <c r="BP57" i="1"/>
  <c r="N58" i="1"/>
  <c r="AQ58" i="1"/>
  <c r="AR58" i="1"/>
  <c r="AS58" i="1"/>
  <c r="AT58" i="1"/>
  <c r="AW58" i="1"/>
  <c r="AX58" i="1"/>
  <c r="AY58" i="1"/>
  <c r="AZ58" i="1"/>
  <c r="BA58" i="1"/>
  <c r="BB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N59" i="1"/>
  <c r="AQ59" i="1"/>
  <c r="AR59" i="1"/>
  <c r="AS59" i="1"/>
  <c r="AT59" i="1"/>
  <c r="AW59" i="1"/>
  <c r="AX59" i="1"/>
  <c r="AY59" i="1"/>
  <c r="AZ59" i="1"/>
  <c r="BA59" i="1"/>
  <c r="BB59" i="1"/>
  <c r="BE59" i="1"/>
  <c r="BF59" i="1"/>
  <c r="BG59" i="1"/>
  <c r="BH59" i="1"/>
  <c r="BI59" i="1"/>
  <c r="AV59" i="1" s="1"/>
  <c r="BJ59" i="1"/>
  <c r="AU59" i="1" s="1"/>
  <c r="BK59" i="1"/>
  <c r="BL59" i="1"/>
  <c r="BM59" i="1"/>
  <c r="BN59" i="1"/>
  <c r="BO59" i="1"/>
  <c r="BP59" i="1"/>
  <c r="N60" i="1"/>
  <c r="AQ60" i="1"/>
  <c r="AR60" i="1"/>
  <c r="AS60" i="1"/>
  <c r="AT60" i="1"/>
  <c r="AW60" i="1"/>
  <c r="AX60" i="1"/>
  <c r="AY60" i="1"/>
  <c r="AZ60" i="1"/>
  <c r="BA60" i="1"/>
  <c r="BB60" i="1"/>
  <c r="BE60" i="1"/>
  <c r="BF60" i="1"/>
  <c r="BG60" i="1"/>
  <c r="BH60" i="1"/>
  <c r="BI60" i="1"/>
  <c r="AV60" i="1" s="1"/>
  <c r="BJ60" i="1"/>
  <c r="AU60" i="1" s="1"/>
  <c r="BK60" i="1"/>
  <c r="BL60" i="1"/>
  <c r="BM60" i="1"/>
  <c r="BN60" i="1"/>
  <c r="BO60" i="1"/>
  <c r="BP60" i="1"/>
  <c r="N61" i="1"/>
  <c r="AQ61" i="1"/>
  <c r="AR61" i="1"/>
  <c r="AS61" i="1"/>
  <c r="AT61" i="1"/>
  <c r="AW61" i="1"/>
  <c r="AX61" i="1"/>
  <c r="AY61" i="1"/>
  <c r="AZ61" i="1"/>
  <c r="BA61" i="1"/>
  <c r="BB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N62" i="1"/>
  <c r="AQ62" i="1"/>
  <c r="AR62" i="1"/>
  <c r="AS62" i="1"/>
  <c r="AT62" i="1"/>
  <c r="AW62" i="1"/>
  <c r="AX62" i="1"/>
  <c r="AY62" i="1"/>
  <c r="AZ62" i="1"/>
  <c r="BA62" i="1"/>
  <c r="BB62" i="1"/>
  <c r="BE62" i="1"/>
  <c r="BF62" i="1"/>
  <c r="BG62" i="1"/>
  <c r="BH62" i="1"/>
  <c r="BI62" i="1"/>
  <c r="AV62" i="1" s="1"/>
  <c r="BJ62" i="1"/>
  <c r="AU62" i="1" s="1"/>
  <c r="BK62" i="1"/>
  <c r="BL62" i="1"/>
  <c r="BM62" i="1"/>
  <c r="BN62" i="1"/>
  <c r="BO62" i="1"/>
  <c r="BP62" i="1"/>
  <c r="N63" i="1"/>
  <c r="AQ63" i="1"/>
  <c r="AR63" i="1"/>
  <c r="AS63" i="1"/>
  <c r="AT63" i="1"/>
  <c r="AW63" i="1"/>
  <c r="AX63" i="1"/>
  <c r="AY63" i="1"/>
  <c r="AZ63" i="1"/>
  <c r="BA63" i="1"/>
  <c r="BB63" i="1"/>
  <c r="BE63" i="1"/>
  <c r="BF63" i="1"/>
  <c r="BG63" i="1"/>
  <c r="BH63" i="1"/>
  <c r="BI63" i="1"/>
  <c r="AV63" i="1" s="1"/>
  <c r="BJ63" i="1"/>
  <c r="BK63" i="1"/>
  <c r="BL63" i="1"/>
  <c r="BM63" i="1"/>
  <c r="BN63" i="1"/>
  <c r="BO63" i="1"/>
  <c r="BP63" i="1"/>
  <c r="N64" i="1"/>
  <c r="AQ64" i="1"/>
  <c r="AR64" i="1"/>
  <c r="AS64" i="1"/>
  <c r="AT64" i="1"/>
  <c r="AW64" i="1"/>
  <c r="AX64" i="1"/>
  <c r="AY64" i="1"/>
  <c r="AZ64" i="1"/>
  <c r="BA64" i="1"/>
  <c r="BB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N65" i="1"/>
  <c r="AQ65" i="1"/>
  <c r="AR65" i="1"/>
  <c r="AS65" i="1"/>
  <c r="AT65" i="1"/>
  <c r="AW65" i="1"/>
  <c r="AX65" i="1"/>
  <c r="AY65" i="1"/>
  <c r="AZ65" i="1"/>
  <c r="BA65" i="1"/>
  <c r="BB65" i="1"/>
  <c r="BE65" i="1"/>
  <c r="BF65" i="1"/>
  <c r="BG65" i="1"/>
  <c r="BH65" i="1"/>
  <c r="BI65" i="1"/>
  <c r="AV65" i="1" s="1"/>
  <c r="BJ65" i="1"/>
  <c r="BK65" i="1"/>
  <c r="BL65" i="1"/>
  <c r="BM65" i="1"/>
  <c r="BN65" i="1"/>
  <c r="BO65" i="1"/>
  <c r="BP65" i="1"/>
  <c r="N66" i="1"/>
  <c r="AQ66" i="1"/>
  <c r="AR66" i="1"/>
  <c r="AS66" i="1"/>
  <c r="AT66" i="1"/>
  <c r="AW66" i="1"/>
  <c r="AX66" i="1"/>
  <c r="AY66" i="1"/>
  <c r="AZ66" i="1"/>
  <c r="BA66" i="1"/>
  <c r="BB66" i="1"/>
  <c r="BE66" i="1"/>
  <c r="BF66" i="1"/>
  <c r="BG66" i="1"/>
  <c r="BH66" i="1"/>
  <c r="BI66" i="1"/>
  <c r="BJ66" i="1"/>
  <c r="AU66" i="1" s="1"/>
  <c r="BK66" i="1"/>
  <c r="BL66" i="1"/>
  <c r="BM66" i="1"/>
  <c r="BN66" i="1"/>
  <c r="BO66" i="1"/>
  <c r="BP66" i="1"/>
  <c r="N67" i="1"/>
  <c r="AQ67" i="1"/>
  <c r="AR67" i="1"/>
  <c r="AS67" i="1"/>
  <c r="AT67" i="1"/>
  <c r="AW67" i="1"/>
  <c r="AX67" i="1"/>
  <c r="AY67" i="1"/>
  <c r="AZ67" i="1"/>
  <c r="BA67" i="1"/>
  <c r="BB67" i="1"/>
  <c r="BE67" i="1"/>
  <c r="BF67" i="1"/>
  <c r="BG67" i="1"/>
  <c r="BH67" i="1"/>
  <c r="BI67" i="1"/>
  <c r="AV67" i="1" s="1"/>
  <c r="BJ67" i="1"/>
  <c r="AU67" i="1" s="1"/>
  <c r="BK67" i="1"/>
  <c r="BL67" i="1"/>
  <c r="BM67" i="1"/>
  <c r="BN67" i="1"/>
  <c r="BO67" i="1"/>
  <c r="BP67" i="1"/>
  <c r="N68" i="1"/>
  <c r="AQ68" i="1"/>
  <c r="AR68" i="1"/>
  <c r="AS68" i="1"/>
  <c r="AT68" i="1"/>
  <c r="AW68" i="1"/>
  <c r="AX68" i="1"/>
  <c r="AY68" i="1"/>
  <c r="AZ68" i="1"/>
  <c r="BA68" i="1"/>
  <c r="BB68" i="1"/>
  <c r="BE68" i="1"/>
  <c r="BF68" i="1"/>
  <c r="BG68" i="1"/>
  <c r="BH68" i="1"/>
  <c r="BI68" i="1"/>
  <c r="AV68" i="1" s="1"/>
  <c r="BJ68" i="1"/>
  <c r="AU68" i="1" s="1"/>
  <c r="BK68" i="1"/>
  <c r="BL68" i="1"/>
  <c r="BM68" i="1"/>
  <c r="BN68" i="1"/>
  <c r="BO68" i="1"/>
  <c r="BP68" i="1"/>
  <c r="N69" i="1"/>
  <c r="AQ69" i="1"/>
  <c r="AR69" i="1"/>
  <c r="AS69" i="1"/>
  <c r="AT69" i="1"/>
  <c r="AW69" i="1"/>
  <c r="AX69" i="1"/>
  <c r="AY69" i="1"/>
  <c r="AZ69" i="1"/>
  <c r="BA69" i="1"/>
  <c r="BB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N70" i="1"/>
  <c r="AQ70" i="1"/>
  <c r="AR70" i="1"/>
  <c r="AS70" i="1"/>
  <c r="AT70" i="1"/>
  <c r="AW70" i="1"/>
  <c r="AX70" i="1"/>
  <c r="AY70" i="1"/>
  <c r="AZ70" i="1"/>
  <c r="BA70" i="1"/>
  <c r="BB70" i="1"/>
  <c r="BE70" i="1"/>
  <c r="BF70" i="1"/>
  <c r="BG70" i="1"/>
  <c r="BH70" i="1"/>
  <c r="BI70" i="1"/>
  <c r="AV70" i="1" s="1"/>
  <c r="BJ70" i="1"/>
  <c r="AU70" i="1" s="1"/>
  <c r="BK70" i="1"/>
  <c r="BL70" i="1"/>
  <c r="BM70" i="1"/>
  <c r="BN70" i="1"/>
  <c r="BO70" i="1"/>
  <c r="BP70" i="1"/>
  <c r="N71" i="1"/>
  <c r="AQ71" i="1"/>
  <c r="AR71" i="1"/>
  <c r="AS71" i="1"/>
  <c r="AT71" i="1"/>
  <c r="AW71" i="1"/>
  <c r="AX71" i="1"/>
  <c r="AY71" i="1"/>
  <c r="AZ71" i="1"/>
  <c r="BA71" i="1"/>
  <c r="BB71" i="1"/>
  <c r="BE71" i="1"/>
  <c r="BF71" i="1"/>
  <c r="BG71" i="1"/>
  <c r="BH71" i="1"/>
  <c r="BI71" i="1"/>
  <c r="AV71" i="1" s="1"/>
  <c r="BJ71" i="1"/>
  <c r="AU71" i="1" s="1"/>
  <c r="BK71" i="1"/>
  <c r="BL71" i="1"/>
  <c r="BM71" i="1"/>
  <c r="BN71" i="1"/>
  <c r="BO71" i="1"/>
  <c r="BP71" i="1"/>
  <c r="N72" i="1"/>
  <c r="AQ72" i="1"/>
  <c r="AR72" i="1"/>
  <c r="AS72" i="1"/>
  <c r="AT72" i="1"/>
  <c r="AW72" i="1"/>
  <c r="AX72" i="1"/>
  <c r="AY72" i="1"/>
  <c r="AZ72" i="1"/>
  <c r="BA72" i="1"/>
  <c r="BB72" i="1"/>
  <c r="BE72" i="1"/>
  <c r="BF72" i="1"/>
  <c r="BG72" i="1"/>
  <c r="BH72" i="1"/>
  <c r="BI72" i="1"/>
  <c r="AV72" i="1" s="1"/>
  <c r="BJ72" i="1"/>
  <c r="AU72" i="1" s="1"/>
  <c r="BK72" i="1"/>
  <c r="BL72" i="1"/>
  <c r="BM72" i="1"/>
  <c r="BN72" i="1"/>
  <c r="BO72" i="1"/>
  <c r="BP72" i="1"/>
  <c r="N73" i="1"/>
  <c r="AQ73" i="1"/>
  <c r="AR73" i="1"/>
  <c r="AS73" i="1"/>
  <c r="AT73" i="1"/>
  <c r="AW73" i="1"/>
  <c r="AX73" i="1"/>
  <c r="AY73" i="1"/>
  <c r="AZ73" i="1"/>
  <c r="BA73" i="1"/>
  <c r="BB73" i="1"/>
  <c r="BE73" i="1"/>
  <c r="BF73" i="1"/>
  <c r="BG73" i="1"/>
  <c r="BH73" i="1"/>
  <c r="BI73" i="1"/>
  <c r="AV73" i="1" s="1"/>
  <c r="BJ73" i="1"/>
  <c r="AU73" i="1" s="1"/>
  <c r="BK73" i="1"/>
  <c r="BL73" i="1"/>
  <c r="BM73" i="1"/>
  <c r="BN73" i="1"/>
  <c r="BO73" i="1"/>
  <c r="BP73" i="1"/>
  <c r="N74" i="1"/>
  <c r="AQ74" i="1"/>
  <c r="AR74" i="1"/>
  <c r="AS74" i="1"/>
  <c r="AT74" i="1"/>
  <c r="AW74" i="1"/>
  <c r="AX74" i="1"/>
  <c r="AY74" i="1"/>
  <c r="AZ74" i="1"/>
  <c r="BA74" i="1"/>
  <c r="BB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N75" i="1"/>
  <c r="AQ75" i="1"/>
  <c r="AR75" i="1"/>
  <c r="AS75" i="1"/>
  <c r="AT75" i="1"/>
  <c r="AW75" i="1"/>
  <c r="AX75" i="1"/>
  <c r="AY75" i="1"/>
  <c r="AZ75" i="1"/>
  <c r="BA75" i="1"/>
  <c r="BB75" i="1"/>
  <c r="BE75" i="1"/>
  <c r="BF75" i="1"/>
  <c r="BG75" i="1"/>
  <c r="BH75" i="1"/>
  <c r="BI75" i="1"/>
  <c r="AV75" i="1" s="1"/>
  <c r="BJ75" i="1"/>
  <c r="AU75" i="1" s="1"/>
  <c r="BK75" i="1"/>
  <c r="BL75" i="1"/>
  <c r="BM75" i="1"/>
  <c r="BN75" i="1"/>
  <c r="BO75" i="1"/>
  <c r="BP75" i="1"/>
  <c r="N76" i="1"/>
  <c r="AQ76" i="1"/>
  <c r="AR76" i="1"/>
  <c r="AS76" i="1"/>
  <c r="AT76" i="1"/>
  <c r="AW76" i="1"/>
  <c r="AX76" i="1"/>
  <c r="AY76" i="1"/>
  <c r="AZ76" i="1"/>
  <c r="BA76" i="1"/>
  <c r="BB76" i="1"/>
  <c r="BE76" i="1"/>
  <c r="BF76" i="1"/>
  <c r="BG76" i="1"/>
  <c r="BH76" i="1"/>
  <c r="BI76" i="1"/>
  <c r="BJ76" i="1"/>
  <c r="AU76" i="1" s="1"/>
  <c r="BK76" i="1"/>
  <c r="BL76" i="1"/>
  <c r="BM76" i="1"/>
  <c r="BN76" i="1"/>
  <c r="BO76" i="1"/>
  <c r="BP76" i="1"/>
  <c r="N77" i="1"/>
  <c r="AQ77" i="1"/>
  <c r="AR77" i="1"/>
  <c r="AS77" i="1"/>
  <c r="AT77" i="1"/>
  <c r="AW77" i="1"/>
  <c r="AX77" i="1"/>
  <c r="AY77" i="1"/>
  <c r="AZ77" i="1"/>
  <c r="BA77" i="1"/>
  <c r="BB77" i="1"/>
  <c r="BE77" i="1"/>
  <c r="BF77" i="1"/>
  <c r="BG77" i="1"/>
  <c r="BH77" i="1"/>
  <c r="BI77" i="1"/>
  <c r="AV77" i="1" s="1"/>
  <c r="BJ77" i="1"/>
  <c r="BK77" i="1"/>
  <c r="BL77" i="1"/>
  <c r="BM77" i="1"/>
  <c r="BN77" i="1"/>
  <c r="BO77" i="1"/>
  <c r="BP77" i="1"/>
  <c r="N78" i="1"/>
  <c r="AQ78" i="1"/>
  <c r="AR78" i="1"/>
  <c r="AS78" i="1"/>
  <c r="AT78" i="1"/>
  <c r="AW78" i="1"/>
  <c r="AX78" i="1"/>
  <c r="AY78" i="1"/>
  <c r="AZ78" i="1"/>
  <c r="BA78" i="1"/>
  <c r="BB78" i="1"/>
  <c r="BE78" i="1"/>
  <c r="BF78" i="1"/>
  <c r="BG78" i="1"/>
  <c r="BH78" i="1"/>
  <c r="BI78" i="1"/>
  <c r="AV78" i="1" s="1"/>
  <c r="BJ78" i="1"/>
  <c r="AU78" i="1" s="1"/>
  <c r="BK78" i="1"/>
  <c r="BL78" i="1"/>
  <c r="BM78" i="1"/>
  <c r="BN78" i="1"/>
  <c r="BO78" i="1"/>
  <c r="BP78" i="1"/>
  <c r="N79" i="1"/>
  <c r="AQ79" i="1"/>
  <c r="AR79" i="1"/>
  <c r="AS79" i="1"/>
  <c r="AT79" i="1"/>
  <c r="AW79" i="1"/>
  <c r="AX79" i="1"/>
  <c r="AY79" i="1"/>
  <c r="AZ79" i="1"/>
  <c r="BA79" i="1"/>
  <c r="BB79" i="1"/>
  <c r="BE79" i="1"/>
  <c r="BF79" i="1"/>
  <c r="BG79" i="1"/>
  <c r="BH79" i="1"/>
  <c r="BI79" i="1"/>
  <c r="AV79" i="1" s="1"/>
  <c r="BJ79" i="1"/>
  <c r="AU79" i="1" s="1"/>
  <c r="BK79" i="1"/>
  <c r="BL79" i="1"/>
  <c r="BM79" i="1"/>
  <c r="BN79" i="1"/>
  <c r="BO79" i="1"/>
  <c r="BP79" i="1"/>
  <c r="N80" i="1"/>
  <c r="AQ80" i="1"/>
  <c r="AR80" i="1"/>
  <c r="AS80" i="1"/>
  <c r="AT80" i="1"/>
  <c r="AW80" i="1"/>
  <c r="AX80" i="1"/>
  <c r="AY80" i="1"/>
  <c r="AZ80" i="1"/>
  <c r="BA80" i="1"/>
  <c r="BB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N81" i="1"/>
  <c r="AQ81" i="1"/>
  <c r="AR81" i="1"/>
  <c r="AS81" i="1"/>
  <c r="AT81" i="1"/>
  <c r="AW81" i="1"/>
  <c r="AX81" i="1"/>
  <c r="AY81" i="1"/>
  <c r="AZ81" i="1"/>
  <c r="BA81" i="1"/>
  <c r="BB81" i="1"/>
  <c r="BE81" i="1"/>
  <c r="BF81" i="1"/>
  <c r="BG81" i="1"/>
  <c r="BH81" i="1"/>
  <c r="BI81" i="1"/>
  <c r="AV81" i="1" s="1"/>
  <c r="BJ81" i="1"/>
  <c r="AU81" i="1" s="1"/>
  <c r="BK81" i="1"/>
  <c r="BL81" i="1"/>
  <c r="BM81" i="1"/>
  <c r="BN81" i="1"/>
  <c r="BO81" i="1"/>
  <c r="BP81" i="1"/>
  <c r="N82" i="1"/>
  <c r="AQ82" i="1"/>
  <c r="AR82" i="1"/>
  <c r="AS82" i="1"/>
  <c r="AT82" i="1"/>
  <c r="AW82" i="1"/>
  <c r="AX82" i="1"/>
  <c r="AY82" i="1"/>
  <c r="AZ82" i="1"/>
  <c r="BA82" i="1"/>
  <c r="BB82" i="1"/>
  <c r="BE82" i="1"/>
  <c r="BF82" i="1"/>
  <c r="BG82" i="1"/>
  <c r="BH82" i="1"/>
  <c r="BI82" i="1"/>
  <c r="BJ82" i="1"/>
  <c r="AU82" i="1" s="1"/>
  <c r="BK82" i="1"/>
  <c r="BL82" i="1"/>
  <c r="BM82" i="1"/>
  <c r="BN82" i="1"/>
  <c r="BO82" i="1"/>
  <c r="BP82" i="1"/>
  <c r="N83" i="1"/>
  <c r="AQ83" i="1"/>
  <c r="AR83" i="1"/>
  <c r="AS83" i="1"/>
  <c r="AT83" i="1"/>
  <c r="AW83" i="1"/>
  <c r="AX83" i="1"/>
  <c r="AY83" i="1"/>
  <c r="AZ83" i="1"/>
  <c r="BA83" i="1"/>
  <c r="BB83" i="1"/>
  <c r="BE83" i="1"/>
  <c r="BF83" i="1"/>
  <c r="BG83" i="1"/>
  <c r="BH83" i="1"/>
  <c r="BI83" i="1"/>
  <c r="BJ83" i="1"/>
  <c r="AU83" i="1" s="1"/>
  <c r="BK83" i="1"/>
  <c r="BL83" i="1"/>
  <c r="BM83" i="1"/>
  <c r="BN83" i="1"/>
  <c r="BO83" i="1"/>
  <c r="BP83" i="1"/>
  <c r="N84" i="1"/>
  <c r="AQ84" i="1"/>
  <c r="AR84" i="1"/>
  <c r="AS84" i="1"/>
  <c r="AT84" i="1"/>
  <c r="AW84" i="1"/>
  <c r="AX84" i="1"/>
  <c r="AY84" i="1"/>
  <c r="AZ84" i="1"/>
  <c r="BA84" i="1"/>
  <c r="BB84" i="1"/>
  <c r="BE84" i="1"/>
  <c r="BF84" i="1"/>
  <c r="BG84" i="1"/>
  <c r="BH84" i="1"/>
  <c r="BI84" i="1"/>
  <c r="AV84" i="1" s="1"/>
  <c r="BJ84" i="1"/>
  <c r="AU84" i="1" s="1"/>
  <c r="BK84" i="1"/>
  <c r="BL84" i="1"/>
  <c r="BM84" i="1"/>
  <c r="BN84" i="1"/>
  <c r="BO84" i="1"/>
  <c r="BP84" i="1"/>
  <c r="N85" i="1"/>
  <c r="AQ85" i="1"/>
  <c r="AR85" i="1"/>
  <c r="AS85" i="1"/>
  <c r="AT85" i="1"/>
  <c r="AW85" i="1"/>
  <c r="AX85" i="1"/>
  <c r="AY85" i="1"/>
  <c r="AZ85" i="1"/>
  <c r="BA85" i="1"/>
  <c r="BB85" i="1"/>
  <c r="BE85" i="1"/>
  <c r="BF85" i="1"/>
  <c r="BG85" i="1"/>
  <c r="BH85" i="1"/>
  <c r="BI85" i="1"/>
  <c r="BJ85" i="1"/>
  <c r="AU85" i="1" s="1"/>
  <c r="BK85" i="1"/>
  <c r="BL85" i="1"/>
  <c r="BM85" i="1"/>
  <c r="BN85" i="1"/>
  <c r="BO85" i="1"/>
  <c r="BP85" i="1"/>
  <c r="N86" i="1"/>
  <c r="AQ86" i="1"/>
  <c r="AR86" i="1"/>
  <c r="AS86" i="1"/>
  <c r="AT86" i="1"/>
  <c r="AW86" i="1"/>
  <c r="AX86" i="1"/>
  <c r="AY86" i="1"/>
  <c r="AZ86" i="1"/>
  <c r="BA86" i="1"/>
  <c r="BB86" i="1"/>
  <c r="BE86" i="1"/>
  <c r="BF86" i="1"/>
  <c r="BG86" i="1"/>
  <c r="BH86" i="1"/>
  <c r="BI86" i="1"/>
  <c r="BJ86" i="1"/>
  <c r="AU86" i="1" s="1"/>
  <c r="BK86" i="1"/>
  <c r="BL86" i="1"/>
  <c r="BM86" i="1"/>
  <c r="BN86" i="1"/>
  <c r="BO86" i="1"/>
  <c r="BP86" i="1"/>
  <c r="N87" i="1"/>
  <c r="AQ87" i="1"/>
  <c r="AR87" i="1"/>
  <c r="AS87" i="1"/>
  <c r="AT87" i="1"/>
  <c r="AW87" i="1"/>
  <c r="AX87" i="1"/>
  <c r="AY87" i="1"/>
  <c r="AZ87" i="1"/>
  <c r="BA87" i="1"/>
  <c r="BB87" i="1"/>
  <c r="BE87" i="1"/>
  <c r="BF87" i="1"/>
  <c r="BG87" i="1"/>
  <c r="BH87" i="1"/>
  <c r="BI87" i="1"/>
  <c r="AV87" i="1" s="1"/>
  <c r="BJ87" i="1"/>
  <c r="AU87" i="1" s="1"/>
  <c r="BK87" i="1"/>
  <c r="BL87" i="1"/>
  <c r="BM87" i="1"/>
  <c r="BN87" i="1"/>
  <c r="BO87" i="1"/>
  <c r="BP87" i="1"/>
  <c r="N88" i="1"/>
  <c r="AQ88" i="1"/>
  <c r="AR88" i="1"/>
  <c r="AS88" i="1"/>
  <c r="AT88" i="1"/>
  <c r="AW88" i="1"/>
  <c r="AX88" i="1"/>
  <c r="AY88" i="1"/>
  <c r="AZ88" i="1"/>
  <c r="BA88" i="1"/>
  <c r="BB88" i="1"/>
  <c r="BE88" i="1"/>
  <c r="BF88" i="1"/>
  <c r="BG88" i="1"/>
  <c r="BH88" i="1"/>
  <c r="BI88" i="1"/>
  <c r="AV88" i="1" s="1"/>
  <c r="BJ88" i="1"/>
  <c r="AU88" i="1" s="1"/>
  <c r="BK88" i="1"/>
  <c r="BL88" i="1"/>
  <c r="BM88" i="1"/>
  <c r="BN88" i="1"/>
  <c r="BO88" i="1"/>
  <c r="BP88" i="1"/>
  <c r="N89" i="1"/>
  <c r="AQ89" i="1"/>
  <c r="AR89" i="1"/>
  <c r="AS89" i="1"/>
  <c r="AT89" i="1"/>
  <c r="AW89" i="1"/>
  <c r="AX89" i="1"/>
  <c r="AY89" i="1"/>
  <c r="AZ89" i="1"/>
  <c r="BA89" i="1"/>
  <c r="BB89" i="1"/>
  <c r="BE89" i="1"/>
  <c r="BF89" i="1"/>
  <c r="BG89" i="1"/>
  <c r="BH89" i="1"/>
  <c r="BI89" i="1"/>
  <c r="AV89" i="1" s="1"/>
  <c r="BJ89" i="1"/>
  <c r="BK89" i="1"/>
  <c r="BL89" i="1"/>
  <c r="BM89" i="1"/>
  <c r="BN89" i="1"/>
  <c r="BO89" i="1"/>
  <c r="BP89" i="1"/>
  <c r="N90" i="1"/>
  <c r="AQ90" i="1"/>
  <c r="AR90" i="1"/>
  <c r="AS90" i="1"/>
  <c r="AT90" i="1"/>
  <c r="AW90" i="1"/>
  <c r="AX90" i="1"/>
  <c r="AY90" i="1"/>
  <c r="AZ90" i="1"/>
  <c r="BA90" i="1"/>
  <c r="BB90" i="1"/>
  <c r="BE90" i="1"/>
  <c r="BF90" i="1"/>
  <c r="BG90" i="1"/>
  <c r="BH90" i="1"/>
  <c r="BI90" i="1"/>
  <c r="AV90" i="1" s="1"/>
  <c r="BJ90" i="1"/>
  <c r="AU90" i="1" s="1"/>
  <c r="BK90" i="1"/>
  <c r="BL90" i="1"/>
  <c r="BM90" i="1"/>
  <c r="BN90" i="1"/>
  <c r="BO90" i="1"/>
  <c r="BP90" i="1"/>
  <c r="N91" i="1"/>
  <c r="AQ91" i="1"/>
  <c r="AR91" i="1"/>
  <c r="AS91" i="1"/>
  <c r="AT91" i="1"/>
  <c r="AW91" i="1"/>
  <c r="AX91" i="1"/>
  <c r="AY91" i="1"/>
  <c r="AZ91" i="1"/>
  <c r="BA91" i="1"/>
  <c r="BB91" i="1"/>
  <c r="BE91" i="1"/>
  <c r="BF91" i="1"/>
  <c r="BG91" i="1"/>
  <c r="BH91" i="1"/>
  <c r="BI91" i="1"/>
  <c r="BJ91" i="1"/>
  <c r="AU91" i="1" s="1"/>
  <c r="BK91" i="1"/>
  <c r="BL91" i="1"/>
  <c r="BM91" i="1"/>
  <c r="BN91" i="1"/>
  <c r="BO91" i="1"/>
  <c r="BP91" i="1"/>
  <c r="N92" i="1"/>
  <c r="AQ92" i="1"/>
  <c r="AR92" i="1"/>
  <c r="AS92" i="1"/>
  <c r="AT92" i="1"/>
  <c r="AW92" i="1"/>
  <c r="AX92" i="1"/>
  <c r="AY92" i="1"/>
  <c r="AZ92" i="1"/>
  <c r="BA92" i="1"/>
  <c r="BB92" i="1"/>
  <c r="BE92" i="1"/>
  <c r="BF92" i="1"/>
  <c r="BG92" i="1"/>
  <c r="BH92" i="1"/>
  <c r="BI92" i="1"/>
  <c r="BJ92" i="1"/>
  <c r="AU92" i="1" s="1"/>
  <c r="BK92" i="1"/>
  <c r="BL92" i="1"/>
  <c r="BM92" i="1"/>
  <c r="BN92" i="1"/>
  <c r="BO92" i="1"/>
  <c r="BP92" i="1"/>
  <c r="N93" i="1"/>
  <c r="AQ93" i="1"/>
  <c r="AR93" i="1"/>
  <c r="AS93" i="1"/>
  <c r="AT93" i="1"/>
  <c r="AW93" i="1"/>
  <c r="AX93" i="1"/>
  <c r="AY93" i="1"/>
  <c r="AZ93" i="1"/>
  <c r="BA93" i="1"/>
  <c r="BB93" i="1"/>
  <c r="BE93" i="1"/>
  <c r="BF93" i="1"/>
  <c r="BG93" i="1"/>
  <c r="BH93" i="1"/>
  <c r="BI93" i="1"/>
  <c r="AV93" i="1" s="1"/>
  <c r="BJ93" i="1"/>
  <c r="BK93" i="1"/>
  <c r="BL93" i="1"/>
  <c r="BM93" i="1"/>
  <c r="BN93" i="1"/>
  <c r="BO93" i="1"/>
  <c r="BP93" i="1"/>
  <c r="N94" i="1"/>
  <c r="AQ94" i="1"/>
  <c r="AR94" i="1"/>
  <c r="AS94" i="1"/>
  <c r="AT94" i="1"/>
  <c r="AW94" i="1"/>
  <c r="AX94" i="1"/>
  <c r="AY94" i="1"/>
  <c r="AZ94" i="1"/>
  <c r="BA94" i="1"/>
  <c r="BB94" i="1"/>
  <c r="BE94" i="1"/>
  <c r="BF94" i="1"/>
  <c r="BG94" i="1"/>
  <c r="BH94" i="1"/>
  <c r="BI94" i="1"/>
  <c r="AV94" i="1" s="1"/>
  <c r="BJ94" i="1"/>
  <c r="AU94" i="1" s="1"/>
  <c r="BK94" i="1"/>
  <c r="BL94" i="1"/>
  <c r="BM94" i="1"/>
  <c r="BN94" i="1"/>
  <c r="BO94" i="1"/>
  <c r="BP94" i="1"/>
  <c r="N95" i="1"/>
  <c r="AQ95" i="1"/>
  <c r="AR95" i="1"/>
  <c r="AS95" i="1"/>
  <c r="AT95" i="1"/>
  <c r="AW95" i="1"/>
  <c r="AX95" i="1"/>
  <c r="AY95" i="1"/>
  <c r="AZ95" i="1"/>
  <c r="BA95" i="1"/>
  <c r="BB95" i="1"/>
  <c r="BE95" i="1"/>
  <c r="BF95" i="1"/>
  <c r="BG95" i="1"/>
  <c r="BH95" i="1"/>
  <c r="BI95" i="1"/>
  <c r="BJ95" i="1"/>
  <c r="AU95" i="1" s="1"/>
  <c r="BK95" i="1"/>
  <c r="BL95" i="1"/>
  <c r="BM95" i="1"/>
  <c r="BN95" i="1"/>
  <c r="BO95" i="1"/>
  <c r="BP95" i="1"/>
  <c r="N96" i="1"/>
  <c r="AQ96" i="1"/>
  <c r="AR96" i="1"/>
  <c r="AS96" i="1"/>
  <c r="AT96" i="1"/>
  <c r="AW96" i="1"/>
  <c r="AX96" i="1"/>
  <c r="AY96" i="1"/>
  <c r="AZ96" i="1"/>
  <c r="BA96" i="1"/>
  <c r="BB96" i="1"/>
  <c r="BE96" i="1"/>
  <c r="BF96" i="1"/>
  <c r="BG96" i="1"/>
  <c r="BH96" i="1"/>
  <c r="BI96" i="1"/>
  <c r="AV96" i="1" s="1"/>
  <c r="BJ96" i="1"/>
  <c r="AU96" i="1" s="1"/>
  <c r="BK96" i="1"/>
  <c r="BL96" i="1"/>
  <c r="BM96" i="1"/>
  <c r="BN96" i="1"/>
  <c r="BO96" i="1"/>
  <c r="BP96" i="1"/>
  <c r="N97" i="1"/>
  <c r="AQ97" i="1"/>
  <c r="AR97" i="1"/>
  <c r="AS97" i="1"/>
  <c r="AT97" i="1"/>
  <c r="AW97" i="1"/>
  <c r="AX97" i="1"/>
  <c r="AY97" i="1"/>
  <c r="AZ97" i="1"/>
  <c r="BA97" i="1"/>
  <c r="BB97" i="1"/>
  <c r="BE97" i="1"/>
  <c r="BF97" i="1"/>
  <c r="BG97" i="1"/>
  <c r="BH97" i="1"/>
  <c r="BI97" i="1"/>
  <c r="BJ97" i="1"/>
  <c r="AU97" i="1" s="1"/>
  <c r="BK97" i="1"/>
  <c r="BL97" i="1"/>
  <c r="BM97" i="1"/>
  <c r="BN97" i="1"/>
  <c r="BO97" i="1"/>
  <c r="BP97" i="1"/>
  <c r="N98" i="1"/>
  <c r="AQ98" i="1"/>
  <c r="AR98" i="1"/>
  <c r="AS98" i="1"/>
  <c r="AT98" i="1"/>
  <c r="AW98" i="1"/>
  <c r="AX98" i="1"/>
  <c r="AY98" i="1"/>
  <c r="AZ98" i="1"/>
  <c r="BA98" i="1"/>
  <c r="BB98" i="1"/>
  <c r="BE98" i="1"/>
  <c r="BF98" i="1"/>
  <c r="BG98" i="1"/>
  <c r="BH98" i="1"/>
  <c r="BI98" i="1"/>
  <c r="AV98" i="1" s="1"/>
  <c r="BJ98" i="1"/>
  <c r="BK98" i="1"/>
  <c r="BL98" i="1"/>
  <c r="BM98" i="1"/>
  <c r="BN98" i="1"/>
  <c r="BO98" i="1"/>
  <c r="BP98" i="1"/>
  <c r="N99" i="1"/>
  <c r="AQ99" i="1"/>
  <c r="AR99" i="1"/>
  <c r="AS99" i="1"/>
  <c r="AT99" i="1"/>
  <c r="AW99" i="1"/>
  <c r="AX99" i="1"/>
  <c r="AY99" i="1"/>
  <c r="AZ99" i="1"/>
  <c r="BA99" i="1"/>
  <c r="BB99" i="1"/>
  <c r="BE99" i="1"/>
  <c r="BF99" i="1"/>
  <c r="BG99" i="1"/>
  <c r="BH99" i="1"/>
  <c r="BI99" i="1"/>
  <c r="AV99" i="1" s="1"/>
  <c r="BJ99" i="1"/>
  <c r="AU99" i="1" s="1"/>
  <c r="BK99" i="1"/>
  <c r="BL99" i="1"/>
  <c r="BM99" i="1"/>
  <c r="BN99" i="1"/>
  <c r="BO99" i="1"/>
  <c r="BP99" i="1"/>
  <c r="N100" i="1"/>
  <c r="AQ100" i="1"/>
  <c r="AR100" i="1"/>
  <c r="AS100" i="1"/>
  <c r="AT100" i="1"/>
  <c r="AW100" i="1"/>
  <c r="AX100" i="1"/>
  <c r="AY100" i="1"/>
  <c r="AZ100" i="1"/>
  <c r="BA100" i="1"/>
  <c r="BB100" i="1"/>
  <c r="BE100" i="1"/>
  <c r="BF100" i="1"/>
  <c r="BG100" i="1"/>
  <c r="BH100" i="1"/>
  <c r="BI100" i="1"/>
  <c r="AV100" i="1" s="1"/>
  <c r="BJ100" i="1"/>
  <c r="AU100" i="1" s="1"/>
  <c r="BK100" i="1"/>
  <c r="BL100" i="1"/>
  <c r="BM100" i="1"/>
  <c r="BN100" i="1"/>
  <c r="BO100" i="1"/>
  <c r="BP100" i="1"/>
  <c r="N101" i="1"/>
  <c r="AQ101" i="1"/>
  <c r="AR101" i="1"/>
  <c r="AS101" i="1"/>
  <c r="AT101" i="1"/>
  <c r="AW101" i="1"/>
  <c r="AX101" i="1"/>
  <c r="AY101" i="1"/>
  <c r="AZ101" i="1"/>
  <c r="BA101" i="1"/>
  <c r="BB101" i="1"/>
  <c r="BE101" i="1"/>
  <c r="BF101" i="1"/>
  <c r="BG101" i="1"/>
  <c r="BH101" i="1"/>
  <c r="BI101" i="1"/>
  <c r="AV101" i="1" s="1"/>
  <c r="BJ101" i="1"/>
  <c r="AU101" i="1" s="1"/>
  <c r="BK101" i="1"/>
  <c r="BL101" i="1"/>
  <c r="BM101" i="1"/>
  <c r="BN101" i="1"/>
  <c r="BO101" i="1"/>
  <c r="BP101" i="1"/>
  <c r="N102" i="1"/>
  <c r="AQ102" i="1"/>
  <c r="AR102" i="1"/>
  <c r="AS102" i="1"/>
  <c r="AT102" i="1"/>
  <c r="AW102" i="1"/>
  <c r="AX102" i="1"/>
  <c r="AY102" i="1"/>
  <c r="AZ102" i="1"/>
  <c r="BA102" i="1"/>
  <c r="BB102" i="1"/>
  <c r="BE102" i="1"/>
  <c r="BF102" i="1"/>
  <c r="BG102" i="1"/>
  <c r="BH102" i="1"/>
  <c r="BI102" i="1"/>
  <c r="AV102" i="1" s="1"/>
  <c r="BJ102" i="1"/>
  <c r="AU102" i="1" s="1"/>
  <c r="BK102" i="1"/>
  <c r="BL102" i="1"/>
  <c r="BM102" i="1"/>
  <c r="BN102" i="1"/>
  <c r="BO102" i="1"/>
  <c r="BP102" i="1"/>
  <c r="N103" i="1"/>
  <c r="AQ103" i="1"/>
  <c r="AR103" i="1"/>
  <c r="AS103" i="1"/>
  <c r="AT103" i="1"/>
  <c r="AW103" i="1"/>
  <c r="AX103" i="1"/>
  <c r="AY103" i="1"/>
  <c r="AZ103" i="1"/>
  <c r="BA103" i="1"/>
  <c r="BB103" i="1"/>
  <c r="BE103" i="1"/>
  <c r="BF103" i="1"/>
  <c r="BG103" i="1"/>
  <c r="BH103" i="1"/>
  <c r="BI103" i="1"/>
  <c r="AV103" i="1" s="1"/>
  <c r="BJ103" i="1"/>
  <c r="AU103" i="1" s="1"/>
  <c r="BK103" i="1"/>
  <c r="BL103" i="1"/>
  <c r="BM103" i="1"/>
  <c r="BN103" i="1"/>
  <c r="BO103" i="1"/>
  <c r="BP103" i="1"/>
  <c r="N104" i="1"/>
  <c r="AQ104" i="1"/>
  <c r="AR104" i="1"/>
  <c r="AS104" i="1"/>
  <c r="AT104" i="1"/>
  <c r="AW104" i="1"/>
  <c r="AX104" i="1"/>
  <c r="AY104" i="1"/>
  <c r="AZ104" i="1"/>
  <c r="BA104" i="1"/>
  <c r="BB104" i="1"/>
  <c r="BE104" i="1"/>
  <c r="BF104" i="1"/>
  <c r="BG104" i="1"/>
  <c r="BH104" i="1"/>
  <c r="BI104" i="1"/>
  <c r="BJ104" i="1"/>
  <c r="AU104" i="1" s="1"/>
  <c r="BK104" i="1"/>
  <c r="BL104" i="1"/>
  <c r="BM104" i="1"/>
  <c r="BN104" i="1"/>
  <c r="BO104" i="1"/>
  <c r="BP104" i="1"/>
  <c r="N105" i="1"/>
  <c r="AQ105" i="1"/>
  <c r="AR105" i="1"/>
  <c r="AS105" i="1"/>
  <c r="AT105" i="1"/>
  <c r="AW105" i="1"/>
  <c r="AX105" i="1"/>
  <c r="AY105" i="1"/>
  <c r="AZ105" i="1"/>
  <c r="BA105" i="1"/>
  <c r="BB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N106" i="1"/>
  <c r="AQ106" i="1"/>
  <c r="AR106" i="1"/>
  <c r="AS106" i="1"/>
  <c r="AT106" i="1"/>
  <c r="AW106" i="1"/>
  <c r="AX106" i="1"/>
  <c r="AY106" i="1"/>
  <c r="AZ106" i="1"/>
  <c r="BA106" i="1"/>
  <c r="BB106" i="1"/>
  <c r="BE106" i="1"/>
  <c r="BF106" i="1"/>
  <c r="BG106" i="1"/>
  <c r="BH106" i="1"/>
  <c r="BI106" i="1"/>
  <c r="AV106" i="1" s="1"/>
  <c r="BJ106" i="1"/>
  <c r="AU106" i="1" s="1"/>
  <c r="BK106" i="1"/>
  <c r="BL106" i="1"/>
  <c r="BM106" i="1"/>
  <c r="BN106" i="1"/>
  <c r="BO106" i="1"/>
  <c r="BP106" i="1"/>
  <c r="N107" i="1"/>
  <c r="AQ107" i="1"/>
  <c r="AR107" i="1"/>
  <c r="AS107" i="1"/>
  <c r="AT107" i="1"/>
  <c r="AW107" i="1"/>
  <c r="AX107" i="1"/>
  <c r="AY107" i="1"/>
  <c r="AZ107" i="1"/>
  <c r="BA107" i="1"/>
  <c r="BB107" i="1"/>
  <c r="BE107" i="1"/>
  <c r="BF107" i="1"/>
  <c r="BG107" i="1"/>
  <c r="BH107" i="1"/>
  <c r="BI107" i="1"/>
  <c r="AV107" i="1" s="1"/>
  <c r="BJ107" i="1"/>
  <c r="AU107" i="1" s="1"/>
  <c r="BK107" i="1"/>
  <c r="BL107" i="1"/>
  <c r="BM107" i="1"/>
  <c r="BN107" i="1"/>
  <c r="BO107" i="1"/>
  <c r="BP107" i="1"/>
  <c r="N108" i="1"/>
  <c r="AQ108" i="1"/>
  <c r="AR108" i="1"/>
  <c r="AS108" i="1"/>
  <c r="AT108" i="1"/>
  <c r="AW108" i="1"/>
  <c r="AX108" i="1"/>
  <c r="AY108" i="1"/>
  <c r="AZ108" i="1"/>
  <c r="BA108" i="1"/>
  <c r="BB108" i="1"/>
  <c r="BE108" i="1"/>
  <c r="BF108" i="1"/>
  <c r="BG108" i="1"/>
  <c r="BH108" i="1"/>
  <c r="BI108" i="1"/>
  <c r="BJ108" i="1"/>
  <c r="AU108" i="1" s="1"/>
  <c r="BK108" i="1"/>
  <c r="BL108" i="1"/>
  <c r="BM108" i="1"/>
  <c r="BN108" i="1"/>
  <c r="BO108" i="1"/>
  <c r="BP108" i="1"/>
  <c r="N109" i="1"/>
  <c r="AQ109" i="1"/>
  <c r="AR109" i="1"/>
  <c r="AS109" i="1"/>
  <c r="AT109" i="1"/>
  <c r="AW109" i="1"/>
  <c r="AX109" i="1"/>
  <c r="AY109" i="1"/>
  <c r="AZ109" i="1"/>
  <c r="BA109" i="1"/>
  <c r="BB109" i="1"/>
  <c r="BE109" i="1"/>
  <c r="BF109" i="1"/>
  <c r="BG109" i="1"/>
  <c r="BH109" i="1"/>
  <c r="BI109" i="1"/>
  <c r="AV109" i="1" s="1"/>
  <c r="BJ109" i="1"/>
  <c r="AU109" i="1" s="1"/>
  <c r="BK109" i="1"/>
  <c r="BL109" i="1"/>
  <c r="BM109" i="1"/>
  <c r="BN109" i="1"/>
  <c r="BO109" i="1"/>
  <c r="BP109" i="1"/>
  <c r="N110" i="1"/>
  <c r="AQ110" i="1"/>
  <c r="AR110" i="1"/>
  <c r="AS110" i="1"/>
  <c r="AT110" i="1"/>
  <c r="AW110" i="1"/>
  <c r="AX110" i="1"/>
  <c r="AY110" i="1"/>
  <c r="AZ110" i="1"/>
  <c r="BA110" i="1"/>
  <c r="BB110" i="1"/>
  <c r="BE110" i="1"/>
  <c r="BF110" i="1"/>
  <c r="BG110" i="1"/>
  <c r="BH110" i="1"/>
  <c r="BI110" i="1"/>
  <c r="AV110" i="1" s="1"/>
  <c r="BJ110" i="1"/>
  <c r="BK110" i="1"/>
  <c r="BL110" i="1"/>
  <c r="BM110" i="1"/>
  <c r="BN110" i="1"/>
  <c r="BO110" i="1"/>
  <c r="BP110" i="1"/>
  <c r="N111" i="1"/>
  <c r="AQ111" i="1"/>
  <c r="AR111" i="1"/>
  <c r="AS111" i="1"/>
  <c r="AT111" i="1"/>
  <c r="AW111" i="1"/>
  <c r="AX111" i="1"/>
  <c r="AY111" i="1"/>
  <c r="AZ111" i="1"/>
  <c r="BA111" i="1"/>
  <c r="BB111" i="1"/>
  <c r="BE111" i="1"/>
  <c r="BF111" i="1"/>
  <c r="BG111" i="1"/>
  <c r="BH111" i="1"/>
  <c r="BI111" i="1"/>
  <c r="AV111" i="1" s="1"/>
  <c r="BJ111" i="1"/>
  <c r="AU111" i="1" s="1"/>
  <c r="BK111" i="1"/>
  <c r="BL111" i="1"/>
  <c r="BM111" i="1"/>
  <c r="BN111" i="1"/>
  <c r="BO111" i="1"/>
  <c r="BP111" i="1"/>
  <c r="N112" i="1"/>
  <c r="AQ112" i="1"/>
  <c r="AR112" i="1"/>
  <c r="AS112" i="1"/>
  <c r="AT112" i="1"/>
  <c r="AW112" i="1"/>
  <c r="AX112" i="1"/>
  <c r="AY112" i="1"/>
  <c r="AZ112" i="1"/>
  <c r="BA112" i="1"/>
  <c r="BB112" i="1"/>
  <c r="BE112" i="1"/>
  <c r="BF112" i="1"/>
  <c r="BG112" i="1"/>
  <c r="BH112" i="1"/>
  <c r="BI112" i="1"/>
  <c r="AV112" i="1" s="1"/>
  <c r="BJ112" i="1"/>
  <c r="AU112" i="1" s="1"/>
  <c r="BK112" i="1"/>
  <c r="BL112" i="1"/>
  <c r="BM112" i="1"/>
  <c r="BN112" i="1"/>
  <c r="BO112" i="1"/>
  <c r="BP112" i="1"/>
  <c r="N113" i="1"/>
  <c r="AQ113" i="1"/>
  <c r="AR113" i="1"/>
  <c r="AS113" i="1"/>
  <c r="AT113" i="1"/>
  <c r="AW113" i="1"/>
  <c r="AX113" i="1"/>
  <c r="AY113" i="1"/>
  <c r="AZ113" i="1"/>
  <c r="BA113" i="1"/>
  <c r="BB113" i="1"/>
  <c r="BE113" i="1"/>
  <c r="BF113" i="1"/>
  <c r="BG113" i="1"/>
  <c r="BH113" i="1"/>
  <c r="BI113" i="1"/>
  <c r="BJ113" i="1"/>
  <c r="AU113" i="1" s="1"/>
  <c r="BK113" i="1"/>
  <c r="BL113" i="1"/>
  <c r="BM113" i="1"/>
  <c r="BN113" i="1"/>
  <c r="BO113" i="1"/>
  <c r="BP113" i="1"/>
  <c r="N114" i="1"/>
  <c r="AQ114" i="1"/>
  <c r="AR114" i="1"/>
  <c r="AS114" i="1"/>
  <c r="AT114" i="1"/>
  <c r="AW114" i="1"/>
  <c r="AX114" i="1"/>
  <c r="AY114" i="1"/>
  <c r="AZ114" i="1"/>
  <c r="BA114" i="1"/>
  <c r="BB114" i="1"/>
  <c r="BE114" i="1"/>
  <c r="BF114" i="1"/>
  <c r="BG114" i="1"/>
  <c r="BH114" i="1"/>
  <c r="BI114" i="1"/>
  <c r="AV114" i="1" s="1"/>
  <c r="BJ114" i="1"/>
  <c r="AU114" i="1" s="1"/>
  <c r="BK114" i="1"/>
  <c r="BL114" i="1"/>
  <c r="BM114" i="1"/>
  <c r="BN114" i="1"/>
  <c r="BO114" i="1"/>
  <c r="BP114" i="1"/>
  <c r="N115" i="1"/>
  <c r="AQ115" i="1"/>
  <c r="AR115" i="1"/>
  <c r="AS115" i="1"/>
  <c r="AT115" i="1"/>
  <c r="AW115" i="1"/>
  <c r="AX115" i="1"/>
  <c r="AY115" i="1"/>
  <c r="AZ115" i="1"/>
  <c r="BA115" i="1"/>
  <c r="BB115" i="1"/>
  <c r="BE115" i="1"/>
  <c r="BF115" i="1"/>
  <c r="BG115" i="1"/>
  <c r="BH115" i="1"/>
  <c r="BI115" i="1"/>
  <c r="AV115" i="1" s="1"/>
  <c r="BJ115" i="1"/>
  <c r="AU115" i="1" s="1"/>
  <c r="BK115" i="1"/>
  <c r="BL115" i="1"/>
  <c r="BM115" i="1"/>
  <c r="BN115" i="1"/>
  <c r="BO115" i="1"/>
  <c r="BP115" i="1"/>
  <c r="N116" i="1"/>
  <c r="AQ116" i="1"/>
  <c r="AR116" i="1"/>
  <c r="AS116" i="1"/>
  <c r="AT116" i="1"/>
  <c r="AW116" i="1"/>
  <c r="AX116" i="1"/>
  <c r="AY116" i="1"/>
  <c r="AZ116" i="1"/>
  <c r="BA116" i="1"/>
  <c r="BB116" i="1"/>
  <c r="BE116" i="1"/>
  <c r="BF116" i="1"/>
  <c r="BG116" i="1"/>
  <c r="BH116" i="1"/>
  <c r="BI116" i="1"/>
  <c r="AV116" i="1" s="1"/>
  <c r="BJ116" i="1"/>
  <c r="AU116" i="1" s="1"/>
  <c r="BK116" i="1"/>
  <c r="BL116" i="1"/>
  <c r="BM116" i="1"/>
  <c r="BN116" i="1"/>
  <c r="BO116" i="1"/>
  <c r="BP116" i="1"/>
  <c r="N117" i="1"/>
  <c r="AQ117" i="1"/>
  <c r="AR117" i="1"/>
  <c r="AS117" i="1"/>
  <c r="AT117" i="1"/>
  <c r="AW117" i="1"/>
  <c r="AX117" i="1"/>
  <c r="AY117" i="1"/>
  <c r="AZ117" i="1"/>
  <c r="BA117" i="1"/>
  <c r="BB117" i="1"/>
  <c r="BE117" i="1"/>
  <c r="BF117" i="1"/>
  <c r="BG117" i="1"/>
  <c r="BH117" i="1"/>
  <c r="BI117" i="1"/>
  <c r="AV117" i="1" s="1"/>
  <c r="BJ117" i="1"/>
  <c r="AU117" i="1" s="1"/>
  <c r="BK117" i="1"/>
  <c r="BL117" i="1"/>
  <c r="BM117" i="1"/>
  <c r="BN117" i="1"/>
  <c r="BO117" i="1"/>
  <c r="BP117" i="1"/>
  <c r="N118" i="1"/>
  <c r="AQ118" i="1"/>
  <c r="AR118" i="1"/>
  <c r="AS118" i="1"/>
  <c r="AT118" i="1"/>
  <c r="AW118" i="1"/>
  <c r="AX118" i="1"/>
  <c r="AY118" i="1"/>
  <c r="AZ118" i="1"/>
  <c r="BA118" i="1"/>
  <c r="BB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N119" i="1"/>
  <c r="AQ119" i="1"/>
  <c r="AR119" i="1"/>
  <c r="AS119" i="1"/>
  <c r="AT119" i="1"/>
  <c r="AW119" i="1"/>
  <c r="AX119" i="1"/>
  <c r="AY119" i="1"/>
  <c r="AZ119" i="1"/>
  <c r="BA119" i="1"/>
  <c r="BB119" i="1"/>
  <c r="BE119" i="1"/>
  <c r="BF119" i="1"/>
  <c r="BG119" i="1"/>
  <c r="BH119" i="1"/>
  <c r="BI119" i="1"/>
  <c r="AV119" i="1" s="1"/>
  <c r="BJ119" i="1"/>
  <c r="AU119" i="1" s="1"/>
  <c r="BK119" i="1"/>
  <c r="BL119" i="1"/>
  <c r="BM119" i="1"/>
  <c r="BN119" i="1"/>
  <c r="BO119" i="1"/>
  <c r="BP119" i="1"/>
  <c r="N120" i="1"/>
  <c r="AQ120" i="1"/>
  <c r="AR120" i="1"/>
  <c r="AS120" i="1"/>
  <c r="AT120" i="1"/>
  <c r="AW120" i="1"/>
  <c r="AX120" i="1"/>
  <c r="AY120" i="1"/>
  <c r="AZ120" i="1"/>
  <c r="BA120" i="1"/>
  <c r="BB120" i="1"/>
  <c r="BE120" i="1"/>
  <c r="BF120" i="1"/>
  <c r="BG120" i="1"/>
  <c r="BH120" i="1"/>
  <c r="BI120" i="1"/>
  <c r="AV120" i="1" s="1"/>
  <c r="BJ120" i="1"/>
  <c r="AU120" i="1" s="1"/>
  <c r="BK120" i="1"/>
  <c r="BL120" i="1"/>
  <c r="BM120" i="1"/>
  <c r="BN120" i="1"/>
  <c r="BO120" i="1"/>
  <c r="BP120" i="1"/>
  <c r="N121" i="1"/>
  <c r="AQ121" i="1"/>
  <c r="AR121" i="1"/>
  <c r="AS121" i="1"/>
  <c r="AT121" i="1"/>
  <c r="AW121" i="1"/>
  <c r="AX121" i="1"/>
  <c r="AY121" i="1"/>
  <c r="AZ121" i="1"/>
  <c r="BA121" i="1"/>
  <c r="BB121" i="1"/>
  <c r="BE121" i="1"/>
  <c r="BF121" i="1"/>
  <c r="BG121" i="1"/>
  <c r="BH121" i="1"/>
  <c r="BI121" i="1"/>
  <c r="BJ121" i="1"/>
  <c r="AU121" i="1" s="1"/>
  <c r="BK121" i="1"/>
  <c r="BL121" i="1"/>
  <c r="BM121" i="1"/>
  <c r="BN121" i="1"/>
  <c r="BO121" i="1"/>
  <c r="BP121" i="1"/>
  <c r="N122" i="1"/>
  <c r="AQ122" i="1"/>
  <c r="AR122" i="1"/>
  <c r="AS122" i="1"/>
  <c r="AT122" i="1"/>
  <c r="AW122" i="1"/>
  <c r="AX122" i="1"/>
  <c r="AY122" i="1"/>
  <c r="AZ122" i="1"/>
  <c r="BA122" i="1"/>
  <c r="BB122" i="1"/>
  <c r="BE122" i="1"/>
  <c r="BF122" i="1"/>
  <c r="BG122" i="1"/>
  <c r="BH122" i="1"/>
  <c r="BI122" i="1"/>
  <c r="AV122" i="1" s="1"/>
  <c r="BJ122" i="1"/>
  <c r="AU122" i="1" s="1"/>
  <c r="BK122" i="1"/>
  <c r="BL122" i="1"/>
  <c r="BM122" i="1"/>
  <c r="BN122" i="1"/>
  <c r="BO122" i="1"/>
  <c r="BP122" i="1"/>
  <c r="N123" i="1"/>
  <c r="AQ123" i="1"/>
  <c r="AR123" i="1"/>
  <c r="AS123" i="1"/>
  <c r="AT123" i="1"/>
  <c r="AW123" i="1"/>
  <c r="AX123" i="1"/>
  <c r="AY123" i="1"/>
  <c r="AZ123" i="1"/>
  <c r="BA123" i="1"/>
  <c r="BB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N124" i="1"/>
  <c r="AQ124" i="1"/>
  <c r="AR124" i="1"/>
  <c r="AS124" i="1"/>
  <c r="AT124" i="1"/>
  <c r="AW124" i="1"/>
  <c r="AX124" i="1"/>
  <c r="AY124" i="1"/>
  <c r="AZ124" i="1"/>
  <c r="BA124" i="1"/>
  <c r="BB124" i="1"/>
  <c r="BE124" i="1"/>
  <c r="BF124" i="1"/>
  <c r="BG124" i="1"/>
  <c r="BH124" i="1"/>
  <c r="BI124" i="1"/>
  <c r="AV124" i="1" s="1"/>
  <c r="BJ124" i="1"/>
  <c r="AU124" i="1" s="1"/>
  <c r="BK124" i="1"/>
  <c r="BL124" i="1"/>
  <c r="BM124" i="1"/>
  <c r="BN124" i="1"/>
  <c r="BO124" i="1"/>
  <c r="BP124" i="1"/>
  <c r="N125" i="1"/>
  <c r="AQ125" i="1"/>
  <c r="AR125" i="1"/>
  <c r="AS125" i="1"/>
  <c r="AT125" i="1"/>
  <c r="AW125" i="1"/>
  <c r="AX125" i="1"/>
  <c r="AY125" i="1"/>
  <c r="AZ125" i="1"/>
  <c r="BA125" i="1"/>
  <c r="BB125" i="1"/>
  <c r="BE125" i="1"/>
  <c r="BF125" i="1"/>
  <c r="BG125" i="1"/>
  <c r="BH125" i="1"/>
  <c r="BI125" i="1"/>
  <c r="AV125" i="1" s="1"/>
  <c r="BJ125" i="1"/>
  <c r="AU125" i="1" s="1"/>
  <c r="BK125" i="1"/>
  <c r="BL125" i="1"/>
  <c r="BM125" i="1"/>
  <c r="BN125" i="1"/>
  <c r="BO125" i="1"/>
  <c r="BP125" i="1"/>
  <c r="N126" i="1"/>
  <c r="AQ126" i="1"/>
  <c r="AR126" i="1"/>
  <c r="AS126" i="1"/>
  <c r="AT126" i="1"/>
  <c r="AW126" i="1"/>
  <c r="AX126" i="1"/>
  <c r="AY126" i="1"/>
  <c r="AZ126" i="1"/>
  <c r="BA126" i="1"/>
  <c r="BB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N127" i="1"/>
  <c r="AQ127" i="1"/>
  <c r="AR127" i="1"/>
  <c r="AS127" i="1"/>
  <c r="AT127" i="1"/>
  <c r="AW127" i="1"/>
  <c r="AX127" i="1"/>
  <c r="AY127" i="1"/>
  <c r="AZ127" i="1"/>
  <c r="BA127" i="1"/>
  <c r="BB127" i="1"/>
  <c r="BE127" i="1"/>
  <c r="BF127" i="1"/>
  <c r="BG127" i="1"/>
  <c r="BH127" i="1"/>
  <c r="BI127" i="1"/>
  <c r="AV127" i="1" s="1"/>
  <c r="BJ127" i="1"/>
  <c r="AU127" i="1" s="1"/>
  <c r="BK127" i="1"/>
  <c r="BL127" i="1"/>
  <c r="BM127" i="1"/>
  <c r="BN127" i="1"/>
  <c r="BO127" i="1"/>
  <c r="BP127" i="1"/>
  <c r="T140" i="1" l="1"/>
  <c r="T139" i="1"/>
  <c r="T138" i="1"/>
  <c r="T137" i="1"/>
  <c r="T132" i="1"/>
  <c r="T129" i="1"/>
  <c r="T130" i="1"/>
  <c r="T128" i="1"/>
  <c r="T131" i="1"/>
  <c r="T136" i="1"/>
  <c r="T135" i="1"/>
  <c r="T134" i="1"/>
  <c r="T133" i="1"/>
  <c r="T127" i="1"/>
  <c r="BC79" i="1"/>
  <c r="T5" i="1"/>
  <c r="BC111" i="1"/>
  <c r="BQ108" i="1"/>
  <c r="BC67" i="1"/>
  <c r="BQ69" i="1"/>
  <c r="BR105" i="1"/>
  <c r="AK105" i="1" s="1"/>
  <c r="BR93" i="1"/>
  <c r="AH93" i="1" s="1"/>
  <c r="BQ88" i="1"/>
  <c r="BR61" i="1"/>
  <c r="AA61" i="1" s="1"/>
  <c r="BQ53" i="1"/>
  <c r="BR89" i="1"/>
  <c r="AI89" i="1" s="1"/>
  <c r="BR123" i="1"/>
  <c r="AH123" i="1" s="1"/>
  <c r="BQ58" i="1"/>
  <c r="BQ83" i="1"/>
  <c r="BR79" i="1"/>
  <c r="AD79" i="1" s="1"/>
  <c r="BC90" i="1"/>
  <c r="BC57" i="1"/>
  <c r="BQ51" i="1"/>
  <c r="BR118" i="1"/>
  <c r="AG118" i="1" s="1"/>
  <c r="BR96" i="1"/>
  <c r="AB96" i="1" s="1"/>
  <c r="BR110" i="1"/>
  <c r="AD110" i="1" s="1"/>
  <c r="BQ85" i="1"/>
  <c r="BQ80" i="1"/>
  <c r="BR77" i="1"/>
  <c r="AJ77" i="1" s="1"/>
  <c r="T42" i="1"/>
  <c r="T98" i="1"/>
  <c r="T34" i="1"/>
  <c r="T11" i="1"/>
  <c r="T4" i="1"/>
  <c r="T90" i="1"/>
  <c r="T26" i="1"/>
  <c r="T82" i="1"/>
  <c r="T18" i="1"/>
  <c r="T74" i="1"/>
  <c r="T10" i="1"/>
  <c r="T17" i="1"/>
  <c r="T106" i="1"/>
  <c r="T66" i="1"/>
  <c r="T8" i="1"/>
  <c r="T24" i="1"/>
  <c r="T122" i="1"/>
  <c r="T58" i="1"/>
  <c r="T6" i="1"/>
  <c r="T101" i="1"/>
  <c r="T114" i="1"/>
  <c r="T50" i="1"/>
  <c r="BC81" i="1"/>
  <c r="BC52" i="1"/>
  <c r="BR126" i="1"/>
  <c r="AA126" i="1" s="1"/>
  <c r="BC109" i="1"/>
  <c r="BR94" i="1"/>
  <c r="AE94" i="1" s="1"/>
  <c r="BQ76" i="1"/>
  <c r="BC112" i="1"/>
  <c r="BC68" i="1"/>
  <c r="BQ61" i="1"/>
  <c r="BR113" i="1"/>
  <c r="AB113" i="1" s="1"/>
  <c r="BC87" i="1"/>
  <c r="BR80" i="1"/>
  <c r="AI80" i="1" s="1"/>
  <c r="BR101" i="1"/>
  <c r="AI101" i="1" s="1"/>
  <c r="BC94" i="1"/>
  <c r="BC84" i="1"/>
  <c r="BC49" i="1"/>
  <c r="T121" i="1"/>
  <c r="T97" i="1"/>
  <c r="T73" i="1"/>
  <c r="T49" i="1"/>
  <c r="T25" i="1"/>
  <c r="T120" i="1"/>
  <c r="T88" i="1"/>
  <c r="T64" i="1"/>
  <c r="T40" i="1"/>
  <c r="T16" i="1"/>
  <c r="T119" i="1"/>
  <c r="T111" i="1"/>
  <c r="T103" i="1"/>
  <c r="T95" i="1"/>
  <c r="T87" i="1"/>
  <c r="T79" i="1"/>
  <c r="T71" i="1"/>
  <c r="T63" i="1"/>
  <c r="T55" i="1"/>
  <c r="T47" i="1"/>
  <c r="T39" i="1"/>
  <c r="T31" i="1"/>
  <c r="T23" i="1"/>
  <c r="T15" i="1"/>
  <c r="T126" i="1"/>
  <c r="T118" i="1"/>
  <c r="T110" i="1"/>
  <c r="T102" i="1"/>
  <c r="T94" i="1"/>
  <c r="T86" i="1"/>
  <c r="T78" i="1"/>
  <c r="T70" i="1"/>
  <c r="T62" i="1"/>
  <c r="T54" i="1"/>
  <c r="T46" i="1"/>
  <c r="T38" i="1"/>
  <c r="T30" i="1"/>
  <c r="T22" i="1"/>
  <c r="T14" i="1"/>
  <c r="T7" i="1"/>
  <c r="T113" i="1"/>
  <c r="T89" i="1"/>
  <c r="T65" i="1"/>
  <c r="T41" i="1"/>
  <c r="T104" i="1"/>
  <c r="T80" i="1"/>
  <c r="T56" i="1"/>
  <c r="T32" i="1"/>
  <c r="T125" i="1"/>
  <c r="T117" i="1"/>
  <c r="T109" i="1"/>
  <c r="T93" i="1"/>
  <c r="T85" i="1"/>
  <c r="T77" i="1"/>
  <c r="T69" i="1"/>
  <c r="T61" i="1"/>
  <c r="T53" i="1"/>
  <c r="T45" i="1"/>
  <c r="T37" i="1"/>
  <c r="T29" i="1"/>
  <c r="T21" i="1"/>
  <c r="T13" i="1"/>
  <c r="T124" i="1"/>
  <c r="T116" i="1"/>
  <c r="T108" i="1"/>
  <c r="T100" i="1"/>
  <c r="T92" i="1"/>
  <c r="T84" i="1"/>
  <c r="T76" i="1"/>
  <c r="T68" i="1"/>
  <c r="T60" i="1"/>
  <c r="T52" i="1"/>
  <c r="T44" i="1"/>
  <c r="T36" i="1"/>
  <c r="T28" i="1"/>
  <c r="T20" i="1"/>
  <c r="T12" i="1"/>
  <c r="T105" i="1"/>
  <c r="T81" i="1"/>
  <c r="T57" i="1"/>
  <c r="T33" i="1"/>
  <c r="T112" i="1"/>
  <c r="T96" i="1"/>
  <c r="T72" i="1"/>
  <c r="T48" i="1"/>
  <c r="T123" i="1"/>
  <c r="T115" i="1"/>
  <c r="T107" i="1"/>
  <c r="T99" i="1"/>
  <c r="T91" i="1"/>
  <c r="T83" i="1"/>
  <c r="T75" i="1"/>
  <c r="T67" i="1"/>
  <c r="T59" i="1"/>
  <c r="T51" i="1"/>
  <c r="T43" i="1"/>
  <c r="T35" i="1"/>
  <c r="T27" i="1"/>
  <c r="T19" i="1"/>
  <c r="T9" i="1"/>
  <c r="BC122" i="1"/>
  <c r="BC117" i="1"/>
  <c r="BQ123" i="1"/>
  <c r="BC120" i="1"/>
  <c r="BC125" i="1"/>
  <c r="BQ113" i="1"/>
  <c r="BQ118" i="1"/>
  <c r="BQ126" i="1"/>
  <c r="BR120" i="1"/>
  <c r="AJ120" i="1" s="1"/>
  <c r="AU123" i="1"/>
  <c r="BQ102" i="1"/>
  <c r="BR102" i="1"/>
  <c r="AB102" i="1" s="1"/>
  <c r="BC127" i="1"/>
  <c r="BC115" i="1"/>
  <c r="BR109" i="1"/>
  <c r="BQ107" i="1"/>
  <c r="BR107" i="1"/>
  <c r="AK107" i="1" s="1"/>
  <c r="AV105" i="1"/>
  <c r="AU118" i="1"/>
  <c r="BQ98" i="1"/>
  <c r="BR98" i="1"/>
  <c r="AC98" i="1" s="1"/>
  <c r="AV83" i="1"/>
  <c r="BC83" i="1" s="1"/>
  <c r="AV118" i="1"/>
  <c r="BR117" i="1"/>
  <c r="AG117" i="1" s="1"/>
  <c r="BQ117" i="1"/>
  <c r="BQ116" i="1"/>
  <c r="BR108" i="1"/>
  <c r="AL108" i="1" s="1"/>
  <c r="BR103" i="1"/>
  <c r="AK103" i="1" s="1"/>
  <c r="BQ103" i="1"/>
  <c r="BQ114" i="1"/>
  <c r="BR114" i="1"/>
  <c r="AU105" i="1"/>
  <c r="BQ110" i="1"/>
  <c r="AU126" i="1"/>
  <c r="BQ104" i="1"/>
  <c r="AV104" i="1"/>
  <c r="BC104" i="1" s="1"/>
  <c r="BQ100" i="1"/>
  <c r="BR100" i="1"/>
  <c r="AB100" i="1" s="1"/>
  <c r="BQ86" i="1"/>
  <c r="AV69" i="1"/>
  <c r="AV51" i="1"/>
  <c r="BC51" i="1" s="1"/>
  <c r="AV123" i="1"/>
  <c r="BQ115" i="1"/>
  <c r="BR115" i="1"/>
  <c r="AA115" i="1" s="1"/>
  <c r="AU110" i="1"/>
  <c r="BC110" i="1" s="1"/>
  <c r="BQ106" i="1"/>
  <c r="BR106" i="1"/>
  <c r="AA106" i="1" s="1"/>
  <c r="BR99" i="1"/>
  <c r="AK99" i="1" s="1"/>
  <c r="BQ99" i="1"/>
  <c r="BQ105" i="1"/>
  <c r="AV126" i="1"/>
  <c r="BR125" i="1"/>
  <c r="AI125" i="1" s="1"/>
  <c r="BQ125" i="1"/>
  <c r="BC119" i="1"/>
  <c r="BQ109" i="1"/>
  <c r="BQ97" i="1"/>
  <c r="BR97" i="1"/>
  <c r="AC97" i="1" s="1"/>
  <c r="BR92" i="1"/>
  <c r="AB92" i="1" s="1"/>
  <c r="BQ92" i="1"/>
  <c r="BQ127" i="1"/>
  <c r="BR127" i="1"/>
  <c r="AJ127" i="1" s="1"/>
  <c r="BC124" i="1"/>
  <c r="AV113" i="1"/>
  <c r="BC113" i="1" s="1"/>
  <c r="BR112" i="1"/>
  <c r="AF112" i="1" s="1"/>
  <c r="BQ112" i="1"/>
  <c r="BQ122" i="1"/>
  <c r="BR122" i="1"/>
  <c r="AH122" i="1" s="1"/>
  <c r="AV108" i="1"/>
  <c r="BC108" i="1" s="1"/>
  <c r="BC107" i="1"/>
  <c r="BQ121" i="1"/>
  <c r="AV121" i="1"/>
  <c r="BC121" i="1" s="1"/>
  <c r="BQ119" i="1"/>
  <c r="BR119" i="1"/>
  <c r="AC119" i="1" s="1"/>
  <c r="BC116" i="1"/>
  <c r="AV85" i="1"/>
  <c r="BC85" i="1" s="1"/>
  <c r="BQ111" i="1"/>
  <c r="BQ60" i="1"/>
  <c r="BC103" i="1"/>
  <c r="BC102" i="1"/>
  <c r="BC100" i="1"/>
  <c r="BQ90" i="1"/>
  <c r="BR90" i="1"/>
  <c r="AC90" i="1" s="1"/>
  <c r="BR85" i="1"/>
  <c r="AF85" i="1" s="1"/>
  <c r="AU80" i="1"/>
  <c r="BR74" i="1"/>
  <c r="AG74" i="1" s="1"/>
  <c r="AU63" i="1"/>
  <c r="BC63" i="1" s="1"/>
  <c r="BR63" i="1"/>
  <c r="AE63" i="1" s="1"/>
  <c r="AV58" i="1"/>
  <c r="BR58" i="1"/>
  <c r="AF58" i="1" s="1"/>
  <c r="BC54" i="1"/>
  <c r="BQ120" i="1"/>
  <c r="BC114" i="1"/>
  <c r="BC101" i="1"/>
  <c r="BC99" i="1"/>
  <c r="BC88" i="1"/>
  <c r="BR81" i="1"/>
  <c r="AC81" i="1" s="1"/>
  <c r="AV80" i="1"/>
  <c r="BR56" i="1"/>
  <c r="AA56" i="1" s="1"/>
  <c r="BQ56" i="1"/>
  <c r="BQ55" i="1"/>
  <c r="BR55" i="1"/>
  <c r="AI55" i="1" s="1"/>
  <c r="BC96" i="1"/>
  <c r="BR124" i="1"/>
  <c r="AJ124" i="1" s="1"/>
  <c r="BR116" i="1"/>
  <c r="AC116" i="1" s="1"/>
  <c r="BR111" i="1"/>
  <c r="AJ111" i="1" s="1"/>
  <c r="BR104" i="1"/>
  <c r="AU98" i="1"/>
  <c r="BC98" i="1" s="1"/>
  <c r="BQ96" i="1"/>
  <c r="BR95" i="1"/>
  <c r="AL95" i="1" s="1"/>
  <c r="BQ95" i="1"/>
  <c r="BQ91" i="1"/>
  <c r="BQ77" i="1"/>
  <c r="BC106" i="1"/>
  <c r="AV86" i="1"/>
  <c r="BC86" i="1" s="1"/>
  <c r="BR86" i="1"/>
  <c r="AD86" i="1" s="1"/>
  <c r="BQ124" i="1"/>
  <c r="BR121" i="1"/>
  <c r="AL121" i="1" s="1"/>
  <c r="BQ101" i="1"/>
  <c r="AV97" i="1"/>
  <c r="BC97" i="1" s="1"/>
  <c r="AV92" i="1"/>
  <c r="BC92" i="1" s="1"/>
  <c r="BR87" i="1"/>
  <c r="AJ87" i="1" s="1"/>
  <c r="BQ87" i="1"/>
  <c r="BQ84" i="1"/>
  <c r="BR84" i="1"/>
  <c r="AJ84" i="1" s="1"/>
  <c r="AV53" i="1"/>
  <c r="BQ93" i="1"/>
  <c r="BQ89" i="1"/>
  <c r="BC71" i="1"/>
  <c r="AV95" i="1"/>
  <c r="BC95" i="1" s="1"/>
  <c r="AU93" i="1"/>
  <c r="BC93" i="1" s="1"/>
  <c r="AV91" i="1"/>
  <c r="BC91" i="1" s="1"/>
  <c r="AU89" i="1"/>
  <c r="BC89" i="1" s="1"/>
  <c r="BR72" i="1"/>
  <c r="AK72" i="1" s="1"/>
  <c r="BQ72" i="1"/>
  <c r="BR68" i="1"/>
  <c r="AI68" i="1" s="1"/>
  <c r="BQ68" i="1"/>
  <c r="BR49" i="1"/>
  <c r="AK49" i="1" s="1"/>
  <c r="BR91" i="1"/>
  <c r="AL91" i="1" s="1"/>
  <c r="BR88" i="1"/>
  <c r="AD88" i="1" s="1"/>
  <c r="AV76" i="1"/>
  <c r="BC76" i="1" s="1"/>
  <c r="BR75" i="1"/>
  <c r="AH75" i="1" s="1"/>
  <c r="BQ75" i="1"/>
  <c r="BC75" i="1"/>
  <c r="AU74" i="1"/>
  <c r="BQ73" i="1"/>
  <c r="BR73" i="1"/>
  <c r="AH73" i="1" s="1"/>
  <c r="AU65" i="1"/>
  <c r="BC65" i="1" s="1"/>
  <c r="BQ62" i="1"/>
  <c r="BR62" i="1"/>
  <c r="AJ62" i="1" s="1"/>
  <c r="AU61" i="1"/>
  <c r="BR83" i="1"/>
  <c r="AF83" i="1" s="1"/>
  <c r="BC70" i="1"/>
  <c r="BR69" i="1"/>
  <c r="AF69" i="1" s="1"/>
  <c r="BQ67" i="1"/>
  <c r="BR65" i="1"/>
  <c r="AH65" i="1" s="1"/>
  <c r="BQ64" i="1"/>
  <c r="BR64" i="1"/>
  <c r="AK64" i="1" s="1"/>
  <c r="AV61" i="1"/>
  <c r="BC60" i="1"/>
  <c r="BR59" i="1"/>
  <c r="AC59" i="1" s="1"/>
  <c r="BQ59" i="1"/>
  <c r="BC59" i="1"/>
  <c r="BR52" i="1"/>
  <c r="AI52" i="1" s="1"/>
  <c r="BQ52" i="1"/>
  <c r="BQ50" i="1"/>
  <c r="BR50" i="1"/>
  <c r="AF50" i="1" s="1"/>
  <c r="AU77" i="1"/>
  <c r="BC77" i="1" s="1"/>
  <c r="AE77" i="1"/>
  <c r="BQ74" i="1"/>
  <c r="BC62" i="1"/>
  <c r="BC55" i="1"/>
  <c r="BC78" i="1"/>
  <c r="BQ57" i="1"/>
  <c r="BR57" i="1"/>
  <c r="AJ57" i="1" s="1"/>
  <c r="BQ94" i="1"/>
  <c r="BQ82" i="1"/>
  <c r="BR82" i="1"/>
  <c r="AH82" i="1" s="1"/>
  <c r="AV74" i="1"/>
  <c r="AU64" i="1"/>
  <c r="BR53" i="1"/>
  <c r="AE53" i="1" s="1"/>
  <c r="BQ78" i="1"/>
  <c r="BR78" i="1"/>
  <c r="AD78" i="1" s="1"/>
  <c r="BC73" i="1"/>
  <c r="BQ71" i="1"/>
  <c r="BR71" i="1"/>
  <c r="AA71" i="1" s="1"/>
  <c r="BQ66" i="1"/>
  <c r="BR66" i="1"/>
  <c r="AK66" i="1" s="1"/>
  <c r="AV64" i="1"/>
  <c r="AU58" i="1"/>
  <c r="BC72" i="1"/>
  <c r="AU69" i="1"/>
  <c r="BC56" i="1"/>
  <c r="AU53" i="1"/>
  <c r="BR76" i="1"/>
  <c r="AF76" i="1" s="1"/>
  <c r="BQ70" i="1"/>
  <c r="BR70" i="1"/>
  <c r="AJ70" i="1" s="1"/>
  <c r="BR67" i="1"/>
  <c r="AH67" i="1" s="1"/>
  <c r="BR60" i="1"/>
  <c r="AJ60" i="1" s="1"/>
  <c r="BQ54" i="1"/>
  <c r="BR54" i="1"/>
  <c r="BR51" i="1"/>
  <c r="AL51" i="1" s="1"/>
  <c r="AV82" i="1"/>
  <c r="BC82" i="1" s="1"/>
  <c r="BQ81" i="1"/>
  <c r="BQ79" i="1"/>
  <c r="AV66" i="1"/>
  <c r="BC66" i="1" s="1"/>
  <c r="BQ65" i="1"/>
  <c r="BQ63" i="1"/>
  <c r="AV50" i="1"/>
  <c r="BC50" i="1" s="1"/>
  <c r="BQ49" i="1"/>
  <c r="BO138" i="1"/>
  <c r="BP138" i="1"/>
  <c r="BO4" i="1"/>
  <c r="BP4" i="1"/>
  <c r="BO5" i="1"/>
  <c r="BP5" i="1"/>
  <c r="BO6" i="1"/>
  <c r="BP6" i="1"/>
  <c r="BO7" i="1"/>
  <c r="BP7" i="1"/>
  <c r="BO8" i="1"/>
  <c r="BP8" i="1"/>
  <c r="BO9" i="1"/>
  <c r="BP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1" i="1"/>
  <c r="BP21" i="1"/>
  <c r="BO22" i="1"/>
  <c r="BP22" i="1"/>
  <c r="BO23" i="1"/>
  <c r="BP23" i="1"/>
  <c r="BO24" i="1"/>
  <c r="BP24" i="1"/>
  <c r="BO25" i="1"/>
  <c r="BP25" i="1"/>
  <c r="BO26" i="1"/>
  <c r="BP26" i="1"/>
  <c r="BO27" i="1"/>
  <c r="BP27" i="1"/>
  <c r="BO28" i="1"/>
  <c r="BP28" i="1"/>
  <c r="BO29" i="1"/>
  <c r="BP29" i="1"/>
  <c r="BO30" i="1"/>
  <c r="BP30" i="1"/>
  <c r="BO31" i="1"/>
  <c r="BP31" i="1"/>
  <c r="BO32" i="1"/>
  <c r="BP32" i="1"/>
  <c r="BO33" i="1"/>
  <c r="BP33" i="1"/>
  <c r="BO34" i="1"/>
  <c r="BP34" i="1"/>
  <c r="BO35" i="1"/>
  <c r="BP35" i="1"/>
  <c r="BO36" i="1"/>
  <c r="BP36" i="1"/>
  <c r="BO37" i="1"/>
  <c r="BP37" i="1"/>
  <c r="BO38" i="1"/>
  <c r="BP38" i="1"/>
  <c r="BO39" i="1"/>
  <c r="BP39" i="1"/>
  <c r="BO40" i="1"/>
  <c r="BP40" i="1"/>
  <c r="BO41" i="1"/>
  <c r="BP41" i="1"/>
  <c r="BO42" i="1"/>
  <c r="BP42" i="1"/>
  <c r="BO43" i="1"/>
  <c r="BP43" i="1"/>
  <c r="BO44" i="1"/>
  <c r="BP44" i="1"/>
  <c r="BO45" i="1"/>
  <c r="BP45" i="1"/>
  <c r="BO46" i="1"/>
  <c r="BP46" i="1"/>
  <c r="BO47" i="1"/>
  <c r="BP47" i="1"/>
  <c r="BO48" i="1"/>
  <c r="BP48" i="1"/>
  <c r="BP137" i="1"/>
  <c r="BO137" i="1"/>
  <c r="AA91" i="1" l="1"/>
  <c r="AF77" i="1"/>
  <c r="AO77" i="1" s="1"/>
  <c r="AK77" i="1"/>
  <c r="AG77" i="1"/>
  <c r="AL77" i="1"/>
  <c r="AA77" i="1"/>
  <c r="AG123" i="1"/>
  <c r="AF101" i="1"/>
  <c r="AF123" i="1"/>
  <c r="AE123" i="1"/>
  <c r="AF89" i="1"/>
  <c r="AA118" i="1"/>
  <c r="AD89" i="1"/>
  <c r="AH118" i="1"/>
  <c r="AL89" i="1"/>
  <c r="AL118" i="1"/>
  <c r="AC118" i="1"/>
  <c r="AK118" i="1"/>
  <c r="AC101" i="1"/>
  <c r="AD101" i="1"/>
  <c r="AG110" i="1"/>
  <c r="AL101" i="1"/>
  <c r="AD123" i="1"/>
  <c r="AJ101" i="1"/>
  <c r="AA101" i="1"/>
  <c r="AJ118" i="1"/>
  <c r="AF118" i="1"/>
  <c r="AN118" i="1" s="1"/>
  <c r="AA113" i="1"/>
  <c r="AH77" i="1"/>
  <c r="AC110" i="1"/>
  <c r="AL61" i="1"/>
  <c r="AC77" i="1"/>
  <c r="AK110" i="1"/>
  <c r="AK61" i="1"/>
  <c r="AI61" i="1"/>
  <c r="AG61" i="1"/>
  <c r="AH61" i="1"/>
  <c r="AB77" i="1"/>
  <c r="AI110" i="1"/>
  <c r="AD77" i="1"/>
  <c r="AE75" i="1"/>
  <c r="BC123" i="1"/>
  <c r="AC123" i="1"/>
  <c r="AL62" i="1"/>
  <c r="AH117" i="1"/>
  <c r="AC126" i="1"/>
  <c r="AK126" i="1"/>
  <c r="AI126" i="1"/>
  <c r="AI123" i="1"/>
  <c r="AF126" i="1"/>
  <c r="AL123" i="1"/>
  <c r="AC96" i="1"/>
  <c r="AB80" i="1"/>
  <c r="AE80" i="1"/>
  <c r="AF80" i="1"/>
  <c r="AJ80" i="1"/>
  <c r="AH80" i="1"/>
  <c r="AJ61" i="1"/>
  <c r="AF63" i="1"/>
  <c r="AO63" i="1" s="1"/>
  <c r="AA89" i="1"/>
  <c r="AI77" i="1"/>
  <c r="AB89" i="1"/>
  <c r="AK101" i="1"/>
  <c r="AD80" i="1"/>
  <c r="AI94" i="1"/>
  <c r="AB94" i="1"/>
  <c r="AA96" i="1"/>
  <c r="AI79" i="1"/>
  <c r="AE96" i="1"/>
  <c r="AH96" i="1"/>
  <c r="AB118" i="1"/>
  <c r="AD118" i="1"/>
  <c r="AB123" i="1"/>
  <c r="AK123" i="1"/>
  <c r="AG89" i="1"/>
  <c r="AL96" i="1"/>
  <c r="AL94" i="1"/>
  <c r="AA123" i="1"/>
  <c r="AJ123" i="1"/>
  <c r="AD96" i="1"/>
  <c r="AK73" i="1"/>
  <c r="AJ96" i="1"/>
  <c r="AH89" i="1"/>
  <c r="AD94" i="1"/>
  <c r="AG101" i="1"/>
  <c r="AK96" i="1"/>
  <c r="AI96" i="1"/>
  <c r="AF94" i="1"/>
  <c r="AO94" i="1" s="1"/>
  <c r="AJ89" i="1"/>
  <c r="AK89" i="1"/>
  <c r="AE118" i="1"/>
  <c r="AH94" i="1"/>
  <c r="AF79" i="1"/>
  <c r="AF96" i="1"/>
  <c r="AC89" i="1"/>
  <c r="AE89" i="1"/>
  <c r="AC94" i="1"/>
  <c r="AA94" i="1"/>
  <c r="AE105" i="1"/>
  <c r="AI118" i="1"/>
  <c r="AL93" i="1"/>
  <c r="AI105" i="1"/>
  <c r="AG50" i="1"/>
  <c r="AN50" i="1" s="1"/>
  <c r="AD126" i="1"/>
  <c r="AE113" i="1"/>
  <c r="AC105" i="1"/>
  <c r="AG126" i="1"/>
  <c r="AA79" i="1"/>
  <c r="AE69" i="1"/>
  <c r="AO69" i="1" s="1"/>
  <c r="BC64" i="1"/>
  <c r="AD61" i="1"/>
  <c r="AE61" i="1"/>
  <c r="AH79" i="1"/>
  <c r="AA72" i="1"/>
  <c r="AC93" i="1"/>
  <c r="AB93" i="1"/>
  <c r="AL126" i="1"/>
  <c r="AA105" i="1"/>
  <c r="AE79" i="1"/>
  <c r="AB79" i="1"/>
  <c r="AD113" i="1"/>
  <c r="AB61" i="1"/>
  <c r="AL80" i="1"/>
  <c r="AC79" i="1"/>
  <c r="AF61" i="1"/>
  <c r="AG79" i="1"/>
  <c r="AC61" i="1"/>
  <c r="AH105" i="1"/>
  <c r="AD105" i="1"/>
  <c r="AJ126" i="1"/>
  <c r="AG120" i="1"/>
  <c r="AL110" i="1"/>
  <c r="AI93" i="1"/>
  <c r="AC113" i="1"/>
  <c r="AG80" i="1"/>
  <c r="AG93" i="1"/>
  <c r="AJ79" i="1"/>
  <c r="AB126" i="1"/>
  <c r="AH50" i="1"/>
  <c r="AC80" i="1"/>
  <c r="AK79" i="1"/>
  <c r="AE93" i="1"/>
  <c r="AG113" i="1"/>
  <c r="AG105" i="1"/>
  <c r="AA80" i="1"/>
  <c r="AF110" i="1"/>
  <c r="AE110" i="1"/>
  <c r="AB110" i="1"/>
  <c r="AE126" i="1"/>
  <c r="AA110" i="1"/>
  <c r="AJ93" i="1"/>
  <c r="AF93" i="1"/>
  <c r="BC105" i="1"/>
  <c r="AL79" i="1"/>
  <c r="AG96" i="1"/>
  <c r="AK113" i="1"/>
  <c r="AK93" i="1"/>
  <c r="AF113" i="1"/>
  <c r="AH113" i="1"/>
  <c r="AL113" i="1"/>
  <c r="AJ113" i="1"/>
  <c r="AA93" i="1"/>
  <c r="AL105" i="1"/>
  <c r="BC53" i="1"/>
  <c r="AK80" i="1"/>
  <c r="AD93" i="1"/>
  <c r="AH110" i="1"/>
  <c r="AB105" i="1"/>
  <c r="AH126" i="1"/>
  <c r="AJ105" i="1"/>
  <c r="AI113" i="1"/>
  <c r="AJ110" i="1"/>
  <c r="AF105" i="1"/>
  <c r="AI95" i="1"/>
  <c r="AJ94" i="1"/>
  <c r="AC62" i="1"/>
  <c r="AA57" i="1"/>
  <c r="AD62" i="1"/>
  <c r="AI57" i="1"/>
  <c r="AC50" i="1"/>
  <c r="AK94" i="1"/>
  <c r="BC80" i="1"/>
  <c r="BC69" i="1"/>
  <c r="AC66" i="1"/>
  <c r="BC74" i="1"/>
  <c r="AA100" i="1"/>
  <c r="AH95" i="1"/>
  <c r="AG94" i="1"/>
  <c r="AJ100" i="1"/>
  <c r="AH101" i="1"/>
  <c r="AB101" i="1"/>
  <c r="BC61" i="1"/>
  <c r="AF95" i="1"/>
  <c r="AF66" i="1"/>
  <c r="AE50" i="1"/>
  <c r="AO50" i="1" s="1"/>
  <c r="AL72" i="1"/>
  <c r="AF103" i="1"/>
  <c r="AD95" i="1"/>
  <c r="AE101" i="1"/>
  <c r="AO101" i="1" s="1"/>
  <c r="AB65" i="1"/>
  <c r="AK62" i="1"/>
  <c r="AJ103" i="1"/>
  <c r="AE66" i="1"/>
  <c r="AF74" i="1"/>
  <c r="AN74" i="1" s="1"/>
  <c r="AD83" i="1"/>
  <c r="AE65" i="1"/>
  <c r="AA65" i="1"/>
  <c r="AC65" i="1"/>
  <c r="AL83" i="1"/>
  <c r="AI65" i="1"/>
  <c r="AB76" i="1"/>
  <c r="AE74" i="1"/>
  <c r="AB103" i="1"/>
  <c r="AK65" i="1"/>
  <c r="AA62" i="1"/>
  <c r="AL103" i="1"/>
  <c r="AC103" i="1"/>
  <c r="AI49" i="1"/>
  <c r="AL78" i="1"/>
  <c r="AD64" i="1"/>
  <c r="AL53" i="1"/>
  <c r="AD72" i="1"/>
  <c r="AH66" i="1"/>
  <c r="AC73" i="1"/>
  <c r="AI82" i="1"/>
  <c r="AK58" i="1"/>
  <c r="AK74" i="1"/>
  <c r="AH58" i="1"/>
  <c r="AF72" i="1"/>
  <c r="AI62" i="1"/>
  <c r="AI72" i="1"/>
  <c r="AD106" i="1"/>
  <c r="AA125" i="1"/>
  <c r="AD108" i="1"/>
  <c r="AF71" i="1"/>
  <c r="AB49" i="1"/>
  <c r="AB87" i="1"/>
  <c r="AC57" i="1"/>
  <c r="AF107" i="1"/>
  <c r="AI107" i="1"/>
  <c r="AL106" i="1"/>
  <c r="AC72" i="1"/>
  <c r="AF82" i="1"/>
  <c r="AE82" i="1"/>
  <c r="AJ91" i="1"/>
  <c r="AH107" i="1"/>
  <c r="AA99" i="1"/>
  <c r="AA103" i="1"/>
  <c r="AD82" i="1"/>
  <c r="AC82" i="1"/>
  <c r="AE58" i="1"/>
  <c r="AO58" i="1" s="1"/>
  <c r="AE49" i="1"/>
  <c r="AH59" i="1"/>
  <c r="AI120" i="1"/>
  <c r="AJ51" i="1"/>
  <c r="AL88" i="1"/>
  <c r="AL64" i="1"/>
  <c r="AF121" i="1"/>
  <c r="AA117" i="1"/>
  <c r="AI88" i="1"/>
  <c r="AI83" i="1"/>
  <c r="AD71" i="1"/>
  <c r="AK51" i="1"/>
  <c r="AJ102" i="1"/>
  <c r="AE111" i="1"/>
  <c r="AB97" i="1"/>
  <c r="AI112" i="1"/>
  <c r="AC83" i="1"/>
  <c r="AK98" i="1"/>
  <c r="AH76" i="1"/>
  <c r="AI81" i="1"/>
  <c r="AI71" i="1"/>
  <c r="AB53" i="1"/>
  <c r="AJ78" i="1"/>
  <c r="AD70" i="1"/>
  <c r="AG88" i="1"/>
  <c r="AE90" i="1"/>
  <c r="AB75" i="1"/>
  <c r="AK57" i="1"/>
  <c r="AA92" i="1"/>
  <c r="AJ82" i="1"/>
  <c r="AB91" i="1"/>
  <c r="AF97" i="1"/>
  <c r="AB111" i="1"/>
  <c r="AF111" i="1"/>
  <c r="AJ97" i="1"/>
  <c r="AE107" i="1"/>
  <c r="AI117" i="1"/>
  <c r="AG112" i="1"/>
  <c r="AN112" i="1" s="1"/>
  <c r="AB51" i="1"/>
  <c r="AJ76" i="1"/>
  <c r="AG52" i="1"/>
  <c r="AL70" i="1"/>
  <c r="AA73" i="1"/>
  <c r="AH88" i="1"/>
  <c r="AH112" i="1"/>
  <c r="AD56" i="1"/>
  <c r="AI70" i="1"/>
  <c r="AF56" i="1"/>
  <c r="AD75" i="1"/>
  <c r="AB52" i="1"/>
  <c r="AE71" i="1"/>
  <c r="AC74" i="1"/>
  <c r="AG100" i="1"/>
  <c r="AK67" i="1"/>
  <c r="AI73" i="1"/>
  <c r="AH74" i="1"/>
  <c r="AA95" i="1"/>
  <c r="AD87" i="1"/>
  <c r="AK95" i="1"/>
  <c r="AC111" i="1"/>
  <c r="AB62" i="1"/>
  <c r="AD111" i="1"/>
  <c r="AE51" i="1"/>
  <c r="AB121" i="1"/>
  <c r="AI87" i="1"/>
  <c r="AA70" i="1"/>
  <c r="AJ75" i="1"/>
  <c r="AE98" i="1"/>
  <c r="AD98" i="1"/>
  <c r="AK56" i="1"/>
  <c r="AL56" i="1"/>
  <c r="AE67" i="1"/>
  <c r="AA52" i="1"/>
  <c r="AA97" i="1"/>
  <c r="AJ98" i="1"/>
  <c r="AF86" i="1"/>
  <c r="AF120" i="1"/>
  <c r="AK75" i="1"/>
  <c r="AA120" i="1"/>
  <c r="BC126" i="1"/>
  <c r="AG122" i="1"/>
  <c r="AD120" i="1"/>
  <c r="AA122" i="1"/>
  <c r="AE120" i="1"/>
  <c r="AI122" i="1"/>
  <c r="AI115" i="1"/>
  <c r="AB120" i="1"/>
  <c r="BC118" i="1"/>
  <c r="AC120" i="1"/>
  <c r="AE121" i="1"/>
  <c r="AH120" i="1"/>
  <c r="AK121" i="1"/>
  <c r="AL120" i="1"/>
  <c r="AJ122" i="1"/>
  <c r="AK120" i="1"/>
  <c r="AL104" i="1"/>
  <c r="AA104" i="1"/>
  <c r="AK104" i="1"/>
  <c r="AC104" i="1"/>
  <c r="AD104" i="1"/>
  <c r="AE104" i="1"/>
  <c r="AK114" i="1"/>
  <c r="AF114" i="1"/>
  <c r="AC114" i="1"/>
  <c r="AH114" i="1"/>
  <c r="AJ114" i="1"/>
  <c r="AI109" i="1"/>
  <c r="AD109" i="1"/>
  <c r="AA109" i="1"/>
  <c r="AL109" i="1"/>
  <c r="AF109" i="1"/>
  <c r="AG109" i="1"/>
  <c r="AE109" i="1"/>
  <c r="AH54" i="1"/>
  <c r="AF54" i="1"/>
  <c r="AK54" i="1"/>
  <c r="AC54" i="1"/>
  <c r="AE54" i="1"/>
  <c r="AI69" i="1"/>
  <c r="AA69" i="1"/>
  <c r="AB69" i="1"/>
  <c r="AC69" i="1"/>
  <c r="AH69" i="1"/>
  <c r="AK69" i="1"/>
  <c r="AB84" i="1"/>
  <c r="AI104" i="1"/>
  <c r="AL119" i="1"/>
  <c r="AD119" i="1"/>
  <c r="AG119" i="1"/>
  <c r="AE119" i="1"/>
  <c r="AF119" i="1"/>
  <c r="AK119" i="1"/>
  <c r="AF78" i="1"/>
  <c r="AE78" i="1"/>
  <c r="AG78" i="1"/>
  <c r="AH78" i="1"/>
  <c r="AH104" i="1"/>
  <c r="AK78" i="1"/>
  <c r="AF99" i="1"/>
  <c r="AB127" i="1"/>
  <c r="AD99" i="1"/>
  <c r="AC108" i="1"/>
  <c r="AL116" i="1"/>
  <c r="AH102" i="1"/>
  <c r="AE102" i="1"/>
  <c r="AF102" i="1"/>
  <c r="AG102" i="1"/>
  <c r="AF59" i="1"/>
  <c r="AA59" i="1"/>
  <c r="AG59" i="1"/>
  <c r="AI59" i="1"/>
  <c r="AE84" i="1"/>
  <c r="AB68" i="1"/>
  <c r="AF92" i="1"/>
  <c r="AL99" i="1"/>
  <c r="AA55" i="1"/>
  <c r="AD114" i="1"/>
  <c r="AB60" i="1"/>
  <c r="AA119" i="1"/>
  <c r="AD112" i="1"/>
  <c r="AE112" i="1"/>
  <c r="AO112" i="1" s="1"/>
  <c r="AK112" i="1"/>
  <c r="AC112" i="1"/>
  <c r="AL112" i="1"/>
  <c r="AA127" i="1"/>
  <c r="AI102" i="1"/>
  <c r="AD92" i="1"/>
  <c r="AA108" i="1"/>
  <c r="AB119" i="1"/>
  <c r="AH115" i="1"/>
  <c r="AB99" i="1"/>
  <c r="AH119" i="1"/>
  <c r="AI91" i="1"/>
  <c r="AK108" i="1"/>
  <c r="AC124" i="1"/>
  <c r="AL124" i="1"/>
  <c r="AB57" i="1"/>
  <c r="AG106" i="1"/>
  <c r="AC56" i="1"/>
  <c r="AA63" i="1"/>
  <c r="AI51" i="1"/>
  <c r="AA51" i="1"/>
  <c r="AD51" i="1"/>
  <c r="AG51" i="1"/>
  <c r="AH51" i="1"/>
  <c r="AI54" i="1"/>
  <c r="AJ67" i="1"/>
  <c r="AB54" i="1"/>
  <c r="AF64" i="1"/>
  <c r="AJ71" i="1"/>
  <c r="AH71" i="1"/>
  <c r="AK71" i="1"/>
  <c r="AB71" i="1"/>
  <c r="AC71" i="1"/>
  <c r="AL71" i="1"/>
  <c r="AA78" i="1"/>
  <c r="AD55" i="1"/>
  <c r="AL82" i="1"/>
  <c r="AA82" i="1"/>
  <c r="AK82" i="1"/>
  <c r="AJ52" i="1"/>
  <c r="AK59" i="1"/>
  <c r="AG71" i="1"/>
  <c r="AK84" i="1"/>
  <c r="AB59" i="1"/>
  <c r="AH97" i="1"/>
  <c r="AI64" i="1"/>
  <c r="AL54" i="1"/>
  <c r="AF62" i="1"/>
  <c r="AH62" i="1"/>
  <c r="AE62" i="1"/>
  <c r="AG62" i="1"/>
  <c r="AG70" i="1"/>
  <c r="AJ88" i="1"/>
  <c r="AK88" i="1"/>
  <c r="AA88" i="1"/>
  <c r="AF88" i="1"/>
  <c r="AC88" i="1"/>
  <c r="AE88" i="1"/>
  <c r="AB88" i="1"/>
  <c r="AC64" i="1"/>
  <c r="AJ72" i="1"/>
  <c r="AB72" i="1"/>
  <c r="AH72" i="1"/>
  <c r="AG72" i="1"/>
  <c r="AE72" i="1"/>
  <c r="AF91" i="1"/>
  <c r="AI85" i="1"/>
  <c r="AB98" i="1"/>
  <c r="AJ68" i="1"/>
  <c r="AF116" i="1"/>
  <c r="AB95" i="1"/>
  <c r="AJ95" i="1"/>
  <c r="AC95" i="1"/>
  <c r="AE95" i="1"/>
  <c r="AG95" i="1"/>
  <c r="AK111" i="1"/>
  <c r="AA111" i="1"/>
  <c r="AL111" i="1"/>
  <c r="AI111" i="1"/>
  <c r="AD91" i="1"/>
  <c r="AL114" i="1"/>
  <c r="AC51" i="1"/>
  <c r="AJ85" i="1"/>
  <c r="AE106" i="1"/>
  <c r="AI119" i="1"/>
  <c r="AB116" i="1"/>
  <c r="AF108" i="1"/>
  <c r="AL92" i="1"/>
  <c r="AJ119" i="1"/>
  <c r="AF51" i="1"/>
  <c r="AF104" i="1"/>
  <c r="AB124" i="1"/>
  <c r="AG104" i="1"/>
  <c r="AB82" i="1"/>
  <c r="AF117" i="1"/>
  <c r="AN117" i="1" s="1"/>
  <c r="AJ117" i="1"/>
  <c r="AB117" i="1"/>
  <c r="AC117" i="1"/>
  <c r="AD117" i="1"/>
  <c r="AL117" i="1"/>
  <c r="AE117" i="1"/>
  <c r="AK117" i="1"/>
  <c r="AK124" i="1"/>
  <c r="AA102" i="1"/>
  <c r="AI99" i="1"/>
  <c r="AH111" i="1"/>
  <c r="AH116" i="1"/>
  <c r="AE116" i="1"/>
  <c r="AG116" i="1"/>
  <c r="AD49" i="1"/>
  <c r="AL49" i="1"/>
  <c r="AF49" i="1"/>
  <c r="AG49" i="1"/>
  <c r="AJ49" i="1"/>
  <c r="AF125" i="1"/>
  <c r="AB125" i="1"/>
  <c r="AJ125" i="1"/>
  <c r="AE125" i="1"/>
  <c r="AD125" i="1"/>
  <c r="AK125" i="1"/>
  <c r="AL125" i="1"/>
  <c r="AC125" i="1"/>
  <c r="AJ69" i="1"/>
  <c r="AI86" i="1"/>
  <c r="AK86" i="1"/>
  <c r="AA86" i="1"/>
  <c r="AB86" i="1"/>
  <c r="AC86" i="1"/>
  <c r="AG86" i="1"/>
  <c r="AJ86" i="1"/>
  <c r="AK63" i="1"/>
  <c r="AC63" i="1"/>
  <c r="AB63" i="1"/>
  <c r="AD63" i="1"/>
  <c r="AH63" i="1"/>
  <c r="AJ63" i="1"/>
  <c r="AG115" i="1"/>
  <c r="AJ115" i="1"/>
  <c r="AD115" i="1"/>
  <c r="AL115" i="1"/>
  <c r="AC115" i="1"/>
  <c r="AB115" i="1"/>
  <c r="AA114" i="1"/>
  <c r="AD116" i="1"/>
  <c r="AB81" i="1"/>
  <c r="AD52" i="1"/>
  <c r="AE52" i="1"/>
  <c r="AC52" i="1"/>
  <c r="AF52" i="1"/>
  <c r="AK52" i="1"/>
  <c r="AL52" i="1"/>
  <c r="AD54" i="1"/>
  <c r="AB85" i="1"/>
  <c r="AI63" i="1"/>
  <c r="AD69" i="1"/>
  <c r="AH57" i="1"/>
  <c r="AJ54" i="1"/>
  <c r="AI78" i="1"/>
  <c r="AL63" i="1"/>
  <c r="AG54" i="1"/>
  <c r="AH52" i="1"/>
  <c r="AH49" i="1"/>
  <c r="AJ59" i="1"/>
  <c r="AC78" i="1"/>
  <c r="AG65" i="1"/>
  <c r="AF65" i="1"/>
  <c r="AJ65" i="1"/>
  <c r="AL65" i="1"/>
  <c r="AD65" i="1"/>
  <c r="AH83" i="1"/>
  <c r="AJ83" i="1"/>
  <c r="AA83" i="1"/>
  <c r="AB83" i="1"/>
  <c r="AG83" i="1"/>
  <c r="AN83" i="1" s="1"/>
  <c r="AE83" i="1"/>
  <c r="AO83" i="1" s="1"/>
  <c r="AD59" i="1"/>
  <c r="AF73" i="1"/>
  <c r="AG73" i="1"/>
  <c r="AL73" i="1"/>
  <c r="AD73" i="1"/>
  <c r="AB73" i="1"/>
  <c r="AE73" i="1"/>
  <c r="AJ73" i="1"/>
  <c r="AF75" i="1"/>
  <c r="AG75" i="1"/>
  <c r="AL75" i="1"/>
  <c r="AI75" i="1"/>
  <c r="AA75" i="1"/>
  <c r="AC99" i="1"/>
  <c r="AE87" i="1"/>
  <c r="AC87" i="1"/>
  <c r="AK87" i="1"/>
  <c r="AL87" i="1"/>
  <c r="AA87" i="1"/>
  <c r="AH87" i="1"/>
  <c r="AI121" i="1"/>
  <c r="AA121" i="1"/>
  <c r="AG121" i="1"/>
  <c r="AH121" i="1"/>
  <c r="AH90" i="1"/>
  <c r="AD102" i="1"/>
  <c r="AK83" i="1"/>
  <c r="AB70" i="1"/>
  <c r="AL86" i="1"/>
  <c r="AB109" i="1"/>
  <c r="AG63" i="1"/>
  <c r="AB114" i="1"/>
  <c r="AK109" i="1"/>
  <c r="AA124" i="1"/>
  <c r="AC109" i="1"/>
  <c r="AI127" i="1"/>
  <c r="AG107" i="1"/>
  <c r="AJ107" i="1"/>
  <c r="AD107" i="1"/>
  <c r="AL107" i="1"/>
  <c r="AB107" i="1"/>
  <c r="AJ104" i="1"/>
  <c r="AG114" i="1"/>
  <c r="AA112" i="1"/>
  <c r="AD68" i="1"/>
  <c r="AE68" i="1"/>
  <c r="AK68" i="1"/>
  <c r="AL68" i="1"/>
  <c r="AF68" i="1"/>
  <c r="AA68" i="1"/>
  <c r="AC68" i="1"/>
  <c r="AA84" i="1"/>
  <c r="AF84" i="1"/>
  <c r="AG84" i="1"/>
  <c r="AI84" i="1"/>
  <c r="AL84" i="1"/>
  <c r="AH84" i="1"/>
  <c r="AJ55" i="1"/>
  <c r="AL55" i="1"/>
  <c r="AC55" i="1"/>
  <c r="AB55" i="1"/>
  <c r="AH55" i="1"/>
  <c r="AK55" i="1"/>
  <c r="AL127" i="1"/>
  <c r="AD127" i="1"/>
  <c r="AF127" i="1"/>
  <c r="AE127" i="1"/>
  <c r="AG127" i="1"/>
  <c r="AG125" i="1"/>
  <c r="AI116" i="1"/>
  <c r="AI67" i="1"/>
  <c r="AA67" i="1"/>
  <c r="AG67" i="1"/>
  <c r="AD67" i="1"/>
  <c r="AF67" i="1"/>
  <c r="AI53" i="1"/>
  <c r="AA53" i="1"/>
  <c r="AK53" i="1"/>
  <c r="AH53" i="1"/>
  <c r="AC53" i="1"/>
  <c r="AG64" i="1"/>
  <c r="AB64" i="1"/>
  <c r="AJ64" i="1"/>
  <c r="AA64" i="1"/>
  <c r="AH64" i="1"/>
  <c r="AC49" i="1"/>
  <c r="AE124" i="1"/>
  <c r="AF124" i="1"/>
  <c r="AG124" i="1"/>
  <c r="AH124" i="1"/>
  <c r="AH81" i="1"/>
  <c r="AH109" i="1"/>
  <c r="AC92" i="1"/>
  <c r="AK92" i="1"/>
  <c r="AE92" i="1"/>
  <c r="AH92" i="1"/>
  <c r="AI92" i="1"/>
  <c r="AJ92" i="1"/>
  <c r="AK106" i="1"/>
  <c r="AC106" i="1"/>
  <c r="AF106" i="1"/>
  <c r="AH106" i="1"/>
  <c r="AJ106" i="1"/>
  <c r="AF55" i="1"/>
  <c r="AA54" i="1"/>
  <c r="AB67" i="1"/>
  <c r="AG69" i="1"/>
  <c r="AN69" i="1" s="1"/>
  <c r="AJ53" i="1"/>
  <c r="AL67" i="1"/>
  <c r="AL69" i="1"/>
  <c r="AK76" i="1"/>
  <c r="AL76" i="1"/>
  <c r="AC76" i="1"/>
  <c r="AD76" i="1"/>
  <c r="AE76" i="1"/>
  <c r="AO76" i="1" s="1"/>
  <c r="AI76" i="1"/>
  <c r="AA76" i="1"/>
  <c r="AE64" i="1"/>
  <c r="AG76" i="1"/>
  <c r="AN76" i="1" s="1"/>
  <c r="AF57" i="1"/>
  <c r="AG57" i="1"/>
  <c r="AL57" i="1"/>
  <c r="AE57" i="1"/>
  <c r="AD57" i="1"/>
  <c r="AD50" i="1"/>
  <c r="AI50" i="1"/>
  <c r="AJ50" i="1"/>
  <c r="AB50" i="1"/>
  <c r="AL50" i="1"/>
  <c r="AA50" i="1"/>
  <c r="AG53" i="1"/>
  <c r="AG55" i="1"/>
  <c r="AL59" i="1"/>
  <c r="AK50" i="1"/>
  <c r="AC102" i="1"/>
  <c r="AL102" i="1"/>
  <c r="AG92" i="1"/>
  <c r="AB104" i="1"/>
  <c r="AE114" i="1"/>
  <c r="AK85" i="1"/>
  <c r="AK115" i="1"/>
  <c r="AC127" i="1"/>
  <c r="AK116" i="1"/>
  <c r="AC121" i="1"/>
  <c r="AD97" i="1"/>
  <c r="AL97" i="1"/>
  <c r="AI97" i="1"/>
  <c r="AE97" i="1"/>
  <c r="AG97" i="1"/>
  <c r="AI124" i="1"/>
  <c r="AC75" i="1"/>
  <c r="AJ109" i="1"/>
  <c r="AI114" i="1"/>
  <c r="AK97" i="1"/>
  <c r="AD124" i="1"/>
  <c r="AA98" i="1"/>
  <c r="AH98" i="1"/>
  <c r="AF98" i="1"/>
  <c r="AL98" i="1"/>
  <c r="AG98" i="1"/>
  <c r="AI98" i="1"/>
  <c r="AB106" i="1"/>
  <c r="AK60" i="1"/>
  <c r="AL60" i="1"/>
  <c r="AC60" i="1"/>
  <c r="AA60" i="1"/>
  <c r="AD60" i="1"/>
  <c r="AF60" i="1"/>
  <c r="AE60" i="1"/>
  <c r="AI60" i="1"/>
  <c r="AA90" i="1"/>
  <c r="AI90" i="1"/>
  <c r="AF90" i="1"/>
  <c r="AD90" i="1"/>
  <c r="AB90" i="1"/>
  <c r="AL90" i="1"/>
  <c r="AJ90" i="1"/>
  <c r="AD84" i="1"/>
  <c r="AJ81" i="1"/>
  <c r="AL81" i="1"/>
  <c r="AD81" i="1"/>
  <c r="AG81" i="1"/>
  <c r="AF81" i="1"/>
  <c r="AE99" i="1"/>
  <c r="AH99" i="1"/>
  <c r="AG99" i="1"/>
  <c r="AB108" i="1"/>
  <c r="AI108" i="1"/>
  <c r="AJ108" i="1"/>
  <c r="AG108" i="1"/>
  <c r="AE108" i="1"/>
  <c r="AE81" i="1"/>
  <c r="AG85" i="1"/>
  <c r="AN85" i="1" s="1"/>
  <c r="AL85" i="1"/>
  <c r="AA85" i="1"/>
  <c r="AC85" i="1"/>
  <c r="AE85" i="1"/>
  <c r="AO85" i="1" s="1"/>
  <c r="AD85" i="1"/>
  <c r="AH108" i="1"/>
  <c r="AH125" i="1"/>
  <c r="AJ99" i="1"/>
  <c r="AC84" i="1"/>
  <c r="AH60" i="1"/>
  <c r="AA49" i="1"/>
  <c r="AA81" i="1"/>
  <c r="AD53" i="1"/>
  <c r="AE59" i="1"/>
  <c r="AH70" i="1"/>
  <c r="AC70" i="1"/>
  <c r="AE70" i="1"/>
  <c r="AK70" i="1"/>
  <c r="AF70" i="1"/>
  <c r="AG68" i="1"/>
  <c r="BC58" i="1"/>
  <c r="AD66" i="1"/>
  <c r="AI66" i="1"/>
  <c r="AL66" i="1"/>
  <c r="AB66" i="1"/>
  <c r="AA66" i="1"/>
  <c r="AG66" i="1"/>
  <c r="AJ66" i="1"/>
  <c r="AB78" i="1"/>
  <c r="AH68" i="1"/>
  <c r="AE55" i="1"/>
  <c r="AG60" i="1"/>
  <c r="AK81" i="1"/>
  <c r="AC67" i="1"/>
  <c r="AH85" i="1"/>
  <c r="AE91" i="1"/>
  <c r="AG91" i="1"/>
  <c r="AH91" i="1"/>
  <c r="AC91" i="1"/>
  <c r="AE86" i="1"/>
  <c r="AG90" i="1"/>
  <c r="AF53" i="1"/>
  <c r="AO53" i="1" s="1"/>
  <c r="AK102" i="1"/>
  <c r="AK91" i="1"/>
  <c r="AF115" i="1"/>
  <c r="AJ56" i="1"/>
  <c r="AB56" i="1"/>
  <c r="AG56" i="1"/>
  <c r="AE56" i="1"/>
  <c r="AH56" i="1"/>
  <c r="AI56" i="1"/>
  <c r="AJ58" i="1"/>
  <c r="AB58" i="1"/>
  <c r="AG58" i="1"/>
  <c r="AN58" i="1" s="1"/>
  <c r="AA58" i="1"/>
  <c r="AC58" i="1"/>
  <c r="AL58" i="1"/>
  <c r="AD58" i="1"/>
  <c r="AI58" i="1"/>
  <c r="AJ74" i="1"/>
  <c r="AB74" i="1"/>
  <c r="AI74" i="1"/>
  <c r="AL74" i="1"/>
  <c r="AA74" i="1"/>
  <c r="AD74" i="1"/>
  <c r="AA116" i="1"/>
  <c r="AF87" i="1"/>
  <c r="AG87" i="1"/>
  <c r="AK127" i="1"/>
  <c r="AH86" i="1"/>
  <c r="AK122" i="1"/>
  <c r="AC122" i="1"/>
  <c r="AL122" i="1"/>
  <c r="AD122" i="1"/>
  <c r="AF122" i="1"/>
  <c r="AE122" i="1"/>
  <c r="AB122" i="1"/>
  <c r="AH127" i="1"/>
  <c r="AD121" i="1"/>
  <c r="AK100" i="1"/>
  <c r="AH100" i="1"/>
  <c r="AI100" i="1"/>
  <c r="AL100" i="1"/>
  <c r="AC100" i="1"/>
  <c r="AD100" i="1"/>
  <c r="AE100" i="1"/>
  <c r="AF100" i="1"/>
  <c r="AJ121" i="1"/>
  <c r="AB112" i="1"/>
  <c r="AG103" i="1"/>
  <c r="AD103" i="1"/>
  <c r="AI103" i="1"/>
  <c r="AH103" i="1"/>
  <c r="AE103" i="1"/>
  <c r="AE115" i="1"/>
  <c r="AG82" i="1"/>
  <c r="AK90" i="1"/>
  <c r="AJ116" i="1"/>
  <c r="AA107" i="1"/>
  <c r="AI106" i="1"/>
  <c r="AJ112" i="1"/>
  <c r="AC107" i="1"/>
  <c r="AG111" i="1"/>
  <c r="BI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137" i="1"/>
  <c r="AU137" i="1" s="1"/>
  <c r="BJ138" i="1"/>
  <c r="AU138" i="1" s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137" i="1"/>
  <c r="BI138" i="1"/>
  <c r="BJ4" i="1"/>
  <c r="AU4" i="1" s="1"/>
  <c r="AN77" i="1" l="1"/>
  <c r="AO118" i="1"/>
  <c r="AN89" i="1"/>
  <c r="AO123" i="1"/>
  <c r="AO75" i="1"/>
  <c r="AN101" i="1"/>
  <c r="AN123" i="1"/>
  <c r="AO89" i="1"/>
  <c r="AO126" i="1"/>
  <c r="AO71" i="1"/>
  <c r="AO56" i="1"/>
  <c r="AN61" i="1"/>
  <c r="AO80" i="1"/>
  <c r="AO105" i="1"/>
  <c r="AN126" i="1"/>
  <c r="AO121" i="1"/>
  <c r="AM118" i="1"/>
  <c r="AM77" i="1"/>
  <c r="AO95" i="1"/>
  <c r="AN96" i="1"/>
  <c r="AM123" i="1"/>
  <c r="AN113" i="1"/>
  <c r="AN80" i="1"/>
  <c r="AM61" i="1"/>
  <c r="AO67" i="1"/>
  <c r="AO107" i="1"/>
  <c r="AO98" i="1"/>
  <c r="AN63" i="1"/>
  <c r="AN71" i="1"/>
  <c r="AM80" i="1"/>
  <c r="AM89" i="1"/>
  <c r="AO113" i="1"/>
  <c r="AN79" i="1"/>
  <c r="AM96" i="1"/>
  <c r="AO66" i="1"/>
  <c r="AO96" i="1"/>
  <c r="AN94" i="1"/>
  <c r="AO59" i="1"/>
  <c r="AN105" i="1"/>
  <c r="AO110" i="1"/>
  <c r="AO61" i="1"/>
  <c r="AM126" i="1"/>
  <c r="AN66" i="1"/>
  <c r="AN120" i="1"/>
  <c r="AM105" i="1"/>
  <c r="AN93" i="1"/>
  <c r="AM113" i="1"/>
  <c r="AM79" i="1"/>
  <c r="AN95" i="1"/>
  <c r="AN110" i="1"/>
  <c r="AM110" i="1"/>
  <c r="AO79" i="1"/>
  <c r="AO64" i="1"/>
  <c r="AM93" i="1"/>
  <c r="AM101" i="1"/>
  <c r="AM94" i="1"/>
  <c r="AO93" i="1"/>
  <c r="AO49" i="1"/>
  <c r="AN103" i="1"/>
  <c r="AO103" i="1"/>
  <c r="AN100" i="1"/>
  <c r="AN64" i="1"/>
  <c r="AO111" i="1"/>
  <c r="AN90" i="1"/>
  <c r="AO65" i="1"/>
  <c r="AN49" i="1"/>
  <c r="AO54" i="1"/>
  <c r="AO81" i="1"/>
  <c r="AO74" i="1"/>
  <c r="AN122" i="1"/>
  <c r="AO115" i="1"/>
  <c r="AM100" i="1"/>
  <c r="AN87" i="1"/>
  <c r="AN107" i="1"/>
  <c r="AN73" i="1"/>
  <c r="AO86" i="1"/>
  <c r="AN60" i="1"/>
  <c r="AN54" i="1"/>
  <c r="AO55" i="1"/>
  <c r="AO82" i="1"/>
  <c r="AN86" i="1"/>
  <c r="AO51" i="1"/>
  <c r="AO84" i="1"/>
  <c r="AO120" i="1"/>
  <c r="AN67" i="1"/>
  <c r="AN111" i="1"/>
  <c r="AN97" i="1"/>
  <c r="AO72" i="1"/>
  <c r="AN82" i="1"/>
  <c r="AO97" i="1"/>
  <c r="AN72" i="1"/>
  <c r="AM120" i="1"/>
  <c r="AN56" i="1"/>
  <c r="AN91" i="1"/>
  <c r="AN55" i="1"/>
  <c r="AM76" i="1"/>
  <c r="AM106" i="1"/>
  <c r="AM92" i="1"/>
  <c r="AN52" i="1"/>
  <c r="AM86" i="1"/>
  <c r="AM56" i="1"/>
  <c r="AO91" i="1"/>
  <c r="AN53" i="1"/>
  <c r="AO57" i="1"/>
  <c r="AM64" i="1"/>
  <c r="AM70" i="1"/>
  <c r="AM52" i="1"/>
  <c r="AO117" i="1"/>
  <c r="AN104" i="1"/>
  <c r="AN88" i="1"/>
  <c r="AM62" i="1"/>
  <c r="AM71" i="1"/>
  <c r="AM103" i="1"/>
  <c r="AN68" i="1"/>
  <c r="AN92" i="1"/>
  <c r="AM95" i="1"/>
  <c r="AN106" i="1"/>
  <c r="AN119" i="1"/>
  <c r="AN57" i="1"/>
  <c r="AN75" i="1"/>
  <c r="AM65" i="1"/>
  <c r="AM57" i="1"/>
  <c r="AM99" i="1"/>
  <c r="AN109" i="1"/>
  <c r="AM67" i="1"/>
  <c r="AM107" i="1"/>
  <c r="AM91" i="1"/>
  <c r="AO70" i="1"/>
  <c r="AO90" i="1"/>
  <c r="AO92" i="1"/>
  <c r="AN121" i="1"/>
  <c r="AO104" i="1"/>
  <c r="AN116" i="1"/>
  <c r="AM117" i="1"/>
  <c r="AM125" i="1"/>
  <c r="AM115" i="1"/>
  <c r="AN125" i="1"/>
  <c r="AO125" i="1"/>
  <c r="AM122" i="1"/>
  <c r="AM116" i="1"/>
  <c r="AN114" i="1"/>
  <c r="AM69" i="1"/>
  <c r="AM81" i="1"/>
  <c r="AM66" i="1"/>
  <c r="AN99" i="1"/>
  <c r="AO52" i="1"/>
  <c r="AM102" i="1"/>
  <c r="AN51" i="1"/>
  <c r="AO100" i="1"/>
  <c r="AM49" i="1"/>
  <c r="AM98" i="1"/>
  <c r="AM50" i="1"/>
  <c r="AM53" i="1"/>
  <c r="AN84" i="1"/>
  <c r="AO68" i="1"/>
  <c r="AO116" i="1"/>
  <c r="AM111" i="1"/>
  <c r="AM82" i="1"/>
  <c r="AN59" i="1"/>
  <c r="AM109" i="1"/>
  <c r="AM119" i="1"/>
  <c r="AO124" i="1"/>
  <c r="AM55" i="1"/>
  <c r="AM97" i="1"/>
  <c r="AM54" i="1"/>
  <c r="AM84" i="1"/>
  <c r="AM124" i="1"/>
  <c r="AM121" i="1"/>
  <c r="AN65" i="1"/>
  <c r="AN115" i="1"/>
  <c r="AN62" i="1"/>
  <c r="AN78" i="1"/>
  <c r="AM87" i="1"/>
  <c r="AM88" i="1"/>
  <c r="AM108" i="1"/>
  <c r="AO102" i="1"/>
  <c r="AM74" i="1"/>
  <c r="AM90" i="1"/>
  <c r="AO87" i="1"/>
  <c r="AM72" i="1"/>
  <c r="AN70" i="1"/>
  <c r="AM51" i="1"/>
  <c r="AM127" i="1"/>
  <c r="AM59" i="1"/>
  <c r="AM58" i="1"/>
  <c r="AO108" i="1"/>
  <c r="AO122" i="1"/>
  <c r="AN108" i="1"/>
  <c r="AN81" i="1"/>
  <c r="AO60" i="1"/>
  <c r="AN127" i="1"/>
  <c r="AM75" i="1"/>
  <c r="AM83" i="1"/>
  <c r="AO106" i="1"/>
  <c r="AO88" i="1"/>
  <c r="AO62" i="1"/>
  <c r="AM78" i="1"/>
  <c r="AO78" i="1"/>
  <c r="AO119" i="1"/>
  <c r="AM60" i="1"/>
  <c r="AM104" i="1"/>
  <c r="AO99" i="1"/>
  <c r="AO73" i="1"/>
  <c r="AM73" i="1"/>
  <c r="AM85" i="1"/>
  <c r="AN98" i="1"/>
  <c r="AO114" i="1"/>
  <c r="AN124" i="1"/>
  <c r="AO127" i="1"/>
  <c r="AM68" i="1"/>
  <c r="AM112" i="1"/>
  <c r="AM114" i="1"/>
  <c r="AM63" i="1"/>
  <c r="AN102" i="1"/>
  <c r="AO109" i="1"/>
  <c r="N48" i="1"/>
  <c r="AQ48" i="1"/>
  <c r="AR48" i="1"/>
  <c r="AS48" i="1"/>
  <c r="AT48" i="1"/>
  <c r="AW48" i="1"/>
  <c r="AX48" i="1"/>
  <c r="AY48" i="1"/>
  <c r="AZ48" i="1"/>
  <c r="BA48" i="1"/>
  <c r="BB48" i="1"/>
  <c r="BE48" i="1"/>
  <c r="BF48" i="1"/>
  <c r="BG48" i="1"/>
  <c r="BH48" i="1"/>
  <c r="AU48" i="1"/>
  <c r="BK48" i="1"/>
  <c r="BL48" i="1"/>
  <c r="BM48" i="1"/>
  <c r="BN48" i="1"/>
  <c r="N138" i="1"/>
  <c r="AQ138" i="1"/>
  <c r="AR138" i="1"/>
  <c r="AS138" i="1"/>
  <c r="AT138" i="1"/>
  <c r="AW138" i="1"/>
  <c r="AX138" i="1"/>
  <c r="AY138" i="1"/>
  <c r="AZ138" i="1"/>
  <c r="BA138" i="1"/>
  <c r="BB138" i="1"/>
  <c r="BE138" i="1"/>
  <c r="BF138" i="1"/>
  <c r="BG138" i="1"/>
  <c r="BH138" i="1"/>
  <c r="AV138" i="1"/>
  <c r="BK138" i="1"/>
  <c r="BL138" i="1"/>
  <c r="BM138" i="1"/>
  <c r="BN138" i="1"/>
  <c r="N4" i="1"/>
  <c r="AQ4" i="1"/>
  <c r="AR4" i="1"/>
  <c r="AS4" i="1"/>
  <c r="AT4" i="1"/>
  <c r="AW4" i="1"/>
  <c r="AX4" i="1"/>
  <c r="AY4" i="1"/>
  <c r="AZ4" i="1"/>
  <c r="BA4" i="1"/>
  <c r="BB4" i="1"/>
  <c r="BE4" i="1"/>
  <c r="BF4" i="1"/>
  <c r="BG4" i="1"/>
  <c r="BH4" i="1"/>
  <c r="BK4" i="1"/>
  <c r="BL4" i="1"/>
  <c r="BM4" i="1"/>
  <c r="BN4" i="1"/>
  <c r="N5" i="1"/>
  <c r="AQ5" i="1"/>
  <c r="AR5" i="1"/>
  <c r="AS5" i="1"/>
  <c r="AT5" i="1"/>
  <c r="AW5" i="1"/>
  <c r="AX5" i="1"/>
  <c r="AY5" i="1"/>
  <c r="AZ5" i="1"/>
  <c r="BA5" i="1"/>
  <c r="BB5" i="1"/>
  <c r="BE5" i="1"/>
  <c r="BF5" i="1"/>
  <c r="BG5" i="1"/>
  <c r="BH5" i="1"/>
  <c r="AV5" i="1"/>
  <c r="AU5" i="1"/>
  <c r="BK5" i="1"/>
  <c r="BL5" i="1"/>
  <c r="BM5" i="1"/>
  <c r="BN5" i="1"/>
  <c r="N6" i="1"/>
  <c r="AQ6" i="1"/>
  <c r="AR6" i="1"/>
  <c r="AS6" i="1"/>
  <c r="AT6" i="1"/>
  <c r="AW6" i="1"/>
  <c r="AX6" i="1"/>
  <c r="AY6" i="1"/>
  <c r="AZ6" i="1"/>
  <c r="BA6" i="1"/>
  <c r="BB6" i="1"/>
  <c r="BE6" i="1"/>
  <c r="BF6" i="1"/>
  <c r="BG6" i="1"/>
  <c r="BH6" i="1"/>
  <c r="AV6" i="1"/>
  <c r="BK6" i="1"/>
  <c r="BL6" i="1"/>
  <c r="BM6" i="1"/>
  <c r="BN6" i="1"/>
  <c r="N7" i="1"/>
  <c r="AQ7" i="1"/>
  <c r="AR7" i="1"/>
  <c r="AS7" i="1"/>
  <c r="AT7" i="1"/>
  <c r="AW7" i="1"/>
  <c r="AX7" i="1"/>
  <c r="AY7" i="1"/>
  <c r="AZ7" i="1"/>
  <c r="BA7" i="1"/>
  <c r="BB7" i="1"/>
  <c r="BE7" i="1"/>
  <c r="BF7" i="1"/>
  <c r="BG7" i="1"/>
  <c r="BH7" i="1"/>
  <c r="AV7" i="1"/>
  <c r="AU7" i="1"/>
  <c r="BK7" i="1"/>
  <c r="BL7" i="1"/>
  <c r="BM7" i="1"/>
  <c r="BN7" i="1"/>
  <c r="N8" i="1"/>
  <c r="AQ8" i="1"/>
  <c r="AR8" i="1"/>
  <c r="AS8" i="1"/>
  <c r="AT8" i="1"/>
  <c r="AW8" i="1"/>
  <c r="AX8" i="1"/>
  <c r="AY8" i="1"/>
  <c r="AZ8" i="1"/>
  <c r="BA8" i="1"/>
  <c r="BB8" i="1"/>
  <c r="BE8" i="1"/>
  <c r="BF8" i="1"/>
  <c r="BG8" i="1"/>
  <c r="BH8" i="1"/>
  <c r="AV8" i="1"/>
  <c r="AU8" i="1"/>
  <c r="BK8" i="1"/>
  <c r="BL8" i="1"/>
  <c r="BM8" i="1"/>
  <c r="BN8" i="1"/>
  <c r="N9" i="1"/>
  <c r="AQ9" i="1"/>
  <c r="AR9" i="1"/>
  <c r="AS9" i="1"/>
  <c r="AT9" i="1"/>
  <c r="AU9" i="1"/>
  <c r="AW9" i="1"/>
  <c r="AX9" i="1"/>
  <c r="AY9" i="1"/>
  <c r="AZ9" i="1"/>
  <c r="BA9" i="1"/>
  <c r="BB9" i="1"/>
  <c r="BE9" i="1"/>
  <c r="BF9" i="1"/>
  <c r="BG9" i="1"/>
  <c r="BH9" i="1"/>
  <c r="AV9" i="1"/>
  <c r="BK9" i="1"/>
  <c r="BL9" i="1"/>
  <c r="BM9" i="1"/>
  <c r="BN9" i="1"/>
  <c r="N10" i="1"/>
  <c r="AQ10" i="1"/>
  <c r="AR10" i="1"/>
  <c r="AS10" i="1"/>
  <c r="AT10" i="1"/>
  <c r="AW10" i="1"/>
  <c r="AX10" i="1"/>
  <c r="AY10" i="1"/>
  <c r="AZ10" i="1"/>
  <c r="BA10" i="1"/>
  <c r="BB10" i="1"/>
  <c r="BE10" i="1"/>
  <c r="BF10" i="1"/>
  <c r="BG10" i="1"/>
  <c r="BH10" i="1"/>
  <c r="AV10" i="1"/>
  <c r="AU10" i="1"/>
  <c r="BK10" i="1"/>
  <c r="BL10" i="1"/>
  <c r="BM10" i="1"/>
  <c r="BN10" i="1"/>
  <c r="N11" i="1"/>
  <c r="AQ11" i="1"/>
  <c r="AR11" i="1"/>
  <c r="AS11" i="1"/>
  <c r="AT11" i="1"/>
  <c r="AW11" i="1"/>
  <c r="AX11" i="1"/>
  <c r="AY11" i="1"/>
  <c r="AZ11" i="1"/>
  <c r="BA11" i="1"/>
  <c r="BB11" i="1"/>
  <c r="BE11" i="1"/>
  <c r="BF11" i="1"/>
  <c r="BG11" i="1"/>
  <c r="BH11" i="1"/>
  <c r="AV11" i="1"/>
  <c r="AU11" i="1"/>
  <c r="BK11" i="1"/>
  <c r="BL11" i="1"/>
  <c r="BM11" i="1"/>
  <c r="BN11" i="1"/>
  <c r="N12" i="1"/>
  <c r="AQ12" i="1"/>
  <c r="AR12" i="1"/>
  <c r="AS12" i="1"/>
  <c r="AT12" i="1"/>
  <c r="AW12" i="1"/>
  <c r="AX12" i="1"/>
  <c r="AY12" i="1"/>
  <c r="AZ12" i="1"/>
  <c r="BA12" i="1"/>
  <c r="BB12" i="1"/>
  <c r="BE12" i="1"/>
  <c r="BF12" i="1"/>
  <c r="BG12" i="1"/>
  <c r="BH12" i="1"/>
  <c r="AV12" i="1"/>
  <c r="BK12" i="1"/>
  <c r="BL12" i="1"/>
  <c r="BM12" i="1"/>
  <c r="BN12" i="1"/>
  <c r="N13" i="1"/>
  <c r="AQ13" i="1"/>
  <c r="AR13" i="1"/>
  <c r="AS13" i="1"/>
  <c r="AT13" i="1"/>
  <c r="AW13" i="1"/>
  <c r="AX13" i="1"/>
  <c r="AY13" i="1"/>
  <c r="AZ13" i="1"/>
  <c r="BA13" i="1"/>
  <c r="BB13" i="1"/>
  <c r="BE13" i="1"/>
  <c r="BF13" i="1"/>
  <c r="BG13" i="1"/>
  <c r="BH13" i="1"/>
  <c r="AV13" i="1"/>
  <c r="AU13" i="1"/>
  <c r="BK13" i="1"/>
  <c r="BL13" i="1"/>
  <c r="BM13" i="1"/>
  <c r="BN13" i="1"/>
  <c r="N14" i="1"/>
  <c r="AQ14" i="1"/>
  <c r="AR14" i="1"/>
  <c r="AS14" i="1"/>
  <c r="AT14" i="1"/>
  <c r="AW14" i="1"/>
  <c r="AX14" i="1"/>
  <c r="AY14" i="1"/>
  <c r="AZ14" i="1"/>
  <c r="BA14" i="1"/>
  <c r="BB14" i="1"/>
  <c r="BE14" i="1"/>
  <c r="BF14" i="1"/>
  <c r="BG14" i="1"/>
  <c r="BH14" i="1"/>
  <c r="AV14" i="1"/>
  <c r="BK14" i="1"/>
  <c r="BL14" i="1"/>
  <c r="BM14" i="1"/>
  <c r="BN14" i="1"/>
  <c r="N15" i="1"/>
  <c r="AQ15" i="1"/>
  <c r="AR15" i="1"/>
  <c r="AS15" i="1"/>
  <c r="AT15" i="1"/>
  <c r="AW15" i="1"/>
  <c r="AX15" i="1"/>
  <c r="AY15" i="1"/>
  <c r="AZ15" i="1"/>
  <c r="BA15" i="1"/>
  <c r="BB15" i="1"/>
  <c r="BE15" i="1"/>
  <c r="BF15" i="1"/>
  <c r="BG15" i="1"/>
  <c r="BH15" i="1"/>
  <c r="AV15" i="1"/>
  <c r="AU15" i="1"/>
  <c r="BK15" i="1"/>
  <c r="BL15" i="1"/>
  <c r="BM15" i="1"/>
  <c r="BN15" i="1"/>
  <c r="N16" i="1"/>
  <c r="AQ16" i="1"/>
  <c r="AR16" i="1"/>
  <c r="AS16" i="1"/>
  <c r="AT16" i="1"/>
  <c r="AW16" i="1"/>
  <c r="AX16" i="1"/>
  <c r="AY16" i="1"/>
  <c r="AZ16" i="1"/>
  <c r="BA16" i="1"/>
  <c r="BB16" i="1"/>
  <c r="BE16" i="1"/>
  <c r="BF16" i="1"/>
  <c r="BG16" i="1"/>
  <c r="BH16" i="1"/>
  <c r="AV16" i="1"/>
  <c r="BK16" i="1"/>
  <c r="BL16" i="1"/>
  <c r="BM16" i="1"/>
  <c r="BN16" i="1"/>
  <c r="N17" i="1"/>
  <c r="AQ17" i="1"/>
  <c r="AR17" i="1"/>
  <c r="AS17" i="1"/>
  <c r="AT17" i="1"/>
  <c r="AU17" i="1"/>
  <c r="AW17" i="1"/>
  <c r="AX17" i="1"/>
  <c r="AY17" i="1"/>
  <c r="AZ17" i="1"/>
  <c r="BA17" i="1"/>
  <c r="BB17" i="1"/>
  <c r="BE17" i="1"/>
  <c r="BF17" i="1"/>
  <c r="BG17" i="1"/>
  <c r="BH17" i="1"/>
  <c r="BK17" i="1"/>
  <c r="BL17" i="1"/>
  <c r="BM17" i="1"/>
  <c r="BN17" i="1"/>
  <c r="N18" i="1"/>
  <c r="AQ18" i="1"/>
  <c r="AR18" i="1"/>
  <c r="AS18" i="1"/>
  <c r="AT18" i="1"/>
  <c r="AW18" i="1"/>
  <c r="AX18" i="1"/>
  <c r="AY18" i="1"/>
  <c r="AZ18" i="1"/>
  <c r="BA18" i="1"/>
  <c r="BB18" i="1"/>
  <c r="BE18" i="1"/>
  <c r="BF18" i="1"/>
  <c r="BG18" i="1"/>
  <c r="BH18" i="1"/>
  <c r="AV18" i="1"/>
  <c r="AU18" i="1"/>
  <c r="BK18" i="1"/>
  <c r="BL18" i="1"/>
  <c r="BM18" i="1"/>
  <c r="BN18" i="1"/>
  <c r="N19" i="1"/>
  <c r="AQ19" i="1"/>
  <c r="AR19" i="1"/>
  <c r="AS19" i="1"/>
  <c r="AT19" i="1"/>
  <c r="AU19" i="1"/>
  <c r="AW19" i="1"/>
  <c r="AX19" i="1"/>
  <c r="AY19" i="1"/>
  <c r="AZ19" i="1"/>
  <c r="BA19" i="1"/>
  <c r="BB19" i="1"/>
  <c r="BE19" i="1"/>
  <c r="BF19" i="1"/>
  <c r="BG19" i="1"/>
  <c r="BH19" i="1"/>
  <c r="BK19" i="1"/>
  <c r="BL19" i="1"/>
  <c r="BM19" i="1"/>
  <c r="BN19" i="1"/>
  <c r="N20" i="1"/>
  <c r="AQ20" i="1"/>
  <c r="AR20" i="1"/>
  <c r="AS20" i="1"/>
  <c r="AT20" i="1"/>
  <c r="AU20" i="1"/>
  <c r="AW20" i="1"/>
  <c r="AX20" i="1"/>
  <c r="AY20" i="1"/>
  <c r="AZ20" i="1"/>
  <c r="BA20" i="1"/>
  <c r="BB20" i="1"/>
  <c r="BE20" i="1"/>
  <c r="BF20" i="1"/>
  <c r="BG20" i="1"/>
  <c r="BH20" i="1"/>
  <c r="AV20" i="1"/>
  <c r="BK20" i="1"/>
  <c r="BL20" i="1"/>
  <c r="BM20" i="1"/>
  <c r="BN20" i="1"/>
  <c r="N21" i="1"/>
  <c r="AQ21" i="1"/>
  <c r="AR21" i="1"/>
  <c r="AS21" i="1"/>
  <c r="AT21" i="1"/>
  <c r="AW21" i="1"/>
  <c r="AX21" i="1"/>
  <c r="AY21" i="1"/>
  <c r="AZ21" i="1"/>
  <c r="BA21" i="1"/>
  <c r="BB21" i="1"/>
  <c r="BE21" i="1"/>
  <c r="BF21" i="1"/>
  <c r="BG21" i="1"/>
  <c r="BH21" i="1"/>
  <c r="AU21" i="1"/>
  <c r="BK21" i="1"/>
  <c r="BL21" i="1"/>
  <c r="BM21" i="1"/>
  <c r="BN21" i="1"/>
  <c r="N22" i="1"/>
  <c r="AQ22" i="1"/>
  <c r="AR22" i="1"/>
  <c r="AS22" i="1"/>
  <c r="AT22" i="1"/>
  <c r="AU22" i="1"/>
  <c r="AW22" i="1"/>
  <c r="AX22" i="1"/>
  <c r="AY22" i="1"/>
  <c r="AZ22" i="1"/>
  <c r="BA22" i="1"/>
  <c r="BB22" i="1"/>
  <c r="BE22" i="1"/>
  <c r="BF22" i="1"/>
  <c r="BG22" i="1"/>
  <c r="BH22" i="1"/>
  <c r="AV22" i="1"/>
  <c r="BK22" i="1"/>
  <c r="BL22" i="1"/>
  <c r="BM22" i="1"/>
  <c r="BN22" i="1"/>
  <c r="N23" i="1"/>
  <c r="AQ23" i="1"/>
  <c r="AR23" i="1"/>
  <c r="AS23" i="1"/>
  <c r="AT23" i="1"/>
  <c r="AW23" i="1"/>
  <c r="AX23" i="1"/>
  <c r="AY23" i="1"/>
  <c r="AZ23" i="1"/>
  <c r="BA23" i="1"/>
  <c r="BB23" i="1"/>
  <c r="BE23" i="1"/>
  <c r="BF23" i="1"/>
  <c r="BG23" i="1"/>
  <c r="BH23" i="1"/>
  <c r="AU23" i="1"/>
  <c r="BK23" i="1"/>
  <c r="BL23" i="1"/>
  <c r="BM23" i="1"/>
  <c r="BN23" i="1"/>
  <c r="N24" i="1"/>
  <c r="AQ24" i="1"/>
  <c r="AR24" i="1"/>
  <c r="AS24" i="1"/>
  <c r="AT24" i="1"/>
  <c r="AU24" i="1"/>
  <c r="AW24" i="1"/>
  <c r="AX24" i="1"/>
  <c r="AY24" i="1"/>
  <c r="AZ24" i="1"/>
  <c r="BA24" i="1"/>
  <c r="BB24" i="1"/>
  <c r="BE24" i="1"/>
  <c r="BF24" i="1"/>
  <c r="BG24" i="1"/>
  <c r="BH24" i="1"/>
  <c r="AV24" i="1"/>
  <c r="BK24" i="1"/>
  <c r="BL24" i="1"/>
  <c r="BM24" i="1"/>
  <c r="BN24" i="1"/>
  <c r="N25" i="1"/>
  <c r="AQ25" i="1"/>
  <c r="AR25" i="1"/>
  <c r="AS25" i="1"/>
  <c r="AT25" i="1"/>
  <c r="AW25" i="1"/>
  <c r="AX25" i="1"/>
  <c r="AY25" i="1"/>
  <c r="AZ25" i="1"/>
  <c r="BA25" i="1"/>
  <c r="BB25" i="1"/>
  <c r="BE25" i="1"/>
  <c r="BF25" i="1"/>
  <c r="BG25" i="1"/>
  <c r="BH25" i="1"/>
  <c r="AV25" i="1"/>
  <c r="AU25" i="1"/>
  <c r="BK25" i="1"/>
  <c r="BL25" i="1"/>
  <c r="BM25" i="1"/>
  <c r="BN25" i="1"/>
  <c r="N26" i="1"/>
  <c r="AQ26" i="1"/>
  <c r="AR26" i="1"/>
  <c r="AS26" i="1"/>
  <c r="AT26" i="1"/>
  <c r="AW26" i="1"/>
  <c r="AX26" i="1"/>
  <c r="AY26" i="1"/>
  <c r="AZ26" i="1"/>
  <c r="BA26" i="1"/>
  <c r="BB26" i="1"/>
  <c r="BE26" i="1"/>
  <c r="BF26" i="1"/>
  <c r="BG26" i="1"/>
  <c r="BH26" i="1"/>
  <c r="AV26" i="1"/>
  <c r="AU26" i="1"/>
  <c r="BK26" i="1"/>
  <c r="BL26" i="1"/>
  <c r="BM26" i="1"/>
  <c r="BN26" i="1"/>
  <c r="N27" i="1"/>
  <c r="AQ27" i="1"/>
  <c r="AR27" i="1"/>
  <c r="AS27" i="1"/>
  <c r="AT27" i="1"/>
  <c r="AW27" i="1"/>
  <c r="AX27" i="1"/>
  <c r="AY27" i="1"/>
  <c r="AZ27" i="1"/>
  <c r="BA27" i="1"/>
  <c r="BB27" i="1"/>
  <c r="BE27" i="1"/>
  <c r="BF27" i="1"/>
  <c r="BG27" i="1"/>
  <c r="BH27" i="1"/>
  <c r="AV27" i="1"/>
  <c r="AU27" i="1"/>
  <c r="BK27" i="1"/>
  <c r="BL27" i="1"/>
  <c r="BM27" i="1"/>
  <c r="BN27" i="1"/>
  <c r="N28" i="1"/>
  <c r="AQ28" i="1"/>
  <c r="AR28" i="1"/>
  <c r="AS28" i="1"/>
  <c r="AT28" i="1"/>
  <c r="AW28" i="1"/>
  <c r="AX28" i="1"/>
  <c r="AY28" i="1"/>
  <c r="AZ28" i="1"/>
  <c r="BA28" i="1"/>
  <c r="BB28" i="1"/>
  <c r="BE28" i="1"/>
  <c r="BF28" i="1"/>
  <c r="BG28" i="1"/>
  <c r="BH28" i="1"/>
  <c r="AV28" i="1"/>
  <c r="BK28" i="1"/>
  <c r="BL28" i="1"/>
  <c r="BM28" i="1"/>
  <c r="BN28" i="1"/>
  <c r="N29" i="1"/>
  <c r="AQ29" i="1"/>
  <c r="AR29" i="1"/>
  <c r="AS29" i="1"/>
  <c r="AT29" i="1"/>
  <c r="AW29" i="1"/>
  <c r="AX29" i="1"/>
  <c r="AY29" i="1"/>
  <c r="AZ29" i="1"/>
  <c r="BA29" i="1"/>
  <c r="BB29" i="1"/>
  <c r="BE29" i="1"/>
  <c r="BF29" i="1"/>
  <c r="BG29" i="1"/>
  <c r="BH29" i="1"/>
  <c r="AV29" i="1"/>
  <c r="AU29" i="1"/>
  <c r="BK29" i="1"/>
  <c r="BL29" i="1"/>
  <c r="BM29" i="1"/>
  <c r="BN29" i="1"/>
  <c r="N30" i="1"/>
  <c r="AQ30" i="1"/>
  <c r="AR30" i="1"/>
  <c r="AS30" i="1"/>
  <c r="AT30" i="1"/>
  <c r="AW30" i="1"/>
  <c r="AX30" i="1"/>
  <c r="AY30" i="1"/>
  <c r="AZ30" i="1"/>
  <c r="BA30" i="1"/>
  <c r="BB30" i="1"/>
  <c r="BE30" i="1"/>
  <c r="BF30" i="1"/>
  <c r="BG30" i="1"/>
  <c r="BH30" i="1"/>
  <c r="AV30" i="1"/>
  <c r="BK30" i="1"/>
  <c r="BL30" i="1"/>
  <c r="BM30" i="1"/>
  <c r="BN30" i="1"/>
  <c r="N31" i="1"/>
  <c r="AQ31" i="1"/>
  <c r="AR31" i="1"/>
  <c r="AS31" i="1"/>
  <c r="AT31" i="1"/>
  <c r="AW31" i="1"/>
  <c r="AX31" i="1"/>
  <c r="AY31" i="1"/>
  <c r="AZ31" i="1"/>
  <c r="BA31" i="1"/>
  <c r="BB31" i="1"/>
  <c r="BE31" i="1"/>
  <c r="BF31" i="1"/>
  <c r="BG31" i="1"/>
  <c r="BH31" i="1"/>
  <c r="AV31" i="1"/>
  <c r="AU31" i="1"/>
  <c r="BK31" i="1"/>
  <c r="BL31" i="1"/>
  <c r="BM31" i="1"/>
  <c r="BN31" i="1"/>
  <c r="N32" i="1"/>
  <c r="AQ32" i="1"/>
  <c r="AR32" i="1"/>
  <c r="AS32" i="1"/>
  <c r="AT32" i="1"/>
  <c r="AW32" i="1"/>
  <c r="AX32" i="1"/>
  <c r="AY32" i="1"/>
  <c r="AZ32" i="1"/>
  <c r="BA32" i="1"/>
  <c r="BB32" i="1"/>
  <c r="BE32" i="1"/>
  <c r="BF32" i="1"/>
  <c r="BG32" i="1"/>
  <c r="BH32" i="1"/>
  <c r="AV32" i="1"/>
  <c r="BK32" i="1"/>
  <c r="BL32" i="1"/>
  <c r="BM32" i="1"/>
  <c r="BN32" i="1"/>
  <c r="N33" i="1"/>
  <c r="AQ33" i="1"/>
  <c r="AR33" i="1"/>
  <c r="AS33" i="1"/>
  <c r="AT33" i="1"/>
  <c r="AU33" i="1"/>
  <c r="AW33" i="1"/>
  <c r="AX33" i="1"/>
  <c r="AY33" i="1"/>
  <c r="AZ33" i="1"/>
  <c r="BA33" i="1"/>
  <c r="BB33" i="1"/>
  <c r="BE33" i="1"/>
  <c r="BF33" i="1"/>
  <c r="BG33" i="1"/>
  <c r="BH33" i="1"/>
  <c r="BK33" i="1"/>
  <c r="BL33" i="1"/>
  <c r="BM33" i="1"/>
  <c r="BN33" i="1"/>
  <c r="N34" i="1"/>
  <c r="AQ34" i="1"/>
  <c r="AR34" i="1"/>
  <c r="AS34" i="1"/>
  <c r="AT34" i="1"/>
  <c r="AW34" i="1"/>
  <c r="AX34" i="1"/>
  <c r="AY34" i="1"/>
  <c r="AZ34" i="1"/>
  <c r="BA34" i="1"/>
  <c r="BB34" i="1"/>
  <c r="BE34" i="1"/>
  <c r="BF34" i="1"/>
  <c r="BG34" i="1"/>
  <c r="BH34" i="1"/>
  <c r="AV34" i="1"/>
  <c r="AU34" i="1"/>
  <c r="BK34" i="1"/>
  <c r="BL34" i="1"/>
  <c r="BM34" i="1"/>
  <c r="BN34" i="1"/>
  <c r="N35" i="1"/>
  <c r="AQ35" i="1"/>
  <c r="AR35" i="1"/>
  <c r="AS35" i="1"/>
  <c r="AT35" i="1"/>
  <c r="AW35" i="1"/>
  <c r="AX35" i="1"/>
  <c r="AY35" i="1"/>
  <c r="AZ35" i="1"/>
  <c r="BA35" i="1"/>
  <c r="BB35" i="1"/>
  <c r="BE35" i="1"/>
  <c r="BF35" i="1"/>
  <c r="BG35" i="1"/>
  <c r="BH35" i="1"/>
  <c r="AV35" i="1"/>
  <c r="AU35" i="1"/>
  <c r="BK35" i="1"/>
  <c r="BL35" i="1"/>
  <c r="BM35" i="1"/>
  <c r="BN35" i="1"/>
  <c r="N36" i="1"/>
  <c r="AQ36" i="1"/>
  <c r="AR36" i="1"/>
  <c r="AS36" i="1"/>
  <c r="AT36" i="1"/>
  <c r="AW36" i="1"/>
  <c r="AX36" i="1"/>
  <c r="AY36" i="1"/>
  <c r="AZ36" i="1"/>
  <c r="BA36" i="1"/>
  <c r="BB36" i="1"/>
  <c r="BE36" i="1"/>
  <c r="BF36" i="1"/>
  <c r="BG36" i="1"/>
  <c r="BH36" i="1"/>
  <c r="AV36" i="1"/>
  <c r="BK36" i="1"/>
  <c r="BL36" i="1"/>
  <c r="BM36" i="1"/>
  <c r="BN36" i="1"/>
  <c r="N37" i="1"/>
  <c r="AQ37" i="1"/>
  <c r="AR37" i="1"/>
  <c r="AS37" i="1"/>
  <c r="AT37" i="1"/>
  <c r="AW37" i="1"/>
  <c r="AX37" i="1"/>
  <c r="AY37" i="1"/>
  <c r="AZ37" i="1"/>
  <c r="BA37" i="1"/>
  <c r="BB37" i="1"/>
  <c r="BE37" i="1"/>
  <c r="BF37" i="1"/>
  <c r="BG37" i="1"/>
  <c r="BH37" i="1"/>
  <c r="AU37" i="1"/>
  <c r="BK37" i="1"/>
  <c r="BL37" i="1"/>
  <c r="BM37" i="1"/>
  <c r="BN37" i="1"/>
  <c r="N38" i="1"/>
  <c r="AQ38" i="1"/>
  <c r="AR38" i="1"/>
  <c r="AS38" i="1"/>
  <c r="AT38" i="1"/>
  <c r="AW38" i="1"/>
  <c r="AX38" i="1"/>
  <c r="AY38" i="1"/>
  <c r="AZ38" i="1"/>
  <c r="BA38" i="1"/>
  <c r="BB38" i="1"/>
  <c r="BE38" i="1"/>
  <c r="BF38" i="1"/>
  <c r="BG38" i="1"/>
  <c r="BH38" i="1"/>
  <c r="AV38" i="1"/>
  <c r="BK38" i="1"/>
  <c r="BL38" i="1"/>
  <c r="BM38" i="1"/>
  <c r="BN38" i="1"/>
  <c r="N39" i="1"/>
  <c r="AQ39" i="1"/>
  <c r="AR39" i="1"/>
  <c r="AS39" i="1"/>
  <c r="AT39" i="1"/>
  <c r="AW39" i="1"/>
  <c r="AX39" i="1"/>
  <c r="AY39" i="1"/>
  <c r="AZ39" i="1"/>
  <c r="BA39" i="1"/>
  <c r="BB39" i="1"/>
  <c r="BE39" i="1"/>
  <c r="BF39" i="1"/>
  <c r="BG39" i="1"/>
  <c r="BH39" i="1"/>
  <c r="AV39" i="1"/>
  <c r="AU39" i="1"/>
  <c r="BK39" i="1"/>
  <c r="BL39" i="1"/>
  <c r="BM39" i="1"/>
  <c r="BN39" i="1"/>
  <c r="N40" i="1"/>
  <c r="AQ40" i="1"/>
  <c r="AR40" i="1"/>
  <c r="AS40" i="1"/>
  <c r="AT40" i="1"/>
  <c r="AW40" i="1"/>
  <c r="AX40" i="1"/>
  <c r="AY40" i="1"/>
  <c r="AZ40" i="1"/>
  <c r="BA40" i="1"/>
  <c r="BB40" i="1"/>
  <c r="BE40" i="1"/>
  <c r="BF40" i="1"/>
  <c r="BG40" i="1"/>
  <c r="BH40" i="1"/>
  <c r="AV40" i="1"/>
  <c r="AU40" i="1"/>
  <c r="BK40" i="1"/>
  <c r="BL40" i="1"/>
  <c r="BM40" i="1"/>
  <c r="BN40" i="1"/>
  <c r="N41" i="1"/>
  <c r="AQ41" i="1"/>
  <c r="AR41" i="1"/>
  <c r="AS41" i="1"/>
  <c r="AT41" i="1"/>
  <c r="AU41" i="1"/>
  <c r="AW41" i="1"/>
  <c r="AX41" i="1"/>
  <c r="AY41" i="1"/>
  <c r="AZ41" i="1"/>
  <c r="BA41" i="1"/>
  <c r="BB41" i="1"/>
  <c r="BE41" i="1"/>
  <c r="BF41" i="1"/>
  <c r="BG41" i="1"/>
  <c r="BH41" i="1"/>
  <c r="AV41" i="1"/>
  <c r="BK41" i="1"/>
  <c r="BL41" i="1"/>
  <c r="BM41" i="1"/>
  <c r="BN41" i="1"/>
  <c r="N42" i="1"/>
  <c r="AQ42" i="1"/>
  <c r="AR42" i="1"/>
  <c r="AS42" i="1"/>
  <c r="AT42" i="1"/>
  <c r="AW42" i="1"/>
  <c r="AX42" i="1"/>
  <c r="AY42" i="1"/>
  <c r="AZ42" i="1"/>
  <c r="BA42" i="1"/>
  <c r="BB42" i="1"/>
  <c r="BE42" i="1"/>
  <c r="BF42" i="1"/>
  <c r="BG42" i="1"/>
  <c r="BH42" i="1"/>
  <c r="AU42" i="1"/>
  <c r="BK42" i="1"/>
  <c r="BL42" i="1"/>
  <c r="BM42" i="1"/>
  <c r="BN42" i="1"/>
  <c r="N43" i="1"/>
  <c r="AQ43" i="1"/>
  <c r="AR43" i="1"/>
  <c r="AS43" i="1"/>
  <c r="AT43" i="1"/>
  <c r="AU43" i="1"/>
  <c r="AW43" i="1"/>
  <c r="AX43" i="1"/>
  <c r="AY43" i="1"/>
  <c r="AZ43" i="1"/>
  <c r="BA43" i="1"/>
  <c r="BB43" i="1"/>
  <c r="BE43" i="1"/>
  <c r="BF43" i="1"/>
  <c r="BG43" i="1"/>
  <c r="BH43" i="1"/>
  <c r="AV43" i="1"/>
  <c r="BK43" i="1"/>
  <c r="BL43" i="1"/>
  <c r="BM43" i="1"/>
  <c r="BN43" i="1"/>
  <c r="N44" i="1"/>
  <c r="AQ44" i="1"/>
  <c r="AR44" i="1"/>
  <c r="AS44" i="1"/>
  <c r="AT44" i="1"/>
  <c r="AW44" i="1"/>
  <c r="AX44" i="1"/>
  <c r="AY44" i="1"/>
  <c r="AZ44" i="1"/>
  <c r="BA44" i="1"/>
  <c r="BB44" i="1"/>
  <c r="BE44" i="1"/>
  <c r="BF44" i="1"/>
  <c r="BG44" i="1"/>
  <c r="BH44" i="1"/>
  <c r="AV44" i="1"/>
  <c r="AU44" i="1"/>
  <c r="BK44" i="1"/>
  <c r="BL44" i="1"/>
  <c r="BM44" i="1"/>
  <c r="BN44" i="1"/>
  <c r="N45" i="1"/>
  <c r="AQ45" i="1"/>
  <c r="AR45" i="1"/>
  <c r="AS45" i="1"/>
  <c r="AT45" i="1"/>
  <c r="AW45" i="1"/>
  <c r="AX45" i="1"/>
  <c r="AY45" i="1"/>
  <c r="AZ45" i="1"/>
  <c r="BA45" i="1"/>
  <c r="BB45" i="1"/>
  <c r="BE45" i="1"/>
  <c r="BF45" i="1"/>
  <c r="BG45" i="1"/>
  <c r="BH45" i="1"/>
  <c r="AV45" i="1"/>
  <c r="AU45" i="1"/>
  <c r="BK45" i="1"/>
  <c r="BL45" i="1"/>
  <c r="BM45" i="1"/>
  <c r="BN45" i="1"/>
  <c r="N46" i="1"/>
  <c r="AQ46" i="1"/>
  <c r="AR46" i="1"/>
  <c r="AS46" i="1"/>
  <c r="AT46" i="1"/>
  <c r="AU46" i="1"/>
  <c r="AW46" i="1"/>
  <c r="AX46" i="1"/>
  <c r="AY46" i="1"/>
  <c r="AZ46" i="1"/>
  <c r="BA46" i="1"/>
  <c r="BB46" i="1"/>
  <c r="BE46" i="1"/>
  <c r="BF46" i="1"/>
  <c r="BG46" i="1"/>
  <c r="BH46" i="1"/>
  <c r="AV46" i="1"/>
  <c r="BK46" i="1"/>
  <c r="BL46" i="1"/>
  <c r="BM46" i="1"/>
  <c r="BN46" i="1"/>
  <c r="N47" i="1"/>
  <c r="AQ47" i="1"/>
  <c r="AR47" i="1"/>
  <c r="AS47" i="1"/>
  <c r="AT47" i="1"/>
  <c r="AW47" i="1"/>
  <c r="AX47" i="1"/>
  <c r="AY47" i="1"/>
  <c r="AZ47" i="1"/>
  <c r="BA47" i="1"/>
  <c r="BB47" i="1"/>
  <c r="BE47" i="1"/>
  <c r="BF47" i="1"/>
  <c r="BG47" i="1"/>
  <c r="BH47" i="1"/>
  <c r="AV47" i="1"/>
  <c r="AU47" i="1"/>
  <c r="BK47" i="1"/>
  <c r="BL47" i="1"/>
  <c r="BM47" i="1"/>
  <c r="BN47" i="1"/>
  <c r="BE137" i="1"/>
  <c r="AR137" i="1"/>
  <c r="AS137" i="1"/>
  <c r="AT137" i="1"/>
  <c r="AW137" i="1"/>
  <c r="AX137" i="1"/>
  <c r="AY137" i="1"/>
  <c r="AZ137" i="1"/>
  <c r="BA137" i="1"/>
  <c r="BB137" i="1"/>
  <c r="AQ137" i="1"/>
  <c r="BR11" i="1" l="1"/>
  <c r="AA11" i="1" s="1"/>
  <c r="BR34" i="1"/>
  <c r="AA34" i="1" s="1"/>
  <c r="BR32" i="1"/>
  <c r="AJ32" i="1" s="1"/>
  <c r="BR46" i="1"/>
  <c r="AA46" i="1" s="1"/>
  <c r="BR41" i="1"/>
  <c r="AI41" i="1" s="1"/>
  <c r="BR27" i="1"/>
  <c r="AC27" i="1" s="1"/>
  <c r="BR20" i="1"/>
  <c r="AC20" i="1" s="1"/>
  <c r="BR13" i="1"/>
  <c r="AG13" i="1" s="1"/>
  <c r="BR8" i="1"/>
  <c r="AD8" i="1" s="1"/>
  <c r="BR21" i="1"/>
  <c r="AD21" i="1" s="1"/>
  <c r="BR12" i="1"/>
  <c r="AH12" i="1" s="1"/>
  <c r="BR26" i="1"/>
  <c r="AB26" i="1" s="1"/>
  <c r="BR17" i="1"/>
  <c r="BR48" i="1"/>
  <c r="AG48" i="1" s="1"/>
  <c r="BR30" i="1"/>
  <c r="AG30" i="1" s="1"/>
  <c r="BR25" i="1"/>
  <c r="BR18" i="1"/>
  <c r="AJ18" i="1" s="1"/>
  <c r="BR16" i="1"/>
  <c r="AB16" i="1" s="1"/>
  <c r="BR9" i="1"/>
  <c r="AA9" i="1" s="1"/>
  <c r="BR47" i="1"/>
  <c r="AG47" i="1" s="1"/>
  <c r="BR42" i="1"/>
  <c r="AD42" i="1" s="1"/>
  <c r="BR35" i="1"/>
  <c r="AD35" i="1" s="1"/>
  <c r="BR33" i="1"/>
  <c r="AA33" i="1" s="1"/>
  <c r="BR19" i="1"/>
  <c r="AG19" i="1" s="1"/>
  <c r="BR45" i="1"/>
  <c r="AI45" i="1" s="1"/>
  <c r="BR40" i="1"/>
  <c r="AC40" i="1" s="1"/>
  <c r="BR31" i="1"/>
  <c r="AI31" i="1" s="1"/>
  <c r="BR24" i="1"/>
  <c r="AJ24" i="1" s="1"/>
  <c r="BR10" i="1"/>
  <c r="AJ10" i="1" s="1"/>
  <c r="BR43" i="1"/>
  <c r="AC43" i="1" s="1"/>
  <c r="BR38" i="1"/>
  <c r="AH38" i="1" s="1"/>
  <c r="BR36" i="1"/>
  <c r="BR29" i="1"/>
  <c r="AC29" i="1" s="1"/>
  <c r="BR22" i="1"/>
  <c r="AA22" i="1" s="1"/>
  <c r="BR15" i="1"/>
  <c r="AD15" i="1" s="1"/>
  <c r="BR44" i="1"/>
  <c r="AB44" i="1" s="1"/>
  <c r="BR39" i="1"/>
  <c r="AB39" i="1" s="1"/>
  <c r="BR37" i="1"/>
  <c r="AD37" i="1" s="1"/>
  <c r="BR28" i="1"/>
  <c r="AI28" i="1" s="1"/>
  <c r="BR23" i="1"/>
  <c r="AJ23" i="1" s="1"/>
  <c r="BR14" i="1"/>
  <c r="AH14" i="1" s="1"/>
  <c r="BR7" i="1"/>
  <c r="BR6" i="1"/>
  <c r="AG6" i="1" s="1"/>
  <c r="BQ48" i="1"/>
  <c r="BC46" i="1"/>
  <c r="BQ13" i="1"/>
  <c r="BQ7" i="1"/>
  <c r="BQ33" i="1"/>
  <c r="BQ46" i="1"/>
  <c r="BQ41" i="1"/>
  <c r="BC35" i="1"/>
  <c r="BQ37" i="1"/>
  <c r="BC34" i="1"/>
  <c r="BQ27" i="1"/>
  <c r="BC26" i="1"/>
  <c r="BQ8" i="1"/>
  <c r="BC41" i="1"/>
  <c r="BQ29" i="1"/>
  <c r="BC20" i="1"/>
  <c r="BQ31" i="1"/>
  <c r="BQ25" i="1"/>
  <c r="BC18" i="1"/>
  <c r="BQ138" i="1"/>
  <c r="BR138" i="1" s="1"/>
  <c r="BC43" i="1"/>
  <c r="BQ9" i="1"/>
  <c r="BQ42" i="1"/>
  <c r="BQ11" i="1"/>
  <c r="BQ15" i="1"/>
  <c r="BQ5" i="1"/>
  <c r="BR5" i="1" s="1"/>
  <c r="AC5" i="1" s="1"/>
  <c r="AV48" i="1"/>
  <c r="BC48" i="1" s="1"/>
  <c r="BC45" i="1"/>
  <c r="BC47" i="1"/>
  <c r="AV33" i="1"/>
  <c r="BC33" i="1" s="1"/>
  <c r="BQ23" i="1"/>
  <c r="AV23" i="1"/>
  <c r="BC23" i="1" s="1"/>
  <c r="BQ21" i="1"/>
  <c r="AV21" i="1"/>
  <c r="BC21" i="1" s="1"/>
  <c r="AU16" i="1"/>
  <c r="BC16" i="1" s="1"/>
  <c r="BQ38" i="1"/>
  <c r="AU30" i="1"/>
  <c r="BC30" i="1" s="1"/>
  <c r="BC15" i="1"/>
  <c r="AU6" i="1"/>
  <c r="BC6" i="1" s="1"/>
  <c r="BQ36" i="1"/>
  <c r="BC27" i="1"/>
  <c r="BQ12" i="1"/>
  <c r="BC138" i="1"/>
  <c r="BQ43" i="1"/>
  <c r="AU32" i="1"/>
  <c r="BC32" i="1" s="1"/>
  <c r="BQ28" i="1"/>
  <c r="BC24" i="1"/>
  <c r="BC22" i="1"/>
  <c r="BQ19" i="1"/>
  <c r="AU14" i="1"/>
  <c r="BC14" i="1" s="1"/>
  <c r="BC8" i="1"/>
  <c r="BC40" i="1"/>
  <c r="AV37" i="1"/>
  <c r="BC37" i="1" s="1"/>
  <c r="BC29" i="1"/>
  <c r="BQ16" i="1"/>
  <c r="BC13" i="1"/>
  <c r="BC10" i="1"/>
  <c r="BC5" i="1"/>
  <c r="BC44" i="1"/>
  <c r="AV42" i="1"/>
  <c r="BC42" i="1" s="1"/>
  <c r="BC39" i="1"/>
  <c r="AU38" i="1"/>
  <c r="BC38" i="1" s="1"/>
  <c r="BQ30" i="1"/>
  <c r="BC25" i="1"/>
  <c r="BQ6" i="1"/>
  <c r="BQ44" i="1"/>
  <c r="BQ40" i="1"/>
  <c r="AU36" i="1"/>
  <c r="BC36" i="1" s="1"/>
  <c r="BC31" i="1"/>
  <c r="AU12" i="1"/>
  <c r="BC12" i="1" s="1"/>
  <c r="BC9" i="1"/>
  <c r="BC7" i="1"/>
  <c r="BQ47" i="1"/>
  <c r="BQ45" i="1"/>
  <c r="BQ39" i="1"/>
  <c r="BQ32" i="1"/>
  <c r="AU28" i="1"/>
  <c r="BC28" i="1" s="1"/>
  <c r="BQ17" i="1"/>
  <c r="AV17" i="1"/>
  <c r="BC17" i="1" s="1"/>
  <c r="BQ14" i="1"/>
  <c r="BC11" i="1"/>
  <c r="BQ35" i="1"/>
  <c r="BQ34" i="1"/>
  <c r="BQ24" i="1"/>
  <c r="BQ22" i="1"/>
  <c r="BQ20" i="1"/>
  <c r="AV19" i="1"/>
  <c r="BC19" i="1" s="1"/>
  <c r="BQ26" i="1"/>
  <c r="BQ18" i="1"/>
  <c r="BQ10" i="1"/>
  <c r="AV137" i="1"/>
  <c r="BH137" i="1"/>
  <c r="BG137" i="1"/>
  <c r="BF137" i="1"/>
  <c r="BK137" i="1"/>
  <c r="BL137" i="1"/>
  <c r="BM137" i="1"/>
  <c r="BN137" i="1"/>
  <c r="AG27" i="1" l="1"/>
  <c r="AA47" i="1"/>
  <c r="AD34" i="1"/>
  <c r="AC12" i="1"/>
  <c r="AC11" i="1"/>
  <c r="AK11" i="1"/>
  <c r="AI11" i="1"/>
  <c r="AC8" i="1"/>
  <c r="AE11" i="1"/>
  <c r="AB32" i="1"/>
  <c r="AF11" i="1"/>
  <c r="AH11" i="1"/>
  <c r="AL11" i="1"/>
  <c r="AA8" i="1"/>
  <c r="AG23" i="1"/>
  <c r="AB47" i="1"/>
  <c r="AB11" i="1"/>
  <c r="AG11" i="1"/>
  <c r="AA14" i="1"/>
  <c r="AB8" i="1"/>
  <c r="AA45" i="1"/>
  <c r="AJ11" i="1"/>
  <c r="AD11" i="1"/>
  <c r="AC47" i="1"/>
  <c r="AH9" i="1"/>
  <c r="AA18" i="1"/>
  <c r="AC14" i="1"/>
  <c r="AJ40" i="1"/>
  <c r="AD14" i="1"/>
  <c r="AD31" i="1"/>
  <c r="AD16" i="1"/>
  <c r="AA16" i="1"/>
  <c r="AH19" i="1"/>
  <c r="AH15" i="1"/>
  <c r="AC15" i="1"/>
  <c r="AC16" i="1"/>
  <c r="AG46" i="1"/>
  <c r="AC19" i="1"/>
  <c r="AI12" i="1"/>
  <c r="AG15" i="1"/>
  <c r="AH46" i="1"/>
  <c r="AJ12" i="1"/>
  <c r="AG24" i="1"/>
  <c r="AD24" i="1"/>
  <c r="AH23" i="1"/>
  <c r="AG33" i="1"/>
  <c r="AJ30" i="1"/>
  <c r="AI30" i="1"/>
  <c r="AG45" i="1"/>
  <c r="AD30" i="1"/>
  <c r="AC45" i="1"/>
  <c r="AJ45" i="1"/>
  <c r="AI33" i="1"/>
  <c r="AD33" i="1"/>
  <c r="AA32" i="1"/>
  <c r="AA29" i="1"/>
  <c r="AC30" i="1"/>
  <c r="AA30" i="1"/>
  <c r="AH29" i="1"/>
  <c r="AH21" i="1"/>
  <c r="AI42" i="1"/>
  <c r="AJ26" i="1"/>
  <c r="AD44" i="1"/>
  <c r="AH44" i="1"/>
  <c r="AD26" i="1"/>
  <c r="AI26" i="1"/>
  <c r="AD38" i="1"/>
  <c r="AJ13" i="1"/>
  <c r="AD48" i="1"/>
  <c r="AH26" i="1"/>
  <c r="AA26" i="1"/>
  <c r="AH28" i="1"/>
  <c r="AG21" i="1"/>
  <c r="AH13" i="1"/>
  <c r="AD29" i="1"/>
  <c r="AD46" i="1"/>
  <c r="AB34" i="1"/>
  <c r="AJ46" i="1"/>
  <c r="AI34" i="1"/>
  <c r="AA37" i="1"/>
  <c r="AJ8" i="1"/>
  <c r="AG32" i="1"/>
  <c r="AJ16" i="1"/>
  <c r="AJ34" i="1"/>
  <c r="AH42" i="1"/>
  <c r="AC37" i="1"/>
  <c r="AA31" i="1"/>
  <c r="AJ14" i="1"/>
  <c r="AB37" i="1"/>
  <c r="AG16" i="1"/>
  <c r="AB31" i="1"/>
  <c r="AI14" i="1"/>
  <c r="AD23" i="1"/>
  <c r="AG40" i="1"/>
  <c r="AI32" i="1"/>
  <c r="AC23" i="1"/>
  <c r="AC46" i="1"/>
  <c r="AC44" i="1"/>
  <c r="AD40" i="1"/>
  <c r="AA38" i="1"/>
  <c r="AG14" i="1"/>
  <c r="AD32" i="1"/>
  <c r="AG8" i="1"/>
  <c r="AC42" i="1"/>
  <c r="AB40" i="1"/>
  <c r="AG18" i="1"/>
  <c r="AA13" i="1"/>
  <c r="AA41" i="1"/>
  <c r="AI46" i="1"/>
  <c r="AI36" i="1"/>
  <c r="AE36" i="1"/>
  <c r="AD36" i="1"/>
  <c r="AL36" i="1"/>
  <c r="AF36" i="1"/>
  <c r="AK36" i="1"/>
  <c r="AB36" i="1"/>
  <c r="AJ36" i="1"/>
  <c r="AC25" i="1"/>
  <c r="AE25" i="1"/>
  <c r="AK25" i="1"/>
  <c r="AL25" i="1"/>
  <c r="AD25" i="1"/>
  <c r="AF25" i="1"/>
  <c r="AI25" i="1"/>
  <c r="AK20" i="1"/>
  <c r="AE20" i="1"/>
  <c r="AG20" i="1"/>
  <c r="AD20" i="1"/>
  <c r="AL20" i="1"/>
  <c r="AF20" i="1"/>
  <c r="AJ20" i="1"/>
  <c r="AB20" i="1"/>
  <c r="AH25" i="1"/>
  <c r="AI39" i="1"/>
  <c r="AB22" i="1"/>
  <c r="AL22" i="1"/>
  <c r="AK22" i="1"/>
  <c r="AF22" i="1"/>
  <c r="AE22" i="1"/>
  <c r="AC22" i="1"/>
  <c r="AJ22" i="1"/>
  <c r="AH10" i="1"/>
  <c r="AK10" i="1"/>
  <c r="AD10" i="1"/>
  <c r="AL10" i="1"/>
  <c r="AE10" i="1"/>
  <c r="AF10" i="1"/>
  <c r="AC9" i="1"/>
  <c r="AE9" i="1"/>
  <c r="AL9" i="1"/>
  <c r="AD9" i="1"/>
  <c r="AK9" i="1"/>
  <c r="AI9" i="1"/>
  <c r="AF9" i="1"/>
  <c r="AH48" i="1"/>
  <c r="AL48" i="1"/>
  <c r="AF48" i="1"/>
  <c r="AN48" i="1" s="1"/>
  <c r="AK48" i="1"/>
  <c r="AC48" i="1"/>
  <c r="AE48" i="1"/>
  <c r="AI48" i="1"/>
  <c r="AI21" i="1"/>
  <c r="AE21" i="1"/>
  <c r="AB21" i="1"/>
  <c r="AJ21" i="1"/>
  <c r="AK21" i="1"/>
  <c r="AL21" i="1"/>
  <c r="AF21" i="1"/>
  <c r="AB48" i="1"/>
  <c r="AI13" i="1"/>
  <c r="AA20" i="1"/>
  <c r="AI10" i="1"/>
  <c r="AB25" i="1"/>
  <c r="AF29" i="1"/>
  <c r="AK29" i="1"/>
  <c r="AL29" i="1"/>
  <c r="AE29" i="1"/>
  <c r="AC17" i="1"/>
  <c r="AE17" i="1"/>
  <c r="AL17" i="1"/>
  <c r="AF17" i="1"/>
  <c r="AD17" i="1"/>
  <c r="AI17" i="1"/>
  <c r="AA17" i="1"/>
  <c r="AK17" i="1"/>
  <c r="AA21" i="1"/>
  <c r="AB9" i="1"/>
  <c r="AI20" i="1"/>
  <c r="AH36" i="1"/>
  <c r="AA43" i="1"/>
  <c r="AK43" i="1"/>
  <c r="AE43" i="1"/>
  <c r="AJ43" i="1"/>
  <c r="AB43" i="1"/>
  <c r="AF43" i="1"/>
  <c r="AL43" i="1"/>
  <c r="AG43" i="1"/>
  <c r="AD43" i="1"/>
  <c r="AC33" i="1"/>
  <c r="AE33" i="1"/>
  <c r="AL33" i="1"/>
  <c r="AK33" i="1"/>
  <c r="AF33" i="1"/>
  <c r="AH20" i="1"/>
  <c r="AH41" i="1"/>
  <c r="AJ33" i="1"/>
  <c r="AD22" i="1"/>
  <c r="AI8" i="1"/>
  <c r="AG28" i="1"/>
  <c r="AF15" i="1"/>
  <c r="AL15" i="1"/>
  <c r="AI15" i="1"/>
  <c r="AK15" i="1"/>
  <c r="AE15" i="1"/>
  <c r="AA10" i="1"/>
  <c r="AB15" i="1"/>
  <c r="AB17" i="1"/>
  <c r="AA27" i="1"/>
  <c r="AK27" i="1"/>
  <c r="AF27" i="1"/>
  <c r="AL27" i="1"/>
  <c r="AD27" i="1"/>
  <c r="AE27" i="1"/>
  <c r="AJ27" i="1"/>
  <c r="AB27" i="1"/>
  <c r="AJ29" i="1"/>
  <c r="AB18" i="1"/>
  <c r="AG29" i="1"/>
  <c r="AB14" i="1"/>
  <c r="AL14" i="1"/>
  <c r="AE14" i="1"/>
  <c r="AK14" i="1"/>
  <c r="AF14" i="1"/>
  <c r="AB33" i="1"/>
  <c r="AI44" i="1"/>
  <c r="AA15" i="1"/>
  <c r="AH33" i="1"/>
  <c r="AA48" i="1"/>
  <c r="AJ15" i="1"/>
  <c r="AB29" i="1"/>
  <c r="AF45" i="1"/>
  <c r="AK45" i="1"/>
  <c r="AL45" i="1"/>
  <c r="AE45" i="1"/>
  <c r="AB45" i="1"/>
  <c r="AH45" i="1"/>
  <c r="AA19" i="1"/>
  <c r="AF19" i="1"/>
  <c r="AN19" i="1" s="1"/>
  <c r="AK19" i="1"/>
  <c r="AE19" i="1"/>
  <c r="AJ19" i="1"/>
  <c r="AB19" i="1"/>
  <c r="AL19" i="1"/>
  <c r="AI19" i="1"/>
  <c r="AD45" i="1"/>
  <c r="AG22" i="1"/>
  <c r="AB30" i="1"/>
  <c r="AL30" i="1"/>
  <c r="AK30" i="1"/>
  <c r="AF30" i="1"/>
  <c r="AN30" i="1" s="1"/>
  <c r="AE30" i="1"/>
  <c r="AH30" i="1"/>
  <c r="AG9" i="1"/>
  <c r="AK26" i="1"/>
  <c r="AE26" i="1"/>
  <c r="AF26" i="1"/>
  <c r="AG26" i="1"/>
  <c r="AL26" i="1"/>
  <c r="AC26" i="1"/>
  <c r="AC36" i="1"/>
  <c r="AC10" i="1"/>
  <c r="AH17" i="1"/>
  <c r="AI27" i="1"/>
  <c r="AJ25" i="1"/>
  <c r="AG25" i="1"/>
  <c r="AG36" i="1"/>
  <c r="AD39" i="1"/>
  <c r="AL39" i="1"/>
  <c r="AK39" i="1"/>
  <c r="AE39" i="1"/>
  <c r="AF39" i="1"/>
  <c r="AH39" i="1"/>
  <c r="AA39" i="1"/>
  <c r="AF13" i="1"/>
  <c r="AN13" i="1" s="1"/>
  <c r="AK13" i="1"/>
  <c r="AL13" i="1"/>
  <c r="AE13" i="1"/>
  <c r="AB13" i="1"/>
  <c r="AC13" i="1"/>
  <c r="AD13" i="1"/>
  <c r="AB38" i="1"/>
  <c r="AL38" i="1"/>
  <c r="AF38" i="1"/>
  <c r="AK38" i="1"/>
  <c r="AE38" i="1"/>
  <c r="AJ38" i="1"/>
  <c r="AC38" i="1"/>
  <c r="AH24" i="1"/>
  <c r="AL24" i="1"/>
  <c r="AK24" i="1"/>
  <c r="AE24" i="1"/>
  <c r="AA24" i="1"/>
  <c r="AF24" i="1"/>
  <c r="AI24" i="1"/>
  <c r="AC24" i="1"/>
  <c r="AL18" i="1"/>
  <c r="AK18" i="1"/>
  <c r="AE18" i="1"/>
  <c r="AF18" i="1"/>
  <c r="AH18" i="1"/>
  <c r="AI18" i="1"/>
  <c r="AD18" i="1"/>
  <c r="AG38" i="1"/>
  <c r="AC41" i="1"/>
  <c r="AE41" i="1"/>
  <c r="AL41" i="1"/>
  <c r="AK41" i="1"/>
  <c r="AD41" i="1"/>
  <c r="AF41" i="1"/>
  <c r="AA28" i="1"/>
  <c r="AK28" i="1"/>
  <c r="AF28" i="1"/>
  <c r="AL28" i="1"/>
  <c r="AJ28" i="1"/>
  <c r="AE28" i="1"/>
  <c r="AB41" i="1"/>
  <c r="AK47" i="1"/>
  <c r="AL47" i="1"/>
  <c r="AE47" i="1"/>
  <c r="AH47" i="1"/>
  <c r="AF47" i="1"/>
  <c r="AN47" i="1" s="1"/>
  <c r="AJ47" i="1"/>
  <c r="AJ9" i="1"/>
  <c r="AJ39" i="1"/>
  <c r="AJ48" i="1"/>
  <c r="AH8" i="1"/>
  <c r="AL8" i="1"/>
  <c r="AK8" i="1"/>
  <c r="AF8" i="1"/>
  <c r="AE8" i="1"/>
  <c r="AI22" i="1"/>
  <c r="AJ41" i="1"/>
  <c r="AC28" i="1"/>
  <c r="AG41" i="1"/>
  <c r="AI29" i="1"/>
  <c r="AH40" i="1"/>
  <c r="AL40" i="1"/>
  <c r="AF40" i="1"/>
  <c r="AK40" i="1"/>
  <c r="AI40" i="1"/>
  <c r="AE40" i="1"/>
  <c r="AA40" i="1"/>
  <c r="AI47" i="1"/>
  <c r="AB28" i="1"/>
  <c r="AH22" i="1"/>
  <c r="AG17" i="1"/>
  <c r="AD47" i="1"/>
  <c r="AK44" i="1"/>
  <c r="AF44" i="1"/>
  <c r="AA44" i="1"/>
  <c r="AL44" i="1"/>
  <c r="AE44" i="1"/>
  <c r="AG44" i="1"/>
  <c r="AA35" i="1"/>
  <c r="AK35" i="1"/>
  <c r="AF35" i="1"/>
  <c r="AE35" i="1"/>
  <c r="AJ35" i="1"/>
  <c r="AL35" i="1"/>
  <c r="AB35" i="1"/>
  <c r="AC21" i="1"/>
  <c r="AB24" i="1"/>
  <c r="AH35" i="1"/>
  <c r="AG10" i="1"/>
  <c r="AC39" i="1"/>
  <c r="AH32" i="1"/>
  <c r="AL32" i="1"/>
  <c r="AE32" i="1"/>
  <c r="AF32" i="1"/>
  <c r="AK32" i="1"/>
  <c r="AC32" i="1"/>
  <c r="AL23" i="1"/>
  <c r="AE23" i="1"/>
  <c r="AF23" i="1"/>
  <c r="AA23" i="1"/>
  <c r="AK23" i="1"/>
  <c r="AI37" i="1"/>
  <c r="AK37" i="1"/>
  <c r="AL37" i="1"/>
  <c r="AJ37" i="1"/>
  <c r="AF37" i="1"/>
  <c r="AG37" i="1"/>
  <c r="AH37" i="1"/>
  <c r="AE37" i="1"/>
  <c r="AA36" i="1"/>
  <c r="AJ17" i="1"/>
  <c r="AG31" i="1"/>
  <c r="AF31" i="1"/>
  <c r="AH31" i="1"/>
  <c r="AL31" i="1"/>
  <c r="AE31" i="1"/>
  <c r="AJ31" i="1"/>
  <c r="AC31" i="1"/>
  <c r="AK31" i="1"/>
  <c r="AI23" i="1"/>
  <c r="AE42" i="1"/>
  <c r="AF42" i="1"/>
  <c r="AK42" i="1"/>
  <c r="AG42" i="1"/>
  <c r="AA42" i="1"/>
  <c r="AL42" i="1"/>
  <c r="AB42" i="1"/>
  <c r="AJ42" i="1"/>
  <c r="AA25" i="1"/>
  <c r="AH16" i="1"/>
  <c r="AL16" i="1"/>
  <c r="AF16" i="1"/>
  <c r="AE16" i="1"/>
  <c r="AK16" i="1"/>
  <c r="AI16" i="1"/>
  <c r="AB23" i="1"/>
  <c r="AC35" i="1"/>
  <c r="AJ44" i="1"/>
  <c r="AB10" i="1"/>
  <c r="AG39" i="1"/>
  <c r="AA12" i="1"/>
  <c r="AK12" i="1"/>
  <c r="AE12" i="1"/>
  <c r="AF12" i="1"/>
  <c r="AL12" i="1"/>
  <c r="AG12" i="1"/>
  <c r="AB12" i="1"/>
  <c r="AI35" i="1"/>
  <c r="AC18" i="1"/>
  <c r="AD28" i="1"/>
  <c r="AI38" i="1"/>
  <c r="AB46" i="1"/>
  <c r="AL46" i="1"/>
  <c r="AF46" i="1"/>
  <c r="AE46" i="1"/>
  <c r="AK46" i="1"/>
  <c r="AH27" i="1"/>
  <c r="AH43" i="1"/>
  <c r="AG35" i="1"/>
  <c r="AD12" i="1"/>
  <c r="AD19" i="1"/>
  <c r="AH34" i="1"/>
  <c r="AF34" i="1"/>
  <c r="AE34" i="1"/>
  <c r="AC34" i="1"/>
  <c r="AK34" i="1"/>
  <c r="AG34" i="1"/>
  <c r="AL34" i="1"/>
  <c r="AI43" i="1"/>
  <c r="AG7" i="1"/>
  <c r="AL7" i="1"/>
  <c r="AK7" i="1"/>
  <c r="AF7" i="1"/>
  <c r="AE7" i="1"/>
  <c r="AA6" i="1"/>
  <c r="AI6" i="1"/>
  <c r="AB7" i="1"/>
  <c r="AH7" i="1"/>
  <c r="AA7" i="1"/>
  <c r="AI7" i="1"/>
  <c r="AD6" i="1"/>
  <c r="AC7" i="1"/>
  <c r="AC6" i="1"/>
  <c r="AD7" i="1"/>
  <c r="AB6" i="1"/>
  <c r="AL6" i="1"/>
  <c r="AF6" i="1"/>
  <c r="AN6" i="1" s="1"/>
  <c r="AK6" i="1"/>
  <c r="AH6" i="1"/>
  <c r="AE6" i="1"/>
  <c r="AJ7" i="1"/>
  <c r="AJ6" i="1"/>
  <c r="AI5" i="1"/>
  <c r="AB5" i="1"/>
  <c r="AJ5" i="1"/>
  <c r="AG5" i="1"/>
  <c r="AL5" i="1"/>
  <c r="AD5" i="1"/>
  <c r="AH5" i="1"/>
  <c r="AA5" i="1"/>
  <c r="AK5" i="1"/>
  <c r="AH138" i="1"/>
  <c r="AB138" i="1"/>
  <c r="AA138" i="1"/>
  <c r="AI138" i="1"/>
  <c r="AJ138" i="1"/>
  <c r="AC138" i="1"/>
  <c r="AK138" i="1"/>
  <c r="AD138" i="1"/>
  <c r="AL138" i="1"/>
  <c r="AF138" i="1"/>
  <c r="AG138" i="1"/>
  <c r="AE138" i="1"/>
  <c r="BC137" i="1"/>
  <c r="BQ137" i="1"/>
  <c r="BR137" i="1" s="1"/>
  <c r="N137" i="1"/>
  <c r="AN27" i="1" l="1"/>
  <c r="AN17" i="1"/>
  <c r="AN14" i="1"/>
  <c r="AN24" i="1"/>
  <c r="AN40" i="1"/>
  <c r="AO18" i="1"/>
  <c r="AM11" i="1"/>
  <c r="AN11" i="1"/>
  <c r="AN31" i="1"/>
  <c r="AN15" i="1"/>
  <c r="AO30" i="1"/>
  <c r="AO15" i="1"/>
  <c r="AN23" i="1"/>
  <c r="AN46" i="1"/>
  <c r="AO35" i="1"/>
  <c r="AN37" i="1"/>
  <c r="AN33" i="1"/>
  <c r="AN8" i="1"/>
  <c r="AN45" i="1"/>
  <c r="AN10" i="1"/>
  <c r="AM13" i="1"/>
  <c r="AN9" i="1"/>
  <c r="AO10" i="1"/>
  <c r="AN21" i="1"/>
  <c r="AO38" i="1"/>
  <c r="AO14" i="1"/>
  <c r="AO27" i="1"/>
  <c r="AM30" i="1"/>
  <c r="AN41" i="1"/>
  <c r="AN44" i="1"/>
  <c r="AN42" i="1"/>
  <c r="AO36" i="1"/>
  <c r="AM29" i="1"/>
  <c r="AN39" i="1"/>
  <c r="AO37" i="1"/>
  <c r="AO46" i="1"/>
  <c r="AO45" i="1"/>
  <c r="AM34" i="1"/>
  <c r="AM16" i="1"/>
  <c r="AN32" i="1"/>
  <c r="AM41" i="1"/>
  <c r="AN16" i="1"/>
  <c r="AM31" i="1"/>
  <c r="AM8" i="1"/>
  <c r="AN18" i="1"/>
  <c r="AM26" i="1"/>
  <c r="AM45" i="1"/>
  <c r="AM44" i="1"/>
  <c r="AO41" i="1"/>
  <c r="AM38" i="1"/>
  <c r="AN36" i="1"/>
  <c r="AN29" i="1"/>
  <c r="AM25" i="1"/>
  <c r="AO28" i="1"/>
  <c r="AM18" i="1"/>
  <c r="AM46" i="1"/>
  <c r="AN38" i="1"/>
  <c r="AM33" i="1"/>
  <c r="AM9" i="1"/>
  <c r="AN35" i="1"/>
  <c r="AN22" i="1"/>
  <c r="AM14" i="1"/>
  <c r="AM32" i="1"/>
  <c r="AO47" i="1"/>
  <c r="AM24" i="1"/>
  <c r="AM19" i="1"/>
  <c r="AN28" i="1"/>
  <c r="AM21" i="1"/>
  <c r="AM37" i="1"/>
  <c r="AO8" i="1"/>
  <c r="AN12" i="1"/>
  <c r="AM23" i="1"/>
  <c r="AM28" i="1"/>
  <c r="AM48" i="1"/>
  <c r="AM10" i="1"/>
  <c r="AM20" i="1"/>
  <c r="AM22" i="1"/>
  <c r="AM40" i="1"/>
  <c r="AO40" i="1"/>
  <c r="AN34" i="1"/>
  <c r="AM47" i="1"/>
  <c r="AM39" i="1"/>
  <c r="AN26" i="1"/>
  <c r="AM43" i="1"/>
  <c r="AN25" i="1"/>
  <c r="AO32" i="1"/>
  <c r="AM15" i="1"/>
  <c r="AM17" i="1"/>
  <c r="AN43" i="1"/>
  <c r="AM12" i="1"/>
  <c r="AM42" i="1"/>
  <c r="AM36" i="1"/>
  <c r="AM35" i="1"/>
  <c r="AM27" i="1"/>
  <c r="AN20" i="1"/>
  <c r="AM6" i="1"/>
  <c r="AM7" i="1"/>
  <c r="AO6" i="1"/>
  <c r="AN7" i="1"/>
  <c r="AF5" i="1"/>
  <c r="AE5" i="1" s="1"/>
  <c r="AM5" i="1" s="1"/>
  <c r="AN138" i="1"/>
  <c r="AM138" i="1"/>
  <c r="AJ137" i="1"/>
  <c r="AB137" i="1"/>
  <c r="AI137" i="1"/>
  <c r="AA137" i="1"/>
  <c r="AH137" i="1"/>
  <c r="AG137" i="1"/>
  <c r="AE137" i="1"/>
  <c r="AL137" i="1"/>
  <c r="AD137" i="1"/>
  <c r="AK137" i="1"/>
  <c r="AC137" i="1"/>
  <c r="AF137" i="1"/>
  <c r="AO19" i="1"/>
  <c r="AO17" i="1"/>
  <c r="AO31" i="1"/>
  <c r="AO20" i="1"/>
  <c r="AO33" i="1"/>
  <c r="AO34" i="1"/>
  <c r="AO23" i="1"/>
  <c r="AO26" i="1"/>
  <c r="AO25" i="1"/>
  <c r="AO12" i="1"/>
  <c r="AO13" i="1"/>
  <c r="AO42" i="1"/>
  <c r="AO44" i="1"/>
  <c r="AO43" i="1"/>
  <c r="AO9" i="1"/>
  <c r="AO11" i="1"/>
  <c r="AO22" i="1"/>
  <c r="AO48" i="1"/>
  <c r="AO16" i="1"/>
  <c r="AO24" i="1"/>
  <c r="AO21" i="1"/>
  <c r="AO7" i="1"/>
  <c r="AO29" i="1"/>
  <c r="AO39" i="1"/>
  <c r="AO138" i="1"/>
  <c r="AO137" i="1" l="1"/>
  <c r="AN5" i="1"/>
  <c r="AO5" i="1"/>
  <c r="AM137" i="1"/>
  <c r="AN137" i="1"/>
  <c r="BQ4" i="1" l="1"/>
  <c r="BR4" i="1" s="1"/>
  <c r="AV4" i="1"/>
  <c r="BC4" i="1" s="1"/>
  <c r="AC4" i="1" l="1"/>
  <c r="AL4" i="1"/>
  <c r="AD4" i="1"/>
  <c r="AG4" i="1"/>
  <c r="AH4" i="1"/>
  <c r="AA4" i="1"/>
  <c r="AJ4" i="1"/>
  <c r="AB4" i="1"/>
  <c r="AK4" i="1"/>
  <c r="AI4" i="1"/>
  <c r="AF4" i="1" l="1"/>
  <c r="AE4" i="1" s="1"/>
  <c r="AO4" i="1" s="1"/>
  <c r="AM4" i="1" l="1"/>
  <c r="AN4" i="1"/>
  <c r="E11" i="2" l="1"/>
  <c r="E10" i="2" s="1"/>
  <c r="E9" i="2" s="1"/>
  <c r="E8" i="2" s="1"/>
  <c r="E7" i="2" s="1"/>
  <c r="E6" i="2" s="1"/>
  <c r="E5" i="2" s="1"/>
  <c r="E4" i="2" s="1"/>
  <c r="E25" i="2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</calcChain>
</file>

<file path=xl/sharedStrings.xml><?xml version="1.0" encoding="utf-8"?>
<sst xmlns="http://schemas.openxmlformats.org/spreadsheetml/2006/main" count="385" uniqueCount="226">
  <si>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</si>
  <si>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</si>
  <si>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</si>
  <si>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</si>
  <si>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</si>
  <si>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</si>
  <si>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</si>
  <si>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</si>
  <si>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</si>
  <si>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</si>
  <si>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</si>
  <si>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</si>
  <si>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</si>
  <si>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</si>
  <si>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</si>
  <si>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</si>
  <si>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</si>
  <si>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</si>
  <si>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</si>
  <si>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</si>
  <si>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</si>
  <si>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</si>
  <si>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</si>
  <si>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</si>
  <si>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</si>
  <si>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</si>
  <si>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</si>
  <si>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</si>
  <si>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</si>
  <si>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</si>
  <si>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</si>
  <si>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</si>
  <si>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</si>
  <si>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</si>
  <si>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</si>
  <si>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</si>
  <si>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</si>
  <si>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</si>
  <si>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</si>
  <si>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</si>
  <si>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</si>
  <si>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</si>
  <si>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</si>
  <si>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</si>
  <si>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</si>
  <si>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</si>
  <si>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</si>
  <si>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</si>
  <si>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</si>
  <si>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</si>
  <si>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</si>
  <si>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</si>
  <si>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</si>
  <si>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</si>
  <si>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</si>
  <si>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</si>
  <si>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</si>
  <si>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Stage_Pos</t>
    <phoneticPr fontId="1"/>
  </si>
  <si>
    <t>X</t>
    <phoneticPr fontId="1"/>
  </si>
  <si>
    <t>Y</t>
    <phoneticPr fontId="1"/>
  </si>
  <si>
    <t>Z</t>
    <phoneticPr fontId="1"/>
  </si>
  <si>
    <t>Distance</t>
    <phoneticPr fontId="1"/>
  </si>
  <si>
    <t>Step</t>
    <phoneticPr fontId="1"/>
  </si>
  <si>
    <t>Comment</t>
  </si>
  <si>
    <t>RAW</t>
  </si>
  <si>
    <t>RAW</t>
    <phoneticPr fontId="1"/>
  </si>
  <si>
    <t>CaO</t>
    <phoneticPr fontId="1"/>
  </si>
  <si>
    <t>fr. CPX GB</t>
    <phoneticPr fontId="1"/>
  </si>
  <si>
    <t>No.</t>
  </si>
  <si>
    <t>offset</t>
    <phoneticPr fontId="1"/>
  </si>
  <si>
    <t>Step</t>
    <phoneticPr fontId="1"/>
  </si>
  <si>
    <t>Al2O3</t>
    <phoneticPr fontId="1"/>
  </si>
  <si>
    <t>Cr2O3</t>
    <phoneticPr fontId="1"/>
  </si>
  <si>
    <t>Al</t>
  </si>
  <si>
    <t>Cr</t>
  </si>
  <si>
    <t>2nd Fluorescence</t>
    <phoneticPr fontId="1"/>
  </si>
  <si>
    <t>Raw data</t>
    <phoneticPr fontId="1"/>
  </si>
  <si>
    <t>Corrected</t>
    <phoneticPr fontId="1"/>
  </si>
  <si>
    <t>D from GB</t>
    <phoneticPr fontId="1"/>
  </si>
  <si>
    <t>CaO wt.%</t>
    <phoneticPr fontId="1"/>
  </si>
  <si>
    <t>D from Ol. Surf.</t>
    <phoneticPr fontId="1"/>
  </si>
  <si>
    <t>Ca profile</t>
    <phoneticPr fontId="1"/>
  </si>
  <si>
    <t>CaO Profile</t>
    <phoneticPr fontId="1"/>
  </si>
  <si>
    <t>Al profile</t>
    <phoneticPr fontId="1"/>
  </si>
  <si>
    <t>Al2O3 Profile</t>
    <phoneticPr fontId="1"/>
  </si>
  <si>
    <t>Cr profile</t>
    <phoneticPr fontId="1"/>
  </si>
  <si>
    <t>Cr2O3 Profile</t>
    <phoneticPr fontId="1"/>
  </si>
  <si>
    <t>Ca g/mol</t>
  </si>
  <si>
    <t>CaO g/mol</t>
  </si>
  <si>
    <t xml:space="preserve">Line 1 HK1205b_CPX-OL_LINE </t>
  </si>
  <si>
    <t xml:space="preserve">Line 2 HK1205b_CPX-OL_LINE </t>
  </si>
  <si>
    <t xml:space="preserve">Line 3 HK1205b_CPX-OL_LINE </t>
  </si>
  <si>
    <t xml:space="preserve">Line 4 HK1205b_CPX-OL_LINE </t>
  </si>
  <si>
    <t xml:space="preserve">Line 5 HK1205b_CPX-OL_LINE </t>
  </si>
  <si>
    <t xml:space="preserve">Line 6 HK1205b_CPX-OL_LINE </t>
  </si>
  <si>
    <t xml:space="preserve">Line 7 HK1205b_CPX-OL_LINE </t>
  </si>
  <si>
    <t xml:space="preserve">Line 8 HK1205b_CPX-OL_LINE </t>
  </si>
  <si>
    <t xml:space="preserve">Line 9 HK1205b_CPX-OL_LINE_CPX*OUT </t>
  </si>
  <si>
    <t xml:space="preserve">Line 10 HK1205b_CPX-OL_LINE </t>
  </si>
  <si>
    <t xml:space="preserve">Line 11 HK1205b_CPX-OL_LINE </t>
  </si>
  <si>
    <t xml:space="preserve">Line 12 HK1205b_CPX-OL_LINE_OL-IN </t>
  </si>
  <si>
    <t xml:space="preserve">Line 13 HK1205b_CPX-OL_LINE </t>
  </si>
  <si>
    <t xml:space="preserve">Line 14 HK1205b_CPX-OL_LINE </t>
  </si>
  <si>
    <t xml:space="preserve">Line 15 HK1205b_CPX-OL_LINE </t>
  </si>
  <si>
    <t xml:space="preserve">Line 16 HK1205b_CPX-OL_LINE </t>
  </si>
  <si>
    <t xml:space="preserve">Line 17 HK1205b_CPX-OL_LINE </t>
  </si>
  <si>
    <t xml:space="preserve">Line 18 HK1205b_CPX-OL_LINE </t>
  </si>
  <si>
    <t xml:space="preserve">Line 19 HK1205b_CPX-OL_LINE </t>
  </si>
  <si>
    <t xml:space="preserve">Line 20 HK1205b_CPX-OL_LINE </t>
  </si>
  <si>
    <t xml:space="preserve">Line 21 HK1205b_CPX-OL_LINE </t>
  </si>
  <si>
    <t xml:space="preserve">Line 22 HK1205b_CPX-OL_LINE </t>
  </si>
  <si>
    <t xml:space="preserve">Line 23 HK1205b_CPX-OL_LINE </t>
  </si>
  <si>
    <t xml:space="preserve">Line 24 HK1205b_CPX-OL_LINE </t>
  </si>
  <si>
    <t xml:space="preserve">Line 25 HK1205b_CPX-OL_LINE </t>
  </si>
  <si>
    <t xml:space="preserve">Line 26 HK1205b_CPX-OL_LINE </t>
  </si>
  <si>
    <t xml:space="preserve">Line 27 HK1205b_CPX-OL_LINE </t>
  </si>
  <si>
    <t xml:space="preserve">Line 28 HK1205b_CPX-OL_LINE </t>
  </si>
  <si>
    <t xml:space="preserve">Line 29 HK1205b_CPX-OL_LINE </t>
  </si>
  <si>
    <t xml:space="preserve">Line 30 HK1205b_CPX-OL_LINE </t>
  </si>
  <si>
    <t xml:space="preserve">Line 31 HK1205b_CPX-OL_LINE </t>
  </si>
  <si>
    <t xml:space="preserve">Line 32 HK1205b_CPX-OL_LINE </t>
  </si>
  <si>
    <t xml:space="preserve">Line 33 HK1205b_CPX-OL_LINE </t>
  </si>
  <si>
    <t xml:space="preserve">Line 34 HK1205b_CPX-OL_LINE </t>
  </si>
  <si>
    <t xml:space="preserve">Line 35 HK1205b_CPX-OL_LINE </t>
  </si>
  <si>
    <t xml:space="preserve">Line 36 HK1205b_CPX-OL_LINE </t>
  </si>
  <si>
    <t xml:space="preserve">Line 37 HK1205b_CPX-OL_LINE </t>
  </si>
  <si>
    <t xml:space="preserve">Line 38 HK1205b_CPX-OL_LINE </t>
  </si>
  <si>
    <t xml:space="preserve">Line 39 HK1205b_CPX-OL_LINE </t>
  </si>
  <si>
    <t xml:space="preserve">Line 40 HK1205b_CPX-OL_LINE </t>
  </si>
  <si>
    <t xml:space="preserve">Line 41 HK1205b_CPX-OL_LINE </t>
  </si>
  <si>
    <t xml:space="preserve">Line 42 HK1205b_CPX-OL_LINE </t>
  </si>
  <si>
    <t xml:space="preserve">Line 43 HK1205b_CPX-OL_LINE </t>
  </si>
  <si>
    <t xml:space="preserve">Line 44 HK1205b_CPX-OL_LINE </t>
  </si>
  <si>
    <t xml:space="preserve">Line 45 HK1205b_CPX-OL_LINE </t>
  </si>
  <si>
    <t xml:space="preserve">Line 46 HK1205b_CPX-OL_LINE </t>
  </si>
  <si>
    <t xml:space="preserve">Line 47 HK1205b_CPX-OL_LINE </t>
  </si>
  <si>
    <t xml:space="preserve">Line 48 HK1205b_CPX-OL_LINE </t>
  </si>
  <si>
    <t xml:space="preserve">Line 49 HK1205b_CPX-OL_LINE </t>
  </si>
  <si>
    <t xml:space="preserve">Line 50 HK1205b_CPX-OL_LINE </t>
  </si>
  <si>
    <t xml:space="preserve">Line 51 HK1205b_CPX-OL_LINE </t>
  </si>
  <si>
    <t xml:space="preserve">Line 52 HK1205b_CPX-OL_LINE </t>
  </si>
  <si>
    <t xml:space="preserve">Line 53 HK1205b_CPX-OL_LINE </t>
  </si>
  <si>
    <t xml:space="preserve">Line 54 HK1205b_CPX-OL_LINE </t>
  </si>
  <si>
    <t xml:space="preserve">Line 55 HK1205b_CPX-OL_LINE </t>
  </si>
  <si>
    <t xml:space="preserve">Line 56 HK1205b_CPX-OL_LINE </t>
  </si>
  <si>
    <t xml:space="preserve">Line 57 HK1205b_CPX-OL_LINE </t>
  </si>
  <si>
    <t xml:space="preserve">Line 58 HK1205b_CPX-OL_LINE </t>
  </si>
  <si>
    <t xml:space="preserve">Line 59 HK1205b_CPX-OL_LINE </t>
  </si>
  <si>
    <t xml:space="preserve">Line 60 HK1205b_CPX-OL_LINE </t>
  </si>
  <si>
    <t xml:space="preserve">Line 61 HK1205b_CPX-OL_LINE </t>
  </si>
  <si>
    <t xml:space="preserve">Line 62 HK1205b_CPX-OL_LINE </t>
  </si>
  <si>
    <t xml:space="preserve">Line 63 HK1205b_CPX-OL_LINE </t>
  </si>
  <si>
    <t xml:space="preserve">Line 64 HK1205b_CPX-OL_LINE </t>
  </si>
  <si>
    <t xml:space="preserve">Line 65 HK1205b_CPX-OL_LINE </t>
  </si>
  <si>
    <t xml:space="preserve">Line 66 HK1205b_CPX-OL_LINE </t>
  </si>
  <si>
    <t xml:space="preserve">Line 67 HK1205b_CPX-OL_LINE </t>
  </si>
  <si>
    <t xml:space="preserve">Line 68 HK1205b_CPX-OL_LINE </t>
  </si>
  <si>
    <t xml:space="preserve">Line 69 HK1205b_CPX-OL_LINE </t>
  </si>
  <si>
    <t xml:space="preserve">Line 70 HK1205b_CPX-OL_LINE </t>
  </si>
  <si>
    <t xml:space="preserve">Line 71 HK1205b_CPX-OL_LINE </t>
  </si>
  <si>
    <t xml:space="preserve">Line 72 HK1205b_CPX-OL_LINE </t>
  </si>
  <si>
    <t xml:space="preserve">Line 73 HK1205b_CPX-OL_LINE </t>
  </si>
  <si>
    <t xml:space="preserve">Line 74 HK1205b_CPX-OL_LINE </t>
  </si>
  <si>
    <t xml:space="preserve">Line 75 HK1205b_CPX-OL_LINE </t>
  </si>
  <si>
    <t xml:space="preserve">Line 76 HK1205b_CPX-OL_LINE </t>
  </si>
  <si>
    <t xml:space="preserve">Line 77 HK1205b_CPX-OL_LINE </t>
  </si>
  <si>
    <t xml:space="preserve">Line 78 HK1205b_CPX-OL_LINE </t>
  </si>
  <si>
    <t xml:space="preserve">Line 79 HK1205b_CPX-OL_LINE </t>
  </si>
  <si>
    <t xml:space="preserve">Line 80 HK1205b_CPX-OL_LINE </t>
  </si>
  <si>
    <t xml:space="preserve">Line 82 HK1205b_CPX-OL_LINE </t>
  </si>
  <si>
    <t xml:space="preserve">Line 84 HK1205b_CPX-OL_LINE </t>
  </si>
  <si>
    <t xml:space="preserve">Line 86 HK1205b_CPX-OL_LINE </t>
  </si>
  <si>
    <t xml:space="preserve">Line 88 HK1205b_CPX-OL_LINE </t>
  </si>
  <si>
    <t xml:space="preserve">Line 90 HK1205b_CPX-OL_LINE </t>
  </si>
  <si>
    <t xml:space="preserve">Line 92 HK1205b_CPX-OL_LINE </t>
  </si>
  <si>
    <t xml:space="preserve">Line 94 HK1205b_CPX-OL_LINE </t>
  </si>
  <si>
    <t xml:space="preserve">Line 96 HK1205b_CPX-OL_LINE </t>
  </si>
  <si>
    <t xml:space="preserve">Line 98 HK1205b_CPX-OL_LINE </t>
  </si>
  <si>
    <t xml:space="preserve">Line 100 HK1205b_CPX-OL_LINE </t>
  </si>
  <si>
    <t xml:space="preserve">Line 103 HK1205b_CPX-OL_LINE </t>
  </si>
  <si>
    <t xml:space="preserve">Line 106 HK1205b_CPX-OL_LINE </t>
  </si>
  <si>
    <t xml:space="preserve">Line 109 HK1205b_CPX-OL_LINE </t>
  </si>
  <si>
    <t xml:space="preserve">Line 112 HK1205b_CPX-OL_LINE </t>
  </si>
  <si>
    <t xml:space="preserve">Line 115 HK1205b_CPX-OL_LINE </t>
  </si>
  <si>
    <t xml:space="preserve">Line 118 HK1205b_CPX-OL_LINE </t>
  </si>
  <si>
    <t xml:space="preserve">Line 121 HK1205b_CPX-OL_LINE </t>
  </si>
  <si>
    <t xml:space="preserve">Line 124 HK1205b_CPX-OL_LINE </t>
  </si>
  <si>
    <t xml:space="preserve">Line 127 HK1205b_CPX-OL_LINE </t>
  </si>
  <si>
    <t xml:space="preserve">Line 130 HK1205b_CPX-OL_LINE </t>
  </si>
  <si>
    <t xml:space="preserve">Line 133 HK1205b_CPX-OL_LINE </t>
  </si>
  <si>
    <t xml:space="preserve">Line 136 HK1205b_CPX-OL_LINE </t>
  </si>
  <si>
    <t xml:space="preserve">Line 139 HK1205b_CPX-OL_LINE </t>
  </si>
  <si>
    <t xml:space="preserve">Line 142 HK1205b_CPX-OL_LINE </t>
  </si>
  <si>
    <t xml:space="preserve">Line 145 HK1205b_CPX-OL_LINE </t>
  </si>
  <si>
    <t xml:space="preserve">Line 148 HK1205b_CPX-OL_LINE </t>
  </si>
  <si>
    <t xml:space="preserve">Line 151 HK1205b_CPX-OL_LINE </t>
  </si>
  <si>
    <t xml:space="preserve">Line 155 HK1205b_CPX-OL_LINE </t>
  </si>
  <si>
    <t xml:space="preserve">Line 159 HK1205b_CPX-OL_LINE </t>
  </si>
  <si>
    <t xml:space="preserve">Line 163 HK1205b_CPX-OL_LINE </t>
  </si>
  <si>
    <t xml:space="preserve">Line 167 HK1205b_CPX-OL_LINE </t>
  </si>
  <si>
    <t xml:space="preserve">Line 171 HK1205b_CPX-OL_LINE </t>
  </si>
  <si>
    <t xml:space="preserve">Line 175 HK1205b_CPX-OL_LINE </t>
  </si>
  <si>
    <t xml:space="preserve">Line 179 HK1205b_CPX-OL_LINE </t>
  </si>
  <si>
    <t xml:space="preserve">Line 183 HK1205b_CPX-OL_LINE </t>
  </si>
  <si>
    <t xml:space="preserve">Line 187 HK1205b_CPX-OL_LINE </t>
  </si>
  <si>
    <t xml:space="preserve">Line 191 HK1205b_CPX-OL_LINE </t>
  </si>
  <si>
    <t xml:space="preserve">Line 195 HK1205b_CPX-OL_LINE </t>
  </si>
  <si>
    <t xml:space="preserve">Line 199 HK1205b_CPX-OL_LINE </t>
  </si>
  <si>
    <t xml:space="preserve">Line 204 HK1205b_CPX-OL_LINE </t>
  </si>
  <si>
    <t xml:space="preserve">Line 209 HK1205b_CPX-OL_LINE </t>
  </si>
  <si>
    <t xml:space="preserve">Line 214 HK1205b_CPX-OL_LINE </t>
  </si>
  <si>
    <t xml:space="preserve">Line 219 HK1205b_CPX-OL_LINE </t>
  </si>
  <si>
    <t xml:space="preserve">Line 224 HK1205b_CPX-OL_LINE </t>
  </si>
  <si>
    <t xml:space="preserve">Line 229 HK1205b_CPX-OL_LINE </t>
  </si>
  <si>
    <t xml:space="preserve">Line 234 HK1205b_CPX-OL_LINE </t>
  </si>
  <si>
    <t xml:space="preserve">Line 239 HK1205b_CPX-OL_LINE </t>
  </si>
  <si>
    <t xml:space="preserve">Line 244 HK1205b_CPX-OL_LINE </t>
  </si>
  <si>
    <t xml:space="preserve">Line 249 HK1205b_CPX-OL_LINE </t>
  </si>
  <si>
    <t xml:space="preserve">Line 254 HK1205b_CPX-OL_LINE </t>
  </si>
  <si>
    <t xml:space="preserve">Line 259 HK1205b_CPX-OL_LINE </t>
  </si>
  <si>
    <t xml:space="preserve">Line 264 HK1205b_CPX-OL_LINE </t>
  </si>
  <si>
    <t xml:space="preserve">Line 269 HK1205b_CPX-OL_LINE </t>
  </si>
  <si>
    <t xml:space="preserve">Line 274 HK1205b_CPX-OL_LINE </t>
  </si>
  <si>
    <t xml:space="preserve">Line 279 HK1205b_CPX-OL_LINE </t>
  </si>
  <si>
    <t xml:space="preserve">Line 284 HK1205b_CPX-OL_LINE </t>
  </si>
  <si>
    <t xml:space="preserve">Line 289 HK1205b_CPX-OL_LINE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</si>
</sst>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_ "/>
  </numFmts>
  <fonts count="2">
    <font>
      <sz val="11"/>
      <color theme="1"/>
      <name val="宋体"/>
      <family val="2"/>
      <scheme val="minor"/>
    </font>
    <font>
      <sz val="6"/>
      <name val="宋体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176" fontId="0" fillId="0" borderId="0" xfId="0" applyNumberFormat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Alignment="1">
      <alignment horizontal="center"/>
    </xf>
    <xf numFmtId="177" fontId="0" fillId="0" borderId="0" xfId="0" applyNumberFormat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8" xfId="0" applyNumberFormat="1" applyBorder="1"/>
    <xf numFmtId="2" fontId="0" fillId="0" borderId="6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800" b="1" i="0" baseline="0">
                <a:effectLst/>
              </a:rPr>
              <a:t>CPX-OL OL profile (HK1502)</a:t>
            </a:r>
            <a:endParaRPr lang="ja-JP" altLang="ja-JP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Plot!$B$1</c:f>
              <c:strCache>
                <c:ptCount val="1"/>
                <c:pt idx="0">
                  <c:v>2nd Fluorescence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Plot!$B$3:$B$157</c:f>
              <c:numCache>
                <c:formatCode>General</c:formatCode>
                <c:ptCount val="15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</c:numCache>
            </c:numRef>
          </c:xVal>
          <c:yVal>
            <c:numRef>
              <c:f>Plot!$C$3:$C$157</c:f>
              <c:numCache>
                <c:formatCode>General</c:formatCode>
                <c:ptCount val="155"/>
                <c:pt idx="0">
                  <c:v>0.10366161625829631</c:v>
                </c:pt>
                <c:pt idx="1">
                  <c:v>7.814428645641E-2</c:v>
                </c:pt>
                <c:pt idx="2">
                  <c:v>6.2168146100104793E-2</c:v>
                </c:pt>
                <c:pt idx="3">
                  <c:v>5.1027663571036476E-2</c:v>
                </c:pt>
                <c:pt idx="4">
                  <c:v>4.2789135420929179E-2</c:v>
                </c:pt>
                <c:pt idx="5">
                  <c:v>3.6456326588153093E-2</c:v>
                </c:pt>
                <c:pt idx="6">
                  <c:v>3.1448566355606562E-2</c:v>
                </c:pt>
                <c:pt idx="7">
                  <c:v>2.740625864065073E-2</c:v>
                </c:pt>
                <c:pt idx="8">
                  <c:v>2.4084542297519832E-2</c:v>
                </c:pt>
                <c:pt idx="9">
                  <c:v>2.1318310953640396E-2</c:v>
                </c:pt>
                <c:pt idx="10">
                  <c:v>1.8987232845950396E-2</c:v>
                </c:pt>
                <c:pt idx="11">
                  <c:v>1.7003157961974148E-2</c:v>
                </c:pt>
                <c:pt idx="12">
                  <c:v>1.5298924387444479E-2</c:v>
                </c:pt>
                <c:pt idx="13">
                  <c:v>1.3825559893208241E-2</c:v>
                </c:pt>
                <c:pt idx="14">
                  <c:v>1.2542487489395676E-2</c:v>
                </c:pt>
                <c:pt idx="15">
                  <c:v>1.1417525425420429E-2</c:v>
                </c:pt>
                <c:pt idx="16">
                  <c:v>1.0426887189979538E-2</c:v>
                </c:pt>
                <c:pt idx="17">
                  <c:v>9.5509838914117455E-3</c:v>
                </c:pt>
                <c:pt idx="18">
                  <c:v>8.7716258446030246E-3</c:v>
                </c:pt>
                <c:pt idx="19">
                  <c:v>8.0748209840810423E-3</c:v>
                </c:pt>
                <c:pt idx="20">
                  <c:v>7.4521740705624021E-3</c:v>
                </c:pt>
                <c:pt idx="21">
                  <c:v>6.8910922451220109E-3</c:v>
                </c:pt>
                <c:pt idx="22">
                  <c:v>6.3859786815709356E-3</c:v>
                </c:pt>
                <c:pt idx="23">
                  <c:v>5.9284381406257795E-3</c:v>
                </c:pt>
                <c:pt idx="24">
                  <c:v>5.5142730026448419E-3</c:v>
                </c:pt>
                <c:pt idx="25">
                  <c:v>5.1378864414391929E-3</c:v>
                </c:pt>
                <c:pt idx="26">
                  <c:v>4.7936816308198999E-3</c:v>
                </c:pt>
                <c:pt idx="27">
                  <c:v>4.4802593642397325E-3</c:v>
                </c:pt>
                <c:pt idx="28">
                  <c:v>4.1920228155097553E-3</c:v>
                </c:pt>
                <c:pt idx="29">
                  <c:v>3.9289719846299712E-3</c:v>
                </c:pt>
                <c:pt idx="30">
                  <c:v>3.6855100454114475E-3</c:v>
                </c:pt>
                <c:pt idx="31">
                  <c:v>3.4630362044014173E-3</c:v>
                </c:pt>
                <c:pt idx="32">
                  <c:v>3.2573528419581814E-3</c:v>
                </c:pt>
                <c:pt idx="33">
                  <c:v>3.0670607515345073E-3</c:v>
                </c:pt>
                <c:pt idx="34">
                  <c:v>2.8907607265831626E-3</c:v>
                </c:pt>
                <c:pt idx="35">
                  <c:v>2.7284527671041464E-3</c:v>
                </c:pt>
                <c:pt idx="36">
                  <c:v>2.5773384600029938E-3</c:v>
                </c:pt>
                <c:pt idx="37">
                  <c:v>2.4360185987324715E-3</c:v>
                </c:pt>
                <c:pt idx="38">
                  <c:v>2.3058923898398118E-3</c:v>
                </c:pt>
                <c:pt idx="39">
                  <c:v>2.1841614202305504E-3</c:v>
                </c:pt>
                <c:pt idx="40">
                  <c:v>2.0708256899046856E-3</c:v>
                </c:pt>
                <c:pt idx="41">
                  <c:v>1.9644859923149856E-3</c:v>
                </c:pt>
                <c:pt idx="42">
                  <c:v>1.8651423274614499E-3</c:v>
                </c:pt>
                <c:pt idx="43">
                  <c:v>1.7727946953440788E-3</c:v>
                </c:pt>
                <c:pt idx="44">
                  <c:v>1.6860438894156391E-3</c:v>
                </c:pt>
                <c:pt idx="45">
                  <c:v>1.6048899096761315E-3</c:v>
                </c:pt>
                <c:pt idx="46">
                  <c:v>1.5279335495783223E-3</c:v>
                </c:pt>
                <c:pt idx="47">
                  <c:v>1.4565740156694445E-3</c:v>
                </c:pt>
                <c:pt idx="48">
                  <c:v>1.3894121014022653E-3</c:v>
                </c:pt>
                <c:pt idx="49">
                  <c:v>1.326447806776785E-3</c:v>
                </c:pt>
                <c:pt idx="50">
                  <c:v>1.2662819252457706E-3</c:v>
                </c:pt>
                <c:pt idx="51">
                  <c:v>1.2103136633564548E-3</c:v>
                </c:pt>
                <c:pt idx="52">
                  <c:v>1.1571438145616048E-3</c:v>
                </c:pt>
                <c:pt idx="53">
                  <c:v>1.1081715854084533E-3</c:v>
                </c:pt>
                <c:pt idx="54">
                  <c:v>1.0605985628025349E-3</c:v>
                </c:pt>
                <c:pt idx="55">
                  <c:v>1.0158239532910823E-3</c:v>
                </c:pt>
                <c:pt idx="56">
                  <c:v>9.7384775687409553E-4</c:v>
                </c:pt>
                <c:pt idx="57">
                  <c:v>9.3327076700434137E-4</c:v>
                </c:pt>
                <c:pt idx="58">
                  <c:v>8.9549219022905322E-4</c:v>
                </c:pt>
                <c:pt idx="59">
                  <c:v>8.6051202654823075E-4</c:v>
                </c:pt>
                <c:pt idx="60">
                  <c:v>8.2693106941464139E-4</c:v>
                </c:pt>
                <c:pt idx="61">
                  <c:v>7.9474931882828482E-4</c:v>
                </c:pt>
                <c:pt idx="62">
                  <c:v>7.6396677478916114E-4</c:v>
                </c:pt>
                <c:pt idx="63">
                  <c:v>7.3458343729727025E-4</c:v>
                </c:pt>
                <c:pt idx="64">
                  <c:v>7.0659930635261236E-4</c:v>
                </c:pt>
                <c:pt idx="65">
                  <c:v>6.8141358850242015E-4</c:v>
                </c:pt>
                <c:pt idx="66">
                  <c:v>6.5622787065222805E-4</c:v>
                </c:pt>
                <c:pt idx="67">
                  <c:v>6.3244135934926885E-4</c:v>
                </c:pt>
                <c:pt idx="68">
                  <c:v>6.1005405459354253E-4</c:v>
                </c:pt>
                <c:pt idx="69">
                  <c:v>5.8766674983781622E-4</c:v>
                </c:pt>
                <c:pt idx="70">
                  <c:v>5.666786516293227E-4</c:v>
                </c:pt>
                <c:pt idx="71">
                  <c:v>5.4708975996806217E-4</c:v>
                </c:pt>
                <c:pt idx="72">
                  <c:v>5.2890007485403455E-4</c:v>
                </c:pt>
                <c:pt idx="73">
                  <c:v>5.1071038974000692E-4</c:v>
                </c:pt>
                <c:pt idx="74">
                  <c:v>4.9391991117321218E-4</c:v>
                </c:pt>
                <c:pt idx="75">
                  <c:v>4.7712943260641745E-4</c:v>
                </c:pt>
                <c:pt idx="76">
                  <c:v>4.6173816058685556E-4</c:v>
                </c:pt>
                <c:pt idx="77">
                  <c:v>4.4774609511452661E-4</c:v>
                </c:pt>
                <c:pt idx="78">
                  <c:v>4.3235482309496472E-4</c:v>
                </c:pt>
                <c:pt idx="79">
                  <c:v>4.1976196416986867E-4</c:v>
                </c:pt>
                <c:pt idx="80">
                  <c:v>4.0576989869753978E-4</c:v>
                </c:pt>
                <c:pt idx="81">
                  <c:v>3.9317703977244373E-4</c:v>
                </c:pt>
                <c:pt idx="82">
                  <c:v>3.8198338739458057E-4</c:v>
                </c:pt>
                <c:pt idx="83">
                  <c:v>3.6939052846948447E-4</c:v>
                </c:pt>
                <c:pt idx="84">
                  <c:v>3.5819687609162126E-4</c:v>
                </c:pt>
                <c:pt idx="85">
                  <c:v>3.48402430260991E-4</c:v>
                </c:pt>
                <c:pt idx="86">
                  <c:v>3.3860798443036079E-4</c:v>
                </c:pt>
                <c:pt idx="87">
                  <c:v>3.2881353859973047E-4</c:v>
                </c:pt>
                <c:pt idx="88">
                  <c:v>3.1901909276910021E-4</c:v>
                </c:pt>
                <c:pt idx="89">
                  <c:v>3.0922464693846995E-4</c:v>
                </c:pt>
                <c:pt idx="90">
                  <c:v>3.0082940765507258E-4</c:v>
                </c:pt>
                <c:pt idx="91">
                  <c:v>2.9243416837167522E-4</c:v>
                </c:pt>
                <c:pt idx="92">
                  <c:v>2.8403892908827785E-4</c:v>
                </c:pt>
                <c:pt idx="93">
                  <c:v>2.7704289635211332E-4</c:v>
                </c:pt>
                <c:pt idx="94">
                  <c:v>2.6864765706871596E-4</c:v>
                </c:pt>
                <c:pt idx="95">
                  <c:v>2.6165162433255148E-4</c:v>
                </c:pt>
                <c:pt idx="96">
                  <c:v>2.5465559159638701E-4</c:v>
                </c:pt>
                <c:pt idx="97">
                  <c:v>2.4905876540745543E-4</c:v>
                </c:pt>
                <c:pt idx="98">
                  <c:v>2.4206273267129096E-4</c:v>
                </c:pt>
                <c:pt idx="99">
                  <c:v>2.3506669993512646E-4</c:v>
                </c:pt>
                <c:pt idx="100">
                  <c:v>2.2946987374619491E-4</c:v>
                </c:pt>
                <c:pt idx="101">
                  <c:v>2.2387304755726331E-4</c:v>
                </c:pt>
                <c:pt idx="102">
                  <c:v>2.1827622136833173E-4</c:v>
                </c:pt>
                <c:pt idx="103">
                  <c:v>2.1267939517940015E-4</c:v>
                </c:pt>
                <c:pt idx="104">
                  <c:v>2.0708256899046857E-4</c:v>
                </c:pt>
                <c:pt idx="105">
                  <c:v>2.0288494934876989E-4</c:v>
                </c:pt>
                <c:pt idx="106">
                  <c:v>1.9728812315983831E-4</c:v>
                </c:pt>
                <c:pt idx="107">
                  <c:v>1.930905035181396E-4</c:v>
                </c:pt>
                <c:pt idx="108">
                  <c:v>1.8889288387644092E-4</c:v>
                </c:pt>
                <c:pt idx="109">
                  <c:v>1.8329605768750934E-4</c:v>
                </c:pt>
                <c:pt idx="110">
                  <c:v>1.7909843804581063E-4</c:v>
                </c:pt>
                <c:pt idx="111">
                  <c:v>1.7490081840411195E-4</c:v>
                </c:pt>
                <c:pt idx="112">
                  <c:v>1.7070319876241326E-4</c:v>
                </c:pt>
                <c:pt idx="113">
                  <c:v>1.6790478566794747E-4</c:v>
                </c:pt>
                <c:pt idx="114">
                  <c:v>1.6370716602624879E-4</c:v>
                </c:pt>
                <c:pt idx="115">
                  <c:v>1.5950954638455011E-4</c:v>
                </c:pt>
                <c:pt idx="116">
                  <c:v>1.5671113329008432E-4</c:v>
                </c:pt>
                <c:pt idx="117">
                  <c:v>1.5251351364838563E-4</c:v>
                </c:pt>
                <c:pt idx="118">
                  <c:v>1.4971510055391984E-4</c:v>
                </c:pt>
                <c:pt idx="119">
                  <c:v>1.4691668745945406E-4</c:v>
                </c:pt>
                <c:pt idx="120">
                  <c:v>1.4271906781775535E-4</c:v>
                </c:pt>
                <c:pt idx="121">
                  <c:v>1.3992065472328958E-4</c:v>
                </c:pt>
                <c:pt idx="122">
                  <c:v>1.3712224162882379E-4</c:v>
                </c:pt>
                <c:pt idx="123">
                  <c:v>1.3432382853435798E-4</c:v>
                </c:pt>
                <c:pt idx="124">
                  <c:v>1.3152541543989219E-4</c:v>
                </c:pt>
                <c:pt idx="125">
                  <c:v>1.287270023454264E-4</c:v>
                </c:pt>
                <c:pt idx="126">
                  <c:v>1.2592858925096061E-4</c:v>
                </c:pt>
                <c:pt idx="127">
                  <c:v>1.2313017615649482E-4</c:v>
                </c:pt>
                <c:pt idx="128">
                  <c:v>1.2033176306202902E-4</c:v>
                </c:pt>
                <c:pt idx="129">
                  <c:v>1.1893255651479614E-4</c:v>
                </c:pt>
                <c:pt idx="130">
                  <c:v>1.1613414342033034E-4</c:v>
                </c:pt>
                <c:pt idx="131">
                  <c:v>1.1333573032586455E-4</c:v>
                </c:pt>
                <c:pt idx="132">
                  <c:v>1.1193652377863165E-4</c:v>
                </c:pt>
                <c:pt idx="133">
                  <c:v>1.0913811068416586E-4</c:v>
                </c:pt>
                <c:pt idx="134">
                  <c:v>1.0773890413693297E-4</c:v>
                </c:pt>
                <c:pt idx="135">
                  <c:v>1.0494049104246717E-4</c:v>
                </c:pt>
                <c:pt idx="136">
                  <c:v>1.0354128449523429E-4</c:v>
                </c:pt>
                <c:pt idx="137">
                  <c:v>1.007428714007685E-4</c:v>
                </c:pt>
                <c:pt idx="138">
                  <c:v>9.9343664853535603E-5</c:v>
                </c:pt>
                <c:pt idx="139">
                  <c:v>9.7944458306302681E-5</c:v>
                </c:pt>
                <c:pt idx="140">
                  <c:v>9.5146045211836906E-5</c:v>
                </c:pt>
                <c:pt idx="141">
                  <c:v>9.3746838664604011E-5</c:v>
                </c:pt>
                <c:pt idx="142">
                  <c:v>9.2347632117371117E-5</c:v>
                </c:pt>
                <c:pt idx="143">
                  <c:v>9.0948425570138209E-5</c:v>
                </c:pt>
                <c:pt idx="144">
                  <c:v>8.8150012475672433E-5</c:v>
                </c:pt>
                <c:pt idx="145">
                  <c:v>8.6750805928439539E-5</c:v>
                </c:pt>
                <c:pt idx="146">
                  <c:v>8.5351599381206631E-5</c:v>
                </c:pt>
                <c:pt idx="147">
                  <c:v>8.3952392833973736E-5</c:v>
                </c:pt>
                <c:pt idx="148">
                  <c:v>8.2553186286740842E-5</c:v>
                </c:pt>
                <c:pt idx="149">
                  <c:v>8.1153979739507947E-5</c:v>
                </c:pt>
                <c:pt idx="150">
                  <c:v>7.9754773192275053E-5</c:v>
                </c:pt>
                <c:pt idx="151">
                  <c:v>7.8355566645042158E-5</c:v>
                </c:pt>
                <c:pt idx="152">
                  <c:v>7.6956360097809264E-5</c:v>
                </c:pt>
                <c:pt idx="153">
                  <c:v>7.5557153550576356E-5</c:v>
                </c:pt>
                <c:pt idx="154">
                  <c:v>7.4157947003343475E-5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A4-4770-A4B2-2EE1CFEFEB16}"/>
            </c:ext>
          </c:extLst>
        </c:ser>
        <c:ser>
          <c:idx val="1"/>
          <c:order val="1"/>
          <c:tx>
            <c:strRef>
              <c:f>Plot!$E$1</c:f>
              <c:strCache>
                <c:ptCount val="1"/>
                <c:pt idx="0">
                  <c:v>Raw data</c:v>
                </c:pt>
              </c:strCache>
            </c:strRef>
          </c:tx>
          <c:marker>
            <c:symbol val="none"/>
          </c:marker>
          <c:xVal>
            <c:numRef>
              <c:f>Plot!$E$3:$E$90</c:f>
              <c:numCache>
                <c:formatCode>General</c:formatCode>
                <c:ptCount val="88"/>
                <c:pt idx="0">
                  <c:v>7.0505630797414662</c:v>
                </c:pt>
                <c:pt idx="1">
                  <c:v>9.8789902044810649</c:v>
                </c:pt>
                <c:pt idx="2">
                  <c:v>12.115058181991532</c:v>
                </c:pt>
                <c:pt idx="3">
                  <c:v>14.351126159482934</c:v>
                </c:pt>
                <c:pt idx="4">
                  <c:v>16.5871941369934</c:v>
                </c:pt>
                <c:pt idx="5">
                  <c:v>18.823262114491158</c:v>
                </c:pt>
                <c:pt idx="6">
                  <c:v>20.237475676860956</c:v>
                </c:pt>
                <c:pt idx="7">
                  <c:v>22.473543654358714</c:v>
                </c:pt>
                <c:pt idx="8">
                  <c:v>23.887757216738564</c:v>
                </c:pt>
                <c:pt idx="9">
                  <c:v>26.716184341478161</c:v>
                </c:pt>
                <c:pt idx="10">
                  <c:v>28.130397903858011</c:v>
                </c:pt>
                <c:pt idx="11">
                  <c:v>30.366465881349413</c:v>
                </c:pt>
                <c:pt idx="12">
                  <c:v>32.602533858859879</c:v>
                </c:pt>
                <c:pt idx="13">
                  <c:v>34.83860183635128</c:v>
                </c:pt>
                <c:pt idx="14">
                  <c:v>37.074669813849034</c:v>
                </c:pt>
                <c:pt idx="15">
                  <c:v>39.310737791346789</c:v>
                </c:pt>
                <c:pt idx="16">
                  <c:v>41.546805768844543</c:v>
                </c:pt>
                <c:pt idx="17">
                  <c:v>42.961019331224392</c:v>
                </c:pt>
                <c:pt idx="18">
                  <c:v>45.197087308715794</c:v>
                </c:pt>
                <c:pt idx="19">
                  <c:v>46.611300871095644</c:v>
                </c:pt>
                <c:pt idx="20">
                  <c:v>48.847368848593398</c:v>
                </c:pt>
                <c:pt idx="21">
                  <c:v>51.083436826091152</c:v>
                </c:pt>
                <c:pt idx="22">
                  <c:v>53.319504803588906</c:v>
                </c:pt>
                <c:pt idx="23">
                  <c:v>56.147931928338551</c:v>
                </c:pt>
                <c:pt idx="24">
                  <c:v>57.562145490708353</c:v>
                </c:pt>
                <c:pt idx="25">
                  <c:v>59.798213468212467</c:v>
                </c:pt>
                <c:pt idx="26">
                  <c:v>61.212427030582269</c:v>
                </c:pt>
                <c:pt idx="27">
                  <c:v>64.040854155331914</c:v>
                </c:pt>
                <c:pt idx="28">
                  <c:v>65.455067717701709</c:v>
                </c:pt>
                <c:pt idx="29">
                  <c:v>67.691135695212182</c:v>
                </c:pt>
                <c:pt idx="30">
                  <c:v>69.10534925757193</c:v>
                </c:pt>
                <c:pt idx="31">
                  <c:v>71.341417235082403</c:v>
                </c:pt>
                <c:pt idx="32">
                  <c:v>73.577485212580157</c:v>
                </c:pt>
                <c:pt idx="33">
                  <c:v>76.405912337319762</c:v>
                </c:pt>
                <c:pt idx="34">
                  <c:v>77.820125899699605</c:v>
                </c:pt>
                <c:pt idx="35">
                  <c:v>80.056193877197359</c:v>
                </c:pt>
                <c:pt idx="36">
                  <c:v>82.292261854695113</c:v>
                </c:pt>
                <c:pt idx="37">
                  <c:v>83.706475417064908</c:v>
                </c:pt>
                <c:pt idx="38">
                  <c:v>85.942543394562662</c:v>
                </c:pt>
                <c:pt idx="39">
                  <c:v>88.178611372060416</c:v>
                </c:pt>
                <c:pt idx="40">
                  <c:v>90.178611372055755</c:v>
                </c:pt>
                <c:pt idx="41">
                  <c:v>93.007038496805407</c:v>
                </c:pt>
                <c:pt idx="42">
                  <c:v>95.243106474309513</c:v>
                </c:pt>
                <c:pt idx="43">
                  <c:v>96.657320036679309</c:v>
                </c:pt>
                <c:pt idx="44">
                  <c:v>98.071533599059151</c:v>
                </c:pt>
                <c:pt idx="45">
                  <c:v>100.89996072379876</c:v>
                </c:pt>
                <c:pt idx="46">
                  <c:v>102.3141742861786</c:v>
                </c:pt>
                <c:pt idx="47">
                  <c:v>105.1426014109182</c:v>
                </c:pt>
                <c:pt idx="48">
                  <c:v>106.55681497329805</c:v>
                </c:pt>
                <c:pt idx="49">
                  <c:v>109.71909263346355</c:v>
                </c:pt>
                <c:pt idx="50">
                  <c:v>111.13330619584339</c:v>
                </c:pt>
                <c:pt idx="51">
                  <c:v>113.36937417334114</c:v>
                </c:pt>
                <c:pt idx="52">
                  <c:v>114.78358773571094</c:v>
                </c:pt>
                <c:pt idx="53">
                  <c:v>117.01965571321504</c:v>
                </c:pt>
                <c:pt idx="54">
                  <c:v>119.25572369071915</c:v>
                </c:pt>
                <c:pt idx="55">
                  <c:v>120.66993725308895</c:v>
                </c:pt>
                <c:pt idx="56">
                  <c:v>122.90600523059942</c:v>
                </c:pt>
                <c:pt idx="57">
                  <c:v>125.73443235533902</c:v>
                </c:pt>
                <c:pt idx="58">
                  <c:v>127.97050033283678</c:v>
                </c:pt>
                <c:pt idx="59">
                  <c:v>130.20656831033455</c:v>
                </c:pt>
                <c:pt idx="60">
                  <c:v>132.4426362878323</c:v>
                </c:pt>
                <c:pt idx="61">
                  <c:v>133.85684985020211</c:v>
                </c:pt>
                <c:pt idx="62">
                  <c:v>135.27106341258195</c:v>
                </c:pt>
                <c:pt idx="63">
                  <c:v>137.50713139007334</c:v>
                </c:pt>
                <c:pt idx="64">
                  <c:v>138.92134495245318</c:v>
                </c:pt>
                <c:pt idx="65">
                  <c:v>141.74977207719277</c:v>
                </c:pt>
                <c:pt idx="66">
                  <c:v>143.98584005469053</c:v>
                </c:pt>
                <c:pt idx="67">
                  <c:v>146.81426717944018</c:v>
                </c:pt>
                <c:pt idx="68">
                  <c:v>150.41981845490957</c:v>
                </c:pt>
                <c:pt idx="69">
                  <c:v>154.02536973037107</c:v>
                </c:pt>
                <c:pt idx="70">
                  <c:v>158.49750568536024</c:v>
                </c:pt>
                <c:pt idx="71">
                  <c:v>162.10305696082173</c:v>
                </c:pt>
                <c:pt idx="72">
                  <c:v>166.34569764794117</c:v>
                </c:pt>
                <c:pt idx="73">
                  <c:v>170.5883383350606</c:v>
                </c:pt>
                <c:pt idx="74">
                  <c:v>174.19388961052999</c:v>
                </c:pt>
                <c:pt idx="75">
                  <c:v>178.43653029764943</c:v>
                </c:pt>
                <c:pt idx="76">
                  <c:v>182.9086662526513</c:v>
                </c:pt>
                <c:pt idx="77">
                  <c:v>186.51421752811279</c:v>
                </c:pt>
                <c:pt idx="78">
                  <c:v>192.1710717776121</c:v>
                </c:pt>
                <c:pt idx="79">
                  <c:v>198.57419601504446</c:v>
                </c:pt>
                <c:pt idx="80">
                  <c:v>204.40514790988593</c:v>
                </c:pt>
                <c:pt idx="81">
                  <c:v>210.06200215937517</c:v>
                </c:pt>
                <c:pt idx="82">
                  <c:v>216.46512639680753</c:v>
                </c:pt>
                <c:pt idx="83">
                  <c:v>222.86825063425098</c:v>
                </c:pt>
                <c:pt idx="84">
                  <c:v>227.86825063424359</c:v>
                </c:pt>
                <c:pt idx="85">
                  <c:v>234.27137487167818</c:v>
                </c:pt>
                <c:pt idx="86">
                  <c:v>240.67449910911054</c:v>
                </c:pt>
                <c:pt idx="87">
                  <c:v>246.33135335860985</c:v>
                </c:pt>
              </c:numCache>
            </c:numRef>
          </c:xVal>
          <c:yVal>
            <c:numRef>
              <c:f>Plot!$F$3:$F$90</c:f>
              <c:numCache>
                <c:formatCode>General</c:formatCode>
                <c:ptCount val="88"/>
                <c:pt idx="0">
                  <c:v>0.215</c:v>
                </c:pt>
                <c:pt idx="1">
                  <c:v>0.19</c:v>
                </c:pt>
                <c:pt idx="2">
                  <c:v>0.17399999999999999</c:v>
                </c:pt>
                <c:pt idx="3">
                  <c:v>0.17100000000000001</c:v>
                </c:pt>
                <c:pt idx="4">
                  <c:v>0.155</c:v>
                </c:pt>
                <c:pt idx="5">
                  <c:v>0.153</c:v>
                </c:pt>
                <c:pt idx="6">
                  <c:v>0.14399999999999999</c:v>
                </c:pt>
                <c:pt idx="7">
                  <c:v>0.14099999999999999</c:v>
                </c:pt>
                <c:pt idx="8">
                  <c:v>0.13800000000000001</c:v>
                </c:pt>
                <c:pt idx="9">
                  <c:v>0.129</c:v>
                </c:pt>
                <c:pt idx="10">
                  <c:v>0.123</c:v>
                </c:pt>
                <c:pt idx="11">
                  <c:v>0.122</c:v>
                </c:pt>
                <c:pt idx="12">
                  <c:v>0.11700000000000001</c:v>
                </c:pt>
                <c:pt idx="13">
                  <c:v>0.111</c:v>
                </c:pt>
                <c:pt idx="14">
                  <c:v>0.109</c:v>
                </c:pt>
                <c:pt idx="15">
                  <c:v>0.107</c:v>
                </c:pt>
                <c:pt idx="16">
                  <c:v>0.105</c:v>
                </c:pt>
                <c:pt idx="17">
                  <c:v>0.10100000000000001</c:v>
                </c:pt>
                <c:pt idx="18">
                  <c:v>0.105</c:v>
                </c:pt>
                <c:pt idx="19">
                  <c:v>0.10199999999999999</c:v>
                </c:pt>
                <c:pt idx="20">
                  <c:v>9.6000000000000002E-2</c:v>
                </c:pt>
                <c:pt idx="21">
                  <c:v>9.2999999999999999E-2</c:v>
                </c:pt>
                <c:pt idx="22">
                  <c:v>9.7000000000000003E-2</c:v>
                </c:pt>
                <c:pt idx="23">
                  <c:v>9.2999999999999999E-2</c:v>
                </c:pt>
                <c:pt idx="24">
                  <c:v>9.2999999999999999E-2</c:v>
                </c:pt>
                <c:pt idx="25">
                  <c:v>9.2999999999999999E-2</c:v>
                </c:pt>
                <c:pt idx="26">
                  <c:v>9.5000000000000001E-2</c:v>
                </c:pt>
                <c:pt idx="27">
                  <c:v>9.2999999999999999E-2</c:v>
                </c:pt>
                <c:pt idx="28">
                  <c:v>9.4E-2</c:v>
                </c:pt>
                <c:pt idx="29">
                  <c:v>9.1999999999999998E-2</c:v>
                </c:pt>
                <c:pt idx="30">
                  <c:v>0.09</c:v>
                </c:pt>
                <c:pt idx="31">
                  <c:v>8.8999999999999996E-2</c:v>
                </c:pt>
                <c:pt idx="32">
                  <c:v>8.8999999999999996E-2</c:v>
                </c:pt>
                <c:pt idx="33">
                  <c:v>8.8999999999999996E-2</c:v>
                </c:pt>
                <c:pt idx="34">
                  <c:v>0.09</c:v>
                </c:pt>
                <c:pt idx="35">
                  <c:v>0.09</c:v>
                </c:pt>
                <c:pt idx="36">
                  <c:v>0.09</c:v>
                </c:pt>
                <c:pt idx="37">
                  <c:v>8.6999999999999994E-2</c:v>
                </c:pt>
                <c:pt idx="38">
                  <c:v>8.6999999999999994E-2</c:v>
                </c:pt>
                <c:pt idx="39">
                  <c:v>8.7999999999999995E-2</c:v>
                </c:pt>
                <c:pt idx="40">
                  <c:v>8.5999999999999993E-2</c:v>
                </c:pt>
                <c:pt idx="41">
                  <c:v>8.5999999999999993E-2</c:v>
                </c:pt>
                <c:pt idx="42">
                  <c:v>8.6999999999999994E-2</c:v>
                </c:pt>
                <c:pt idx="43">
                  <c:v>8.5999999999999993E-2</c:v>
                </c:pt>
                <c:pt idx="44">
                  <c:v>8.7999999999999995E-2</c:v>
                </c:pt>
                <c:pt idx="45">
                  <c:v>8.5000000000000006E-2</c:v>
                </c:pt>
                <c:pt idx="46">
                  <c:v>8.6999999999999994E-2</c:v>
                </c:pt>
                <c:pt idx="47">
                  <c:v>8.5000000000000006E-2</c:v>
                </c:pt>
                <c:pt idx="48">
                  <c:v>8.7999999999999995E-2</c:v>
                </c:pt>
                <c:pt idx="49">
                  <c:v>9.0999999999999998E-2</c:v>
                </c:pt>
                <c:pt idx="50">
                  <c:v>8.6999999999999994E-2</c:v>
                </c:pt>
                <c:pt idx="51">
                  <c:v>8.3000000000000004E-2</c:v>
                </c:pt>
                <c:pt idx="52">
                  <c:v>8.8999999999999996E-2</c:v>
                </c:pt>
                <c:pt idx="53">
                  <c:v>8.6999999999999994E-2</c:v>
                </c:pt>
                <c:pt idx="54">
                  <c:v>8.3000000000000004E-2</c:v>
                </c:pt>
                <c:pt idx="55">
                  <c:v>8.5000000000000006E-2</c:v>
                </c:pt>
                <c:pt idx="56">
                  <c:v>8.4000000000000005E-2</c:v>
                </c:pt>
                <c:pt idx="57">
                  <c:v>8.6999999999999994E-2</c:v>
                </c:pt>
                <c:pt idx="58">
                  <c:v>8.3000000000000004E-2</c:v>
                </c:pt>
                <c:pt idx="59">
                  <c:v>8.5999999999999993E-2</c:v>
                </c:pt>
                <c:pt idx="60">
                  <c:v>8.8999999999999996E-2</c:v>
                </c:pt>
                <c:pt idx="61">
                  <c:v>8.7999999999999995E-2</c:v>
                </c:pt>
                <c:pt idx="62">
                  <c:v>8.5999999999999993E-2</c:v>
                </c:pt>
                <c:pt idx="63">
                  <c:v>8.7999999999999995E-2</c:v>
                </c:pt>
                <c:pt idx="64">
                  <c:v>8.5000000000000006E-2</c:v>
                </c:pt>
                <c:pt idx="65">
                  <c:v>8.5000000000000006E-2</c:v>
                </c:pt>
                <c:pt idx="66">
                  <c:v>8.6999999999999994E-2</c:v>
                </c:pt>
                <c:pt idx="67">
                  <c:v>8.5000000000000006E-2</c:v>
                </c:pt>
                <c:pt idx="68">
                  <c:v>8.5999999999999993E-2</c:v>
                </c:pt>
                <c:pt idx="69">
                  <c:v>8.7999999999999995E-2</c:v>
                </c:pt>
                <c:pt idx="70">
                  <c:v>8.5999999999999993E-2</c:v>
                </c:pt>
                <c:pt idx="71">
                  <c:v>8.5000000000000006E-2</c:v>
                </c:pt>
                <c:pt idx="72">
                  <c:v>8.6999999999999994E-2</c:v>
                </c:pt>
                <c:pt idx="73">
                  <c:v>8.5999999999999993E-2</c:v>
                </c:pt>
                <c:pt idx="74">
                  <c:v>8.5000000000000006E-2</c:v>
                </c:pt>
                <c:pt idx="75">
                  <c:v>8.5000000000000006E-2</c:v>
                </c:pt>
                <c:pt idx="76">
                  <c:v>8.5999999999999993E-2</c:v>
                </c:pt>
                <c:pt idx="77">
                  <c:v>8.5999999999999993E-2</c:v>
                </c:pt>
                <c:pt idx="78">
                  <c:v>8.3000000000000004E-2</c:v>
                </c:pt>
                <c:pt idx="79">
                  <c:v>8.5000000000000006E-2</c:v>
                </c:pt>
                <c:pt idx="80">
                  <c:v>8.5999999999999993E-2</c:v>
                </c:pt>
                <c:pt idx="81">
                  <c:v>8.5000000000000006E-2</c:v>
                </c:pt>
                <c:pt idx="82">
                  <c:v>8.7999999999999995E-2</c:v>
                </c:pt>
                <c:pt idx="83">
                  <c:v>8.6999999999999994E-2</c:v>
                </c:pt>
                <c:pt idx="84">
                  <c:v>8.2000000000000003E-2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8.4000000000000005E-2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A4-4770-A4B2-2EE1CFEFEB16}"/>
            </c:ext>
          </c:extLst>
        </c:ser>
        <c:ser>
          <c:idx val="2"/>
          <c:order val="2"/>
          <c:tx>
            <c:strRef>
              <c:f>Plot!$H$1</c:f>
              <c:strCache>
                <c:ptCount val="1"/>
                <c:pt idx="0">
                  <c:v>Corrected</c:v>
                </c:pt>
              </c:strCache>
            </c:strRef>
          </c:tx>
          <c:marker>
            <c:symbol val="none"/>
          </c:marker>
          <c:xVal>
            <c:numRef>
              <c:f>Plot!$H$3:$H$91</c:f>
              <c:numCache>
                <c:formatCode>General</c:formatCode>
                <c:ptCount val="89"/>
                <c:pt idx="0">
                  <c:v>7.0506000000000002</c:v>
                </c:pt>
                <c:pt idx="1">
                  <c:v>9.8789999999999996</c:v>
                </c:pt>
                <c:pt idx="2">
                  <c:v>12.115</c:v>
                </c:pt>
                <c:pt idx="3">
                  <c:v>14.351000000000001</c:v>
                </c:pt>
                <c:pt idx="4">
                  <c:v>16.587</c:v>
                </c:pt>
                <c:pt idx="5">
                  <c:v>18.823</c:v>
                </c:pt>
                <c:pt idx="6">
                  <c:v>20.236999999999998</c:v>
                </c:pt>
                <c:pt idx="7">
                  <c:v>22.474</c:v>
                </c:pt>
                <c:pt idx="8">
                  <c:v>23.888000000000002</c:v>
                </c:pt>
                <c:pt idx="9">
                  <c:v>26.716000000000001</c:v>
                </c:pt>
                <c:pt idx="10">
                  <c:v>28.13</c:v>
                </c:pt>
                <c:pt idx="11">
                  <c:v>30.366</c:v>
                </c:pt>
                <c:pt idx="12">
                  <c:v>32.603000000000002</c:v>
                </c:pt>
                <c:pt idx="13">
                  <c:v>34.838999999999999</c:v>
                </c:pt>
                <c:pt idx="14">
                  <c:v>37.075000000000003</c:v>
                </c:pt>
                <c:pt idx="15">
                  <c:v>39.311</c:v>
                </c:pt>
                <c:pt idx="16">
                  <c:v>41.546999999999997</c:v>
                </c:pt>
                <c:pt idx="17">
                  <c:v>42.960999999999999</c:v>
                </c:pt>
                <c:pt idx="18">
                  <c:v>45.197000000000003</c:v>
                </c:pt>
                <c:pt idx="19">
                  <c:v>46.610999999999997</c:v>
                </c:pt>
                <c:pt idx="20">
                  <c:v>48.847000000000001</c:v>
                </c:pt>
                <c:pt idx="21">
                  <c:v>51.082999999999998</c:v>
                </c:pt>
                <c:pt idx="22">
                  <c:v>53.32</c:v>
                </c:pt>
                <c:pt idx="23">
                  <c:v>56.148000000000003</c:v>
                </c:pt>
                <c:pt idx="24">
                  <c:v>57.561999999999998</c:v>
                </c:pt>
                <c:pt idx="25">
                  <c:v>59.798000000000002</c:v>
                </c:pt>
                <c:pt idx="26">
                  <c:v>61.212000000000003</c:v>
                </c:pt>
                <c:pt idx="27">
                  <c:v>64.040999999999997</c:v>
                </c:pt>
                <c:pt idx="28">
                  <c:v>65.454999999999998</c:v>
                </c:pt>
                <c:pt idx="29">
                  <c:v>67.691000000000003</c:v>
                </c:pt>
                <c:pt idx="30">
                  <c:v>69.105000000000004</c:v>
                </c:pt>
                <c:pt idx="31">
                  <c:v>71.340999999999994</c:v>
                </c:pt>
                <c:pt idx="32">
                  <c:v>73.576999999999998</c:v>
                </c:pt>
                <c:pt idx="33">
                  <c:v>76.406000000000006</c:v>
                </c:pt>
                <c:pt idx="34">
                  <c:v>77.819999999999993</c:v>
                </c:pt>
                <c:pt idx="35">
                  <c:v>80.055999999999997</c:v>
                </c:pt>
                <c:pt idx="36">
                  <c:v>82.292000000000002</c:v>
                </c:pt>
                <c:pt idx="37">
                  <c:v>83.706000000000003</c:v>
                </c:pt>
                <c:pt idx="38">
                  <c:v>85.942999999999998</c:v>
                </c:pt>
                <c:pt idx="39">
                  <c:v>88.179000000000002</c:v>
                </c:pt>
                <c:pt idx="40">
                  <c:v>90.179000000000002</c:v>
                </c:pt>
                <c:pt idx="41">
                  <c:v>93.007000000000005</c:v>
                </c:pt>
                <c:pt idx="42">
                  <c:v>95.242999999999995</c:v>
                </c:pt>
                <c:pt idx="43">
                  <c:v>96.656999999999996</c:v>
                </c:pt>
                <c:pt idx="44">
                  <c:v>98.072000000000003</c:v>
                </c:pt>
                <c:pt idx="45">
                  <c:v>100.9</c:v>
                </c:pt>
                <c:pt idx="46">
                  <c:v>102.31</c:v>
                </c:pt>
                <c:pt idx="47">
                  <c:v>105.14</c:v>
                </c:pt>
                <c:pt idx="48">
                  <c:v>106.56</c:v>
                </c:pt>
                <c:pt idx="49">
                  <c:v>109.72</c:v>
                </c:pt>
                <c:pt idx="50">
                  <c:v>111.13</c:v>
                </c:pt>
                <c:pt idx="51">
                  <c:v>113.37</c:v>
                </c:pt>
                <c:pt idx="52">
                  <c:v>114.78</c:v>
                </c:pt>
                <c:pt idx="53">
                  <c:v>117.02</c:v>
                </c:pt>
                <c:pt idx="54">
                  <c:v>119.26</c:v>
                </c:pt>
                <c:pt idx="55">
                  <c:v>120.67</c:v>
                </c:pt>
                <c:pt idx="56">
                  <c:v>122.91</c:v>
                </c:pt>
                <c:pt idx="57">
                  <c:v>125.73</c:v>
                </c:pt>
                <c:pt idx="58">
                  <c:v>127.97</c:v>
                </c:pt>
                <c:pt idx="59">
                  <c:v>130.21</c:v>
                </c:pt>
                <c:pt idx="60">
                  <c:v>132.44</c:v>
                </c:pt>
                <c:pt idx="61">
                  <c:v>133.86000000000001</c:v>
                </c:pt>
                <c:pt idx="62">
                  <c:v>135.27000000000001</c:v>
                </c:pt>
                <c:pt idx="63">
                  <c:v>137.51</c:v>
                </c:pt>
                <c:pt idx="64">
                  <c:v>138.91999999999999</c:v>
                </c:pt>
                <c:pt idx="65">
                  <c:v>141.75</c:v>
                </c:pt>
                <c:pt idx="66">
                  <c:v>143.99</c:v>
                </c:pt>
                <c:pt idx="67">
                  <c:v>146.81</c:v>
                </c:pt>
                <c:pt idx="68">
                  <c:v>150.41999999999999</c:v>
                </c:pt>
                <c:pt idx="69">
                  <c:v>154.03</c:v>
                </c:pt>
                <c:pt idx="70">
                  <c:v>158.5</c:v>
                </c:pt>
                <c:pt idx="71">
                  <c:v>162.1</c:v>
                </c:pt>
                <c:pt idx="72">
                  <c:v>166.35</c:v>
                </c:pt>
                <c:pt idx="73">
                  <c:v>170.59</c:v>
                </c:pt>
                <c:pt idx="74">
                  <c:v>174.19</c:v>
                </c:pt>
                <c:pt idx="75">
                  <c:v>178.44</c:v>
                </c:pt>
                <c:pt idx="76">
                  <c:v>182.91</c:v>
                </c:pt>
                <c:pt idx="77">
                  <c:v>186.51</c:v>
                </c:pt>
                <c:pt idx="78">
                  <c:v>192.17</c:v>
                </c:pt>
                <c:pt idx="79">
                  <c:v>198.57</c:v>
                </c:pt>
                <c:pt idx="80">
                  <c:v>204.41</c:v>
                </c:pt>
                <c:pt idx="81">
                  <c:v>210.06</c:v>
                </c:pt>
                <c:pt idx="82">
                  <c:v>216.47</c:v>
                </c:pt>
                <c:pt idx="83">
                  <c:v>222.87</c:v>
                </c:pt>
                <c:pt idx="84">
                  <c:v>227.87</c:v>
                </c:pt>
                <c:pt idx="85">
                  <c:v>234.27</c:v>
                </c:pt>
                <c:pt idx="86">
                  <c:v>240.67</c:v>
                </c:pt>
                <c:pt idx="87">
                  <c:v>246.33</c:v>
                </c:pt>
                <c:pt idx="88">
                  <c:v>252.16</c:v>
                </c:pt>
              </c:numCache>
            </c:numRef>
          </c:xVal>
          <c:yVal>
            <c:numRef>
              <c:f>Plot!$I$3:$I$91</c:f>
              <c:numCache>
                <c:formatCode>General</c:formatCode>
                <c:ptCount val="89"/>
                <c:pt idx="0">
                  <c:v>0.15912000000000001</c:v>
                </c:pt>
                <c:pt idx="1">
                  <c:v>0.14677999999999999</c:v>
                </c:pt>
                <c:pt idx="2">
                  <c:v>0.13782</c:v>
                </c:pt>
                <c:pt idx="3">
                  <c:v>0.14036999999999999</c:v>
                </c:pt>
                <c:pt idx="4">
                  <c:v>0.12862999999999999</c:v>
                </c:pt>
                <c:pt idx="5">
                  <c:v>0.13011</c:v>
                </c:pt>
                <c:pt idx="6">
                  <c:v>0.123</c:v>
                </c:pt>
                <c:pt idx="7">
                  <c:v>0.1225</c:v>
                </c:pt>
                <c:pt idx="8">
                  <c:v>0.12089999999999999</c:v>
                </c:pt>
                <c:pt idx="9">
                  <c:v>0.11426</c:v>
                </c:pt>
                <c:pt idx="10">
                  <c:v>0.10929</c:v>
                </c:pt>
                <c:pt idx="11">
                  <c:v>0.10971</c:v>
                </c:pt>
                <c:pt idx="12">
                  <c:v>0.10591</c:v>
                </c:pt>
                <c:pt idx="13">
                  <c:v>0.10097</c:v>
                </c:pt>
                <c:pt idx="14">
                  <c:v>9.9876999999999994E-2</c:v>
                </c:pt>
                <c:pt idx="15">
                  <c:v>9.8698999999999995E-2</c:v>
                </c:pt>
                <c:pt idx="16">
                  <c:v>9.7415000000000002E-2</c:v>
                </c:pt>
                <c:pt idx="17">
                  <c:v>9.3826999999999994E-2</c:v>
                </c:pt>
                <c:pt idx="18">
                  <c:v>9.8415000000000002E-2</c:v>
                </c:pt>
                <c:pt idx="19">
                  <c:v>9.5754000000000006E-2</c:v>
                </c:pt>
                <c:pt idx="20">
                  <c:v>9.0254000000000001E-2</c:v>
                </c:pt>
                <c:pt idx="21">
                  <c:v>8.7693999999999994E-2</c:v>
                </c:pt>
                <c:pt idx="22">
                  <c:v>9.2094999999999996E-2</c:v>
                </c:pt>
                <c:pt idx="23">
                  <c:v>8.8541999999999996E-2</c:v>
                </c:pt>
                <c:pt idx="24">
                  <c:v>8.8748999999999995E-2</c:v>
                </c:pt>
                <c:pt idx="25">
                  <c:v>8.9044999999999999E-2</c:v>
                </c:pt>
                <c:pt idx="26">
                  <c:v>9.1217000000000006E-2</c:v>
                </c:pt>
                <c:pt idx="27">
                  <c:v>8.9543999999999999E-2</c:v>
                </c:pt>
                <c:pt idx="28">
                  <c:v>9.0687000000000004E-2</c:v>
                </c:pt>
                <c:pt idx="29">
                  <c:v>8.8900999999999994E-2</c:v>
                </c:pt>
                <c:pt idx="30">
                  <c:v>8.7031999999999998E-2</c:v>
                </c:pt>
                <c:pt idx="31">
                  <c:v>8.6219000000000004E-2</c:v>
                </c:pt>
                <c:pt idx="32">
                  <c:v>8.6388999999999994E-2</c:v>
                </c:pt>
                <c:pt idx="33">
                  <c:v>8.6586999999999997E-2</c:v>
                </c:pt>
                <c:pt idx="34">
                  <c:v>8.7678000000000006E-2</c:v>
                </c:pt>
                <c:pt idx="35">
                  <c:v>8.7822999999999998E-2</c:v>
                </c:pt>
                <c:pt idx="36">
                  <c:v>8.7945999999999996E-2</c:v>
                </c:pt>
                <c:pt idx="37">
                  <c:v>8.5025000000000003E-2</c:v>
                </c:pt>
                <c:pt idx="38">
                  <c:v>8.5126999999999994E-2</c:v>
                </c:pt>
                <c:pt idx="39">
                  <c:v>8.6237999999999995E-2</c:v>
                </c:pt>
                <c:pt idx="40">
                  <c:v>8.4318000000000004E-2</c:v>
                </c:pt>
                <c:pt idx="41">
                  <c:v>8.4436999999999998E-2</c:v>
                </c:pt>
                <c:pt idx="42">
                  <c:v>8.5513000000000006E-2</c:v>
                </c:pt>
                <c:pt idx="43">
                  <c:v>8.4564E-2</c:v>
                </c:pt>
                <c:pt idx="44">
                  <c:v>8.6611999999999995E-2</c:v>
                </c:pt>
                <c:pt idx="45">
                  <c:v>8.3696999999999994E-2</c:v>
                </c:pt>
                <c:pt idx="46">
                  <c:v>8.5739999999999997E-2</c:v>
                </c:pt>
                <c:pt idx="47">
                  <c:v>8.3819000000000005E-2</c:v>
                </c:pt>
                <c:pt idx="48">
                  <c:v>8.6854000000000001E-2</c:v>
                </c:pt>
                <c:pt idx="49">
                  <c:v>8.9934E-2</c:v>
                </c:pt>
                <c:pt idx="50">
                  <c:v>8.5962999999999998E-2</c:v>
                </c:pt>
                <c:pt idx="51">
                  <c:v>8.2011000000000001E-2</c:v>
                </c:pt>
                <c:pt idx="52">
                  <c:v>8.8042999999999996E-2</c:v>
                </c:pt>
                <c:pt idx="53">
                  <c:v>8.6086999999999997E-2</c:v>
                </c:pt>
                <c:pt idx="54">
                  <c:v>8.2127000000000006E-2</c:v>
                </c:pt>
                <c:pt idx="55">
                  <c:v>8.4150000000000003E-2</c:v>
                </c:pt>
                <c:pt idx="56">
                  <c:v>8.3187999999999998E-2</c:v>
                </c:pt>
                <c:pt idx="57">
                  <c:v>8.6232000000000003E-2</c:v>
                </c:pt>
                <c:pt idx="58">
                  <c:v>8.2265000000000005E-2</c:v>
                </c:pt>
                <c:pt idx="59">
                  <c:v>8.5295999999999997E-2</c:v>
                </c:pt>
                <c:pt idx="60">
                  <c:v>8.8325000000000001E-2</c:v>
                </c:pt>
                <c:pt idx="61">
                  <c:v>8.7342000000000003E-2</c:v>
                </c:pt>
                <c:pt idx="62">
                  <c:v>8.5359000000000004E-2</c:v>
                </c:pt>
                <c:pt idx="63">
                  <c:v>8.7385000000000004E-2</c:v>
                </c:pt>
                <c:pt idx="64">
                  <c:v>8.4400000000000003E-2</c:v>
                </c:pt>
                <c:pt idx="65">
                  <c:v>8.4430000000000005E-2</c:v>
                </c:pt>
                <c:pt idx="66">
                  <c:v>8.6453000000000002E-2</c:v>
                </c:pt>
                <c:pt idx="67">
                  <c:v>8.4477999999999998E-2</c:v>
                </c:pt>
                <c:pt idx="68">
                  <c:v>8.5510000000000003E-2</c:v>
                </c:pt>
                <c:pt idx="69">
                  <c:v>8.7538000000000005E-2</c:v>
                </c:pt>
                <c:pt idx="70">
                  <c:v>8.5570999999999994E-2</c:v>
                </c:pt>
                <c:pt idx="71">
                  <c:v>8.4595000000000004E-2</c:v>
                </c:pt>
                <c:pt idx="72">
                  <c:v>8.6620000000000003E-2</c:v>
                </c:pt>
                <c:pt idx="73">
                  <c:v>8.5644999999999999E-2</c:v>
                </c:pt>
                <c:pt idx="74">
                  <c:v>8.4662000000000001E-2</c:v>
                </c:pt>
                <c:pt idx="75">
                  <c:v>8.4682999999999994E-2</c:v>
                </c:pt>
                <c:pt idx="76">
                  <c:v>8.5703000000000001E-2</c:v>
                </c:pt>
                <c:pt idx="77">
                  <c:v>8.5718000000000003E-2</c:v>
                </c:pt>
                <c:pt idx="78">
                  <c:v>8.2738999999999993E-2</c:v>
                </c:pt>
                <c:pt idx="79">
                  <c:v>8.4760000000000002E-2</c:v>
                </c:pt>
                <c:pt idx="80">
                  <c:v>8.5777000000000006E-2</c:v>
                </c:pt>
                <c:pt idx="81">
                  <c:v>8.4792999999999993E-2</c:v>
                </c:pt>
                <c:pt idx="82">
                  <c:v>8.7807999999999997E-2</c:v>
                </c:pt>
                <c:pt idx="83">
                  <c:v>8.6822999999999997E-2</c:v>
                </c:pt>
                <c:pt idx="84">
                  <c:v>8.1832000000000002E-2</c:v>
                </c:pt>
                <c:pt idx="85">
                  <c:v>8.4843000000000002E-2</c:v>
                </c:pt>
                <c:pt idx="86">
                  <c:v>8.5854E-2</c:v>
                </c:pt>
                <c:pt idx="87">
                  <c:v>8.3863999999999994E-2</c:v>
                </c:pt>
                <c:pt idx="88">
                  <c:v>8.4871000000000002E-2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A4-4770-A4B2-2EE1CFEFE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1680"/>
        <c:axId val="51432256"/>
      </c:scatterChart>
      <c:valAx>
        <c:axId val="51431680"/>
        <c:scaling>
          <c:orientation val="minMax"/>
          <c:max val="30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Distance from CPX edge (µm)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432256"/>
        <c:crosses val="autoZero"/>
        <c:crossBetween val="midCat"/>
        <c:majorUnit val="50"/>
        <c:minorUnit val="10"/>
      </c:valAx>
      <c:valAx>
        <c:axId val="51432256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ja-JP"/>
                  <a:t>CaO wt.%</a:t>
                </a:r>
                <a:endParaRPr lang="ja-JP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4316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974669832937554"/>
          <c:y val="0.1741751912375456"/>
          <c:w val="0.11910103829613891"/>
          <c:h val="0.1054397120605263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133349</xdr:rowOff>
    </xdr:from>
    <xdr:to>
      <xdr:col>25</xdr:col>
      <xdr:colOff>552450</xdr:colOff>
      <xdr:row>37</xdr:row>
      <xdr:rowOff>152400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151"/>
  <sheetViews>
    <sheetView zoomScale="80" zoomScaleNormal="80" workbookViewId="0">
      <selection activeCell="A21" sqref="A21"/>
    </sheetView>
  </sheetViews>
  <sheetFormatPr defaultRowHeight="14.4"/>
  <cols>
    <col min="1" max="1" width="35.109375" customWidth="1"/>
    <col min="3" max="13" width="9" style="1"/>
    <col min="15" max="15" width="4" customWidth="1"/>
    <col min="16" max="18" width="9" style="1" customWidth="1"/>
    <col min="19" max="20" width="9" customWidth="1"/>
    <col min="21" max="21" width="4" customWidth="1"/>
    <col min="22" max="22" width="6.6640625" style="1" customWidth="1"/>
    <col min="23" max="23" width="9.6640625" style="1" customWidth="1"/>
    <col min="24" max="24" width="10.21875" style="1" customWidth="1"/>
    <col min="25" max="25" width="9.6640625" style="1" customWidth="1"/>
    <col min="26" max="26" width="4" customWidth="1"/>
    <col min="27" max="40" width="9" style="9"/>
    <col min="41" max="41" width="9"/>
    <col min="68" max="68" width="9" customWidth="1"/>
  </cols>
  <sheetData>
    <row r="1" spans="1:70">
      <c r="V1" s="14" t="s">
        <v>52</v>
      </c>
      <c r="W1" s="33" t="s">
        <v>53</v>
      </c>
      <c r="X1" s="33"/>
      <c r="Y1" s="15" t="s">
        <v>54</v>
      </c>
      <c r="AP1" t="s">
        <v>47</v>
      </c>
      <c r="AQ1">
        <v>60.08</v>
      </c>
      <c r="AR1">
        <v>79.866</v>
      </c>
      <c r="AS1">
        <v>101.96</v>
      </c>
      <c r="AT1">
        <v>151.99</v>
      </c>
      <c r="AU1">
        <v>159.69</v>
      </c>
      <c r="AV1">
        <v>71.843999999999994</v>
      </c>
      <c r="AW1">
        <v>40.304400000000001</v>
      </c>
      <c r="AX1">
        <v>56.077399999999997</v>
      </c>
      <c r="AY1">
        <v>70.937399999999997</v>
      </c>
      <c r="AZ1">
        <v>74.692800000000005</v>
      </c>
      <c r="BA1">
        <v>61.978900000000003</v>
      </c>
      <c r="BB1">
        <v>94.195999999999998</v>
      </c>
    </row>
    <row r="2" spans="1:70">
      <c r="C2" s="7" t="s">
        <v>29</v>
      </c>
      <c r="D2" s="32" t="s">
        <v>51</v>
      </c>
      <c r="E2" s="32"/>
      <c r="F2" s="32"/>
      <c r="G2" s="32"/>
      <c r="H2" s="32"/>
      <c r="I2" s="32"/>
      <c r="J2" s="32"/>
      <c r="K2" s="32"/>
      <c r="L2" s="32"/>
      <c r="M2" s="32"/>
      <c r="P2" s="32" t="s">
        <v>57</v>
      </c>
      <c r="Q2" s="32"/>
      <c r="R2" s="32"/>
      <c r="S2" s="18"/>
      <c r="T2" s="18"/>
      <c r="V2" s="16" t="s">
        <v>55</v>
      </c>
      <c r="W2" s="3" t="s">
        <v>55</v>
      </c>
      <c r="X2" s="3" t="s">
        <v>52</v>
      </c>
      <c r="Y2" s="17" t="s">
        <v>56</v>
      </c>
      <c r="AA2" s="9" t="s">
        <v>30</v>
      </c>
      <c r="AQ2" t="s">
        <v>48</v>
      </c>
      <c r="BE2" t="s">
        <v>42</v>
      </c>
    </row>
    <row r="3" spans="1:70" s="2" customFormat="1">
      <c r="A3" s="2" t="s">
        <v>0</v>
      </c>
      <c r="B3" s="2" t="s">
        <v>1</v>
      </c>
      <c r="C3" s="3" t="s">
        <v>3</v>
      </c>
      <c r="D3" s="3" t="s">
        <v>5</v>
      </c>
      <c r="E3" s="3" t="s">
        <v>7</v>
      </c>
      <c r="F3" s="3" t="s">
        <v>9</v>
      </c>
      <c r="G3" s="3" t="s">
        <v>11</v>
      </c>
      <c r="H3" s="3" t="s">
        <v>13</v>
      </c>
      <c r="I3" s="3" t="s">
        <v>15</v>
      </c>
      <c r="J3" s="3" t="s">
        <v>17</v>
      </c>
      <c r="K3" s="3" t="s">
        <v>19</v>
      </c>
      <c r="L3" s="3" t="s">
        <v>21</v>
      </c>
      <c r="M3" s="3" t="s">
        <v>23</v>
      </c>
      <c r="N3" s="2" t="s">
        <v>25</v>
      </c>
      <c r="P3" s="3" t="s">
        <v>58</v>
      </c>
      <c r="Q3" s="3" t="s">
        <v>59</v>
      </c>
      <c r="R3" s="3" t="s">
        <v>60</v>
      </c>
      <c r="S3" s="2" t="s">
        <v>62</v>
      </c>
      <c r="T3" s="2" t="s">
        <v>61</v>
      </c>
      <c r="V3" s="3" t="s">
        <v>49</v>
      </c>
      <c r="W3" s="6" t="s">
        <v>41</v>
      </c>
      <c r="X3" s="6" t="s">
        <v>44</v>
      </c>
      <c r="Y3" s="3" t="s">
        <v>26</v>
      </c>
      <c r="Z3" s="5"/>
      <c r="AA3" s="10" t="s">
        <v>27</v>
      </c>
      <c r="AB3" s="10" t="s">
        <v>28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25</v>
      </c>
      <c r="AN3" s="10" t="s">
        <v>50</v>
      </c>
      <c r="AO3" s="2" t="s">
        <v>26</v>
      </c>
      <c r="AQ3" s="2" t="s">
        <v>2</v>
      </c>
      <c r="AR3" s="2" t="s">
        <v>4</v>
      </c>
      <c r="AS3" s="2" t="s">
        <v>6</v>
      </c>
      <c r="AT3" s="2" t="s">
        <v>8</v>
      </c>
      <c r="AU3" s="2" t="s">
        <v>45</v>
      </c>
      <c r="AV3" s="2" t="s">
        <v>10</v>
      </c>
      <c r="AW3" s="2" t="s">
        <v>12</v>
      </c>
      <c r="AX3" s="2" t="s">
        <v>14</v>
      </c>
      <c r="AY3" s="2" t="s">
        <v>16</v>
      </c>
      <c r="AZ3" s="2" t="s">
        <v>18</v>
      </c>
      <c r="BA3" s="2" t="s">
        <v>20</v>
      </c>
      <c r="BB3" s="2" t="s">
        <v>22</v>
      </c>
      <c r="BC3" s="2" t="s">
        <v>24</v>
      </c>
      <c r="BE3" s="2" t="s">
        <v>2</v>
      </c>
      <c r="BF3" s="2" t="s">
        <v>4</v>
      </c>
      <c r="BG3" s="2" t="s">
        <v>6</v>
      </c>
      <c r="BH3" s="2" t="s">
        <v>8</v>
      </c>
      <c r="BI3" s="2" t="s">
        <v>11</v>
      </c>
      <c r="BJ3" s="2" t="s">
        <v>46</v>
      </c>
      <c r="BK3" s="2" t="s">
        <v>12</v>
      </c>
      <c r="BL3" s="2" t="s">
        <v>14</v>
      </c>
      <c r="BM3" s="2" t="s">
        <v>16</v>
      </c>
      <c r="BN3" s="2" t="s">
        <v>18</v>
      </c>
      <c r="BO3" s="2" t="s">
        <v>20</v>
      </c>
      <c r="BP3" s="2" t="s">
        <v>22</v>
      </c>
      <c r="BQ3" s="2" t="s">
        <v>24</v>
      </c>
      <c r="BR3" s="2" t="s">
        <v>43</v>
      </c>
    </row>
    <row r="4" spans="1:70">
      <c r="A4" t="s">
        <v>89</v>
      </c>
      <c r="B4">
        <v>273</v>
      </c>
      <c r="C4" s="1">
        <v>49.978000000000002</v>
      </c>
      <c r="D4" s="1">
        <v>0.47899999999999998</v>
      </c>
      <c r="E4" s="1">
        <v>5.907</v>
      </c>
      <c r="F4" s="1">
        <v>0.53700000000000003</v>
      </c>
      <c r="G4" s="1">
        <v>4.4210000000000003</v>
      </c>
      <c r="H4" s="1">
        <v>15.935</v>
      </c>
      <c r="I4" s="1">
        <v>21.335000000000001</v>
      </c>
      <c r="J4" s="1">
        <v>0.113</v>
      </c>
      <c r="K4" s="1">
        <v>0.04</v>
      </c>
      <c r="L4" s="1">
        <v>0.4</v>
      </c>
      <c r="N4">
        <f t="shared" ref="N4:N47" si="0">SUM(C4:M4)</f>
        <v>99.145000000000024</v>
      </c>
      <c r="P4" s="1">
        <v>73.97</v>
      </c>
      <c r="Q4" s="1">
        <v>95.816000000000003</v>
      </c>
      <c r="R4" s="1">
        <v>10.997</v>
      </c>
      <c r="S4" s="19">
        <v>0</v>
      </c>
      <c r="T4" s="19">
        <f>SUM(S$4:S4)</f>
        <v>0</v>
      </c>
      <c r="W4" s="4">
        <v>12</v>
      </c>
      <c r="X4" s="4">
        <v>4</v>
      </c>
      <c r="Y4" s="12">
        <v>0</v>
      </c>
      <c r="AA4" s="11">
        <f t="shared" ref="AA4:AA48" si="1">IFERROR(BE4*$BR4,"NA")</f>
        <v>1.8444366857020582</v>
      </c>
      <c r="AB4" s="11">
        <f t="shared" ref="AB4:AB48" si="2">IFERROR(BF4*$BR4,"NA")</f>
        <v>1.3298062892563734E-2</v>
      </c>
      <c r="AC4" s="11">
        <f t="shared" ref="AC4:AC48" si="3">IFERROR(BG4*$BR4,"NA")</f>
        <v>0.25691055227372578</v>
      </c>
      <c r="AD4" s="11">
        <f t="shared" ref="AD4:AD48" si="4">IFERROR(BH4*$BR4,"NA")</f>
        <v>1.5667657507269662E-2</v>
      </c>
      <c r="AE4" s="11">
        <f t="shared" ref="AE4:AE48" si="5">IFERROR(IF(OR($Y4="spinel", $Y4="Spinel", $Y4="SPINEL"),((BI4+BJ4)*BR4-AF4),BJ4*$BR4),"NA")</f>
        <v>0</v>
      </c>
      <c r="AF4" s="11">
        <f t="shared" ref="AF4:AF48" si="6">IFERROR(IF(OR($Y4="spinel", $Y4="Spinel", $Y4="SPINEL"),(1-AG4-AH4-AI4-AJ4),BI4*$BR4),"NA")</f>
        <v>0.13644097484969192</v>
      </c>
      <c r="AG4" s="11">
        <f t="shared" ref="AG4:AG48" si="7">IFERROR(BK4*$BR4,"NA")</f>
        <v>0.87662612750405666</v>
      </c>
      <c r="AH4" s="11">
        <f t="shared" ref="AH4:AH48" si="8">IFERROR(BL4*$BR4,"NA")</f>
        <v>0.84356699735329499</v>
      </c>
      <c r="AI4" s="11">
        <f t="shared" ref="AI4:AI48" si="9">IFERROR(BM4*$BR4,"NA")</f>
        <v>3.5319779191141393E-3</v>
      </c>
      <c r="AJ4" s="11">
        <f t="shared" ref="AJ4:AJ48" si="10">IFERROR(BN4*$BR4,"NA")</f>
        <v>1.1873972922974145E-3</v>
      </c>
      <c r="AK4" s="11">
        <f t="shared" ref="AK4:AK48" si="11">IFERROR(BO4*$BR4,"NA")</f>
        <v>2.861942644161556E-2</v>
      </c>
      <c r="AL4" s="11">
        <f t="shared" ref="AL4:AL48" si="12">IFERROR(BP4*$BR4,"NA")</f>
        <v>0</v>
      </c>
      <c r="AM4" s="11">
        <f t="shared" ref="AM4:AM48" si="13">IFERROR(SUM(AA4:AL4),"NA")</f>
        <v>4.0202858597356883</v>
      </c>
      <c r="AN4" s="11">
        <f t="shared" ref="AN4:AN48" si="14">IFERROR(AG4/(AG4+AF4),"NA")</f>
        <v>0.86531891665153626</v>
      </c>
      <c r="AO4" s="8">
        <f t="shared" ref="AO4:AO48" si="15">IFERROR(AE4/(AE4+AF4),"NA")</f>
        <v>0</v>
      </c>
      <c r="AQ4">
        <f t="shared" ref="AQ4:AQ47" si="16">C4</f>
        <v>49.978000000000002</v>
      </c>
      <c r="AR4">
        <f>D4</f>
        <v>0.47899999999999998</v>
      </c>
      <c r="AS4">
        <f>E4</f>
        <v>5.907</v>
      </c>
      <c r="AT4">
        <f t="shared" ref="AT4:AT48" si="17">F4</f>
        <v>0.53700000000000003</v>
      </c>
      <c r="AU4">
        <f t="shared" ref="AU4:AU48" si="18">BJ4*AU$1/2</f>
        <v>0</v>
      </c>
      <c r="AV4">
        <f t="shared" ref="AV4:AV48" si="19">BI4*AV$1</f>
        <v>4.4210000000000003</v>
      </c>
      <c r="AW4">
        <f>H4</f>
        <v>15.935</v>
      </c>
      <c r="AX4">
        <f t="shared" ref="AX4:AX47" si="20">I4</f>
        <v>21.335000000000001</v>
      </c>
      <c r="AY4">
        <f>J4</f>
        <v>0.113</v>
      </c>
      <c r="AZ4">
        <f t="shared" ref="AZ4:AZ47" si="21">K4</f>
        <v>0.04</v>
      </c>
      <c r="BA4">
        <f t="shared" ref="BA4:BA47" si="22">L4</f>
        <v>0.4</v>
      </c>
      <c r="BB4">
        <f t="shared" ref="BB4:BB47" si="23">M4</f>
        <v>0</v>
      </c>
      <c r="BC4">
        <f t="shared" ref="BC4:BC47" si="24">SUM(AQ4:BB4)</f>
        <v>99.145000000000024</v>
      </c>
      <c r="BE4">
        <f t="shared" ref="BE4:BE48" si="25">C4/AQ$1</f>
        <v>0.8318575233022637</v>
      </c>
      <c r="BF4">
        <f t="shared" ref="BF4:BF48" si="26">D4/AR$1</f>
        <v>5.997545889364686E-3</v>
      </c>
      <c r="BG4">
        <f t="shared" ref="BG4:BG48" si="27">E4/AS$1*2</f>
        <v>0.11586896822283249</v>
      </c>
      <c r="BH4">
        <f t="shared" ref="BH4:BH48" si="28">F4/AT$1*2</f>
        <v>7.0662543588393975E-3</v>
      </c>
      <c r="BI4">
        <f t="shared" ref="BI4:BI48" si="29">IF(OR($Y4="spinel", $Y4="Spinel", $Y4="SPINEL"),G4/AV$1,G4/AV$1*(1-$Y4))</f>
        <v>6.1536106007460616E-2</v>
      </c>
      <c r="BJ4">
        <f t="shared" ref="BJ4:BJ48" si="30">IF(OR($Y4="spinel", $Y4="Spinel", $Y4="SPINEL"),0,G4/AV$1*$Y4)</f>
        <v>0</v>
      </c>
      <c r="BK4">
        <f t="shared" ref="BK4:BK48" si="31">H4/AW$1</f>
        <v>0.39536626274054448</v>
      </c>
      <c r="BL4">
        <f t="shared" ref="BL4:BL48" si="32">I4/AX$1</f>
        <v>0.38045629790254187</v>
      </c>
      <c r="BM4">
        <f t="shared" ref="BM4:BM48" si="33">J4/AY$1</f>
        <v>1.5929537874238414E-3</v>
      </c>
      <c r="BN4">
        <f t="shared" ref="BN4:BN48" si="34">K4/AZ$1</f>
        <v>5.3552685131632498E-4</v>
      </c>
      <c r="BO4">
        <f t="shared" ref="BO4:BO48" si="35">L4/BA$1*2</f>
        <v>1.290761856051011E-2</v>
      </c>
      <c r="BP4">
        <f t="shared" ref="BP4:BP48" si="36">M4/BB$1*2</f>
        <v>0</v>
      </c>
      <c r="BQ4">
        <f t="shared" ref="BQ4:BQ47" si="37">SUM(BE4:BP4)</f>
        <v>1.8131850576230975</v>
      </c>
      <c r="BR4">
        <f>IFERROR(IF(OR($V4="Total",$V4="total", $V4="TOTAL"),$X4/$BQ4,W4/(BE4*4+BF4*4+BG4*3+BH4*3+BI4*2+BJ4*3+BK4*2+BL4*2+BM4*2+BN4*2+BO4+BP4)),"NA")</f>
        <v>2.2172507118528082</v>
      </c>
    </row>
    <row r="5" spans="1:70">
      <c r="A5" t="s">
        <v>90</v>
      </c>
      <c r="B5">
        <v>274</v>
      </c>
      <c r="C5" s="1">
        <v>49.820999999999998</v>
      </c>
      <c r="D5" s="1">
        <v>0.48</v>
      </c>
      <c r="E5" s="1">
        <v>5.899</v>
      </c>
      <c r="F5" s="1">
        <v>0.53400000000000003</v>
      </c>
      <c r="G5" s="1">
        <v>4.37</v>
      </c>
      <c r="H5" s="1">
        <v>15.842000000000001</v>
      </c>
      <c r="I5" s="1">
        <v>21.28</v>
      </c>
      <c r="J5" s="1">
        <v>0.11700000000000001</v>
      </c>
      <c r="K5" s="1">
        <v>3.9E-2</v>
      </c>
      <c r="L5" s="1">
        <v>0.40100000000000002</v>
      </c>
      <c r="N5">
        <f t="shared" si="0"/>
        <v>98.783000000000001</v>
      </c>
      <c r="P5" s="1">
        <v>73.971999999999994</v>
      </c>
      <c r="Q5" s="1">
        <v>95.813999999999993</v>
      </c>
      <c r="R5" s="1">
        <v>10.997</v>
      </c>
      <c r="S5" s="19">
        <f t="shared" ref="S5:S67" si="38">SQRT((P4-P5)^2+(Q4-Q5)^2)*1000</f>
        <v>2.8284271247496471</v>
      </c>
      <c r="T5" s="19">
        <f>SUM(S$4:S5)</f>
        <v>2.8284271247496471</v>
      </c>
      <c r="W5" s="4">
        <v>12</v>
      </c>
      <c r="X5" s="4">
        <v>4</v>
      </c>
      <c r="Y5" s="12">
        <v>0</v>
      </c>
      <c r="AA5" s="11">
        <f t="shared" si="1"/>
        <v>1.8450756192172841</v>
      </c>
      <c r="AB5" s="11">
        <f t="shared" si="2"/>
        <v>1.3372449217052813E-2</v>
      </c>
      <c r="AC5" s="11">
        <f t="shared" si="3"/>
        <v>0.2574602690625718</v>
      </c>
      <c r="AD5" s="11">
        <f t="shared" si="4"/>
        <v>1.5634640205943393E-2</v>
      </c>
      <c r="AE5" s="11">
        <f t="shared" si="5"/>
        <v>0</v>
      </c>
      <c r="AF5" s="11">
        <f t="shared" si="6"/>
        <v>0.13533888260992399</v>
      </c>
      <c r="AG5" s="11">
        <f t="shared" si="7"/>
        <v>0.8745591791310583</v>
      </c>
      <c r="AH5" s="11">
        <f t="shared" si="8"/>
        <v>0.84433619651586111</v>
      </c>
      <c r="AI5" s="11">
        <f t="shared" si="9"/>
        <v>3.6697987536895614E-3</v>
      </c>
      <c r="AJ5" s="11">
        <f t="shared" si="10"/>
        <v>1.1617629459598866E-3</v>
      </c>
      <c r="AK5" s="11">
        <f t="shared" si="11"/>
        <v>2.8791358544119124E-2</v>
      </c>
      <c r="AL5" s="11">
        <f t="shared" si="12"/>
        <v>0</v>
      </c>
      <c r="AM5" s="11">
        <f>IFERROR(SUM(AA5:AL5),"NA")</f>
        <v>4.0194001562034645</v>
      </c>
      <c r="AN5" s="11">
        <f t="shared" si="14"/>
        <v>0.86598758059144032</v>
      </c>
      <c r="AO5" s="8">
        <f>IFERROR(AE5/(AE5+AF5),"NA")</f>
        <v>0</v>
      </c>
      <c r="AQ5">
        <f t="shared" si="16"/>
        <v>49.820999999999998</v>
      </c>
      <c r="AR5">
        <f t="shared" ref="AR5:AR48" si="39">D5</f>
        <v>0.48</v>
      </c>
      <c r="AS5">
        <f t="shared" ref="AS5:AS48" si="40">E5</f>
        <v>5.899</v>
      </c>
      <c r="AT5">
        <f t="shared" si="17"/>
        <v>0.53400000000000003</v>
      </c>
      <c r="AU5">
        <f t="shared" si="18"/>
        <v>0</v>
      </c>
      <c r="AV5">
        <f t="shared" si="19"/>
        <v>4.37</v>
      </c>
      <c r="AW5">
        <f t="shared" ref="AW5:AW47" si="41">H5</f>
        <v>15.842000000000001</v>
      </c>
      <c r="AX5">
        <f t="shared" si="20"/>
        <v>21.28</v>
      </c>
      <c r="AY5">
        <f t="shared" ref="AY5:AY47" si="42">J5</f>
        <v>0.11700000000000001</v>
      </c>
      <c r="AZ5">
        <f t="shared" si="21"/>
        <v>3.9E-2</v>
      </c>
      <c r="BA5">
        <f t="shared" si="22"/>
        <v>0.40100000000000002</v>
      </c>
      <c r="BB5">
        <f t="shared" si="23"/>
        <v>0</v>
      </c>
      <c r="BC5">
        <f t="shared" si="24"/>
        <v>98.783000000000001</v>
      </c>
      <c r="BE5">
        <f t="shared" si="25"/>
        <v>0.82924434087882826</v>
      </c>
      <c r="BF5">
        <f t="shared" si="26"/>
        <v>6.0100668619938397E-3</v>
      </c>
      <c r="BG5">
        <f t="shared" si="27"/>
        <v>0.11571204393879954</v>
      </c>
      <c r="BH5">
        <f t="shared" si="28"/>
        <v>7.0267780775050987E-3</v>
      </c>
      <c r="BI5">
        <f t="shared" si="29"/>
        <v>6.0826234619453266E-2</v>
      </c>
      <c r="BJ5">
        <f t="shared" si="30"/>
        <v>0</v>
      </c>
      <c r="BK5">
        <f t="shared" si="31"/>
        <v>0.39305882236182649</v>
      </c>
      <c r="BL5">
        <f t="shared" si="32"/>
        <v>0.37947551063351731</v>
      </c>
      <c r="BM5">
        <f t="shared" si="33"/>
        <v>1.6493415321114111E-3</v>
      </c>
      <c r="BN5">
        <f t="shared" si="34"/>
        <v>5.2213868003341685E-4</v>
      </c>
      <c r="BO5">
        <f t="shared" si="35"/>
        <v>1.2939887606911385E-2</v>
      </c>
      <c r="BP5">
        <f t="shared" si="36"/>
        <v>0</v>
      </c>
      <c r="BQ5">
        <f t="shared" si="37"/>
        <v>1.80646516519098</v>
      </c>
      <c r="BR5">
        <f t="shared" ref="BR5:BR48" si="43">IFERROR(IF(OR($V5="Total",$V5="total", $V5="TOTAL"),$X5/$BQ5,W5/(BE5*4+BF5*4+BG5*3+BH5*3+BI5*2+BJ5*3+BK5*2+BL5*2+BM5*2+BN5*2+BO5+BP5)),"NA")</f>
        <v>2.2250083941023751</v>
      </c>
    </row>
    <row r="6" spans="1:70">
      <c r="A6" t="s">
        <v>91</v>
      </c>
      <c r="B6">
        <v>275</v>
      </c>
      <c r="C6" s="1">
        <v>50.274999999999999</v>
      </c>
      <c r="D6" s="1">
        <v>0.47299999999999998</v>
      </c>
      <c r="E6" s="1">
        <v>5.8419999999999996</v>
      </c>
      <c r="F6" s="1">
        <v>0.53800000000000003</v>
      </c>
      <c r="G6" s="1">
        <v>4.3</v>
      </c>
      <c r="H6" s="1">
        <v>15.948</v>
      </c>
      <c r="I6" s="1">
        <v>21.242000000000001</v>
      </c>
      <c r="J6" s="1">
        <v>0.11700000000000001</v>
      </c>
      <c r="K6" s="1">
        <v>4.1000000000000002E-2</v>
      </c>
      <c r="L6" s="1">
        <v>0.39100000000000001</v>
      </c>
      <c r="N6">
        <f t="shared" si="0"/>
        <v>99.167000000000002</v>
      </c>
      <c r="P6" s="1">
        <v>73.972999999999999</v>
      </c>
      <c r="Q6" s="1">
        <v>95.813000000000002</v>
      </c>
      <c r="R6" s="1">
        <v>10.997</v>
      </c>
      <c r="S6" s="19">
        <f t="shared" si="38"/>
        <v>1.4142135623697993</v>
      </c>
      <c r="T6" s="19">
        <f>SUM(S$4:S6)</f>
        <v>4.2426406871194464</v>
      </c>
      <c r="W6" s="4">
        <v>12</v>
      </c>
      <c r="X6" s="4">
        <v>4</v>
      </c>
      <c r="Y6" s="12">
        <v>0</v>
      </c>
      <c r="AA6" s="11">
        <f t="shared" si="1"/>
        <v>1.852147526219611</v>
      </c>
      <c r="AB6" s="11">
        <f t="shared" si="2"/>
        <v>1.3108488806394845E-2</v>
      </c>
      <c r="AC6" s="11">
        <f t="shared" si="3"/>
        <v>0.25363848014357754</v>
      </c>
      <c r="AD6" s="11">
        <f t="shared" si="4"/>
        <v>1.566933901855409E-2</v>
      </c>
      <c r="AE6" s="11">
        <f t="shared" si="5"/>
        <v>0</v>
      </c>
      <c r="AF6" s="11">
        <f t="shared" si="6"/>
        <v>0.13247422028176337</v>
      </c>
      <c r="AG6" s="11">
        <f t="shared" si="7"/>
        <v>0.87580453020483939</v>
      </c>
      <c r="AH6" s="11">
        <f t="shared" si="8"/>
        <v>0.83841869873959296</v>
      </c>
      <c r="AI6" s="11">
        <f t="shared" si="9"/>
        <v>3.6505980352575253E-3</v>
      </c>
      <c r="AJ6" s="11">
        <f t="shared" si="10"/>
        <v>1.214950368986853E-3</v>
      </c>
      <c r="AK6" s="11">
        <f t="shared" si="11"/>
        <v>2.7926487148697648E-2</v>
      </c>
      <c r="AL6" s="11">
        <f t="shared" si="12"/>
        <v>0</v>
      </c>
      <c r="AM6" s="11">
        <f t="shared" si="13"/>
        <v>4.0140533189672745</v>
      </c>
      <c r="AN6" s="11">
        <f t="shared" si="14"/>
        <v>0.868613495803784</v>
      </c>
      <c r="AO6" s="8">
        <f t="shared" si="15"/>
        <v>0</v>
      </c>
      <c r="AQ6">
        <f t="shared" si="16"/>
        <v>50.274999999999999</v>
      </c>
      <c r="AR6">
        <f t="shared" si="39"/>
        <v>0.47299999999999998</v>
      </c>
      <c r="AS6">
        <f t="shared" si="40"/>
        <v>5.8419999999999996</v>
      </c>
      <c r="AT6">
        <f t="shared" si="17"/>
        <v>0.53800000000000003</v>
      </c>
      <c r="AU6">
        <f t="shared" si="18"/>
        <v>0</v>
      </c>
      <c r="AV6">
        <f t="shared" si="19"/>
        <v>4.3</v>
      </c>
      <c r="AW6">
        <f t="shared" si="41"/>
        <v>15.948</v>
      </c>
      <c r="AX6">
        <f t="shared" si="20"/>
        <v>21.242000000000001</v>
      </c>
      <c r="AY6">
        <f t="shared" si="42"/>
        <v>0.11700000000000001</v>
      </c>
      <c r="AZ6">
        <f t="shared" si="21"/>
        <v>4.1000000000000002E-2</v>
      </c>
      <c r="BA6">
        <f t="shared" si="22"/>
        <v>0.39100000000000001</v>
      </c>
      <c r="BB6">
        <f t="shared" si="23"/>
        <v>0</v>
      </c>
      <c r="BC6">
        <f t="shared" si="24"/>
        <v>99.167000000000002</v>
      </c>
      <c r="BE6">
        <f t="shared" si="25"/>
        <v>0.83680093209054596</v>
      </c>
      <c r="BF6">
        <f t="shared" si="26"/>
        <v>5.9224200535897623E-3</v>
      </c>
      <c r="BG6">
        <f t="shared" si="27"/>
        <v>0.11459395841506473</v>
      </c>
      <c r="BH6">
        <f t="shared" si="28"/>
        <v>7.0794131192841638E-3</v>
      </c>
      <c r="BI6">
        <f t="shared" si="29"/>
        <v>5.9851901341796118E-2</v>
      </c>
      <c r="BJ6">
        <f t="shared" si="30"/>
        <v>0</v>
      </c>
      <c r="BK6">
        <f t="shared" si="31"/>
        <v>0.3956888081698276</v>
      </c>
      <c r="BL6">
        <f t="shared" si="32"/>
        <v>0.37879787579310026</v>
      </c>
      <c r="BM6">
        <f t="shared" si="33"/>
        <v>1.6493415321114111E-3</v>
      </c>
      <c r="BN6">
        <f t="shared" si="34"/>
        <v>5.4891502259923311E-4</v>
      </c>
      <c r="BO6">
        <f t="shared" si="35"/>
        <v>1.2617197142898632E-2</v>
      </c>
      <c r="BP6">
        <f t="shared" si="36"/>
        <v>0</v>
      </c>
      <c r="BQ6">
        <f t="shared" si="37"/>
        <v>1.8135507626808178</v>
      </c>
      <c r="BR6">
        <f t="shared" si="43"/>
        <v>2.2133669492844201</v>
      </c>
    </row>
    <row r="7" spans="1:70">
      <c r="A7" t="s">
        <v>92</v>
      </c>
      <c r="B7">
        <v>276</v>
      </c>
      <c r="C7" s="1">
        <v>50.253</v>
      </c>
      <c r="D7" s="1">
        <v>0.46300000000000002</v>
      </c>
      <c r="E7" s="1">
        <v>5.8559999999999999</v>
      </c>
      <c r="F7" s="1">
        <v>0.53900000000000003</v>
      </c>
      <c r="G7" s="1">
        <v>4.3230000000000004</v>
      </c>
      <c r="H7" s="1">
        <v>15.926</v>
      </c>
      <c r="I7" s="1">
        <v>21.222000000000001</v>
      </c>
      <c r="J7" s="1">
        <v>0.114</v>
      </c>
      <c r="K7" s="1">
        <v>3.9E-2</v>
      </c>
      <c r="L7" s="1">
        <v>0.38800000000000001</v>
      </c>
      <c r="N7">
        <f t="shared" si="0"/>
        <v>99.123000000000005</v>
      </c>
      <c r="P7" s="1">
        <v>73.974999999999994</v>
      </c>
      <c r="Q7" s="1">
        <v>95.811999999999998</v>
      </c>
      <c r="R7" s="1">
        <v>10.997</v>
      </c>
      <c r="S7" s="19">
        <f t="shared" si="38"/>
        <v>2.2360679774977563</v>
      </c>
      <c r="T7" s="19">
        <f>SUM(S$4:S7)</f>
        <v>6.4787086646172032</v>
      </c>
      <c r="W7" s="4">
        <v>12</v>
      </c>
      <c r="X7" s="4">
        <v>4</v>
      </c>
      <c r="Y7" s="12">
        <v>0</v>
      </c>
      <c r="AA7" s="11">
        <f t="shared" si="1"/>
        <v>1.852191760834047</v>
      </c>
      <c r="AB7" s="11">
        <f t="shared" si="2"/>
        <v>1.2837277692057244E-2</v>
      </c>
      <c r="AC7" s="11">
        <f t="shared" si="3"/>
        <v>0.25436368939926085</v>
      </c>
      <c r="AD7" s="11">
        <f t="shared" si="4"/>
        <v>1.5705711821808268E-2</v>
      </c>
      <c r="AE7" s="11">
        <f t="shared" si="5"/>
        <v>0</v>
      </c>
      <c r="AF7" s="11">
        <f t="shared" si="6"/>
        <v>0.13324429090979423</v>
      </c>
      <c r="AG7" s="11">
        <f t="shared" si="7"/>
        <v>0.875000154492247</v>
      </c>
      <c r="AH7" s="11">
        <f t="shared" si="8"/>
        <v>0.83801601674350712</v>
      </c>
      <c r="AI7" s="11">
        <f t="shared" si="9"/>
        <v>3.5586351433336038E-3</v>
      </c>
      <c r="AJ7" s="11">
        <f t="shared" si="10"/>
        <v>1.1562180516015604E-3</v>
      </c>
      <c r="AK7" s="11">
        <f t="shared" si="11"/>
        <v>2.7725011551408486E-2</v>
      </c>
      <c r="AL7" s="11">
        <f t="shared" si="12"/>
        <v>0</v>
      </c>
      <c r="AM7" s="11">
        <f t="shared" si="13"/>
        <v>4.0137987666390655</v>
      </c>
      <c r="AN7" s="11">
        <f t="shared" si="14"/>
        <v>0.86784525169720872</v>
      </c>
      <c r="AO7" s="8">
        <f t="shared" si="15"/>
        <v>0</v>
      </c>
      <c r="AP7" s="13"/>
      <c r="AQ7">
        <f t="shared" si="16"/>
        <v>50.253</v>
      </c>
      <c r="AR7">
        <f t="shared" si="39"/>
        <v>0.46300000000000002</v>
      </c>
      <c r="AS7">
        <f t="shared" si="40"/>
        <v>5.8559999999999999</v>
      </c>
      <c r="AT7">
        <f t="shared" si="17"/>
        <v>0.53900000000000003</v>
      </c>
      <c r="AU7">
        <f t="shared" si="18"/>
        <v>0</v>
      </c>
      <c r="AV7">
        <f t="shared" si="19"/>
        <v>4.3230000000000004</v>
      </c>
      <c r="AW7">
        <f t="shared" si="41"/>
        <v>15.926</v>
      </c>
      <c r="AX7">
        <f t="shared" si="20"/>
        <v>21.222000000000001</v>
      </c>
      <c r="AY7">
        <f t="shared" si="42"/>
        <v>0.114</v>
      </c>
      <c r="AZ7">
        <f t="shared" si="21"/>
        <v>3.9E-2</v>
      </c>
      <c r="BA7">
        <f t="shared" si="22"/>
        <v>0.38800000000000001</v>
      </c>
      <c r="BB7">
        <f t="shared" si="23"/>
        <v>0</v>
      </c>
      <c r="BC7">
        <f t="shared" si="24"/>
        <v>99.123000000000005</v>
      </c>
      <c r="BE7">
        <f t="shared" si="25"/>
        <v>0.83643475366178432</v>
      </c>
      <c r="BF7">
        <f t="shared" si="26"/>
        <v>5.7972103272982247E-3</v>
      </c>
      <c r="BG7">
        <f t="shared" si="27"/>
        <v>0.11486857591212241</v>
      </c>
      <c r="BH7">
        <f t="shared" si="28"/>
        <v>7.0925718797289292E-3</v>
      </c>
      <c r="BI7">
        <f t="shared" si="29"/>
        <v>6.0172039418740615E-2</v>
      </c>
      <c r="BJ7">
        <f t="shared" si="30"/>
        <v>0</v>
      </c>
      <c r="BK7">
        <f t="shared" si="31"/>
        <v>0.39514296205873306</v>
      </c>
      <c r="BL7">
        <f t="shared" si="32"/>
        <v>0.37844122587709134</v>
      </c>
      <c r="BM7">
        <f t="shared" si="33"/>
        <v>1.6070507235957337E-3</v>
      </c>
      <c r="BN7">
        <f t="shared" si="34"/>
        <v>5.2213868003341685E-4</v>
      </c>
      <c r="BO7">
        <f t="shared" si="35"/>
        <v>1.2520390003694806E-2</v>
      </c>
      <c r="BP7">
        <f t="shared" si="36"/>
        <v>0</v>
      </c>
      <c r="BQ7">
        <f t="shared" si="37"/>
        <v>1.8125989185428226</v>
      </c>
      <c r="BR7">
        <f t="shared" si="43"/>
        <v>2.2143888124273086</v>
      </c>
    </row>
    <row r="8" spans="1:70">
      <c r="A8" t="s">
        <v>93</v>
      </c>
      <c r="B8">
        <v>277</v>
      </c>
      <c r="C8" s="1">
        <v>50.268999999999998</v>
      </c>
      <c r="D8" s="1">
        <v>0.45900000000000002</v>
      </c>
      <c r="E8" s="1">
        <v>5.843</v>
      </c>
      <c r="F8" s="1">
        <v>0.54500000000000004</v>
      </c>
      <c r="G8" s="1">
        <v>4.3319999999999999</v>
      </c>
      <c r="H8" s="1">
        <v>15.989000000000001</v>
      </c>
      <c r="I8" s="1">
        <v>21.251000000000001</v>
      </c>
      <c r="J8" s="1">
        <v>0.12</v>
      </c>
      <c r="K8" s="1">
        <v>3.7999999999999999E-2</v>
      </c>
      <c r="L8" s="1">
        <v>0.39</v>
      </c>
      <c r="N8">
        <f t="shared" si="0"/>
        <v>99.236000000000004</v>
      </c>
      <c r="P8" s="1">
        <v>73.975999999999999</v>
      </c>
      <c r="Q8" s="1">
        <v>95.81</v>
      </c>
      <c r="R8" s="1">
        <v>10.997</v>
      </c>
      <c r="S8" s="19">
        <f t="shared" si="38"/>
        <v>2.2360679774977563</v>
      </c>
      <c r="T8" s="19">
        <f>SUM(S$4:S8)</f>
        <v>8.7147766421149591</v>
      </c>
      <c r="W8" s="4">
        <v>12</v>
      </c>
      <c r="X8" s="4">
        <v>4</v>
      </c>
      <c r="Y8" s="12">
        <v>0</v>
      </c>
      <c r="AA8" s="11">
        <f t="shared" si="1"/>
        <v>1.8510890141272061</v>
      </c>
      <c r="AB8" s="11">
        <f t="shared" si="2"/>
        <v>1.2714747299615716E-2</v>
      </c>
      <c r="AC8" s="11">
        <f t="shared" si="3"/>
        <v>0.25356717760039044</v>
      </c>
      <c r="AD8" s="11">
        <f t="shared" si="4"/>
        <v>1.5866037060629754E-2</v>
      </c>
      <c r="AE8" s="11">
        <f t="shared" si="5"/>
        <v>0</v>
      </c>
      <c r="AF8" s="11">
        <f t="shared" si="6"/>
        <v>0.13339972221113439</v>
      </c>
      <c r="AG8" s="11">
        <f t="shared" si="7"/>
        <v>0.87765902620554304</v>
      </c>
      <c r="AH8" s="11">
        <f t="shared" si="8"/>
        <v>0.83839462076271809</v>
      </c>
      <c r="AI8" s="11">
        <f t="shared" si="9"/>
        <v>3.7425099258779734E-3</v>
      </c>
      <c r="AJ8" s="11">
        <f t="shared" si="10"/>
        <v>1.1255423433725754E-3</v>
      </c>
      <c r="AK8" s="11">
        <f t="shared" si="11"/>
        <v>2.7842467412358799E-2</v>
      </c>
      <c r="AL8" s="11">
        <f t="shared" si="12"/>
        <v>0</v>
      </c>
      <c r="AM8" s="11">
        <f t="shared" si="13"/>
        <v>4.0154008649488464</v>
      </c>
      <c r="AN8" s="11">
        <f t="shared" si="14"/>
        <v>0.86805937595610649</v>
      </c>
      <c r="AO8" s="8">
        <f t="shared" si="15"/>
        <v>0</v>
      </c>
      <c r="AQ8">
        <f t="shared" si="16"/>
        <v>50.268999999999998</v>
      </c>
      <c r="AR8">
        <f>D8</f>
        <v>0.45900000000000002</v>
      </c>
      <c r="AS8">
        <f t="shared" si="40"/>
        <v>5.843</v>
      </c>
      <c r="AT8">
        <f t="shared" si="17"/>
        <v>0.54500000000000004</v>
      </c>
      <c r="AU8">
        <f t="shared" si="18"/>
        <v>0</v>
      </c>
      <c r="AV8">
        <f t="shared" si="19"/>
        <v>4.3319999999999999</v>
      </c>
      <c r="AW8">
        <f t="shared" si="41"/>
        <v>15.989000000000001</v>
      </c>
      <c r="AX8">
        <f t="shared" si="20"/>
        <v>21.251000000000001</v>
      </c>
      <c r="AY8">
        <f t="shared" si="42"/>
        <v>0.12</v>
      </c>
      <c r="AZ8">
        <f t="shared" si="21"/>
        <v>3.7999999999999999E-2</v>
      </c>
      <c r="BA8">
        <f t="shared" si="22"/>
        <v>0.39</v>
      </c>
      <c r="BB8">
        <f t="shared" si="23"/>
        <v>0</v>
      </c>
      <c r="BC8">
        <f t="shared" si="24"/>
        <v>99.236000000000004</v>
      </c>
      <c r="BE8">
        <f t="shared" si="25"/>
        <v>0.83670106524633825</v>
      </c>
      <c r="BF8">
        <f t="shared" si="26"/>
        <v>5.7471264367816091E-3</v>
      </c>
      <c r="BG8">
        <f t="shared" si="27"/>
        <v>0.11461357395056886</v>
      </c>
      <c r="BH8">
        <f t="shared" si="28"/>
        <v>7.171524442397526E-3</v>
      </c>
      <c r="BI8">
        <f t="shared" si="29"/>
        <v>6.0297310840153669E-2</v>
      </c>
      <c r="BJ8">
        <f t="shared" si="30"/>
        <v>0</v>
      </c>
      <c r="BK8">
        <f t="shared" si="31"/>
        <v>0.39670606683141296</v>
      </c>
      <c r="BL8">
        <f t="shared" si="32"/>
        <v>0.37895836825530432</v>
      </c>
      <c r="BM8">
        <f t="shared" si="33"/>
        <v>1.6916323406270882E-3</v>
      </c>
      <c r="BN8">
        <f t="shared" si="34"/>
        <v>5.0875050875050871E-4</v>
      </c>
      <c r="BO8">
        <f t="shared" si="35"/>
        <v>1.2584928096497356E-2</v>
      </c>
      <c r="BP8">
        <f t="shared" si="36"/>
        <v>0</v>
      </c>
      <c r="BQ8">
        <f t="shared" si="37"/>
        <v>1.8149803469488324</v>
      </c>
      <c r="BR8">
        <f t="shared" si="43"/>
        <v>2.2123660301331345</v>
      </c>
    </row>
    <row r="9" spans="1:70">
      <c r="A9" t="s">
        <v>94</v>
      </c>
      <c r="B9">
        <v>278</v>
      </c>
      <c r="C9" s="1">
        <v>50.293999999999997</v>
      </c>
      <c r="D9" s="1">
        <v>0.44900000000000001</v>
      </c>
      <c r="E9" s="1">
        <v>5.8339999999999996</v>
      </c>
      <c r="F9" s="1">
        <v>0.54300000000000004</v>
      </c>
      <c r="G9" s="1">
        <v>4.3250000000000002</v>
      </c>
      <c r="H9" s="1">
        <v>16.001999999999999</v>
      </c>
      <c r="I9" s="1">
        <v>21.263999999999999</v>
      </c>
      <c r="J9" s="1">
        <v>0.11899999999999999</v>
      </c>
      <c r="K9" s="1">
        <v>4.1000000000000002E-2</v>
      </c>
      <c r="L9" s="1">
        <v>0.38100000000000001</v>
      </c>
      <c r="N9">
        <f t="shared" si="0"/>
        <v>99.251999999999995</v>
      </c>
      <c r="P9" s="1">
        <v>73.977000000000004</v>
      </c>
      <c r="Q9" s="1">
        <v>95.808000000000007</v>
      </c>
      <c r="R9" s="1">
        <v>10.997</v>
      </c>
      <c r="S9" s="19">
        <f t="shared" si="38"/>
        <v>2.2360679774977563</v>
      </c>
      <c r="T9" s="19">
        <f>SUM(S$4:S9)</f>
        <v>10.950844619612715</v>
      </c>
      <c r="W9" s="4">
        <v>12</v>
      </c>
      <c r="X9" s="4">
        <v>4</v>
      </c>
      <c r="Y9" s="12">
        <v>0</v>
      </c>
      <c r="AA9" s="11">
        <f t="shared" si="1"/>
        <v>1.8515895140811784</v>
      </c>
      <c r="AB9" s="11">
        <f t="shared" si="2"/>
        <v>1.2434916299623903E-2</v>
      </c>
      <c r="AC9" s="11">
        <f t="shared" si="3"/>
        <v>0.25311917879205609</v>
      </c>
      <c r="AD9" s="11">
        <f t="shared" si="4"/>
        <v>1.5804227381501015E-2</v>
      </c>
      <c r="AE9" s="11">
        <f t="shared" si="5"/>
        <v>0</v>
      </c>
      <c r="AF9" s="11">
        <f t="shared" si="6"/>
        <v>0.13315395383168183</v>
      </c>
      <c r="AG9" s="11">
        <f t="shared" si="7"/>
        <v>0.87817337329197487</v>
      </c>
      <c r="AH9" s="11">
        <f t="shared" si="8"/>
        <v>0.83871720728333687</v>
      </c>
      <c r="AI9" s="11">
        <f t="shared" si="9"/>
        <v>3.7104805030520791E-3</v>
      </c>
      <c r="AJ9" s="11">
        <f t="shared" si="10"/>
        <v>1.2141254865785124E-3</v>
      </c>
      <c r="AK9" s="11">
        <f t="shared" si="11"/>
        <v>2.7193779162869539E-2</v>
      </c>
      <c r="AL9" s="11">
        <f t="shared" si="12"/>
        <v>0</v>
      </c>
      <c r="AM9" s="11">
        <f t="shared" si="13"/>
        <v>4.0151107561138524</v>
      </c>
      <c r="AN9" s="11">
        <f t="shared" si="14"/>
        <v>0.86833743115556017</v>
      </c>
      <c r="AO9" s="8">
        <f t="shared" si="15"/>
        <v>0</v>
      </c>
      <c r="AQ9">
        <f t="shared" si="16"/>
        <v>50.293999999999997</v>
      </c>
      <c r="AR9">
        <f>D9</f>
        <v>0.44900000000000001</v>
      </c>
      <c r="AS9">
        <f t="shared" si="40"/>
        <v>5.8339999999999996</v>
      </c>
      <c r="AT9">
        <f t="shared" si="17"/>
        <v>0.54300000000000004</v>
      </c>
      <c r="AU9">
        <f t="shared" si="18"/>
        <v>0</v>
      </c>
      <c r="AV9">
        <f t="shared" si="19"/>
        <v>4.3250000000000002</v>
      </c>
      <c r="AW9">
        <f t="shared" si="41"/>
        <v>16.001999999999999</v>
      </c>
      <c r="AX9">
        <f t="shared" si="20"/>
        <v>21.263999999999999</v>
      </c>
      <c r="AY9">
        <f t="shared" si="42"/>
        <v>0.11899999999999999</v>
      </c>
      <c r="AZ9">
        <f t="shared" si="21"/>
        <v>4.1000000000000002E-2</v>
      </c>
      <c r="BA9">
        <f t="shared" si="22"/>
        <v>0.38100000000000001</v>
      </c>
      <c r="BB9">
        <f t="shared" si="23"/>
        <v>0</v>
      </c>
      <c r="BC9">
        <f t="shared" si="24"/>
        <v>99.251999999999995</v>
      </c>
      <c r="BE9">
        <f t="shared" si="25"/>
        <v>0.83711717709720368</v>
      </c>
      <c r="BF9">
        <f t="shared" si="26"/>
        <v>5.6219167104900707E-3</v>
      </c>
      <c r="BG9">
        <f t="shared" si="27"/>
        <v>0.11443703413103178</v>
      </c>
      <c r="BH9">
        <f t="shared" si="28"/>
        <v>7.1452069215079943E-3</v>
      </c>
      <c r="BI9">
        <f t="shared" si="29"/>
        <v>6.0199877512387957E-2</v>
      </c>
      <c r="BJ9">
        <f t="shared" si="30"/>
        <v>0</v>
      </c>
      <c r="BK9">
        <f t="shared" si="31"/>
        <v>0.39702861226069608</v>
      </c>
      <c r="BL9">
        <f t="shared" si="32"/>
        <v>0.37919019070071008</v>
      </c>
      <c r="BM9">
        <f t="shared" si="33"/>
        <v>1.6775354044551956E-3</v>
      </c>
      <c r="BN9">
        <f t="shared" si="34"/>
        <v>5.4891502259923311E-4</v>
      </c>
      <c r="BO9">
        <f t="shared" si="35"/>
        <v>1.2294506678885878E-2</v>
      </c>
      <c r="BP9">
        <f t="shared" si="36"/>
        <v>0</v>
      </c>
      <c r="BQ9">
        <f t="shared" si="37"/>
        <v>1.815260972439968</v>
      </c>
      <c r="BR9">
        <f t="shared" si="43"/>
        <v>2.211864198631988</v>
      </c>
    </row>
    <row r="10" spans="1:70">
      <c r="A10" t="s">
        <v>95</v>
      </c>
      <c r="B10">
        <v>279</v>
      </c>
      <c r="C10" s="1">
        <v>50.37</v>
      </c>
      <c r="D10" s="1">
        <v>0.41699999999999998</v>
      </c>
      <c r="E10" s="1">
        <v>5.7939999999999996</v>
      </c>
      <c r="F10" s="1">
        <v>0.53600000000000003</v>
      </c>
      <c r="G10" s="1">
        <v>4.3390000000000004</v>
      </c>
      <c r="H10" s="1">
        <v>16.065999999999999</v>
      </c>
      <c r="I10" s="1">
        <v>21.312000000000001</v>
      </c>
      <c r="J10" s="1">
        <v>0.11899999999999999</v>
      </c>
      <c r="K10" s="1">
        <v>4.5999999999999999E-2</v>
      </c>
      <c r="L10" s="1">
        <v>0.373</v>
      </c>
      <c r="N10">
        <f t="shared" si="0"/>
        <v>99.372</v>
      </c>
      <c r="P10" s="1">
        <v>73.977999999999994</v>
      </c>
      <c r="Q10" s="1">
        <v>95.807000000000002</v>
      </c>
      <c r="R10" s="1">
        <v>10.997</v>
      </c>
      <c r="S10" s="19">
        <f t="shared" si="38"/>
        <v>1.4142135623697993</v>
      </c>
      <c r="T10" s="19">
        <f>SUM(S$4:S10)</f>
        <v>12.365058181982514</v>
      </c>
      <c r="W10" s="4">
        <v>12</v>
      </c>
      <c r="X10" s="4">
        <v>4</v>
      </c>
      <c r="Y10" s="12">
        <v>0</v>
      </c>
      <c r="AA10" s="11">
        <f t="shared" si="1"/>
        <v>1.8523456522740918</v>
      </c>
      <c r="AB10" s="11">
        <f t="shared" si="2"/>
        <v>1.1535970176802557E-2</v>
      </c>
      <c r="AC10" s="11">
        <f t="shared" si="3"/>
        <v>0.25110690961942722</v>
      </c>
      <c r="AD10" s="11">
        <f t="shared" si="4"/>
        <v>1.5583312282766141E-2</v>
      </c>
      <c r="AE10" s="11">
        <f t="shared" si="5"/>
        <v>0</v>
      </c>
      <c r="AF10" s="11">
        <f t="shared" si="6"/>
        <v>0.13343788489421213</v>
      </c>
      <c r="AG10" s="11">
        <f t="shared" si="7"/>
        <v>0.88071482282786506</v>
      </c>
      <c r="AH10" s="11">
        <f t="shared" si="8"/>
        <v>0.83968489615242281</v>
      </c>
      <c r="AI10" s="11">
        <f t="shared" si="9"/>
        <v>3.7063949734315025E-3</v>
      </c>
      <c r="AJ10" s="11">
        <f t="shared" si="10"/>
        <v>1.3606896929106542E-3</v>
      </c>
      <c r="AK10" s="11">
        <f t="shared" si="11"/>
        <v>2.6593467408157608E-2</v>
      </c>
      <c r="AL10" s="11">
        <f t="shared" si="12"/>
        <v>0</v>
      </c>
      <c r="AM10" s="11">
        <f t="shared" si="13"/>
        <v>4.0160700003020882</v>
      </c>
      <c r="AN10" s="11">
        <f t="shared" si="14"/>
        <v>0.86842426798432415</v>
      </c>
      <c r="AO10" s="8">
        <f t="shared" si="15"/>
        <v>0</v>
      </c>
      <c r="AQ10">
        <f t="shared" si="16"/>
        <v>50.37</v>
      </c>
      <c r="AR10">
        <f>D10</f>
        <v>0.41699999999999998</v>
      </c>
      <c r="AS10">
        <f t="shared" si="40"/>
        <v>5.7939999999999996</v>
      </c>
      <c r="AT10">
        <f t="shared" si="17"/>
        <v>0.53600000000000003</v>
      </c>
      <c r="AU10">
        <f t="shared" si="18"/>
        <v>0</v>
      </c>
      <c r="AV10">
        <f t="shared" si="19"/>
        <v>4.3390000000000004</v>
      </c>
      <c r="AW10">
        <f t="shared" si="41"/>
        <v>16.065999999999999</v>
      </c>
      <c r="AX10">
        <f t="shared" si="20"/>
        <v>21.312000000000001</v>
      </c>
      <c r="AY10">
        <f t="shared" si="42"/>
        <v>0.11899999999999999</v>
      </c>
      <c r="AZ10">
        <f t="shared" si="21"/>
        <v>4.5999999999999999E-2</v>
      </c>
      <c r="BA10">
        <f t="shared" si="22"/>
        <v>0.373</v>
      </c>
      <c r="BB10">
        <f t="shared" si="23"/>
        <v>0</v>
      </c>
      <c r="BC10">
        <f t="shared" si="24"/>
        <v>99.372</v>
      </c>
      <c r="BE10">
        <f t="shared" si="25"/>
        <v>0.8383821571238349</v>
      </c>
      <c r="BF10">
        <f t="shared" si="26"/>
        <v>5.221245586357148E-3</v>
      </c>
      <c r="BG10">
        <f t="shared" si="27"/>
        <v>0.11365241271086701</v>
      </c>
      <c r="BH10">
        <f t="shared" si="28"/>
        <v>7.0530955983946313E-3</v>
      </c>
      <c r="BI10">
        <f t="shared" si="29"/>
        <v>6.0394744167919394E-2</v>
      </c>
      <c r="BJ10">
        <f t="shared" si="30"/>
        <v>0</v>
      </c>
      <c r="BK10">
        <f t="shared" si="31"/>
        <v>0.3986165282202439</v>
      </c>
      <c r="BL10">
        <f t="shared" si="32"/>
        <v>0.3800461504991316</v>
      </c>
      <c r="BM10">
        <f t="shared" si="33"/>
        <v>1.6775354044551956E-3</v>
      </c>
      <c r="BN10">
        <f t="shared" si="34"/>
        <v>6.1585587901377367E-4</v>
      </c>
      <c r="BO10">
        <f t="shared" si="35"/>
        <v>1.2036354307675676E-2</v>
      </c>
      <c r="BP10">
        <f t="shared" si="36"/>
        <v>0</v>
      </c>
      <c r="BQ10">
        <f t="shared" si="37"/>
        <v>1.8176960794978929</v>
      </c>
      <c r="BR10">
        <f t="shared" si="43"/>
        <v>2.2094287629268896</v>
      </c>
    </row>
    <row r="11" spans="1:70">
      <c r="A11" t="s">
        <v>96</v>
      </c>
      <c r="B11">
        <v>280</v>
      </c>
      <c r="C11" s="1">
        <v>50.99</v>
      </c>
      <c r="D11" s="1">
        <v>0.38700000000000001</v>
      </c>
      <c r="E11" s="1">
        <v>5.7690000000000001</v>
      </c>
      <c r="F11" s="1">
        <v>0.52500000000000002</v>
      </c>
      <c r="G11" s="1">
        <v>4.3280000000000003</v>
      </c>
      <c r="H11" s="1">
        <v>16.396000000000001</v>
      </c>
      <c r="I11" s="1">
        <v>21.513000000000002</v>
      </c>
      <c r="J11" s="1">
        <v>0.11700000000000001</v>
      </c>
      <c r="K11" s="1">
        <v>4.4999999999999998E-2</v>
      </c>
      <c r="L11" s="1">
        <v>0.376</v>
      </c>
      <c r="N11">
        <f t="shared" si="0"/>
        <v>100.44600000000003</v>
      </c>
      <c r="P11" s="1">
        <v>73.978999999999999</v>
      </c>
      <c r="Q11" s="1">
        <v>95.805000000000007</v>
      </c>
      <c r="R11" s="1">
        <v>10.997</v>
      </c>
      <c r="S11" s="19">
        <f t="shared" si="38"/>
        <v>2.2360679774977563</v>
      </c>
      <c r="T11" s="19">
        <f>SUM(S$4:S11)</f>
        <v>14.60112615948027</v>
      </c>
      <c r="W11" s="4">
        <v>12</v>
      </c>
      <c r="X11" s="4">
        <v>4</v>
      </c>
      <c r="Y11" s="12">
        <v>0</v>
      </c>
      <c r="AA11" s="11">
        <f t="shared" si="1"/>
        <v>1.8542785271224806</v>
      </c>
      <c r="AB11" s="11">
        <f t="shared" si="2"/>
        <v>1.058690247304255E-2</v>
      </c>
      <c r="AC11" s="11">
        <f t="shared" si="3"/>
        <v>0.24724105550585387</v>
      </c>
      <c r="AD11" s="11">
        <f t="shared" si="4"/>
        <v>1.5093646181292306E-2</v>
      </c>
      <c r="AE11" s="11">
        <f t="shared" si="5"/>
        <v>0</v>
      </c>
      <c r="AF11" s="11">
        <f t="shared" si="6"/>
        <v>0.13161840666992117</v>
      </c>
      <c r="AG11" s="11">
        <f t="shared" si="7"/>
        <v>0.88880262888984707</v>
      </c>
      <c r="AH11" s="11">
        <f t="shared" si="8"/>
        <v>0.83817169142605985</v>
      </c>
      <c r="AI11" s="11">
        <f t="shared" si="9"/>
        <v>3.6035493685051931E-3</v>
      </c>
      <c r="AJ11" s="11">
        <f t="shared" si="10"/>
        <v>1.3162962827711548E-3</v>
      </c>
      <c r="AK11" s="11">
        <f t="shared" si="11"/>
        <v>2.6509031282261307E-2</v>
      </c>
      <c r="AL11" s="11">
        <f t="shared" si="12"/>
        <v>0</v>
      </c>
      <c r="AM11" s="11">
        <f t="shared" si="13"/>
        <v>4.0172217352020354</v>
      </c>
      <c r="AN11" s="11">
        <f t="shared" si="14"/>
        <v>0.87101558858229555</v>
      </c>
      <c r="AO11" s="8">
        <f t="shared" si="15"/>
        <v>0</v>
      </c>
      <c r="AQ11">
        <f t="shared" si="16"/>
        <v>50.99</v>
      </c>
      <c r="AR11">
        <f>D11</f>
        <v>0.38700000000000001</v>
      </c>
      <c r="AS11">
        <f t="shared" si="40"/>
        <v>5.7690000000000001</v>
      </c>
      <c r="AT11">
        <f t="shared" si="17"/>
        <v>0.52500000000000002</v>
      </c>
      <c r="AU11">
        <f t="shared" si="18"/>
        <v>0</v>
      </c>
      <c r="AV11">
        <f t="shared" si="19"/>
        <v>4.3280000000000003</v>
      </c>
      <c r="AW11">
        <f t="shared" si="41"/>
        <v>16.396000000000001</v>
      </c>
      <c r="AX11">
        <f t="shared" si="20"/>
        <v>21.513000000000002</v>
      </c>
      <c r="AY11">
        <f t="shared" si="42"/>
        <v>0.11700000000000001</v>
      </c>
      <c r="AZ11">
        <f t="shared" si="21"/>
        <v>4.4999999999999998E-2</v>
      </c>
      <c r="BA11">
        <f t="shared" si="22"/>
        <v>0.376</v>
      </c>
      <c r="BB11">
        <f t="shared" si="23"/>
        <v>0</v>
      </c>
      <c r="BC11">
        <f t="shared" si="24"/>
        <v>100.44600000000003</v>
      </c>
      <c r="BE11">
        <f t="shared" si="25"/>
        <v>0.84870173102529967</v>
      </c>
      <c r="BF11">
        <f t="shared" si="26"/>
        <v>4.8456164074825335E-3</v>
      </c>
      <c r="BG11">
        <f t="shared" si="27"/>
        <v>0.11316202432326404</v>
      </c>
      <c r="BH11">
        <f t="shared" si="28"/>
        <v>6.9083492335022039E-3</v>
      </c>
      <c r="BI11">
        <f t="shared" si="29"/>
        <v>6.0241634652858984E-2</v>
      </c>
      <c r="BJ11">
        <f t="shared" si="30"/>
        <v>0</v>
      </c>
      <c r="BK11">
        <f t="shared" si="31"/>
        <v>0.40680421988666249</v>
      </c>
      <c r="BL11">
        <f t="shared" si="32"/>
        <v>0.38363048215502149</v>
      </c>
      <c r="BM11">
        <f t="shared" si="33"/>
        <v>1.6493415321114111E-3</v>
      </c>
      <c r="BN11">
        <f t="shared" si="34"/>
        <v>6.0246770773086553E-4</v>
      </c>
      <c r="BO11">
        <f t="shared" si="35"/>
        <v>1.2133161446879502E-2</v>
      </c>
      <c r="BP11">
        <f t="shared" si="36"/>
        <v>0</v>
      </c>
      <c r="BQ11">
        <f t="shared" si="37"/>
        <v>1.8386790283708132</v>
      </c>
      <c r="BR11">
        <f t="shared" si="43"/>
        <v>2.1848412219948741</v>
      </c>
    </row>
    <row r="12" spans="1:70" s="2" customFormat="1">
      <c r="A12" s="2" t="s">
        <v>97</v>
      </c>
      <c r="B12" s="2">
        <v>281</v>
      </c>
      <c r="C12" s="3">
        <v>46.843000000000004</v>
      </c>
      <c r="D12" s="3">
        <v>0.58799999999999997</v>
      </c>
      <c r="E12" s="3">
        <v>5.3010000000000002</v>
      </c>
      <c r="F12" s="3">
        <v>0.40100000000000002</v>
      </c>
      <c r="G12" s="3">
        <v>4.5739999999999998</v>
      </c>
      <c r="H12" s="3">
        <v>15.282999999999999</v>
      </c>
      <c r="I12" s="3">
        <v>17.838999999999999</v>
      </c>
      <c r="J12" s="3">
        <v>0.114</v>
      </c>
      <c r="K12" s="3">
        <v>5.3999999999999999E-2</v>
      </c>
      <c r="L12" s="3">
        <v>0.28699999999999998</v>
      </c>
      <c r="M12" s="3"/>
      <c r="N12" s="2">
        <f t="shared" si="0"/>
        <v>91.28400000000002</v>
      </c>
      <c r="P12" s="3">
        <v>73.98</v>
      </c>
      <c r="Q12" s="3">
        <v>95.802999999999997</v>
      </c>
      <c r="R12" s="3">
        <v>10.997</v>
      </c>
      <c r="S12" s="20">
        <f t="shared" si="38"/>
        <v>2.2360679775104666</v>
      </c>
      <c r="T12" s="20">
        <f>SUM(S$4:S12)</f>
        <v>16.837194136990735</v>
      </c>
      <c r="V12" s="3"/>
      <c r="W12" s="21">
        <v>12</v>
      </c>
      <c r="X12" s="21">
        <v>4</v>
      </c>
      <c r="Y12" s="22">
        <v>0</v>
      </c>
      <c r="AA12" s="23">
        <f t="shared" si="1"/>
        <v>1.8668220327330536</v>
      </c>
      <c r="AB12" s="23">
        <f t="shared" si="2"/>
        <v>1.7628019937483912E-2</v>
      </c>
      <c r="AC12" s="23">
        <f t="shared" si="3"/>
        <v>0.24896948093469715</v>
      </c>
      <c r="AD12" s="23">
        <f t="shared" si="4"/>
        <v>1.2634192626599655E-2</v>
      </c>
      <c r="AE12" s="23">
        <f t="shared" si="5"/>
        <v>0</v>
      </c>
      <c r="AF12" s="23">
        <f t="shared" si="6"/>
        <v>0.15243819469906147</v>
      </c>
      <c r="AG12" s="23">
        <f t="shared" si="7"/>
        <v>0.9079131232459976</v>
      </c>
      <c r="AH12" s="23">
        <f t="shared" si="8"/>
        <v>0.76167688614232143</v>
      </c>
      <c r="AI12" s="23">
        <f t="shared" si="9"/>
        <v>3.847846383185726E-3</v>
      </c>
      <c r="AJ12" s="23">
        <f t="shared" si="10"/>
        <v>1.7310242840311756E-3</v>
      </c>
      <c r="AK12" s="23">
        <f t="shared" si="11"/>
        <v>2.2174619124761544E-2</v>
      </c>
      <c r="AL12" s="23">
        <f t="shared" si="12"/>
        <v>0</v>
      </c>
      <c r="AM12" s="23">
        <f t="shared" si="13"/>
        <v>3.995835420111193</v>
      </c>
      <c r="AN12" s="23">
        <f t="shared" si="14"/>
        <v>0.85623802968012175</v>
      </c>
      <c r="AO12" s="24">
        <f t="shared" si="15"/>
        <v>0</v>
      </c>
      <c r="AQ12" s="2">
        <f t="shared" si="16"/>
        <v>46.843000000000004</v>
      </c>
      <c r="AR12" s="2">
        <f>D12</f>
        <v>0.58799999999999997</v>
      </c>
      <c r="AS12" s="2">
        <f t="shared" si="40"/>
        <v>5.3010000000000002</v>
      </c>
      <c r="AT12" s="2">
        <f t="shared" si="17"/>
        <v>0.40100000000000002</v>
      </c>
      <c r="AU12" s="2">
        <f t="shared" si="18"/>
        <v>0</v>
      </c>
      <c r="AV12" s="2">
        <f t="shared" si="19"/>
        <v>4.5739999999999998</v>
      </c>
      <c r="AW12" s="2">
        <f t="shared" si="41"/>
        <v>15.282999999999999</v>
      </c>
      <c r="AX12" s="2">
        <f t="shared" si="20"/>
        <v>17.838999999999999</v>
      </c>
      <c r="AY12" s="2">
        <f t="shared" si="42"/>
        <v>0.114</v>
      </c>
      <c r="AZ12" s="2">
        <f t="shared" si="21"/>
        <v>5.3999999999999999E-2</v>
      </c>
      <c r="BA12" s="2">
        <f t="shared" si="22"/>
        <v>0.28699999999999998</v>
      </c>
      <c r="BB12" s="2">
        <f t="shared" si="23"/>
        <v>0</v>
      </c>
      <c r="BC12" s="2">
        <f t="shared" si="24"/>
        <v>91.28400000000002</v>
      </c>
      <c r="BE12" s="2">
        <f t="shared" si="25"/>
        <v>0.77967709720372846</v>
      </c>
      <c r="BF12" s="2">
        <f t="shared" si="26"/>
        <v>7.3623319059424536E-3</v>
      </c>
      <c r="BG12" s="2">
        <f t="shared" si="27"/>
        <v>0.10398195370733622</v>
      </c>
      <c r="BH12" s="2">
        <f t="shared" si="28"/>
        <v>5.2766629383512072E-3</v>
      </c>
      <c r="BI12" s="2">
        <f t="shared" si="29"/>
        <v>6.3665720171482656E-2</v>
      </c>
      <c r="BJ12" s="2">
        <f t="shared" si="30"/>
        <v>0</v>
      </c>
      <c r="BK12" s="2">
        <f t="shared" si="31"/>
        <v>0.37918936890265081</v>
      </c>
      <c r="BL12" s="2">
        <f t="shared" si="32"/>
        <v>0.31811389258417827</v>
      </c>
      <c r="BM12" s="2">
        <f t="shared" si="33"/>
        <v>1.6070507235957337E-3</v>
      </c>
      <c r="BN12" s="2">
        <f t="shared" si="34"/>
        <v>7.2296124927703873E-4</v>
      </c>
      <c r="BO12" s="2">
        <f t="shared" si="35"/>
        <v>9.2612163171660027E-3</v>
      </c>
      <c r="BP12" s="2">
        <f t="shared" si="36"/>
        <v>0</v>
      </c>
      <c r="BQ12" s="2">
        <f t="shared" si="37"/>
        <v>1.6688582557037086</v>
      </c>
      <c r="BR12" s="2">
        <f t="shared" si="43"/>
        <v>2.3943527896719221</v>
      </c>
    </row>
    <row r="13" spans="1:70">
      <c r="A13" t="s">
        <v>98</v>
      </c>
      <c r="B13">
        <v>282</v>
      </c>
      <c r="C13" s="1">
        <v>31.116</v>
      </c>
      <c r="D13" s="1">
        <v>0.5</v>
      </c>
      <c r="E13" s="1">
        <v>5.9240000000000004</v>
      </c>
      <c r="F13" s="1">
        <v>0.34399999999999997</v>
      </c>
      <c r="G13" s="1">
        <v>6.6509999999999998</v>
      </c>
      <c r="H13" s="1">
        <v>10.377000000000001</v>
      </c>
      <c r="I13" s="1">
        <v>8.59</v>
      </c>
      <c r="J13" s="1">
        <v>0.124</v>
      </c>
      <c r="K13" s="1">
        <v>7.5999999999999998E-2</v>
      </c>
      <c r="L13" s="1">
        <v>0.314</v>
      </c>
      <c r="N13">
        <f t="shared" si="0"/>
        <v>64.015999999999991</v>
      </c>
      <c r="P13" s="1">
        <v>73.981999999999999</v>
      </c>
      <c r="Q13" s="1">
        <v>95.802000000000007</v>
      </c>
      <c r="R13" s="1">
        <v>10.997</v>
      </c>
      <c r="S13" s="19">
        <f t="shared" si="38"/>
        <v>2.236067977491401</v>
      </c>
      <c r="T13" s="19">
        <f>SUM(S$4:S13)</f>
        <v>19.073262114482137</v>
      </c>
      <c r="W13" s="4">
        <v>12</v>
      </c>
      <c r="X13" s="4">
        <v>4</v>
      </c>
      <c r="Y13" s="12">
        <v>0</v>
      </c>
      <c r="AA13" s="11">
        <f t="shared" si="1"/>
        <v>1.7853943314008363</v>
      </c>
      <c r="AB13" s="11">
        <f t="shared" si="2"/>
        <v>2.1581835763392371E-2</v>
      </c>
      <c r="AC13" s="11">
        <f t="shared" si="3"/>
        <v>0.40058578259900196</v>
      </c>
      <c r="AD13" s="11">
        <f t="shared" si="4"/>
        <v>1.5604639355410451E-2</v>
      </c>
      <c r="AE13" s="11">
        <f t="shared" si="5"/>
        <v>0</v>
      </c>
      <c r="AF13" s="11">
        <f t="shared" si="6"/>
        <v>0.31913670472610273</v>
      </c>
      <c r="AG13" s="11">
        <f t="shared" si="7"/>
        <v>0.88756398042078621</v>
      </c>
      <c r="AH13" s="11">
        <f t="shared" si="8"/>
        <v>0.52806283988663627</v>
      </c>
      <c r="AI13" s="11">
        <f t="shared" si="9"/>
        <v>6.0259667534983746E-3</v>
      </c>
      <c r="AJ13" s="11">
        <f t="shared" si="10"/>
        <v>3.5076412191271775E-3</v>
      </c>
      <c r="AK13" s="11">
        <f t="shared" si="11"/>
        <v>3.4929799467550142E-2</v>
      </c>
      <c r="AL13" s="11">
        <f t="shared" si="12"/>
        <v>0</v>
      </c>
      <c r="AM13" s="11">
        <f t="shared" si="13"/>
        <v>4.0023935215923414</v>
      </c>
      <c r="AN13" s="11">
        <f t="shared" si="14"/>
        <v>0.73552952388747928</v>
      </c>
      <c r="AO13" s="8">
        <f t="shared" si="15"/>
        <v>0</v>
      </c>
      <c r="AQ13">
        <f t="shared" si="16"/>
        <v>31.116</v>
      </c>
      <c r="AR13">
        <f t="shared" si="39"/>
        <v>0.5</v>
      </c>
      <c r="AS13">
        <f t="shared" si="40"/>
        <v>5.9240000000000004</v>
      </c>
      <c r="AT13">
        <f t="shared" si="17"/>
        <v>0.34399999999999997</v>
      </c>
      <c r="AU13">
        <f t="shared" si="18"/>
        <v>0</v>
      </c>
      <c r="AV13">
        <f t="shared" si="19"/>
        <v>6.6509999999999998</v>
      </c>
      <c r="AW13">
        <f t="shared" si="41"/>
        <v>10.377000000000001</v>
      </c>
      <c r="AX13">
        <f t="shared" si="20"/>
        <v>8.59</v>
      </c>
      <c r="AY13">
        <f t="shared" si="42"/>
        <v>0.124</v>
      </c>
      <c r="AZ13">
        <f t="shared" si="21"/>
        <v>7.5999999999999998E-2</v>
      </c>
      <c r="BA13">
        <f t="shared" si="22"/>
        <v>0.314</v>
      </c>
      <c r="BB13">
        <f t="shared" si="23"/>
        <v>0</v>
      </c>
      <c r="BC13">
        <f t="shared" si="24"/>
        <v>64.015999999999991</v>
      </c>
      <c r="BE13">
        <f t="shared" si="25"/>
        <v>0.51790945406125166</v>
      </c>
      <c r="BF13">
        <f t="shared" si="26"/>
        <v>6.2604863145769166E-3</v>
      </c>
      <c r="BG13">
        <f t="shared" si="27"/>
        <v>0.11620243232640252</v>
      </c>
      <c r="BH13">
        <f t="shared" si="28"/>
        <v>4.5266135929995389E-3</v>
      </c>
      <c r="BI13">
        <f t="shared" si="29"/>
        <v>9.2575580424252554E-2</v>
      </c>
      <c r="BJ13">
        <f t="shared" si="30"/>
        <v>0</v>
      </c>
      <c r="BK13">
        <f t="shared" si="31"/>
        <v>0.25746568612856163</v>
      </c>
      <c r="BL13">
        <f t="shared" si="32"/>
        <v>0.15318113892584179</v>
      </c>
      <c r="BM13">
        <f t="shared" si="33"/>
        <v>1.7480200853146578E-3</v>
      </c>
      <c r="BN13">
        <f t="shared" si="34"/>
        <v>1.0175010175010174E-3</v>
      </c>
      <c r="BO13">
        <f t="shared" si="35"/>
        <v>1.0132480570000435E-2</v>
      </c>
      <c r="BP13">
        <f t="shared" si="36"/>
        <v>0</v>
      </c>
      <c r="BQ13">
        <f t="shared" si="37"/>
        <v>1.1610193934467026</v>
      </c>
      <c r="BR13">
        <f t="shared" si="43"/>
        <v>3.4473097901581902</v>
      </c>
    </row>
    <row r="14" spans="1:70">
      <c r="A14" t="s">
        <v>99</v>
      </c>
      <c r="B14">
        <v>283</v>
      </c>
      <c r="C14" s="1">
        <v>27.614000000000001</v>
      </c>
      <c r="D14" s="1">
        <v>0.35499999999999998</v>
      </c>
      <c r="E14" s="1">
        <v>7.1180000000000003</v>
      </c>
      <c r="F14" s="1">
        <v>6.9000000000000006E-2</v>
      </c>
      <c r="G14" s="1">
        <v>7.8090000000000002</v>
      </c>
      <c r="H14" s="1">
        <v>14.558</v>
      </c>
      <c r="I14" s="1">
        <v>2.496</v>
      </c>
      <c r="J14" s="1">
        <v>0.128</v>
      </c>
      <c r="K14" s="1">
        <v>0.112</v>
      </c>
      <c r="L14" s="1">
        <v>0.53700000000000003</v>
      </c>
      <c r="N14">
        <f t="shared" si="0"/>
        <v>60.796000000000006</v>
      </c>
      <c r="P14" s="1">
        <v>73.983000000000004</v>
      </c>
      <c r="Q14" s="1">
        <v>95.8</v>
      </c>
      <c r="R14" s="1">
        <v>10.997</v>
      </c>
      <c r="S14" s="19">
        <f t="shared" si="38"/>
        <v>2.2360679775104666</v>
      </c>
      <c r="T14" s="19">
        <f>SUM(S$4:S14)</f>
        <v>21.309330091992603</v>
      </c>
      <c r="W14" s="4">
        <v>12</v>
      </c>
      <c r="X14" s="4">
        <v>4</v>
      </c>
      <c r="Y14" s="12">
        <v>0</v>
      </c>
      <c r="AA14" s="11">
        <f t="shared" si="1"/>
        <v>1.6559907071765607</v>
      </c>
      <c r="AB14" s="11">
        <f t="shared" si="2"/>
        <v>1.6014925328991281E-2</v>
      </c>
      <c r="AC14" s="11">
        <f t="shared" si="3"/>
        <v>0.50305636849484747</v>
      </c>
      <c r="AD14" s="11">
        <f t="shared" si="4"/>
        <v>3.2713165457119589E-3</v>
      </c>
      <c r="AE14" s="11">
        <f t="shared" si="5"/>
        <v>0</v>
      </c>
      <c r="AF14" s="11">
        <f t="shared" si="6"/>
        <v>0.39161869643906183</v>
      </c>
      <c r="AG14" s="11">
        <f t="shared" si="7"/>
        <v>1.301390863922907</v>
      </c>
      <c r="AH14" s="11">
        <f t="shared" si="8"/>
        <v>0.16036707583325316</v>
      </c>
      <c r="AI14" s="11">
        <f t="shared" si="9"/>
        <v>6.5011951370425852E-3</v>
      </c>
      <c r="AJ14" s="11">
        <f t="shared" si="10"/>
        <v>5.4025373921601418E-3</v>
      </c>
      <c r="AK14" s="11">
        <f t="shared" si="11"/>
        <v>6.2433677407265013E-2</v>
      </c>
      <c r="AL14" s="11">
        <f t="shared" si="12"/>
        <v>0</v>
      </c>
      <c r="AM14" s="11">
        <f t="shared" si="13"/>
        <v>4.106047363677801</v>
      </c>
      <c r="AN14" s="11">
        <f t="shared" si="14"/>
        <v>0.76868488778330768</v>
      </c>
      <c r="AO14" s="8">
        <f t="shared" si="15"/>
        <v>0</v>
      </c>
      <c r="AQ14">
        <f t="shared" si="16"/>
        <v>27.614000000000001</v>
      </c>
      <c r="AR14">
        <f t="shared" si="39"/>
        <v>0.35499999999999998</v>
      </c>
      <c r="AS14">
        <f t="shared" si="40"/>
        <v>7.1180000000000003</v>
      </c>
      <c r="AT14">
        <f t="shared" si="17"/>
        <v>6.9000000000000006E-2</v>
      </c>
      <c r="AU14">
        <f t="shared" si="18"/>
        <v>0</v>
      </c>
      <c r="AV14">
        <f t="shared" si="19"/>
        <v>7.8090000000000002</v>
      </c>
      <c r="AW14">
        <f t="shared" si="41"/>
        <v>14.558</v>
      </c>
      <c r="AX14">
        <f t="shared" si="20"/>
        <v>2.496</v>
      </c>
      <c r="AY14">
        <f t="shared" si="42"/>
        <v>0.128</v>
      </c>
      <c r="AZ14">
        <f t="shared" si="21"/>
        <v>0.112</v>
      </c>
      <c r="BA14">
        <f t="shared" si="22"/>
        <v>0.53700000000000003</v>
      </c>
      <c r="BB14">
        <f t="shared" si="23"/>
        <v>0</v>
      </c>
      <c r="BC14">
        <f t="shared" si="24"/>
        <v>60.796000000000006</v>
      </c>
      <c r="BE14">
        <f t="shared" si="25"/>
        <v>0.45962050599201065</v>
      </c>
      <c r="BF14">
        <f t="shared" si="26"/>
        <v>4.4449452833496108E-3</v>
      </c>
      <c r="BG14">
        <f t="shared" si="27"/>
        <v>0.13962338171832092</v>
      </c>
      <c r="BH14">
        <f t="shared" si="28"/>
        <v>9.0795447068886114E-4</v>
      </c>
      <c r="BI14">
        <f t="shared" si="29"/>
        <v>0.10869383664606649</v>
      </c>
      <c r="BJ14">
        <f t="shared" si="30"/>
        <v>0</v>
      </c>
      <c r="BK14">
        <f t="shared" si="31"/>
        <v>0.36120125842339795</v>
      </c>
      <c r="BL14">
        <f t="shared" si="32"/>
        <v>4.4509909517916307E-2</v>
      </c>
      <c r="BM14">
        <f t="shared" si="33"/>
        <v>1.8044078300022274E-3</v>
      </c>
      <c r="BN14">
        <f t="shared" si="34"/>
        <v>1.49947518368571E-3</v>
      </c>
      <c r="BO14">
        <f t="shared" si="35"/>
        <v>1.7328477917484823E-2</v>
      </c>
      <c r="BP14">
        <f t="shared" si="36"/>
        <v>0</v>
      </c>
      <c r="BQ14">
        <f t="shared" si="37"/>
        <v>1.1396341529829233</v>
      </c>
      <c r="BR14">
        <f t="shared" si="43"/>
        <v>3.6029521868315988</v>
      </c>
    </row>
    <row r="15" spans="1:70" s="2" customFormat="1">
      <c r="A15" s="2" t="s">
        <v>100</v>
      </c>
      <c r="B15" s="2">
        <v>284</v>
      </c>
      <c r="C15" s="3">
        <v>39.335000000000001</v>
      </c>
      <c r="D15" s="3">
        <v>1.7000000000000001E-2</v>
      </c>
      <c r="E15" s="3">
        <v>0.311</v>
      </c>
      <c r="F15" s="3">
        <v>1.4999999999999999E-2</v>
      </c>
      <c r="G15" s="3">
        <v>12.201000000000001</v>
      </c>
      <c r="H15" s="3">
        <v>46.728000000000002</v>
      </c>
      <c r="I15" s="3">
        <v>0.23599999999999999</v>
      </c>
      <c r="J15" s="3">
        <v>0.189</v>
      </c>
      <c r="K15" s="3">
        <v>0.28299999999999997</v>
      </c>
      <c r="L15" s="3">
        <v>2.8000000000000001E-2</v>
      </c>
      <c r="M15" s="3"/>
      <c r="N15" s="2">
        <f t="shared" si="0"/>
        <v>99.343000000000004</v>
      </c>
      <c r="P15" s="3">
        <v>73.983999999999995</v>
      </c>
      <c r="Q15" s="3">
        <v>95.799000000000007</v>
      </c>
      <c r="R15" s="3">
        <v>10.997</v>
      </c>
      <c r="S15" s="20">
        <f t="shared" si="38"/>
        <v>1.4142135623597507</v>
      </c>
      <c r="T15" s="20">
        <f>SUM(S$4:S15)</f>
        <v>22.723543654352355</v>
      </c>
      <c r="V15" s="3"/>
      <c r="W15" s="21">
        <v>12</v>
      </c>
      <c r="X15" s="21">
        <v>4</v>
      </c>
      <c r="Y15" s="22">
        <v>0</v>
      </c>
      <c r="AA15" s="23">
        <f t="shared" si="1"/>
        <v>1.4770068738420177</v>
      </c>
      <c r="AB15" s="23">
        <f t="shared" si="2"/>
        <v>4.8019791886228392E-4</v>
      </c>
      <c r="AC15" s="23">
        <f t="shared" si="3"/>
        <v>1.3762389464406985E-2</v>
      </c>
      <c r="AD15" s="23">
        <f t="shared" si="4"/>
        <v>4.4528649703566217E-4</v>
      </c>
      <c r="AE15" s="23">
        <f t="shared" si="5"/>
        <v>0</v>
      </c>
      <c r="AF15" s="23">
        <f t="shared" si="6"/>
        <v>0.38312298602758671</v>
      </c>
      <c r="AG15" s="23">
        <f t="shared" si="7"/>
        <v>2.6155198410223148</v>
      </c>
      <c r="AH15" s="23">
        <f t="shared" si="8"/>
        <v>9.4941790843431108E-3</v>
      </c>
      <c r="AI15" s="23">
        <f t="shared" si="9"/>
        <v>6.010627631010396E-3</v>
      </c>
      <c r="AJ15" s="23">
        <f t="shared" si="10"/>
        <v>8.5475368423281444E-3</v>
      </c>
      <c r="AK15" s="23">
        <f t="shared" si="11"/>
        <v>2.0383438569842407E-3</v>
      </c>
      <c r="AL15" s="23">
        <f t="shared" si="12"/>
        <v>0</v>
      </c>
      <c r="AM15" s="23">
        <f t="shared" si="13"/>
        <v>4.5164282621868894</v>
      </c>
      <c r="AN15" s="23">
        <f t="shared" si="14"/>
        <v>0.87223453804783158</v>
      </c>
      <c r="AO15" s="24">
        <f t="shared" si="15"/>
        <v>0</v>
      </c>
      <c r="AQ15" s="2">
        <f t="shared" si="16"/>
        <v>39.335000000000001</v>
      </c>
      <c r="AR15" s="2">
        <f t="shared" si="39"/>
        <v>1.7000000000000001E-2</v>
      </c>
      <c r="AS15" s="2">
        <f t="shared" si="40"/>
        <v>0.311</v>
      </c>
      <c r="AT15" s="2">
        <f t="shared" si="17"/>
        <v>1.4999999999999999E-2</v>
      </c>
      <c r="AU15" s="2">
        <f t="shared" si="18"/>
        <v>0</v>
      </c>
      <c r="AV15" s="2">
        <f t="shared" si="19"/>
        <v>12.201000000000001</v>
      </c>
      <c r="AW15" s="2">
        <f t="shared" si="41"/>
        <v>46.728000000000002</v>
      </c>
      <c r="AX15" s="2">
        <f t="shared" si="20"/>
        <v>0.23599999999999999</v>
      </c>
      <c r="AY15" s="2">
        <f t="shared" si="42"/>
        <v>0.189</v>
      </c>
      <c r="AZ15" s="2">
        <f t="shared" si="21"/>
        <v>0.28299999999999997</v>
      </c>
      <c r="BA15" s="2">
        <f t="shared" si="22"/>
        <v>2.8000000000000001E-2</v>
      </c>
      <c r="BB15" s="2">
        <f t="shared" si="23"/>
        <v>0</v>
      </c>
      <c r="BC15" s="2">
        <f t="shared" si="24"/>
        <v>99.343000000000004</v>
      </c>
      <c r="BE15" s="2">
        <f t="shared" si="25"/>
        <v>0.65471038615179766</v>
      </c>
      <c r="BF15" s="2">
        <f t="shared" si="26"/>
        <v>2.1285653469561516E-4</v>
      </c>
      <c r="BG15" s="2">
        <f t="shared" si="27"/>
        <v>6.1004315417810913E-3</v>
      </c>
      <c r="BH15" s="2">
        <f t="shared" si="28"/>
        <v>1.9738140667149154E-4</v>
      </c>
      <c r="BI15" s="2">
        <f t="shared" si="29"/>
        <v>0.16982629029564059</v>
      </c>
      <c r="BJ15" s="2">
        <f t="shared" si="30"/>
        <v>0</v>
      </c>
      <c r="BK15" s="2">
        <f t="shared" si="31"/>
        <v>1.1593771399648674</v>
      </c>
      <c r="BL15" s="2">
        <f t="shared" si="32"/>
        <v>4.2084690089055484E-3</v>
      </c>
      <c r="BM15" s="2">
        <f t="shared" si="33"/>
        <v>2.6643209364876639E-3</v>
      </c>
      <c r="BN15" s="2">
        <f t="shared" si="34"/>
        <v>3.7888524730629986E-3</v>
      </c>
      <c r="BO15" s="2">
        <f t="shared" si="35"/>
        <v>9.0353329923570759E-4</v>
      </c>
      <c r="BP15" s="2">
        <f t="shared" si="36"/>
        <v>0</v>
      </c>
      <c r="BQ15" s="2">
        <f t="shared" si="37"/>
        <v>2.0019896616131452</v>
      </c>
      <c r="BR15" s="2">
        <f t="shared" si="43"/>
        <v>2.2559698228150098</v>
      </c>
    </row>
    <row r="16" spans="1:70">
      <c r="A16" t="s">
        <v>101</v>
      </c>
      <c r="B16">
        <v>285</v>
      </c>
      <c r="C16" s="1">
        <v>39.685000000000002</v>
      </c>
      <c r="D16" s="1">
        <v>5.0000000000000001E-3</v>
      </c>
      <c r="E16" s="1">
        <v>2.1999999999999999E-2</v>
      </c>
      <c r="F16" s="1">
        <v>1.4999999999999999E-2</v>
      </c>
      <c r="G16" s="1">
        <v>12.166</v>
      </c>
      <c r="H16" s="1">
        <v>47.527999999999999</v>
      </c>
      <c r="I16" s="1">
        <v>0.215</v>
      </c>
      <c r="J16" s="1">
        <v>0.183</v>
      </c>
      <c r="K16" s="1">
        <v>0.28999999999999998</v>
      </c>
      <c r="L16" s="1">
        <v>0</v>
      </c>
      <c r="N16">
        <f t="shared" si="0"/>
        <v>100.10900000000001</v>
      </c>
      <c r="P16" s="1">
        <v>73.984999999999999</v>
      </c>
      <c r="Q16" s="1">
        <v>95.798000000000002</v>
      </c>
      <c r="R16" s="1">
        <v>10.997</v>
      </c>
      <c r="S16" s="19">
        <f t="shared" si="38"/>
        <v>1.4142135623798477</v>
      </c>
      <c r="T16" s="19">
        <f>SUM(S$4:S16)</f>
        <v>24.137757216732204</v>
      </c>
      <c r="W16" s="4">
        <v>12</v>
      </c>
      <c r="X16" s="4">
        <v>4</v>
      </c>
      <c r="Y16" s="12">
        <v>0</v>
      </c>
      <c r="AA16" s="11">
        <f t="shared" si="1"/>
        <v>1.4782591365215298</v>
      </c>
      <c r="AB16" s="11">
        <f t="shared" si="2"/>
        <v>1.4010775741538789E-4</v>
      </c>
      <c r="AC16" s="11">
        <f t="shared" si="3"/>
        <v>9.6577722786277815E-4</v>
      </c>
      <c r="AD16" s="11">
        <f t="shared" si="4"/>
        <v>4.4173351485245226E-4</v>
      </c>
      <c r="AE16" s="11">
        <f t="shared" si="5"/>
        <v>0</v>
      </c>
      <c r="AF16" s="11">
        <f t="shared" si="6"/>
        <v>0.37897574830568698</v>
      </c>
      <c r="AG16" s="11">
        <f t="shared" si="7"/>
        <v>2.6390717043043921</v>
      </c>
      <c r="AH16" s="11">
        <f t="shared" si="8"/>
        <v>8.580344035399411E-3</v>
      </c>
      <c r="AI16" s="11">
        <f t="shared" si="9"/>
        <v>5.7733772202926484E-3</v>
      </c>
      <c r="AJ16" s="11">
        <f t="shared" si="10"/>
        <v>8.6890714622663411E-3</v>
      </c>
      <c r="AK16" s="11">
        <f t="shared" si="11"/>
        <v>0</v>
      </c>
      <c r="AL16" s="11">
        <f t="shared" si="12"/>
        <v>0</v>
      </c>
      <c r="AM16" s="11">
        <f t="shared" si="13"/>
        <v>4.5208970003496987</v>
      </c>
      <c r="AN16" s="11">
        <f t="shared" si="14"/>
        <v>0.87443015583537642</v>
      </c>
      <c r="AO16" s="8">
        <f t="shared" si="15"/>
        <v>0</v>
      </c>
      <c r="AQ16">
        <f t="shared" si="16"/>
        <v>39.685000000000002</v>
      </c>
      <c r="AR16">
        <f t="shared" si="39"/>
        <v>5.0000000000000001E-3</v>
      </c>
      <c r="AS16">
        <f t="shared" si="40"/>
        <v>2.1999999999999999E-2</v>
      </c>
      <c r="AT16">
        <f t="shared" si="17"/>
        <v>1.4999999999999999E-2</v>
      </c>
      <c r="AU16">
        <f t="shared" si="18"/>
        <v>0</v>
      </c>
      <c r="AV16">
        <f t="shared" si="19"/>
        <v>12.166</v>
      </c>
      <c r="AW16">
        <f t="shared" si="41"/>
        <v>47.527999999999999</v>
      </c>
      <c r="AX16">
        <f t="shared" si="20"/>
        <v>0.215</v>
      </c>
      <c r="AY16">
        <f t="shared" si="42"/>
        <v>0.183</v>
      </c>
      <c r="AZ16">
        <f t="shared" si="21"/>
        <v>0.28999999999999998</v>
      </c>
      <c r="BA16">
        <f t="shared" si="22"/>
        <v>0</v>
      </c>
      <c r="BB16">
        <f t="shared" si="23"/>
        <v>0</v>
      </c>
      <c r="BC16">
        <f t="shared" si="24"/>
        <v>100.10900000000001</v>
      </c>
      <c r="BE16">
        <f t="shared" si="25"/>
        <v>0.6605359520639148</v>
      </c>
      <c r="BF16">
        <f t="shared" si="26"/>
        <v>6.2604863145769159E-5</v>
      </c>
      <c r="BG16">
        <f t="shared" si="27"/>
        <v>4.3154178109062379E-4</v>
      </c>
      <c r="BH16">
        <f t="shared" si="28"/>
        <v>1.9738140667149154E-4</v>
      </c>
      <c r="BI16">
        <f t="shared" si="29"/>
        <v>0.169339123656812</v>
      </c>
      <c r="BJ16">
        <f t="shared" si="30"/>
        <v>0</v>
      </c>
      <c r="BK16">
        <f t="shared" si="31"/>
        <v>1.1792260894592153</v>
      </c>
      <c r="BL16">
        <f t="shared" si="32"/>
        <v>3.8339865970961565E-3</v>
      </c>
      <c r="BM16">
        <f t="shared" si="33"/>
        <v>2.5797393194563092E-3</v>
      </c>
      <c r="BN16">
        <f t="shared" si="34"/>
        <v>3.8825696720433556E-3</v>
      </c>
      <c r="BO16">
        <f t="shared" si="35"/>
        <v>0</v>
      </c>
      <c r="BP16">
        <f t="shared" si="36"/>
        <v>0</v>
      </c>
      <c r="BQ16">
        <f t="shared" si="37"/>
        <v>2.0200889888194458</v>
      </c>
      <c r="BR16">
        <f t="shared" si="43"/>
        <v>2.2379692307474741</v>
      </c>
    </row>
    <row r="17" spans="1:70">
      <c r="A17" t="s">
        <v>102</v>
      </c>
      <c r="B17">
        <v>286</v>
      </c>
      <c r="C17" s="1">
        <v>39.787999999999997</v>
      </c>
      <c r="D17" s="1">
        <v>4.0000000000000001E-3</v>
      </c>
      <c r="E17" s="1">
        <v>0.02</v>
      </c>
      <c r="F17" s="1">
        <v>1.7000000000000001E-2</v>
      </c>
      <c r="G17" s="1">
        <v>12.105</v>
      </c>
      <c r="H17" s="1">
        <v>47.673999999999999</v>
      </c>
      <c r="I17" s="1">
        <v>0.19</v>
      </c>
      <c r="J17" s="1">
        <v>0.184</v>
      </c>
      <c r="K17" s="1">
        <v>0.28599999999999998</v>
      </c>
      <c r="L17" s="1">
        <v>0</v>
      </c>
      <c r="N17">
        <f t="shared" si="0"/>
        <v>100.268</v>
      </c>
      <c r="P17" s="1">
        <v>73.986999999999995</v>
      </c>
      <c r="Q17" s="1">
        <v>95.796000000000006</v>
      </c>
      <c r="R17" s="1">
        <v>10.997</v>
      </c>
      <c r="S17" s="19">
        <f t="shared" si="38"/>
        <v>2.8284271247395987</v>
      </c>
      <c r="T17" s="19">
        <f>SUM(S$4:S17)</f>
        <v>26.966184341471802</v>
      </c>
      <c r="W17" s="4">
        <v>12</v>
      </c>
      <c r="X17" s="4">
        <v>4</v>
      </c>
      <c r="Y17" s="12">
        <v>0</v>
      </c>
      <c r="AA17" s="11">
        <f t="shared" si="1"/>
        <v>1.4789666766443967</v>
      </c>
      <c r="AB17" s="11">
        <f t="shared" si="2"/>
        <v>1.1184955511852032E-4</v>
      </c>
      <c r="AC17" s="11">
        <f t="shared" si="3"/>
        <v>8.7612559524281527E-4</v>
      </c>
      <c r="AD17" s="11">
        <f t="shared" si="4"/>
        <v>4.995743196086177E-4</v>
      </c>
      <c r="AE17" s="11">
        <f t="shared" si="5"/>
        <v>0</v>
      </c>
      <c r="AF17" s="11">
        <f t="shared" si="6"/>
        <v>0.37627944354749171</v>
      </c>
      <c r="AG17" s="11">
        <f t="shared" si="7"/>
        <v>2.641589534610802</v>
      </c>
      <c r="AH17" s="11">
        <f t="shared" si="8"/>
        <v>7.5666201898099382E-3</v>
      </c>
      <c r="AI17" s="11">
        <f t="shared" si="9"/>
        <v>5.7926696238994402E-3</v>
      </c>
      <c r="AJ17" s="11">
        <f t="shared" si="10"/>
        <v>8.5511297566880015E-3</v>
      </c>
      <c r="AK17" s="11">
        <f t="shared" si="11"/>
        <v>0</v>
      </c>
      <c r="AL17" s="11">
        <f t="shared" si="12"/>
        <v>0</v>
      </c>
      <c r="AM17" s="11">
        <f t="shared" si="13"/>
        <v>4.5202336238430574</v>
      </c>
      <c r="AN17" s="11">
        <f t="shared" si="14"/>
        <v>0.87531617632481751</v>
      </c>
      <c r="AO17" s="8">
        <f t="shared" si="15"/>
        <v>0</v>
      </c>
      <c r="AQ17">
        <f t="shared" si="16"/>
        <v>39.787999999999997</v>
      </c>
      <c r="AR17">
        <f t="shared" si="39"/>
        <v>4.0000000000000001E-3</v>
      </c>
      <c r="AS17">
        <f t="shared" si="40"/>
        <v>0.02</v>
      </c>
      <c r="AT17">
        <f t="shared" si="17"/>
        <v>1.7000000000000001E-2</v>
      </c>
      <c r="AU17">
        <f t="shared" si="18"/>
        <v>0</v>
      </c>
      <c r="AV17">
        <f t="shared" si="19"/>
        <v>12.105</v>
      </c>
      <c r="AW17">
        <f t="shared" si="41"/>
        <v>47.673999999999999</v>
      </c>
      <c r="AX17">
        <f t="shared" si="20"/>
        <v>0.19</v>
      </c>
      <c r="AY17">
        <f t="shared" si="42"/>
        <v>0.184</v>
      </c>
      <c r="AZ17">
        <f t="shared" si="21"/>
        <v>0.28599999999999998</v>
      </c>
      <c r="BA17">
        <f t="shared" si="22"/>
        <v>0</v>
      </c>
      <c r="BB17">
        <f t="shared" si="23"/>
        <v>0</v>
      </c>
      <c r="BC17">
        <f t="shared" si="24"/>
        <v>100.268</v>
      </c>
      <c r="BE17">
        <f t="shared" si="25"/>
        <v>0.66225033288948065</v>
      </c>
      <c r="BF17">
        <f t="shared" si="26"/>
        <v>5.0083890516615331E-5</v>
      </c>
      <c r="BG17">
        <f t="shared" si="27"/>
        <v>3.923107100823853E-4</v>
      </c>
      <c r="BH17">
        <f t="shared" si="28"/>
        <v>2.2369892756102374E-4</v>
      </c>
      <c r="BI17">
        <f t="shared" si="29"/>
        <v>0.16849006180056791</v>
      </c>
      <c r="BJ17">
        <f t="shared" si="30"/>
        <v>0</v>
      </c>
      <c r="BK17">
        <f t="shared" si="31"/>
        <v>1.1828485227419339</v>
      </c>
      <c r="BL17">
        <f t="shared" si="32"/>
        <v>3.3881742020849758E-3</v>
      </c>
      <c r="BM17">
        <f t="shared" si="33"/>
        <v>2.5938362556282017E-3</v>
      </c>
      <c r="BN17">
        <f t="shared" si="34"/>
        <v>3.8290169869117231E-3</v>
      </c>
      <c r="BO17">
        <f t="shared" si="35"/>
        <v>0</v>
      </c>
      <c r="BP17">
        <f t="shared" si="36"/>
        <v>0</v>
      </c>
      <c r="BQ17">
        <f t="shared" si="37"/>
        <v>2.0240660384047673</v>
      </c>
      <c r="BR17">
        <f t="shared" si="43"/>
        <v>2.2332441422739358</v>
      </c>
    </row>
    <row r="18" spans="1:70">
      <c r="A18" t="s">
        <v>103</v>
      </c>
      <c r="B18">
        <v>287</v>
      </c>
      <c r="C18" s="1">
        <v>39.805999999999997</v>
      </c>
      <c r="D18" s="1">
        <v>0</v>
      </c>
      <c r="E18" s="1">
        <v>0.02</v>
      </c>
      <c r="F18" s="1">
        <v>1.4999999999999999E-2</v>
      </c>
      <c r="G18" s="1">
        <v>12.154</v>
      </c>
      <c r="H18" s="1">
        <v>47.646000000000001</v>
      </c>
      <c r="I18" s="1">
        <v>0.17399999999999999</v>
      </c>
      <c r="J18" s="1">
        <v>0.17799999999999999</v>
      </c>
      <c r="K18" s="1">
        <v>0.29299999999999998</v>
      </c>
      <c r="L18" s="1">
        <v>0</v>
      </c>
      <c r="N18">
        <f t="shared" si="0"/>
        <v>100.28600000000002</v>
      </c>
      <c r="P18" s="1">
        <v>73.988</v>
      </c>
      <c r="Q18" s="1">
        <v>95.793999999999997</v>
      </c>
      <c r="R18" s="1">
        <v>10.997</v>
      </c>
      <c r="S18" s="19">
        <f t="shared" si="38"/>
        <v>2.2360679775104666</v>
      </c>
      <c r="T18" s="19">
        <f>SUM(S$4:S18)</f>
        <v>29.202252318982268</v>
      </c>
      <c r="W18" s="4">
        <v>12</v>
      </c>
      <c r="X18" s="4">
        <v>4</v>
      </c>
      <c r="Y18" s="12">
        <v>0</v>
      </c>
      <c r="AA18" s="11">
        <f t="shared" si="1"/>
        <v>1.4795417579281502</v>
      </c>
      <c r="AB18" s="11">
        <f t="shared" si="2"/>
        <v>0</v>
      </c>
      <c r="AC18" s="11">
        <f t="shared" si="3"/>
        <v>8.7606993581801579E-4</v>
      </c>
      <c r="AD18" s="11">
        <f t="shared" si="4"/>
        <v>4.4077286658335193E-4</v>
      </c>
      <c r="AE18" s="11">
        <f t="shared" si="5"/>
        <v>0</v>
      </c>
      <c r="AF18" s="11">
        <f t="shared" si="6"/>
        <v>0.37777858896814054</v>
      </c>
      <c r="AG18" s="11">
        <f t="shared" si="7"/>
        <v>2.6398703512494968</v>
      </c>
      <c r="AH18" s="11">
        <f t="shared" si="8"/>
        <v>6.9289909010335935E-3</v>
      </c>
      <c r="AI18" s="11">
        <f t="shared" si="9"/>
        <v>5.6034222204256398E-3</v>
      </c>
      <c r="AJ18" s="11">
        <f t="shared" si="10"/>
        <v>8.7598666010008427E-3</v>
      </c>
      <c r="AK18" s="11">
        <f t="shared" si="11"/>
        <v>0</v>
      </c>
      <c r="AL18" s="11">
        <f t="shared" si="12"/>
        <v>0</v>
      </c>
      <c r="AM18" s="11">
        <f t="shared" si="13"/>
        <v>4.5197998206706496</v>
      </c>
      <c r="AN18" s="11">
        <f t="shared" si="14"/>
        <v>0.87481029223336537</v>
      </c>
      <c r="AO18" s="8">
        <f t="shared" si="15"/>
        <v>0</v>
      </c>
      <c r="AQ18">
        <f t="shared" si="16"/>
        <v>39.805999999999997</v>
      </c>
      <c r="AR18">
        <f t="shared" si="39"/>
        <v>0</v>
      </c>
      <c r="AS18">
        <f t="shared" si="40"/>
        <v>0.02</v>
      </c>
      <c r="AT18">
        <f t="shared" si="17"/>
        <v>1.4999999999999999E-2</v>
      </c>
      <c r="AU18">
        <f t="shared" si="18"/>
        <v>0</v>
      </c>
      <c r="AV18">
        <f t="shared" si="19"/>
        <v>12.154</v>
      </c>
      <c r="AW18">
        <f t="shared" si="41"/>
        <v>47.646000000000001</v>
      </c>
      <c r="AX18">
        <f t="shared" si="20"/>
        <v>0.17399999999999999</v>
      </c>
      <c r="AY18">
        <f t="shared" si="42"/>
        <v>0.17799999999999999</v>
      </c>
      <c r="AZ18">
        <f t="shared" si="21"/>
        <v>0.29299999999999998</v>
      </c>
      <c r="BA18">
        <f t="shared" si="22"/>
        <v>0</v>
      </c>
      <c r="BB18">
        <f t="shared" si="23"/>
        <v>0</v>
      </c>
      <c r="BC18">
        <f t="shared" si="24"/>
        <v>100.28600000000002</v>
      </c>
      <c r="BE18">
        <f t="shared" si="25"/>
        <v>0.66254993342210389</v>
      </c>
      <c r="BF18">
        <f t="shared" si="26"/>
        <v>0</v>
      </c>
      <c r="BG18">
        <f t="shared" si="27"/>
        <v>3.923107100823853E-4</v>
      </c>
      <c r="BH18">
        <f t="shared" si="28"/>
        <v>1.9738140667149154E-4</v>
      </c>
      <c r="BI18">
        <f t="shared" si="29"/>
        <v>0.16917209509492792</v>
      </c>
      <c r="BJ18">
        <f t="shared" si="30"/>
        <v>0</v>
      </c>
      <c r="BK18">
        <f t="shared" si="31"/>
        <v>1.1821538095096318</v>
      </c>
      <c r="BL18">
        <f t="shared" si="32"/>
        <v>3.1028542692778196E-3</v>
      </c>
      <c r="BM18">
        <f t="shared" si="33"/>
        <v>2.5092546385968475E-3</v>
      </c>
      <c r="BN18">
        <f t="shared" si="34"/>
        <v>3.9227341858920801E-3</v>
      </c>
      <c r="BO18">
        <f t="shared" si="35"/>
        <v>0</v>
      </c>
      <c r="BP18">
        <f t="shared" si="36"/>
        <v>0</v>
      </c>
      <c r="BQ18">
        <f t="shared" si="37"/>
        <v>2.0240003732371843</v>
      </c>
      <c r="BR18">
        <f t="shared" si="43"/>
        <v>2.2331022664001221</v>
      </c>
    </row>
    <row r="19" spans="1:70">
      <c r="A19" t="s">
        <v>104</v>
      </c>
      <c r="B19">
        <v>288</v>
      </c>
      <c r="C19" s="1">
        <v>39.814</v>
      </c>
      <c r="D19" s="1">
        <v>4.0000000000000001E-3</v>
      </c>
      <c r="E19" s="1">
        <v>1.9E-2</v>
      </c>
      <c r="F19" s="1">
        <v>1.4E-2</v>
      </c>
      <c r="G19" s="1">
        <v>12.196999999999999</v>
      </c>
      <c r="H19" s="1">
        <v>47.677999999999997</v>
      </c>
      <c r="I19" s="1">
        <v>0.17100000000000001</v>
      </c>
      <c r="J19" s="1">
        <v>0.191</v>
      </c>
      <c r="K19" s="1">
        <v>0.28499999999999998</v>
      </c>
      <c r="L19" s="1">
        <v>0</v>
      </c>
      <c r="N19">
        <f t="shared" si="0"/>
        <v>100.373</v>
      </c>
      <c r="P19" s="1">
        <v>73.989999999999995</v>
      </c>
      <c r="Q19" s="1">
        <v>95.793000000000006</v>
      </c>
      <c r="R19" s="1">
        <v>10.997</v>
      </c>
      <c r="S19" s="19">
        <f t="shared" si="38"/>
        <v>2.236067977491401</v>
      </c>
      <c r="T19" s="19">
        <f>SUM(S$4:S19)</f>
        <v>31.43832029647367</v>
      </c>
      <c r="W19" s="4">
        <v>12</v>
      </c>
      <c r="X19" s="4">
        <v>4</v>
      </c>
      <c r="Y19" s="12">
        <v>0</v>
      </c>
      <c r="AA19" s="11">
        <f t="shared" si="1"/>
        <v>1.4788855370858784</v>
      </c>
      <c r="AB19" s="11">
        <f t="shared" si="2"/>
        <v>1.1177038094305977E-4</v>
      </c>
      <c r="AC19" s="11">
        <f t="shared" si="3"/>
        <v>8.3173014733017761E-4</v>
      </c>
      <c r="AD19" s="11">
        <f t="shared" si="4"/>
        <v>4.1112292065786476E-4</v>
      </c>
      <c r="AE19" s="11">
        <f t="shared" si="5"/>
        <v>0</v>
      </c>
      <c r="AF19" s="11">
        <f t="shared" si="6"/>
        <v>0.37887085080844407</v>
      </c>
      <c r="AG19" s="11">
        <f t="shared" si="7"/>
        <v>2.6399411316532899</v>
      </c>
      <c r="AH19" s="11">
        <f t="shared" si="8"/>
        <v>6.8051376525664897E-3</v>
      </c>
      <c r="AI19" s="11">
        <f t="shared" si="9"/>
        <v>6.0087865134615054E-3</v>
      </c>
      <c r="AJ19" s="11">
        <f t="shared" si="10"/>
        <v>8.5151988366132577E-3</v>
      </c>
      <c r="AK19" s="11">
        <f t="shared" si="11"/>
        <v>0</v>
      </c>
      <c r="AL19" s="11">
        <f t="shared" si="12"/>
        <v>0</v>
      </c>
      <c r="AM19" s="11">
        <f t="shared" si="13"/>
        <v>4.5203812659991849</v>
      </c>
      <c r="AN19" s="11">
        <f t="shared" si="14"/>
        <v>0.87449670499204513</v>
      </c>
      <c r="AO19" s="8">
        <f t="shared" si="15"/>
        <v>0</v>
      </c>
      <c r="AQ19">
        <f t="shared" si="16"/>
        <v>39.814</v>
      </c>
      <c r="AR19">
        <f t="shared" si="39"/>
        <v>4.0000000000000001E-3</v>
      </c>
      <c r="AS19">
        <f t="shared" si="40"/>
        <v>1.9E-2</v>
      </c>
      <c r="AT19">
        <f t="shared" si="17"/>
        <v>1.4E-2</v>
      </c>
      <c r="AU19">
        <f t="shared" si="18"/>
        <v>0</v>
      </c>
      <c r="AV19">
        <f t="shared" si="19"/>
        <v>12.196999999999999</v>
      </c>
      <c r="AW19">
        <f t="shared" si="41"/>
        <v>47.677999999999997</v>
      </c>
      <c r="AX19">
        <f t="shared" si="20"/>
        <v>0.17100000000000001</v>
      </c>
      <c r="AY19">
        <f t="shared" si="42"/>
        <v>0.191</v>
      </c>
      <c r="AZ19">
        <f t="shared" si="21"/>
        <v>0.28499999999999998</v>
      </c>
      <c r="BA19">
        <f t="shared" si="22"/>
        <v>0</v>
      </c>
      <c r="BB19">
        <f t="shared" si="23"/>
        <v>0</v>
      </c>
      <c r="BC19">
        <f t="shared" si="24"/>
        <v>100.373</v>
      </c>
      <c r="BE19">
        <f t="shared" si="25"/>
        <v>0.66268308921438079</v>
      </c>
      <c r="BF19">
        <f t="shared" si="26"/>
        <v>5.0083890516615331E-5</v>
      </c>
      <c r="BG19">
        <f t="shared" si="27"/>
        <v>3.72695174578266E-4</v>
      </c>
      <c r="BH19">
        <f t="shared" si="28"/>
        <v>1.8422264622672542E-4</v>
      </c>
      <c r="BI19">
        <f t="shared" si="29"/>
        <v>0.16977061410834587</v>
      </c>
      <c r="BJ19">
        <f t="shared" si="30"/>
        <v>0</v>
      </c>
      <c r="BK19">
        <f t="shared" si="31"/>
        <v>1.1829477674894056</v>
      </c>
      <c r="BL19">
        <f t="shared" si="32"/>
        <v>3.0493567818764781E-3</v>
      </c>
      <c r="BM19">
        <f t="shared" si="33"/>
        <v>2.6925148088314489E-3</v>
      </c>
      <c r="BN19">
        <f t="shared" si="34"/>
        <v>3.8156288156288151E-3</v>
      </c>
      <c r="BO19">
        <f t="shared" si="35"/>
        <v>0</v>
      </c>
      <c r="BP19">
        <f t="shared" si="36"/>
        <v>0</v>
      </c>
      <c r="BQ19">
        <f t="shared" si="37"/>
        <v>2.0255659729297903</v>
      </c>
      <c r="BR19">
        <f t="shared" si="43"/>
        <v>2.2316633110996027</v>
      </c>
    </row>
    <row r="20" spans="1:70">
      <c r="A20" t="s">
        <v>105</v>
      </c>
      <c r="B20">
        <v>289</v>
      </c>
      <c r="C20" s="1">
        <v>39.881999999999998</v>
      </c>
      <c r="D20" s="1">
        <v>8.0000000000000002E-3</v>
      </c>
      <c r="E20" s="1">
        <v>1.7000000000000001E-2</v>
      </c>
      <c r="F20" s="1">
        <v>8.9999999999999993E-3</v>
      </c>
      <c r="G20" s="1">
        <v>12.180999999999999</v>
      </c>
      <c r="H20" s="1">
        <v>47.683999999999997</v>
      </c>
      <c r="I20" s="1">
        <v>0.155</v>
      </c>
      <c r="J20" s="1">
        <v>0.183</v>
      </c>
      <c r="K20" s="1">
        <v>0.29699999999999999</v>
      </c>
      <c r="L20" s="1">
        <v>1E-3</v>
      </c>
      <c r="N20">
        <f t="shared" si="0"/>
        <v>100.41700000000002</v>
      </c>
      <c r="P20" s="1">
        <v>73.991</v>
      </c>
      <c r="Q20" s="1">
        <v>95.790999999999997</v>
      </c>
      <c r="R20" s="1">
        <v>10.997</v>
      </c>
      <c r="S20" s="19">
        <f t="shared" si="38"/>
        <v>2.2360679775104666</v>
      </c>
      <c r="T20" s="19">
        <f>SUM(S$4:S20)</f>
        <v>33.674388273984135</v>
      </c>
      <c r="W20" s="4">
        <v>12</v>
      </c>
      <c r="X20" s="4">
        <v>4</v>
      </c>
      <c r="Y20" s="12">
        <v>0</v>
      </c>
      <c r="AA20" s="11">
        <f t="shared" si="1"/>
        <v>1.4803590947715004</v>
      </c>
      <c r="AB20" s="11">
        <f t="shared" si="2"/>
        <v>2.2338197387768524E-4</v>
      </c>
      <c r="AC20" s="11">
        <f t="shared" si="3"/>
        <v>7.436509914112362E-4</v>
      </c>
      <c r="AD20" s="11">
        <f t="shared" si="4"/>
        <v>2.6410557031948954E-4</v>
      </c>
      <c r="AE20" s="11">
        <f t="shared" si="5"/>
        <v>0</v>
      </c>
      <c r="AF20" s="11">
        <f t="shared" si="6"/>
        <v>0.37810507798830967</v>
      </c>
      <c r="AG20" s="11">
        <f t="shared" si="7"/>
        <v>2.6383978840430693</v>
      </c>
      <c r="AH20" s="11">
        <f t="shared" si="8"/>
        <v>6.1640180190367638E-3</v>
      </c>
      <c r="AI20" s="11">
        <f t="shared" si="9"/>
        <v>5.7530201360739943E-3</v>
      </c>
      <c r="AJ20" s="11">
        <f t="shared" si="10"/>
        <v>8.8674302334653E-3</v>
      </c>
      <c r="AK20" s="11">
        <f t="shared" si="11"/>
        <v>7.196249338773037E-5</v>
      </c>
      <c r="AL20" s="11">
        <f t="shared" si="12"/>
        <v>0</v>
      </c>
      <c r="AM20" s="11">
        <f t="shared" si="13"/>
        <v>4.5189496262204507</v>
      </c>
      <c r="AN20" s="11">
        <f t="shared" si="14"/>
        <v>0.87465449802386885</v>
      </c>
      <c r="AO20" s="8">
        <f t="shared" si="15"/>
        <v>0</v>
      </c>
      <c r="AQ20">
        <f t="shared" si="16"/>
        <v>39.881999999999998</v>
      </c>
      <c r="AR20">
        <f t="shared" si="39"/>
        <v>8.0000000000000002E-3</v>
      </c>
      <c r="AS20">
        <f t="shared" si="40"/>
        <v>1.7000000000000001E-2</v>
      </c>
      <c r="AT20">
        <f t="shared" si="17"/>
        <v>8.9999999999999993E-3</v>
      </c>
      <c r="AU20">
        <f t="shared" si="18"/>
        <v>0</v>
      </c>
      <c r="AV20">
        <f t="shared" si="19"/>
        <v>12.180999999999999</v>
      </c>
      <c r="AW20">
        <f t="shared" si="41"/>
        <v>47.683999999999997</v>
      </c>
      <c r="AX20">
        <f t="shared" si="20"/>
        <v>0.155</v>
      </c>
      <c r="AY20">
        <f t="shared" si="42"/>
        <v>0.183</v>
      </c>
      <c r="AZ20">
        <f t="shared" si="21"/>
        <v>0.29699999999999999</v>
      </c>
      <c r="BA20">
        <f t="shared" si="22"/>
        <v>1E-3</v>
      </c>
      <c r="BB20">
        <f t="shared" si="23"/>
        <v>0</v>
      </c>
      <c r="BC20">
        <f t="shared" si="24"/>
        <v>100.41700000000002</v>
      </c>
      <c r="BE20">
        <f t="shared" si="25"/>
        <v>0.663814913448735</v>
      </c>
      <c r="BF20">
        <f t="shared" si="26"/>
        <v>1.0016778103323066E-4</v>
      </c>
      <c r="BG20">
        <f t="shared" si="27"/>
        <v>3.334641035700275E-4</v>
      </c>
      <c r="BH20">
        <f t="shared" si="28"/>
        <v>1.1842884400289492E-4</v>
      </c>
      <c r="BI20">
        <f t="shared" si="29"/>
        <v>0.16954790935916708</v>
      </c>
      <c r="BJ20">
        <f t="shared" si="30"/>
        <v>0</v>
      </c>
      <c r="BK20">
        <f t="shared" si="31"/>
        <v>1.1830966346106131</v>
      </c>
      <c r="BL20">
        <f t="shared" si="32"/>
        <v>2.7640368490693223E-3</v>
      </c>
      <c r="BM20">
        <f t="shared" si="33"/>
        <v>2.5797393194563092E-3</v>
      </c>
      <c r="BN20">
        <f t="shared" si="34"/>
        <v>3.9762868710237122E-3</v>
      </c>
      <c r="BO20">
        <f t="shared" si="35"/>
        <v>3.226904640127527E-5</v>
      </c>
      <c r="BP20">
        <f t="shared" si="36"/>
        <v>0</v>
      </c>
      <c r="BQ20">
        <f t="shared" si="37"/>
        <v>2.0263638502330714</v>
      </c>
      <c r="BR20">
        <f t="shared" si="43"/>
        <v>2.2300780907144011</v>
      </c>
    </row>
    <row r="21" spans="1:70">
      <c r="A21" t="s">
        <v>106</v>
      </c>
      <c r="B21">
        <v>290</v>
      </c>
      <c r="C21" s="1">
        <v>39.823</v>
      </c>
      <c r="D21" s="1">
        <v>6.0000000000000001E-3</v>
      </c>
      <c r="E21" s="1">
        <v>1.2999999999999999E-2</v>
      </c>
      <c r="F21" s="1">
        <v>1.0999999999999999E-2</v>
      </c>
      <c r="G21" s="1">
        <v>12.188000000000001</v>
      </c>
      <c r="H21" s="1">
        <v>47.722000000000001</v>
      </c>
      <c r="I21" s="1">
        <v>0.153</v>
      </c>
      <c r="J21" s="1">
        <v>0.184</v>
      </c>
      <c r="K21" s="1">
        <v>0.28799999999999998</v>
      </c>
      <c r="L21" s="1">
        <v>2E-3</v>
      </c>
      <c r="N21">
        <f t="shared" si="0"/>
        <v>100.39</v>
      </c>
      <c r="P21" s="1">
        <v>73.992000000000004</v>
      </c>
      <c r="Q21" s="1">
        <v>95.789000000000001</v>
      </c>
      <c r="R21" s="1">
        <v>10.997</v>
      </c>
      <c r="S21" s="19">
        <f t="shared" si="38"/>
        <v>2.2360679774977563</v>
      </c>
      <c r="T21" s="19">
        <f>SUM(S$4:S21)</f>
        <v>35.910456251481889</v>
      </c>
      <c r="W21" s="4">
        <v>12</v>
      </c>
      <c r="X21" s="4">
        <v>4</v>
      </c>
      <c r="Y21" s="12">
        <v>0</v>
      </c>
      <c r="AA21" s="11">
        <f t="shared" si="1"/>
        <v>1.4788165972864264</v>
      </c>
      <c r="AB21" s="11">
        <f t="shared" si="2"/>
        <v>1.6760986757312476E-4</v>
      </c>
      <c r="AC21" s="11">
        <f t="shared" si="3"/>
        <v>5.6892338788654823E-4</v>
      </c>
      <c r="AD21" s="11">
        <f t="shared" si="4"/>
        <v>3.2293709349199944E-4</v>
      </c>
      <c r="AE21" s="11">
        <f t="shared" si="5"/>
        <v>0</v>
      </c>
      <c r="AF21" s="11">
        <f t="shared" si="6"/>
        <v>0.37848808108229431</v>
      </c>
      <c r="AG21" s="11">
        <f t="shared" si="7"/>
        <v>2.6416570943475541</v>
      </c>
      <c r="AH21" s="11">
        <f t="shared" si="8"/>
        <v>6.0871475305858897E-3</v>
      </c>
      <c r="AI21" s="11">
        <f t="shared" si="9"/>
        <v>5.7869912105168635E-3</v>
      </c>
      <c r="AJ21" s="11">
        <f t="shared" si="10"/>
        <v>8.6024867833655819E-3</v>
      </c>
      <c r="AK21" s="11">
        <f t="shared" si="11"/>
        <v>1.4398803123423382E-4</v>
      </c>
      <c r="AL21" s="11">
        <f t="shared" si="12"/>
        <v>0</v>
      </c>
      <c r="AM21" s="11">
        <f t="shared" si="13"/>
        <v>4.5206418566209292</v>
      </c>
      <c r="AN21" s="11">
        <f t="shared" si="14"/>
        <v>0.87467884518881611</v>
      </c>
      <c r="AO21" s="8">
        <f t="shared" si="15"/>
        <v>0</v>
      </c>
      <c r="AQ21">
        <f t="shared" si="16"/>
        <v>39.823</v>
      </c>
      <c r="AR21">
        <f t="shared" si="39"/>
        <v>6.0000000000000001E-3</v>
      </c>
      <c r="AS21">
        <f t="shared" si="40"/>
        <v>1.2999999999999999E-2</v>
      </c>
      <c r="AT21">
        <f t="shared" si="17"/>
        <v>1.0999999999999999E-2</v>
      </c>
      <c r="AU21">
        <f t="shared" si="18"/>
        <v>0</v>
      </c>
      <c r="AV21">
        <f t="shared" si="19"/>
        <v>12.188000000000001</v>
      </c>
      <c r="AW21">
        <f t="shared" si="41"/>
        <v>47.722000000000001</v>
      </c>
      <c r="AX21">
        <f t="shared" si="20"/>
        <v>0.153</v>
      </c>
      <c r="AY21">
        <f t="shared" si="42"/>
        <v>0.184</v>
      </c>
      <c r="AZ21">
        <f t="shared" si="21"/>
        <v>0.28799999999999998</v>
      </c>
      <c r="BA21">
        <f t="shared" si="22"/>
        <v>2E-3</v>
      </c>
      <c r="BB21">
        <f t="shared" si="23"/>
        <v>0</v>
      </c>
      <c r="BC21">
        <f t="shared" si="24"/>
        <v>100.39</v>
      </c>
      <c r="BE21">
        <f t="shared" si="25"/>
        <v>0.66283288948069241</v>
      </c>
      <c r="BF21">
        <f t="shared" si="26"/>
        <v>7.5125835774922993E-5</v>
      </c>
      <c r="BG21">
        <f t="shared" si="27"/>
        <v>2.5500196155355041E-4</v>
      </c>
      <c r="BH21">
        <f t="shared" si="28"/>
        <v>1.4474636489242711E-4</v>
      </c>
      <c r="BI21">
        <f t="shared" si="29"/>
        <v>0.16964534268693282</v>
      </c>
      <c r="BJ21">
        <f t="shared" si="30"/>
        <v>0</v>
      </c>
      <c r="BK21">
        <f t="shared" si="31"/>
        <v>1.1840394597115949</v>
      </c>
      <c r="BL21">
        <f t="shared" si="32"/>
        <v>2.7283718574684277E-3</v>
      </c>
      <c r="BM21">
        <f t="shared" si="33"/>
        <v>2.5938362556282017E-3</v>
      </c>
      <c r="BN21">
        <f t="shared" si="34"/>
        <v>3.8557933294775396E-3</v>
      </c>
      <c r="BO21">
        <f t="shared" si="35"/>
        <v>6.453809280255054E-5</v>
      </c>
      <c r="BP21">
        <f t="shared" si="36"/>
        <v>0</v>
      </c>
      <c r="BQ21">
        <f t="shared" si="37"/>
        <v>2.0262351055768177</v>
      </c>
      <c r="BR21">
        <f t="shared" si="43"/>
        <v>2.2310549472658638</v>
      </c>
    </row>
    <row r="22" spans="1:70">
      <c r="A22" t="s">
        <v>107</v>
      </c>
      <c r="B22">
        <v>291</v>
      </c>
      <c r="C22" s="1">
        <v>39.823999999999998</v>
      </c>
      <c r="D22" s="1">
        <v>5.0000000000000001E-3</v>
      </c>
      <c r="E22" s="1">
        <v>1.6E-2</v>
      </c>
      <c r="F22" s="1">
        <v>8.0000000000000002E-3</v>
      </c>
      <c r="G22" s="1">
        <v>12.163</v>
      </c>
      <c r="H22" s="1">
        <v>47.673000000000002</v>
      </c>
      <c r="I22" s="1">
        <v>0.14399999999999999</v>
      </c>
      <c r="J22" s="1">
        <v>0.183</v>
      </c>
      <c r="K22" s="1">
        <v>0.28899999999999998</v>
      </c>
      <c r="L22" s="1">
        <v>1E-3</v>
      </c>
      <c r="N22">
        <f t="shared" si="0"/>
        <v>100.30600000000003</v>
      </c>
      <c r="P22" s="1">
        <v>73.992999999999995</v>
      </c>
      <c r="Q22" s="1">
        <v>95.787999999999997</v>
      </c>
      <c r="R22" s="1">
        <v>10.997</v>
      </c>
      <c r="S22" s="19">
        <f t="shared" si="38"/>
        <v>1.4142135623697993</v>
      </c>
      <c r="T22" s="19">
        <f>SUM(S$4:S22)</f>
        <v>37.324669813851692</v>
      </c>
      <c r="W22" s="4">
        <v>12</v>
      </c>
      <c r="X22" s="4">
        <v>4</v>
      </c>
      <c r="Y22" s="12">
        <v>0</v>
      </c>
      <c r="AA22" s="11">
        <f t="shared" si="1"/>
        <v>1.4797912233653687</v>
      </c>
      <c r="AB22" s="11">
        <f t="shared" si="2"/>
        <v>1.3976343389784557E-4</v>
      </c>
      <c r="AC22" s="11">
        <f t="shared" si="3"/>
        <v>7.0065728751261423E-4</v>
      </c>
      <c r="AD22" s="11">
        <f t="shared" si="4"/>
        <v>2.3501222789257893E-4</v>
      </c>
      <c r="AE22" s="11">
        <f t="shared" si="5"/>
        <v>0</v>
      </c>
      <c r="AF22" s="11">
        <f t="shared" si="6"/>
        <v>0.37795117032829117</v>
      </c>
      <c r="AG22" s="11">
        <f t="shared" si="7"/>
        <v>2.6406176024666039</v>
      </c>
      <c r="AH22" s="11">
        <f t="shared" si="8"/>
        <v>5.7327118706740621E-3</v>
      </c>
      <c r="AI22" s="11">
        <f t="shared" si="9"/>
        <v>5.7591887871233406E-3</v>
      </c>
      <c r="AJ22" s="11">
        <f t="shared" si="10"/>
        <v>8.6378288482345331E-3</v>
      </c>
      <c r="AK22" s="11">
        <f t="shared" si="11"/>
        <v>7.2039654861156519E-5</v>
      </c>
      <c r="AL22" s="11">
        <f t="shared" si="12"/>
        <v>0</v>
      </c>
      <c r="AM22" s="11">
        <f t="shared" si="13"/>
        <v>4.51963719827046</v>
      </c>
      <c r="AN22" s="11">
        <f t="shared" si="14"/>
        <v>0.87479126739314084</v>
      </c>
      <c r="AO22" s="8">
        <f t="shared" si="15"/>
        <v>0</v>
      </c>
      <c r="AQ22">
        <f t="shared" si="16"/>
        <v>39.823999999999998</v>
      </c>
      <c r="AR22">
        <f t="shared" si="39"/>
        <v>5.0000000000000001E-3</v>
      </c>
      <c r="AS22">
        <f t="shared" si="40"/>
        <v>1.6E-2</v>
      </c>
      <c r="AT22">
        <f t="shared" si="17"/>
        <v>8.0000000000000002E-3</v>
      </c>
      <c r="AU22">
        <f t="shared" si="18"/>
        <v>0</v>
      </c>
      <c r="AV22">
        <f t="shared" si="19"/>
        <v>12.163</v>
      </c>
      <c r="AW22">
        <f t="shared" si="41"/>
        <v>47.673000000000002</v>
      </c>
      <c r="AX22">
        <f t="shared" si="20"/>
        <v>0.14399999999999999</v>
      </c>
      <c r="AY22">
        <f t="shared" si="42"/>
        <v>0.183</v>
      </c>
      <c r="AZ22">
        <f t="shared" si="21"/>
        <v>0.28899999999999998</v>
      </c>
      <c r="BA22">
        <f t="shared" si="22"/>
        <v>1E-3</v>
      </c>
      <c r="BB22">
        <f t="shared" si="23"/>
        <v>0</v>
      </c>
      <c r="BC22">
        <f t="shared" si="24"/>
        <v>100.30600000000003</v>
      </c>
      <c r="BE22">
        <f t="shared" si="25"/>
        <v>0.66284953395472701</v>
      </c>
      <c r="BF22">
        <f t="shared" si="26"/>
        <v>6.2604863145769159E-5</v>
      </c>
      <c r="BG22">
        <f t="shared" si="27"/>
        <v>3.138485680659082E-4</v>
      </c>
      <c r="BH22">
        <f t="shared" si="28"/>
        <v>1.0527008355812881E-4</v>
      </c>
      <c r="BI22">
        <f t="shared" si="29"/>
        <v>0.16929736651634097</v>
      </c>
      <c r="BJ22">
        <f t="shared" si="30"/>
        <v>0</v>
      </c>
      <c r="BK22">
        <f t="shared" si="31"/>
        <v>1.1828237115550659</v>
      </c>
      <c r="BL22">
        <f t="shared" si="32"/>
        <v>2.5678793952644023E-3</v>
      </c>
      <c r="BM22">
        <f t="shared" si="33"/>
        <v>2.5797393194563092E-3</v>
      </c>
      <c r="BN22">
        <f t="shared" si="34"/>
        <v>3.8691815007604476E-3</v>
      </c>
      <c r="BO22">
        <f t="shared" si="35"/>
        <v>3.226904640127527E-5</v>
      </c>
      <c r="BP22">
        <f t="shared" si="36"/>
        <v>0</v>
      </c>
      <c r="BQ22">
        <f t="shared" si="37"/>
        <v>2.0245014048027863</v>
      </c>
      <c r="BR22">
        <f t="shared" si="43"/>
        <v>2.2324692823370671</v>
      </c>
    </row>
    <row r="23" spans="1:70">
      <c r="A23" t="s">
        <v>108</v>
      </c>
      <c r="B23">
        <v>292</v>
      </c>
      <c r="C23" s="1">
        <v>39.756999999999998</v>
      </c>
      <c r="D23" s="1">
        <v>2E-3</v>
      </c>
      <c r="E23" s="1">
        <v>0.02</v>
      </c>
      <c r="F23" s="1">
        <v>1.0999999999999999E-2</v>
      </c>
      <c r="G23" s="1">
        <v>12.134</v>
      </c>
      <c r="H23" s="1">
        <v>47.536999999999999</v>
      </c>
      <c r="I23" s="1">
        <v>0.14099999999999999</v>
      </c>
      <c r="J23" s="1">
        <v>0.17100000000000001</v>
      </c>
      <c r="K23" s="1">
        <v>0.28999999999999998</v>
      </c>
      <c r="L23" s="1">
        <v>0</v>
      </c>
      <c r="N23">
        <f t="shared" si="0"/>
        <v>100.06300000000003</v>
      </c>
      <c r="P23" s="1">
        <v>73.994</v>
      </c>
      <c r="Q23" s="1">
        <v>95.786000000000001</v>
      </c>
      <c r="R23" s="1">
        <v>10.997</v>
      </c>
      <c r="S23" s="19">
        <f t="shared" si="38"/>
        <v>2.2360679774977563</v>
      </c>
      <c r="T23" s="19">
        <f>SUM(S$4:S23)</f>
        <v>39.560737791349446</v>
      </c>
      <c r="W23" s="4">
        <v>12</v>
      </c>
      <c r="X23" s="4">
        <v>4</v>
      </c>
      <c r="Y23" s="12">
        <v>0</v>
      </c>
      <c r="AA23" s="11">
        <f t="shared" si="1"/>
        <v>1.4806798909451</v>
      </c>
      <c r="AB23" s="11">
        <f t="shared" si="2"/>
        <v>5.6033217165011943E-5</v>
      </c>
      <c r="AC23" s="11">
        <f t="shared" si="3"/>
        <v>8.7782442567690153E-4</v>
      </c>
      <c r="AD23" s="11">
        <f t="shared" si="4"/>
        <v>3.2388076941318027E-4</v>
      </c>
      <c r="AE23" s="11">
        <f t="shared" si="5"/>
        <v>0</v>
      </c>
      <c r="AF23" s="11">
        <f t="shared" si="6"/>
        <v>0.37791226143290768</v>
      </c>
      <c r="AG23" s="11">
        <f t="shared" si="7"/>
        <v>2.6391058334810569</v>
      </c>
      <c r="AH23" s="11">
        <f t="shared" si="8"/>
        <v>5.6261167423616197E-3</v>
      </c>
      <c r="AI23" s="11">
        <f t="shared" si="9"/>
        <v>5.3938434850956223E-3</v>
      </c>
      <c r="AJ23" s="11">
        <f t="shared" si="10"/>
        <v>8.6875387414131252E-3</v>
      </c>
      <c r="AK23" s="11">
        <f t="shared" si="11"/>
        <v>0</v>
      </c>
      <c r="AL23" s="11">
        <f t="shared" si="12"/>
        <v>0</v>
      </c>
      <c r="AM23" s="11">
        <f t="shared" si="13"/>
        <v>4.5186632232401909</v>
      </c>
      <c r="AN23" s="11">
        <f t="shared" si="14"/>
        <v>0.87473980945955032</v>
      </c>
      <c r="AO23" s="8">
        <f t="shared" si="15"/>
        <v>0</v>
      </c>
      <c r="AQ23">
        <f t="shared" si="16"/>
        <v>39.756999999999998</v>
      </c>
      <c r="AR23">
        <f t="shared" si="39"/>
        <v>2E-3</v>
      </c>
      <c r="AS23">
        <f t="shared" si="40"/>
        <v>0.02</v>
      </c>
      <c r="AT23">
        <f t="shared" si="17"/>
        <v>1.0999999999999999E-2</v>
      </c>
      <c r="AU23">
        <f t="shared" si="18"/>
        <v>0</v>
      </c>
      <c r="AV23">
        <f t="shared" si="19"/>
        <v>12.134</v>
      </c>
      <c r="AW23">
        <f t="shared" si="41"/>
        <v>47.536999999999999</v>
      </c>
      <c r="AX23">
        <f t="shared" si="20"/>
        <v>0.14099999999999999</v>
      </c>
      <c r="AY23">
        <f t="shared" si="42"/>
        <v>0.17100000000000001</v>
      </c>
      <c r="AZ23">
        <f t="shared" si="21"/>
        <v>0.28999999999999998</v>
      </c>
      <c r="BA23">
        <f t="shared" si="22"/>
        <v>0</v>
      </c>
      <c r="BB23">
        <f t="shared" si="23"/>
        <v>0</v>
      </c>
      <c r="BC23">
        <f t="shared" si="24"/>
        <v>100.06300000000003</v>
      </c>
      <c r="BE23">
        <f t="shared" si="25"/>
        <v>0.6617343541944074</v>
      </c>
      <c r="BF23">
        <f t="shared" si="26"/>
        <v>2.5041945258307666E-5</v>
      </c>
      <c r="BG23">
        <f t="shared" si="27"/>
        <v>3.923107100823853E-4</v>
      </c>
      <c r="BH23">
        <f t="shared" si="28"/>
        <v>1.4474636489242711E-4</v>
      </c>
      <c r="BI23">
        <f t="shared" si="29"/>
        <v>0.16889371415845444</v>
      </c>
      <c r="BJ23">
        <f t="shared" si="30"/>
        <v>0</v>
      </c>
      <c r="BK23">
        <f t="shared" si="31"/>
        <v>1.1794493901410268</v>
      </c>
      <c r="BL23">
        <f t="shared" si="32"/>
        <v>2.5143819078630608E-3</v>
      </c>
      <c r="BM23">
        <f t="shared" si="33"/>
        <v>2.4105760853936008E-3</v>
      </c>
      <c r="BN23">
        <f t="shared" si="34"/>
        <v>3.8825696720433556E-3</v>
      </c>
      <c r="BO23">
        <f t="shared" si="35"/>
        <v>0</v>
      </c>
      <c r="BP23">
        <f t="shared" si="36"/>
        <v>0</v>
      </c>
      <c r="BQ23">
        <f t="shared" si="37"/>
        <v>2.0194470851794217</v>
      </c>
      <c r="BR23">
        <f t="shared" si="43"/>
        <v>2.2375744610504218</v>
      </c>
    </row>
    <row r="24" spans="1:70">
      <c r="A24" t="s">
        <v>109</v>
      </c>
      <c r="B24">
        <v>293</v>
      </c>
      <c r="C24" s="1">
        <v>39.337000000000003</v>
      </c>
      <c r="D24" s="1">
        <v>2E-3</v>
      </c>
      <c r="E24" s="1">
        <v>0.02</v>
      </c>
      <c r="F24" s="1">
        <v>1.0999999999999999E-2</v>
      </c>
      <c r="G24" s="1">
        <v>12.098000000000001</v>
      </c>
      <c r="H24" s="1">
        <v>47.313000000000002</v>
      </c>
      <c r="I24" s="1">
        <v>0.13800000000000001</v>
      </c>
      <c r="J24" s="1">
        <v>0.184</v>
      </c>
      <c r="K24" s="1">
        <v>0.28599999999999998</v>
      </c>
      <c r="L24" s="1">
        <v>0</v>
      </c>
      <c r="N24">
        <f t="shared" si="0"/>
        <v>99.38900000000001</v>
      </c>
      <c r="P24" s="1">
        <v>73.995000000000005</v>
      </c>
      <c r="Q24" s="1">
        <v>95.784999999999997</v>
      </c>
      <c r="R24" s="1">
        <v>10.997</v>
      </c>
      <c r="S24" s="19">
        <f t="shared" si="38"/>
        <v>1.4142135623798477</v>
      </c>
      <c r="T24" s="19">
        <f>SUM(S$4:S24)</f>
        <v>40.974951353729296</v>
      </c>
      <c r="W24" s="4">
        <v>8</v>
      </c>
      <c r="X24" s="4">
        <v>3</v>
      </c>
      <c r="Y24" s="12">
        <v>0</v>
      </c>
      <c r="AA24" s="11">
        <f t="shared" si="1"/>
        <v>0.98401796250288676</v>
      </c>
      <c r="AB24" s="11">
        <f t="shared" si="2"/>
        <v>3.7635680782147569E-5</v>
      </c>
      <c r="AC24" s="11">
        <f t="shared" si="3"/>
        <v>5.8960597907944251E-4</v>
      </c>
      <c r="AD24" s="11">
        <f t="shared" si="4"/>
        <v>2.1754012826381321E-4</v>
      </c>
      <c r="AE24" s="11">
        <f t="shared" si="5"/>
        <v>0</v>
      </c>
      <c r="AF24" s="11">
        <f t="shared" si="6"/>
        <v>0.25307823117961126</v>
      </c>
      <c r="AG24" s="11">
        <f t="shared" si="7"/>
        <v>1.7642484338480475</v>
      </c>
      <c r="AH24" s="11">
        <f t="shared" si="8"/>
        <v>3.6984770765574521E-3</v>
      </c>
      <c r="AI24" s="11">
        <f t="shared" si="9"/>
        <v>3.8982911395670518E-3</v>
      </c>
      <c r="AJ24" s="11">
        <f t="shared" si="10"/>
        <v>5.754651227864273E-3</v>
      </c>
      <c r="AK24" s="11">
        <f t="shared" si="11"/>
        <v>0</v>
      </c>
      <c r="AL24" s="11">
        <f t="shared" si="12"/>
        <v>0</v>
      </c>
      <c r="AM24" s="11">
        <f t="shared" si="13"/>
        <v>3.0155408287626595</v>
      </c>
      <c r="AN24" s="11">
        <f t="shared" si="14"/>
        <v>0.87454771923309627</v>
      </c>
      <c r="AO24" s="8">
        <f t="shared" si="15"/>
        <v>0</v>
      </c>
      <c r="AQ24">
        <f t="shared" si="16"/>
        <v>39.337000000000003</v>
      </c>
      <c r="AR24">
        <f t="shared" si="39"/>
        <v>2E-3</v>
      </c>
      <c r="AS24">
        <f t="shared" si="40"/>
        <v>0.02</v>
      </c>
      <c r="AT24">
        <f t="shared" si="17"/>
        <v>1.0999999999999999E-2</v>
      </c>
      <c r="AU24">
        <f t="shared" si="18"/>
        <v>0</v>
      </c>
      <c r="AV24">
        <f t="shared" si="19"/>
        <v>12.098000000000001</v>
      </c>
      <c r="AW24">
        <f t="shared" si="41"/>
        <v>47.313000000000002</v>
      </c>
      <c r="AX24">
        <f t="shared" si="20"/>
        <v>0.13800000000000001</v>
      </c>
      <c r="AY24">
        <f t="shared" si="42"/>
        <v>0.184</v>
      </c>
      <c r="AZ24">
        <f t="shared" si="21"/>
        <v>0.28599999999999998</v>
      </c>
      <c r="BA24">
        <f t="shared" si="22"/>
        <v>0</v>
      </c>
      <c r="BB24">
        <f t="shared" si="23"/>
        <v>0</v>
      </c>
      <c r="BC24">
        <f t="shared" si="24"/>
        <v>99.38900000000001</v>
      </c>
      <c r="BE24">
        <f t="shared" si="25"/>
        <v>0.65474367509986697</v>
      </c>
      <c r="BF24">
        <f t="shared" si="26"/>
        <v>2.5041945258307666E-5</v>
      </c>
      <c r="BG24">
        <f t="shared" si="27"/>
        <v>3.923107100823853E-4</v>
      </c>
      <c r="BH24">
        <f t="shared" si="28"/>
        <v>1.4474636489242711E-4</v>
      </c>
      <c r="BI24">
        <f t="shared" si="29"/>
        <v>0.1683926284728022</v>
      </c>
      <c r="BJ24">
        <f t="shared" si="30"/>
        <v>0</v>
      </c>
      <c r="BK24">
        <f t="shared" si="31"/>
        <v>1.1738916842826093</v>
      </c>
      <c r="BL24">
        <f t="shared" si="32"/>
        <v>2.4608844204617192E-3</v>
      </c>
      <c r="BM24">
        <f t="shared" si="33"/>
        <v>2.5938362556282017E-3</v>
      </c>
      <c r="BN24">
        <f t="shared" si="34"/>
        <v>3.8290169869117231E-3</v>
      </c>
      <c r="BO24">
        <f t="shared" si="35"/>
        <v>0</v>
      </c>
      <c r="BP24">
        <f t="shared" si="36"/>
        <v>0</v>
      </c>
      <c r="BQ24">
        <f t="shared" si="37"/>
        <v>2.0064738245385132</v>
      </c>
      <c r="BR24">
        <f t="shared" si="43"/>
        <v>1.5029056406734989</v>
      </c>
    </row>
    <row r="25" spans="1:70">
      <c r="A25" t="s">
        <v>110</v>
      </c>
      <c r="B25">
        <v>294</v>
      </c>
      <c r="C25" s="1">
        <v>39.29</v>
      </c>
      <c r="D25" s="1">
        <v>1E-3</v>
      </c>
      <c r="E25" s="1">
        <v>1.6E-2</v>
      </c>
      <c r="F25" s="1">
        <v>0.01</v>
      </c>
      <c r="G25" s="1">
        <v>12.086</v>
      </c>
      <c r="H25" s="1">
        <v>47.29</v>
      </c>
      <c r="I25" s="1">
        <v>0.129</v>
      </c>
      <c r="J25" s="1">
        <v>0.184</v>
      </c>
      <c r="K25" s="1">
        <v>0.28399999999999997</v>
      </c>
      <c r="L25" s="1">
        <v>1E-3</v>
      </c>
      <c r="N25">
        <f t="shared" si="0"/>
        <v>99.290999999999997</v>
      </c>
      <c r="P25" s="1">
        <v>73.997</v>
      </c>
      <c r="Q25" s="1">
        <v>95.783000000000001</v>
      </c>
      <c r="R25" s="1">
        <v>10.997</v>
      </c>
      <c r="S25" s="19">
        <f t="shared" si="38"/>
        <v>2.8284271247395987</v>
      </c>
      <c r="T25" s="19">
        <f>SUM(S$4:S25)</f>
        <v>43.803378478468893</v>
      </c>
      <c r="W25" s="4">
        <v>8</v>
      </c>
      <c r="X25" s="4">
        <v>3</v>
      </c>
      <c r="Y25" s="12">
        <v>0</v>
      </c>
      <c r="AA25" s="11">
        <f t="shared" si="1"/>
        <v>0.9838165939855642</v>
      </c>
      <c r="AB25" s="11">
        <f t="shared" si="2"/>
        <v>1.8836495443514076E-5</v>
      </c>
      <c r="AC25" s="11">
        <f t="shared" si="3"/>
        <v>4.721523876317599E-4</v>
      </c>
      <c r="AD25" s="11">
        <f t="shared" si="4"/>
        <v>1.9795980592034936E-4</v>
      </c>
      <c r="AE25" s="11">
        <f t="shared" si="5"/>
        <v>0</v>
      </c>
      <c r="AF25" s="11">
        <f t="shared" si="6"/>
        <v>0.25307784307636305</v>
      </c>
      <c r="AG25" s="11">
        <f t="shared" si="7"/>
        <v>1.7651389259581152</v>
      </c>
      <c r="AH25" s="11">
        <f t="shared" si="8"/>
        <v>3.4606994139676352E-3</v>
      </c>
      <c r="AI25" s="11">
        <f t="shared" si="9"/>
        <v>3.9021557076643898E-3</v>
      </c>
      <c r="AJ25" s="11">
        <f t="shared" si="10"/>
        <v>5.720073886720559E-3</v>
      </c>
      <c r="AK25" s="11">
        <f t="shared" si="11"/>
        <v>4.8545409650435708E-5</v>
      </c>
      <c r="AL25" s="11">
        <f t="shared" si="12"/>
        <v>0</v>
      </c>
      <c r="AM25" s="11">
        <f t="shared" si="13"/>
        <v>3.0158537861270411</v>
      </c>
      <c r="AN25" s="11">
        <f t="shared" si="14"/>
        <v>0.87460324036578274</v>
      </c>
      <c r="AO25" s="8">
        <f t="shared" si="15"/>
        <v>0</v>
      </c>
      <c r="AQ25">
        <f t="shared" si="16"/>
        <v>39.29</v>
      </c>
      <c r="AR25">
        <f t="shared" si="39"/>
        <v>1E-3</v>
      </c>
      <c r="AS25">
        <f t="shared" si="40"/>
        <v>1.6E-2</v>
      </c>
      <c r="AT25">
        <f t="shared" si="17"/>
        <v>0.01</v>
      </c>
      <c r="AU25">
        <f t="shared" si="18"/>
        <v>0</v>
      </c>
      <c r="AV25">
        <f t="shared" si="19"/>
        <v>12.086</v>
      </c>
      <c r="AW25">
        <f t="shared" si="41"/>
        <v>47.29</v>
      </c>
      <c r="AX25">
        <f t="shared" si="20"/>
        <v>0.129</v>
      </c>
      <c r="AY25">
        <f t="shared" si="42"/>
        <v>0.184</v>
      </c>
      <c r="AZ25">
        <f t="shared" si="21"/>
        <v>0.28399999999999997</v>
      </c>
      <c r="BA25">
        <f t="shared" si="22"/>
        <v>1E-3</v>
      </c>
      <c r="BB25">
        <f t="shared" si="23"/>
        <v>0</v>
      </c>
      <c r="BC25">
        <f t="shared" si="24"/>
        <v>99.290999999999997</v>
      </c>
      <c r="BE25">
        <f t="shared" si="25"/>
        <v>0.65396138482023969</v>
      </c>
      <c r="BF25">
        <f t="shared" si="26"/>
        <v>1.2520972629153833E-5</v>
      </c>
      <c r="BG25">
        <f t="shared" si="27"/>
        <v>3.138485680659082E-4</v>
      </c>
      <c r="BH25">
        <f t="shared" si="28"/>
        <v>1.3158760444766102E-4</v>
      </c>
      <c r="BI25">
        <f t="shared" si="29"/>
        <v>0.16822559991091812</v>
      </c>
      <c r="BJ25">
        <f t="shared" si="30"/>
        <v>0</v>
      </c>
      <c r="BK25">
        <f t="shared" si="31"/>
        <v>1.1733210269846468</v>
      </c>
      <c r="BL25">
        <f t="shared" si="32"/>
        <v>2.3003919582576938E-3</v>
      </c>
      <c r="BM25">
        <f t="shared" si="33"/>
        <v>2.5938362556282017E-3</v>
      </c>
      <c r="BN25">
        <f t="shared" si="34"/>
        <v>3.8022406443459071E-3</v>
      </c>
      <c r="BO25">
        <f t="shared" si="35"/>
        <v>3.226904640127527E-5</v>
      </c>
      <c r="BP25">
        <f t="shared" si="36"/>
        <v>0</v>
      </c>
      <c r="BQ25">
        <f t="shared" si="37"/>
        <v>2.0046947067655805</v>
      </c>
      <c r="BR25">
        <f t="shared" si="43"/>
        <v>1.504395545091695</v>
      </c>
    </row>
    <row r="26" spans="1:70">
      <c r="A26" t="s">
        <v>111</v>
      </c>
      <c r="B26">
        <v>295</v>
      </c>
      <c r="C26" s="1">
        <v>39.304000000000002</v>
      </c>
      <c r="D26" s="1">
        <v>4.0000000000000001E-3</v>
      </c>
      <c r="E26" s="1">
        <v>1.7000000000000001E-2</v>
      </c>
      <c r="F26" s="1">
        <v>0.01</v>
      </c>
      <c r="G26" s="1">
        <v>12.114000000000001</v>
      </c>
      <c r="H26" s="1">
        <v>47.517000000000003</v>
      </c>
      <c r="I26" s="1">
        <v>0.123</v>
      </c>
      <c r="J26" s="1">
        <v>0.183</v>
      </c>
      <c r="K26" s="1">
        <v>0.29099999999999998</v>
      </c>
      <c r="L26" s="1">
        <v>0</v>
      </c>
      <c r="N26">
        <f t="shared" si="0"/>
        <v>99.563000000000017</v>
      </c>
      <c r="P26" s="1">
        <v>73.998000000000005</v>
      </c>
      <c r="Q26" s="1">
        <v>95.781999999999996</v>
      </c>
      <c r="R26" s="1">
        <v>10.997</v>
      </c>
      <c r="S26" s="19">
        <f t="shared" si="38"/>
        <v>1.4142135623798477</v>
      </c>
      <c r="T26" s="19">
        <f>SUM(S$4:S26)</f>
        <v>45.217592040848743</v>
      </c>
      <c r="W26" s="4">
        <v>8</v>
      </c>
      <c r="X26" s="4">
        <v>3</v>
      </c>
      <c r="Y26" s="12">
        <v>0</v>
      </c>
      <c r="AA26" s="11">
        <f t="shared" si="1"/>
        <v>0.98174904953570863</v>
      </c>
      <c r="AB26" s="11">
        <f t="shared" si="2"/>
        <v>7.5160856392662181E-5</v>
      </c>
      <c r="AC26" s="11">
        <f t="shared" si="3"/>
        <v>5.004293265160754E-4</v>
      </c>
      <c r="AD26" s="11">
        <f t="shared" si="4"/>
        <v>1.9747341787803004E-4</v>
      </c>
      <c r="AE26" s="11">
        <f t="shared" si="5"/>
        <v>0</v>
      </c>
      <c r="AF26" s="11">
        <f t="shared" si="6"/>
        <v>0.25304090227762627</v>
      </c>
      <c r="AG26" s="11">
        <f t="shared" si="7"/>
        <v>1.7692541198320788</v>
      </c>
      <c r="AH26" s="11">
        <f t="shared" si="8"/>
        <v>3.291629184255743E-3</v>
      </c>
      <c r="AI26" s="11">
        <f t="shared" si="9"/>
        <v>3.8714128339497689E-3</v>
      </c>
      <c r="AJ26" s="11">
        <f t="shared" si="10"/>
        <v>5.8466609712950904E-3</v>
      </c>
      <c r="AK26" s="11">
        <f t="shared" si="11"/>
        <v>0</v>
      </c>
      <c r="AL26" s="11">
        <f t="shared" si="12"/>
        <v>0</v>
      </c>
      <c r="AM26" s="11">
        <f t="shared" si="13"/>
        <v>3.0178268382357012</v>
      </c>
      <c r="AN26" s="11">
        <f t="shared" si="14"/>
        <v>0.87487438800415585</v>
      </c>
      <c r="AO26" s="8">
        <f t="shared" si="15"/>
        <v>0</v>
      </c>
      <c r="AQ26">
        <f t="shared" si="16"/>
        <v>39.304000000000002</v>
      </c>
      <c r="AR26">
        <f t="shared" si="39"/>
        <v>4.0000000000000001E-3</v>
      </c>
      <c r="AS26">
        <f t="shared" si="40"/>
        <v>1.7000000000000001E-2</v>
      </c>
      <c r="AT26">
        <f t="shared" si="17"/>
        <v>0.01</v>
      </c>
      <c r="AU26">
        <f t="shared" si="18"/>
        <v>0</v>
      </c>
      <c r="AV26">
        <f t="shared" si="19"/>
        <v>12.114000000000001</v>
      </c>
      <c r="AW26">
        <f t="shared" si="41"/>
        <v>47.517000000000003</v>
      </c>
      <c r="AX26">
        <f t="shared" si="20"/>
        <v>0.123</v>
      </c>
      <c r="AY26">
        <f t="shared" si="42"/>
        <v>0.183</v>
      </c>
      <c r="AZ26">
        <f t="shared" si="21"/>
        <v>0.29099999999999998</v>
      </c>
      <c r="BA26">
        <f t="shared" si="22"/>
        <v>0</v>
      </c>
      <c r="BB26">
        <f t="shared" si="23"/>
        <v>0</v>
      </c>
      <c r="BC26">
        <f t="shared" si="24"/>
        <v>99.563000000000017</v>
      </c>
      <c r="BE26">
        <f t="shared" si="25"/>
        <v>0.65419440745672441</v>
      </c>
      <c r="BF26">
        <f t="shared" si="26"/>
        <v>5.0083890516615331E-5</v>
      </c>
      <c r="BG26">
        <f t="shared" si="27"/>
        <v>3.334641035700275E-4</v>
      </c>
      <c r="BH26">
        <f t="shared" si="28"/>
        <v>1.3158760444766102E-4</v>
      </c>
      <c r="BI26">
        <f t="shared" si="29"/>
        <v>0.168615333221981</v>
      </c>
      <c r="BJ26">
        <f t="shared" si="30"/>
        <v>0</v>
      </c>
      <c r="BK26">
        <f t="shared" si="31"/>
        <v>1.1789531664036681</v>
      </c>
      <c r="BL26">
        <f t="shared" si="32"/>
        <v>2.1933969834550104E-3</v>
      </c>
      <c r="BM26">
        <f t="shared" si="33"/>
        <v>2.5797393194563092E-3</v>
      </c>
      <c r="BN26">
        <f t="shared" si="34"/>
        <v>3.8959578433262637E-3</v>
      </c>
      <c r="BO26">
        <f t="shared" si="35"/>
        <v>0</v>
      </c>
      <c r="BP26">
        <f t="shared" si="36"/>
        <v>0</v>
      </c>
      <c r="BQ26">
        <f t="shared" si="37"/>
        <v>2.0109471368271454</v>
      </c>
      <c r="BR26">
        <f t="shared" si="43"/>
        <v>1.5006992391640894</v>
      </c>
    </row>
    <row r="27" spans="1:70">
      <c r="A27" t="s">
        <v>112</v>
      </c>
      <c r="B27">
        <v>296</v>
      </c>
      <c r="C27" s="1">
        <v>39.249000000000002</v>
      </c>
      <c r="D27" s="1">
        <v>6.0000000000000001E-3</v>
      </c>
      <c r="E27" s="1">
        <v>0.02</v>
      </c>
      <c r="F27" s="1">
        <v>0.01</v>
      </c>
      <c r="G27" s="1">
        <v>12.093999999999999</v>
      </c>
      <c r="H27" s="1">
        <v>47.517000000000003</v>
      </c>
      <c r="I27" s="1">
        <v>0.122</v>
      </c>
      <c r="J27" s="1">
        <v>0.17799999999999999</v>
      </c>
      <c r="K27" s="1">
        <v>0.28399999999999997</v>
      </c>
      <c r="L27" s="1">
        <v>0</v>
      </c>
      <c r="N27">
        <f t="shared" si="0"/>
        <v>99.480000000000018</v>
      </c>
      <c r="P27" s="1">
        <v>73.998999999999995</v>
      </c>
      <c r="Q27" s="1">
        <v>95.78</v>
      </c>
      <c r="R27" s="1">
        <v>10.997</v>
      </c>
      <c r="S27" s="19">
        <f t="shared" si="38"/>
        <v>2.236067977491401</v>
      </c>
      <c r="T27" s="19">
        <f>SUM(S$4:S27)</f>
        <v>47.453660018340145</v>
      </c>
      <c r="W27" s="4">
        <v>8</v>
      </c>
      <c r="X27" s="4">
        <v>3</v>
      </c>
      <c r="Y27" s="12">
        <v>0</v>
      </c>
      <c r="AA27" s="11">
        <f t="shared" si="1"/>
        <v>0.9811677628525185</v>
      </c>
      <c r="AB27" s="11">
        <f t="shared" si="2"/>
        <v>1.1283242317103594E-4</v>
      </c>
      <c r="AC27" s="11">
        <f t="shared" si="3"/>
        <v>5.8921631417405238E-4</v>
      </c>
      <c r="AD27" s="11">
        <f t="shared" si="4"/>
        <v>1.9763305281000847E-4</v>
      </c>
      <c r="AE27" s="11">
        <f t="shared" si="5"/>
        <v>0</v>
      </c>
      <c r="AF27" s="11">
        <f t="shared" si="6"/>
        <v>0.25282735346208313</v>
      </c>
      <c r="AG27" s="11">
        <f t="shared" si="7"/>
        <v>1.7706843617558115</v>
      </c>
      <c r="AH27" s="11">
        <f t="shared" si="8"/>
        <v>3.2675072480039809E-3</v>
      </c>
      <c r="AI27" s="11">
        <f t="shared" si="9"/>
        <v>3.7686806183998764E-3</v>
      </c>
      <c r="AJ27" s="11">
        <f t="shared" si="10"/>
        <v>5.7106323138458219E-3</v>
      </c>
      <c r="AK27" s="11">
        <f t="shared" si="11"/>
        <v>0</v>
      </c>
      <c r="AL27" s="11">
        <f t="shared" si="12"/>
        <v>0</v>
      </c>
      <c r="AM27" s="11">
        <f t="shared" si="13"/>
        <v>3.0183259800408182</v>
      </c>
      <c r="AN27" s="11">
        <f t="shared" si="14"/>
        <v>0.87505515705163162</v>
      </c>
      <c r="AO27" s="8">
        <f t="shared" si="15"/>
        <v>0</v>
      </c>
      <c r="AQ27">
        <f t="shared" si="16"/>
        <v>39.249000000000002</v>
      </c>
      <c r="AR27">
        <f t="shared" si="39"/>
        <v>6.0000000000000001E-3</v>
      </c>
      <c r="AS27">
        <f t="shared" si="40"/>
        <v>0.02</v>
      </c>
      <c r="AT27">
        <f t="shared" si="17"/>
        <v>0.01</v>
      </c>
      <c r="AU27">
        <f t="shared" si="18"/>
        <v>0</v>
      </c>
      <c r="AV27">
        <f t="shared" si="19"/>
        <v>12.093999999999999</v>
      </c>
      <c r="AW27">
        <f t="shared" si="41"/>
        <v>47.517000000000003</v>
      </c>
      <c r="AX27">
        <f t="shared" si="20"/>
        <v>0.122</v>
      </c>
      <c r="AY27">
        <f t="shared" si="42"/>
        <v>0.17799999999999999</v>
      </c>
      <c r="AZ27">
        <f t="shared" si="21"/>
        <v>0.28399999999999997</v>
      </c>
      <c r="BA27">
        <f t="shared" si="22"/>
        <v>0</v>
      </c>
      <c r="BB27">
        <f t="shared" si="23"/>
        <v>0</v>
      </c>
      <c r="BC27">
        <f t="shared" si="24"/>
        <v>99.480000000000018</v>
      </c>
      <c r="BE27">
        <f t="shared" si="25"/>
        <v>0.65327896138482033</v>
      </c>
      <c r="BF27">
        <f t="shared" si="26"/>
        <v>7.5125835774922993E-5</v>
      </c>
      <c r="BG27">
        <f t="shared" si="27"/>
        <v>3.923107100823853E-4</v>
      </c>
      <c r="BH27">
        <f t="shared" si="28"/>
        <v>1.3158760444766102E-4</v>
      </c>
      <c r="BI27">
        <f t="shared" si="29"/>
        <v>0.16833695228550749</v>
      </c>
      <c r="BJ27">
        <f t="shared" si="30"/>
        <v>0</v>
      </c>
      <c r="BK27">
        <f t="shared" si="31"/>
        <v>1.1789531664036681</v>
      </c>
      <c r="BL27">
        <f t="shared" si="32"/>
        <v>2.1755644876545631E-3</v>
      </c>
      <c r="BM27">
        <f t="shared" si="33"/>
        <v>2.5092546385968475E-3</v>
      </c>
      <c r="BN27">
        <f t="shared" si="34"/>
        <v>3.8022406443459071E-3</v>
      </c>
      <c r="BO27">
        <f t="shared" si="35"/>
        <v>0</v>
      </c>
      <c r="BP27">
        <f t="shared" si="36"/>
        <v>0</v>
      </c>
      <c r="BQ27">
        <f t="shared" si="37"/>
        <v>2.0096551639948985</v>
      </c>
      <c r="BR27">
        <f t="shared" si="43"/>
        <v>1.5019123848296594</v>
      </c>
    </row>
    <row r="28" spans="1:70">
      <c r="A28" t="s">
        <v>113</v>
      </c>
      <c r="B28">
        <v>297</v>
      </c>
      <c r="C28" s="1">
        <v>39.701000000000001</v>
      </c>
      <c r="D28" s="1">
        <v>4.0000000000000001E-3</v>
      </c>
      <c r="E28" s="1">
        <v>1.0999999999999999E-2</v>
      </c>
      <c r="F28" s="1">
        <v>0.01</v>
      </c>
      <c r="G28" s="1">
        <v>12.173</v>
      </c>
      <c r="H28" s="1">
        <v>47.511000000000003</v>
      </c>
      <c r="I28" s="1">
        <v>0.11700000000000001</v>
      </c>
      <c r="J28" s="1">
        <v>0.16600000000000001</v>
      </c>
      <c r="K28" s="1">
        <v>0.28399999999999997</v>
      </c>
      <c r="L28" s="1">
        <v>4.0000000000000001E-3</v>
      </c>
      <c r="N28">
        <f t="shared" si="0"/>
        <v>99.981000000000009</v>
      </c>
      <c r="P28" s="1">
        <v>74.001000000000005</v>
      </c>
      <c r="Q28" s="1">
        <v>95.778999999999996</v>
      </c>
      <c r="R28" s="1">
        <v>10.997</v>
      </c>
      <c r="S28" s="19">
        <f t="shared" si="38"/>
        <v>2.2360679775104666</v>
      </c>
      <c r="T28" s="19">
        <f>SUM(S$4:S28)</f>
        <v>49.68972799585061</v>
      </c>
      <c r="W28" s="4">
        <v>8</v>
      </c>
      <c r="X28" s="4">
        <v>3</v>
      </c>
      <c r="Y28" s="12">
        <v>0</v>
      </c>
      <c r="AA28" s="11">
        <f t="shared" si="1"/>
        <v>0.98672863246967923</v>
      </c>
      <c r="AB28" s="11">
        <f t="shared" si="2"/>
        <v>7.4786682063351462E-5</v>
      </c>
      <c r="AC28" s="11">
        <f t="shared" si="3"/>
        <v>3.2219519736361276E-4</v>
      </c>
      <c r="AD28" s="11">
        <f t="shared" si="4"/>
        <v>1.9649033323480584E-4</v>
      </c>
      <c r="AE28" s="11">
        <f t="shared" si="5"/>
        <v>0</v>
      </c>
      <c r="AF28" s="11">
        <f t="shared" si="6"/>
        <v>0.25300745981206757</v>
      </c>
      <c r="AG28" s="11">
        <f t="shared" si="7"/>
        <v>1.7602239250184144</v>
      </c>
      <c r="AH28" s="11">
        <f t="shared" si="8"/>
        <v>3.115474498245196E-3</v>
      </c>
      <c r="AI28" s="11">
        <f t="shared" si="9"/>
        <v>3.4942906803938768E-3</v>
      </c>
      <c r="AJ28" s="11">
        <f t="shared" si="10"/>
        <v>5.6776132857073985E-3</v>
      </c>
      <c r="AK28" s="11">
        <f t="shared" si="11"/>
        <v>1.92740211577541E-4</v>
      </c>
      <c r="AL28" s="11">
        <f t="shared" si="12"/>
        <v>0</v>
      </c>
      <c r="AM28" s="11">
        <f t="shared" si="13"/>
        <v>3.0130336081887474</v>
      </c>
      <c r="AN28" s="11">
        <f t="shared" si="14"/>
        <v>0.8743276795114282</v>
      </c>
      <c r="AO28" s="8">
        <f t="shared" si="15"/>
        <v>0</v>
      </c>
      <c r="AQ28">
        <f t="shared" si="16"/>
        <v>39.701000000000001</v>
      </c>
      <c r="AR28">
        <f t="shared" si="39"/>
        <v>4.0000000000000001E-3</v>
      </c>
      <c r="AS28">
        <f t="shared" si="40"/>
        <v>1.0999999999999999E-2</v>
      </c>
      <c r="AT28">
        <f t="shared" si="17"/>
        <v>0.01</v>
      </c>
      <c r="AU28">
        <f t="shared" si="18"/>
        <v>0</v>
      </c>
      <c r="AV28">
        <f t="shared" si="19"/>
        <v>12.173</v>
      </c>
      <c r="AW28">
        <f t="shared" si="41"/>
        <v>47.511000000000003</v>
      </c>
      <c r="AX28">
        <f t="shared" si="20"/>
        <v>0.11700000000000001</v>
      </c>
      <c r="AY28">
        <f t="shared" si="42"/>
        <v>0.16600000000000001</v>
      </c>
      <c r="AZ28">
        <f t="shared" si="21"/>
        <v>0.28399999999999997</v>
      </c>
      <c r="BA28">
        <f t="shared" si="22"/>
        <v>4.0000000000000001E-3</v>
      </c>
      <c r="BB28">
        <f t="shared" si="23"/>
        <v>0</v>
      </c>
      <c r="BC28">
        <f t="shared" si="24"/>
        <v>99.981000000000009</v>
      </c>
      <c r="BE28">
        <f t="shared" si="25"/>
        <v>0.66080226364846872</v>
      </c>
      <c r="BF28">
        <f t="shared" si="26"/>
        <v>5.0083890516615331E-5</v>
      </c>
      <c r="BG28">
        <f t="shared" si="27"/>
        <v>2.1577089054531189E-4</v>
      </c>
      <c r="BH28">
        <f t="shared" si="28"/>
        <v>1.3158760444766102E-4</v>
      </c>
      <c r="BI28">
        <f t="shared" si="29"/>
        <v>0.16943655698457771</v>
      </c>
      <c r="BJ28">
        <f t="shared" si="30"/>
        <v>0</v>
      </c>
      <c r="BK28">
        <f t="shared" si="31"/>
        <v>1.1788042992824606</v>
      </c>
      <c r="BL28">
        <f t="shared" si="32"/>
        <v>2.0864020086523273E-3</v>
      </c>
      <c r="BM28">
        <f t="shared" si="33"/>
        <v>2.3400914045341387E-3</v>
      </c>
      <c r="BN28">
        <f t="shared" si="34"/>
        <v>3.8022406443459071E-3</v>
      </c>
      <c r="BO28">
        <f t="shared" si="35"/>
        <v>1.2907618560510108E-4</v>
      </c>
      <c r="BP28">
        <f t="shared" si="36"/>
        <v>0</v>
      </c>
      <c r="BQ28">
        <f t="shared" si="37"/>
        <v>2.0177983725441542</v>
      </c>
      <c r="BR28">
        <f t="shared" si="43"/>
        <v>1.493228287417907</v>
      </c>
    </row>
    <row r="29" spans="1:70">
      <c r="A29" t="s">
        <v>114</v>
      </c>
      <c r="B29">
        <v>298</v>
      </c>
      <c r="C29" s="1">
        <v>39.78</v>
      </c>
      <c r="D29" s="1">
        <v>0</v>
      </c>
      <c r="E29" s="1">
        <v>1.4E-2</v>
      </c>
      <c r="F29" s="1">
        <v>6.0000000000000001E-3</v>
      </c>
      <c r="G29" s="1">
        <v>12.141999999999999</v>
      </c>
      <c r="H29" s="1">
        <v>47.642000000000003</v>
      </c>
      <c r="I29" s="1">
        <v>0.111</v>
      </c>
      <c r="J29" s="1">
        <v>0.186</v>
      </c>
      <c r="K29" s="1">
        <v>0.28799999999999998</v>
      </c>
      <c r="L29" s="1">
        <v>0</v>
      </c>
      <c r="N29">
        <f t="shared" si="0"/>
        <v>100.16900000000001</v>
      </c>
      <c r="P29" s="1">
        <v>74.001999999999995</v>
      </c>
      <c r="Q29" s="1">
        <v>95.777000000000001</v>
      </c>
      <c r="R29" s="1">
        <v>10.997</v>
      </c>
      <c r="S29" s="19">
        <f t="shared" si="38"/>
        <v>2.236067977491401</v>
      </c>
      <c r="T29" s="19">
        <f>SUM(S$4:S29)</f>
        <v>51.925795973342012</v>
      </c>
      <c r="W29" s="4">
        <v>8</v>
      </c>
      <c r="X29" s="4">
        <v>3</v>
      </c>
      <c r="Y29" s="12">
        <v>0</v>
      </c>
      <c r="AA29" s="11">
        <f t="shared" si="1"/>
        <v>0.9866583062419183</v>
      </c>
      <c r="AB29" s="11">
        <f t="shared" si="2"/>
        <v>0</v>
      </c>
      <c r="AC29" s="11">
        <f t="shared" si="3"/>
        <v>4.0922308600904543E-4</v>
      </c>
      <c r="AD29" s="11">
        <f t="shared" si="4"/>
        <v>1.1765168530678409E-4</v>
      </c>
      <c r="AE29" s="11">
        <f t="shared" si="5"/>
        <v>0</v>
      </c>
      <c r="AF29" s="11">
        <f t="shared" si="6"/>
        <v>0.25184402166221936</v>
      </c>
      <c r="AG29" s="11">
        <f t="shared" si="7"/>
        <v>1.7614464555456497</v>
      </c>
      <c r="AH29" s="11">
        <f t="shared" si="8"/>
        <v>2.9496265297686334E-3</v>
      </c>
      <c r="AI29" s="11">
        <f t="shared" si="9"/>
        <v>3.9072355988739481E-3</v>
      </c>
      <c r="AJ29" s="11">
        <f t="shared" si="10"/>
        <v>5.7457360226778852E-3</v>
      </c>
      <c r="AK29" s="11">
        <f t="shared" si="11"/>
        <v>0</v>
      </c>
      <c r="AL29" s="11">
        <f t="shared" si="12"/>
        <v>0</v>
      </c>
      <c r="AM29" s="11">
        <f t="shared" si="13"/>
        <v>3.0130782563724239</v>
      </c>
      <c r="AN29" s="11">
        <f t="shared" si="14"/>
        <v>0.87490924706926088</v>
      </c>
      <c r="AO29" s="8">
        <f t="shared" si="15"/>
        <v>0</v>
      </c>
      <c r="AQ29">
        <f t="shared" si="16"/>
        <v>39.78</v>
      </c>
      <c r="AR29">
        <f t="shared" si="39"/>
        <v>0</v>
      </c>
      <c r="AS29">
        <f t="shared" si="40"/>
        <v>1.4E-2</v>
      </c>
      <c r="AT29">
        <f t="shared" si="17"/>
        <v>6.0000000000000001E-3</v>
      </c>
      <c r="AU29">
        <f t="shared" si="18"/>
        <v>0</v>
      </c>
      <c r="AV29">
        <f t="shared" si="19"/>
        <v>12.141999999999999</v>
      </c>
      <c r="AW29">
        <f t="shared" si="41"/>
        <v>47.642000000000003</v>
      </c>
      <c r="AX29">
        <f t="shared" si="20"/>
        <v>0.111</v>
      </c>
      <c r="AY29">
        <f t="shared" si="42"/>
        <v>0.186</v>
      </c>
      <c r="AZ29">
        <f t="shared" si="21"/>
        <v>0.28799999999999998</v>
      </c>
      <c r="BA29">
        <f t="shared" si="22"/>
        <v>0</v>
      </c>
      <c r="BB29">
        <f t="shared" si="23"/>
        <v>0</v>
      </c>
      <c r="BC29">
        <f t="shared" si="24"/>
        <v>100.16900000000001</v>
      </c>
      <c r="BE29">
        <f t="shared" si="25"/>
        <v>0.66211717709720375</v>
      </c>
      <c r="BF29">
        <f t="shared" si="26"/>
        <v>0</v>
      </c>
      <c r="BG29">
        <f t="shared" si="27"/>
        <v>2.7461749705766971E-4</v>
      </c>
      <c r="BH29">
        <f t="shared" si="28"/>
        <v>7.895256266859661E-5</v>
      </c>
      <c r="BI29">
        <f t="shared" si="29"/>
        <v>0.16900506653304381</v>
      </c>
      <c r="BJ29">
        <f t="shared" si="30"/>
        <v>0</v>
      </c>
      <c r="BK29">
        <f t="shared" si="31"/>
        <v>1.1820545647621601</v>
      </c>
      <c r="BL29">
        <f t="shared" si="32"/>
        <v>1.9794070338496434E-3</v>
      </c>
      <c r="BM29">
        <f t="shared" si="33"/>
        <v>2.6220301279719868E-3</v>
      </c>
      <c r="BN29">
        <f t="shared" si="34"/>
        <v>3.8557933294775396E-3</v>
      </c>
      <c r="BO29">
        <f t="shared" si="35"/>
        <v>0</v>
      </c>
      <c r="BP29">
        <f t="shared" si="36"/>
        <v>0</v>
      </c>
      <c r="BQ29">
        <f t="shared" si="37"/>
        <v>2.0219876089434328</v>
      </c>
      <c r="BR29">
        <f t="shared" si="43"/>
        <v>1.4901566374815096</v>
      </c>
    </row>
    <row r="30" spans="1:70">
      <c r="A30" t="s">
        <v>115</v>
      </c>
      <c r="B30">
        <v>299</v>
      </c>
      <c r="C30" s="1">
        <v>39.74</v>
      </c>
      <c r="D30" s="1">
        <v>0.01</v>
      </c>
      <c r="E30" s="1">
        <v>1.4999999999999999E-2</v>
      </c>
      <c r="F30" s="1">
        <v>0.01</v>
      </c>
      <c r="G30" s="1">
        <v>12.11</v>
      </c>
      <c r="H30" s="1">
        <v>47.594999999999999</v>
      </c>
      <c r="I30" s="1">
        <v>0.109</v>
      </c>
      <c r="J30" s="1">
        <v>0.17599999999999999</v>
      </c>
      <c r="K30" s="1">
        <v>0.28899999999999998</v>
      </c>
      <c r="L30" s="1">
        <v>0</v>
      </c>
      <c r="N30">
        <f t="shared" si="0"/>
        <v>100.05399999999999</v>
      </c>
      <c r="P30" s="1">
        <v>74.003</v>
      </c>
      <c r="Q30" s="1">
        <v>95.775000000000006</v>
      </c>
      <c r="R30" s="1">
        <v>10.997</v>
      </c>
      <c r="S30" s="19">
        <f t="shared" si="38"/>
        <v>2.2360679774977563</v>
      </c>
      <c r="T30" s="19">
        <f>SUM(S$4:S30)</f>
        <v>54.161863950839766</v>
      </c>
      <c r="W30" s="4">
        <v>8</v>
      </c>
      <c r="X30" s="4">
        <v>3</v>
      </c>
      <c r="Y30" s="12">
        <v>0</v>
      </c>
      <c r="AA30" s="11">
        <f t="shared" si="1"/>
        <v>0.98667612116796222</v>
      </c>
      <c r="AB30" s="11">
        <f t="shared" si="2"/>
        <v>1.8677327981771064E-4</v>
      </c>
      <c r="AC30" s="11">
        <f t="shared" si="3"/>
        <v>4.3890255294001411E-4</v>
      </c>
      <c r="AD30" s="11">
        <f t="shared" si="4"/>
        <v>1.9628705527891674E-4</v>
      </c>
      <c r="AE30" s="11">
        <f t="shared" si="5"/>
        <v>0</v>
      </c>
      <c r="AF30" s="11">
        <f t="shared" si="6"/>
        <v>0.25143765521867756</v>
      </c>
      <c r="AG30" s="11">
        <f t="shared" si="7"/>
        <v>1.7615117721241931</v>
      </c>
      <c r="AH30" s="11">
        <f t="shared" si="8"/>
        <v>2.8994478871798971E-3</v>
      </c>
      <c r="AI30" s="11">
        <f t="shared" si="9"/>
        <v>3.7009573494406968E-3</v>
      </c>
      <c r="AJ30" s="11">
        <f t="shared" si="10"/>
        <v>5.7715941126202912E-3</v>
      </c>
      <c r="AK30" s="11">
        <f t="shared" si="11"/>
        <v>0</v>
      </c>
      <c r="AL30" s="11">
        <f t="shared" si="12"/>
        <v>0</v>
      </c>
      <c r="AM30" s="11">
        <f t="shared" si="13"/>
        <v>3.0128195107481104</v>
      </c>
      <c r="AN30" s="11">
        <f t="shared" si="14"/>
        <v>0.8750899293329093</v>
      </c>
      <c r="AO30" s="8">
        <f t="shared" si="15"/>
        <v>0</v>
      </c>
      <c r="AQ30">
        <f t="shared" si="16"/>
        <v>39.74</v>
      </c>
      <c r="AR30">
        <f t="shared" si="39"/>
        <v>0.01</v>
      </c>
      <c r="AS30">
        <f t="shared" si="40"/>
        <v>1.4999999999999999E-2</v>
      </c>
      <c r="AT30">
        <f t="shared" si="17"/>
        <v>0.01</v>
      </c>
      <c r="AU30">
        <f t="shared" si="18"/>
        <v>0</v>
      </c>
      <c r="AV30">
        <f t="shared" si="19"/>
        <v>12.110000000000001</v>
      </c>
      <c r="AW30">
        <f t="shared" si="41"/>
        <v>47.594999999999999</v>
      </c>
      <c r="AX30">
        <f t="shared" si="20"/>
        <v>0.109</v>
      </c>
      <c r="AY30">
        <f t="shared" si="42"/>
        <v>0.17599999999999999</v>
      </c>
      <c r="AZ30">
        <f t="shared" si="21"/>
        <v>0.28899999999999998</v>
      </c>
      <c r="BA30">
        <f t="shared" si="22"/>
        <v>0</v>
      </c>
      <c r="BB30">
        <f t="shared" si="23"/>
        <v>0</v>
      </c>
      <c r="BC30">
        <f t="shared" si="24"/>
        <v>100.05399999999999</v>
      </c>
      <c r="BE30">
        <f t="shared" si="25"/>
        <v>0.66145139813581899</v>
      </c>
      <c r="BF30">
        <f t="shared" si="26"/>
        <v>1.2520972629153832E-4</v>
      </c>
      <c r="BG30">
        <f t="shared" si="27"/>
        <v>2.9423303256178896E-4</v>
      </c>
      <c r="BH30">
        <f t="shared" si="28"/>
        <v>1.3158760444766102E-4</v>
      </c>
      <c r="BI30">
        <f t="shared" si="29"/>
        <v>0.16855965703468628</v>
      </c>
      <c r="BJ30">
        <f t="shared" si="30"/>
        <v>0</v>
      </c>
      <c r="BK30">
        <f t="shared" si="31"/>
        <v>1.180888438979367</v>
      </c>
      <c r="BL30">
        <f t="shared" si="32"/>
        <v>1.9437420422487492E-3</v>
      </c>
      <c r="BM30">
        <f t="shared" si="33"/>
        <v>2.4810607662530625E-3</v>
      </c>
      <c r="BN30">
        <f t="shared" si="34"/>
        <v>3.8691815007604476E-3</v>
      </c>
      <c r="BO30">
        <f t="shared" si="35"/>
        <v>0</v>
      </c>
      <c r="BP30">
        <f t="shared" si="36"/>
        <v>0</v>
      </c>
      <c r="BQ30">
        <f t="shared" si="37"/>
        <v>2.0197445088224355</v>
      </c>
      <c r="BR30">
        <f t="shared" si="43"/>
        <v>1.4916834765921279</v>
      </c>
    </row>
    <row r="31" spans="1:70">
      <c r="A31" t="s">
        <v>116</v>
      </c>
      <c r="B31">
        <v>300</v>
      </c>
      <c r="C31" s="1">
        <v>39.707999999999998</v>
      </c>
      <c r="D31" s="1">
        <v>3.0000000000000001E-3</v>
      </c>
      <c r="E31" s="1">
        <v>1.9E-2</v>
      </c>
      <c r="F31" s="1">
        <v>1.0999999999999999E-2</v>
      </c>
      <c r="G31" s="1">
        <v>12.193</v>
      </c>
      <c r="H31" s="1">
        <v>47.7</v>
      </c>
      <c r="I31" s="1">
        <v>0.107</v>
      </c>
      <c r="J31" s="1">
        <v>0.182</v>
      </c>
      <c r="K31" s="1">
        <v>0.28599999999999998</v>
      </c>
      <c r="L31" s="1">
        <v>0</v>
      </c>
      <c r="N31">
        <f t="shared" si="0"/>
        <v>100.209</v>
      </c>
      <c r="P31" s="1">
        <v>74.004999999999995</v>
      </c>
      <c r="Q31" s="1">
        <v>95.774000000000001</v>
      </c>
      <c r="R31" s="1">
        <v>10.997</v>
      </c>
      <c r="S31" s="19">
        <f t="shared" si="38"/>
        <v>2.2360679774977563</v>
      </c>
      <c r="T31" s="19">
        <f>SUM(S$4:S31)</f>
        <v>56.39793192833752</v>
      </c>
      <c r="W31" s="4">
        <v>8</v>
      </c>
      <c r="X31" s="4">
        <v>3</v>
      </c>
      <c r="Y31" s="12">
        <v>0</v>
      </c>
      <c r="AA31" s="11">
        <f t="shared" si="1"/>
        <v>0.9849023827392368</v>
      </c>
      <c r="AB31" s="11">
        <f t="shared" si="2"/>
        <v>5.5976329817325165E-5</v>
      </c>
      <c r="AC31" s="11">
        <f t="shared" si="3"/>
        <v>5.5539103953589216E-4</v>
      </c>
      <c r="AD31" s="11">
        <f t="shared" si="4"/>
        <v>2.1570130109040242E-4</v>
      </c>
      <c r="AE31" s="11">
        <f t="shared" si="5"/>
        <v>0</v>
      </c>
      <c r="AF31" s="11">
        <f t="shared" si="6"/>
        <v>0.25290951486936353</v>
      </c>
      <c r="AG31" s="11">
        <f t="shared" si="7"/>
        <v>1.7636443752872843</v>
      </c>
      <c r="AH31" s="11">
        <f t="shared" si="8"/>
        <v>2.843419955391314E-3</v>
      </c>
      <c r="AI31" s="11">
        <f t="shared" si="9"/>
        <v>3.8233250321582576E-3</v>
      </c>
      <c r="AJ31" s="11">
        <f t="shared" si="10"/>
        <v>5.7060082067547802E-3</v>
      </c>
      <c r="AK31" s="11">
        <f t="shared" si="11"/>
        <v>0</v>
      </c>
      <c r="AL31" s="11">
        <f t="shared" si="12"/>
        <v>0</v>
      </c>
      <c r="AM31" s="11">
        <f t="shared" si="13"/>
        <v>3.0146560947606327</v>
      </c>
      <c r="AN31" s="11">
        <f t="shared" si="14"/>
        <v>0.87458330962346986</v>
      </c>
      <c r="AO31" s="8">
        <f t="shared" si="15"/>
        <v>0</v>
      </c>
      <c r="AQ31">
        <f t="shared" si="16"/>
        <v>39.707999999999998</v>
      </c>
      <c r="AR31">
        <f t="shared" si="39"/>
        <v>3.0000000000000001E-3</v>
      </c>
      <c r="AS31">
        <f t="shared" si="40"/>
        <v>1.9E-2</v>
      </c>
      <c r="AT31">
        <f t="shared" si="17"/>
        <v>1.0999999999999999E-2</v>
      </c>
      <c r="AU31">
        <f t="shared" si="18"/>
        <v>0</v>
      </c>
      <c r="AV31">
        <f t="shared" si="19"/>
        <v>12.192999999999998</v>
      </c>
      <c r="AW31">
        <f t="shared" si="41"/>
        <v>47.7</v>
      </c>
      <c r="AX31">
        <f t="shared" si="20"/>
        <v>0.107</v>
      </c>
      <c r="AY31">
        <f t="shared" si="42"/>
        <v>0.182</v>
      </c>
      <c r="AZ31">
        <f t="shared" si="21"/>
        <v>0.28599999999999998</v>
      </c>
      <c r="BA31">
        <f t="shared" si="22"/>
        <v>0</v>
      </c>
      <c r="BB31">
        <f t="shared" si="23"/>
        <v>0</v>
      </c>
      <c r="BC31">
        <f t="shared" si="24"/>
        <v>100.209</v>
      </c>
      <c r="BE31">
        <f t="shared" si="25"/>
        <v>0.66091877496671103</v>
      </c>
      <c r="BF31">
        <f t="shared" si="26"/>
        <v>3.7562917887461497E-5</v>
      </c>
      <c r="BG31">
        <f t="shared" si="27"/>
        <v>3.72695174578266E-4</v>
      </c>
      <c r="BH31">
        <f t="shared" si="28"/>
        <v>1.4474636489242711E-4</v>
      </c>
      <c r="BI31">
        <f t="shared" si="29"/>
        <v>0.16971493792105116</v>
      </c>
      <c r="BJ31">
        <f t="shared" si="30"/>
        <v>0</v>
      </c>
      <c r="BK31">
        <f t="shared" si="31"/>
        <v>1.1834936136005003</v>
      </c>
      <c r="BL31">
        <f t="shared" si="32"/>
        <v>1.9080770506478546E-3</v>
      </c>
      <c r="BM31">
        <f t="shared" si="33"/>
        <v>2.5656423832844171E-3</v>
      </c>
      <c r="BN31">
        <f t="shared" si="34"/>
        <v>3.8290169869117231E-3</v>
      </c>
      <c r="BO31">
        <f t="shared" si="35"/>
        <v>0</v>
      </c>
      <c r="BP31">
        <f t="shared" si="36"/>
        <v>0</v>
      </c>
      <c r="BQ31">
        <f t="shared" si="37"/>
        <v>2.0229850673664647</v>
      </c>
      <c r="BR31">
        <f t="shared" si="43"/>
        <v>1.4902018523968306</v>
      </c>
    </row>
    <row r="32" spans="1:70">
      <c r="A32" t="s">
        <v>117</v>
      </c>
      <c r="B32">
        <v>301</v>
      </c>
      <c r="C32" s="1">
        <v>39.747999999999998</v>
      </c>
      <c r="D32" s="1">
        <v>0</v>
      </c>
      <c r="E32" s="1">
        <v>1.7000000000000001E-2</v>
      </c>
      <c r="F32" s="1">
        <v>0.01</v>
      </c>
      <c r="G32" s="1">
        <v>12.16</v>
      </c>
      <c r="H32" s="1">
        <v>47.695999999999998</v>
      </c>
      <c r="I32" s="1">
        <v>0.105</v>
      </c>
      <c r="J32" s="1">
        <v>0.189</v>
      </c>
      <c r="K32" s="1">
        <v>0.28599999999999998</v>
      </c>
      <c r="L32" s="1">
        <v>1E-3</v>
      </c>
      <c r="N32">
        <f t="shared" si="0"/>
        <v>100.212</v>
      </c>
      <c r="P32" s="1">
        <v>74.006</v>
      </c>
      <c r="Q32" s="1">
        <v>95.772000000000006</v>
      </c>
      <c r="R32" s="1">
        <v>10.997</v>
      </c>
      <c r="S32" s="19">
        <f t="shared" si="38"/>
        <v>2.2360679774977563</v>
      </c>
      <c r="T32" s="19">
        <f>SUM(S$4:S32)</f>
        <v>58.633999905835275</v>
      </c>
      <c r="W32" s="4">
        <v>8</v>
      </c>
      <c r="X32" s="4">
        <v>3</v>
      </c>
      <c r="Y32" s="12">
        <v>0</v>
      </c>
      <c r="AA32" s="11">
        <f t="shared" si="1"/>
        <v>0.98563806723091651</v>
      </c>
      <c r="AB32" s="11">
        <f t="shared" si="2"/>
        <v>0</v>
      </c>
      <c r="AC32" s="11">
        <f t="shared" si="3"/>
        <v>4.9679955885030232E-4</v>
      </c>
      <c r="AD32" s="11">
        <f t="shared" si="4"/>
        <v>1.960410825030161E-4</v>
      </c>
      <c r="AE32" s="11">
        <f t="shared" si="5"/>
        <v>0</v>
      </c>
      <c r="AF32" s="11">
        <f t="shared" si="6"/>
        <v>0.25215941137488335</v>
      </c>
      <c r="AG32" s="11">
        <f t="shared" si="7"/>
        <v>1.7630377425876524</v>
      </c>
      <c r="AH32" s="11">
        <f t="shared" si="8"/>
        <v>2.789546085955759E-3</v>
      </c>
      <c r="AI32" s="11">
        <f t="shared" si="9"/>
        <v>3.9693431818058717E-3</v>
      </c>
      <c r="AJ32" s="11">
        <f t="shared" si="10"/>
        <v>5.7045239039607279E-3</v>
      </c>
      <c r="AK32" s="11">
        <f t="shared" si="11"/>
        <v>4.8074883758236142E-5</v>
      </c>
      <c r="AL32" s="11">
        <f t="shared" si="12"/>
        <v>0</v>
      </c>
      <c r="AM32" s="11">
        <f t="shared" si="13"/>
        <v>3.0140395498902866</v>
      </c>
      <c r="AN32" s="11">
        <f t="shared" si="14"/>
        <v>0.8748710959227709</v>
      </c>
      <c r="AO32" s="8">
        <f t="shared" si="15"/>
        <v>0</v>
      </c>
      <c r="AQ32">
        <f t="shared" si="16"/>
        <v>39.747999999999998</v>
      </c>
      <c r="AR32">
        <f t="shared" si="39"/>
        <v>0</v>
      </c>
      <c r="AS32">
        <f t="shared" si="40"/>
        <v>1.7000000000000001E-2</v>
      </c>
      <c r="AT32">
        <f t="shared" si="17"/>
        <v>0.01</v>
      </c>
      <c r="AU32">
        <f t="shared" si="18"/>
        <v>0</v>
      </c>
      <c r="AV32">
        <f t="shared" si="19"/>
        <v>12.16</v>
      </c>
      <c r="AW32">
        <f t="shared" si="41"/>
        <v>47.695999999999998</v>
      </c>
      <c r="AX32">
        <f t="shared" si="20"/>
        <v>0.105</v>
      </c>
      <c r="AY32">
        <f t="shared" si="42"/>
        <v>0.189</v>
      </c>
      <c r="AZ32">
        <f t="shared" si="21"/>
        <v>0.28599999999999998</v>
      </c>
      <c r="BA32">
        <f t="shared" si="22"/>
        <v>1E-3</v>
      </c>
      <c r="BB32">
        <f t="shared" si="23"/>
        <v>0</v>
      </c>
      <c r="BC32">
        <f t="shared" si="24"/>
        <v>100.212</v>
      </c>
      <c r="BE32">
        <f t="shared" si="25"/>
        <v>0.6615845539280959</v>
      </c>
      <c r="BF32">
        <f t="shared" si="26"/>
        <v>0</v>
      </c>
      <c r="BG32">
        <f t="shared" si="27"/>
        <v>3.334641035700275E-4</v>
      </c>
      <c r="BH32">
        <f t="shared" si="28"/>
        <v>1.3158760444766102E-4</v>
      </c>
      <c r="BI32">
        <f t="shared" si="29"/>
        <v>0.16925560937586995</v>
      </c>
      <c r="BJ32">
        <f t="shared" si="30"/>
        <v>0</v>
      </c>
      <c r="BK32">
        <f t="shared" si="31"/>
        <v>1.1833943688530284</v>
      </c>
      <c r="BL32">
        <f t="shared" si="32"/>
        <v>1.8724120590469602E-3</v>
      </c>
      <c r="BM32">
        <f t="shared" si="33"/>
        <v>2.6643209364876639E-3</v>
      </c>
      <c r="BN32">
        <f t="shared" si="34"/>
        <v>3.8290169869117231E-3</v>
      </c>
      <c r="BO32">
        <f t="shared" si="35"/>
        <v>3.226904640127527E-5</v>
      </c>
      <c r="BP32">
        <f t="shared" si="36"/>
        <v>0</v>
      </c>
      <c r="BQ32">
        <f t="shared" si="37"/>
        <v>2.0230976028938592</v>
      </c>
      <c r="BR32">
        <f t="shared" si="43"/>
        <v>1.4898142064816711</v>
      </c>
    </row>
    <row r="33" spans="1:70">
      <c r="A33" t="s">
        <v>118</v>
      </c>
      <c r="B33">
        <v>302</v>
      </c>
      <c r="C33" s="1">
        <v>39.758000000000003</v>
      </c>
      <c r="D33" s="1">
        <v>5.0000000000000001E-3</v>
      </c>
      <c r="E33" s="1">
        <v>1.4999999999999999E-2</v>
      </c>
      <c r="F33" s="1">
        <v>8.9999999999999993E-3</v>
      </c>
      <c r="G33" s="1">
        <v>12.176</v>
      </c>
      <c r="H33" s="1">
        <v>47.658999999999999</v>
      </c>
      <c r="I33" s="1">
        <v>0.10100000000000001</v>
      </c>
      <c r="J33" s="1">
        <v>0.184</v>
      </c>
      <c r="K33" s="1">
        <v>0.28199999999999997</v>
      </c>
      <c r="L33" s="1">
        <v>0</v>
      </c>
      <c r="N33">
        <f t="shared" si="0"/>
        <v>100.18900000000001</v>
      </c>
      <c r="P33" s="1">
        <v>74.007000000000005</v>
      </c>
      <c r="Q33" s="1">
        <v>95.771000000000001</v>
      </c>
      <c r="R33" s="1">
        <v>10.997</v>
      </c>
      <c r="S33" s="19">
        <f t="shared" si="38"/>
        <v>1.4142135623798477</v>
      </c>
      <c r="T33" s="19">
        <f>SUM(S$4:S33)</f>
        <v>60.048213468215124</v>
      </c>
      <c r="W33" s="4">
        <v>8</v>
      </c>
      <c r="X33" s="4">
        <v>3</v>
      </c>
      <c r="Y33" s="12">
        <v>0</v>
      </c>
      <c r="AA33" s="11">
        <f t="shared" si="1"/>
        <v>0.98607969859625633</v>
      </c>
      <c r="AB33" s="11">
        <f t="shared" si="2"/>
        <v>9.3287935652017469E-5</v>
      </c>
      <c r="AC33" s="11">
        <f t="shared" si="3"/>
        <v>4.3843865842197111E-4</v>
      </c>
      <c r="AD33" s="11">
        <f t="shared" si="4"/>
        <v>1.7647163213120929E-4</v>
      </c>
      <c r="AE33" s="11">
        <f t="shared" si="5"/>
        <v>0</v>
      </c>
      <c r="AF33" s="11">
        <f t="shared" si="6"/>
        <v>0.25254079744088398</v>
      </c>
      <c r="AG33" s="11">
        <f t="shared" si="7"/>
        <v>1.7620161208998422</v>
      </c>
      <c r="AH33" s="11">
        <f t="shared" si="8"/>
        <v>2.6838047453954248E-3</v>
      </c>
      <c r="AI33" s="11">
        <f t="shared" si="9"/>
        <v>3.865093182034473E-3</v>
      </c>
      <c r="AJ33" s="11">
        <f t="shared" si="10"/>
        <v>5.6258452321966655E-3</v>
      </c>
      <c r="AK33" s="11">
        <f t="shared" si="11"/>
        <v>0</v>
      </c>
      <c r="AL33" s="11">
        <f t="shared" si="12"/>
        <v>0</v>
      </c>
      <c r="AM33" s="11">
        <f t="shared" si="13"/>
        <v>3.0135195583228138</v>
      </c>
      <c r="AN33" s="11">
        <f t="shared" si="14"/>
        <v>0.87464201426044241</v>
      </c>
      <c r="AO33" s="8">
        <f t="shared" si="15"/>
        <v>0</v>
      </c>
      <c r="AQ33">
        <f t="shared" si="16"/>
        <v>39.758000000000003</v>
      </c>
      <c r="AR33">
        <f t="shared" si="39"/>
        <v>5.0000000000000001E-3</v>
      </c>
      <c r="AS33">
        <f t="shared" si="40"/>
        <v>1.4999999999999999E-2</v>
      </c>
      <c r="AT33">
        <f t="shared" si="17"/>
        <v>8.9999999999999993E-3</v>
      </c>
      <c r="AU33">
        <f t="shared" si="18"/>
        <v>0</v>
      </c>
      <c r="AV33">
        <f t="shared" si="19"/>
        <v>12.176</v>
      </c>
      <c r="AW33">
        <f t="shared" si="41"/>
        <v>47.658999999999999</v>
      </c>
      <c r="AX33">
        <f t="shared" si="20"/>
        <v>0.10100000000000001</v>
      </c>
      <c r="AY33">
        <f t="shared" si="42"/>
        <v>0.184</v>
      </c>
      <c r="AZ33">
        <f t="shared" si="21"/>
        <v>0.28199999999999997</v>
      </c>
      <c r="BA33">
        <f t="shared" si="22"/>
        <v>0</v>
      </c>
      <c r="BB33">
        <f t="shared" si="23"/>
        <v>0</v>
      </c>
      <c r="BC33">
        <f t="shared" si="24"/>
        <v>100.18900000000001</v>
      </c>
      <c r="BE33">
        <f t="shared" si="25"/>
        <v>0.66175099866844211</v>
      </c>
      <c r="BF33">
        <f t="shared" si="26"/>
        <v>6.2604863145769159E-5</v>
      </c>
      <c r="BG33">
        <f t="shared" si="27"/>
        <v>2.9423303256178896E-4</v>
      </c>
      <c r="BH33">
        <f t="shared" si="28"/>
        <v>1.1842884400289492E-4</v>
      </c>
      <c r="BI33">
        <f t="shared" si="29"/>
        <v>0.16947831412504874</v>
      </c>
      <c r="BJ33">
        <f t="shared" si="30"/>
        <v>0</v>
      </c>
      <c r="BK33">
        <f t="shared" si="31"/>
        <v>1.1824763549389148</v>
      </c>
      <c r="BL33">
        <f t="shared" si="32"/>
        <v>1.8010820758451714E-3</v>
      </c>
      <c r="BM33">
        <f t="shared" si="33"/>
        <v>2.5938362556282017E-3</v>
      </c>
      <c r="BN33">
        <f t="shared" si="34"/>
        <v>3.7754643017800906E-3</v>
      </c>
      <c r="BO33">
        <f t="shared" si="35"/>
        <v>0</v>
      </c>
      <c r="BP33">
        <f t="shared" si="36"/>
        <v>0</v>
      </c>
      <c r="BQ33">
        <f t="shared" si="37"/>
        <v>2.02235131710537</v>
      </c>
      <c r="BR33">
        <f t="shared" si="43"/>
        <v>1.4901068537568056</v>
      </c>
    </row>
    <row r="34" spans="1:70">
      <c r="A34" t="s">
        <v>119</v>
      </c>
      <c r="B34">
        <v>303</v>
      </c>
      <c r="C34" s="1">
        <v>39.734999999999999</v>
      </c>
      <c r="D34" s="1">
        <v>5.0000000000000001E-3</v>
      </c>
      <c r="E34" s="1">
        <v>1.4E-2</v>
      </c>
      <c r="F34" s="1">
        <v>8.0000000000000002E-3</v>
      </c>
      <c r="G34" s="1">
        <v>12.234</v>
      </c>
      <c r="H34" s="1">
        <v>47.694000000000003</v>
      </c>
      <c r="I34" s="1">
        <v>0.105</v>
      </c>
      <c r="J34" s="1">
        <v>0.17199999999999999</v>
      </c>
      <c r="K34" s="1">
        <v>0.29399999999999998</v>
      </c>
      <c r="L34" s="1">
        <v>1E-3</v>
      </c>
      <c r="N34">
        <f t="shared" si="0"/>
        <v>100.26200000000001</v>
      </c>
      <c r="P34" s="1">
        <v>74.007999999999996</v>
      </c>
      <c r="Q34" s="1">
        <v>95.769000000000005</v>
      </c>
      <c r="R34" s="1">
        <v>10.997</v>
      </c>
      <c r="S34" s="19">
        <f t="shared" si="38"/>
        <v>2.236067977491401</v>
      </c>
      <c r="T34" s="19">
        <f>SUM(S$4:S34)</f>
        <v>62.284281445706526</v>
      </c>
      <c r="W34" s="4">
        <v>8</v>
      </c>
      <c r="X34" s="4">
        <v>3</v>
      </c>
      <c r="Y34" s="12">
        <v>0</v>
      </c>
      <c r="AA34" s="11">
        <f t="shared" si="1"/>
        <v>0.9851643271990469</v>
      </c>
      <c r="AB34" s="11">
        <f t="shared" si="2"/>
        <v>9.3255285241067976E-5</v>
      </c>
      <c r="AC34" s="11">
        <f t="shared" si="3"/>
        <v>4.0906619283987414E-4</v>
      </c>
      <c r="AD34" s="11">
        <f t="shared" si="4"/>
        <v>1.5680877133628549E-4</v>
      </c>
      <c r="AE34" s="11">
        <f t="shared" si="5"/>
        <v>0</v>
      </c>
      <c r="AF34" s="11">
        <f t="shared" si="6"/>
        <v>0.25365495840918217</v>
      </c>
      <c r="AG34" s="11">
        <f t="shared" si="7"/>
        <v>1.7626929654729766</v>
      </c>
      <c r="AH34" s="11">
        <f t="shared" si="8"/>
        <v>2.7891175202902751E-3</v>
      </c>
      <c r="AI34" s="11">
        <f t="shared" si="9"/>
        <v>3.611757344088899E-3</v>
      </c>
      <c r="AJ34" s="11">
        <f t="shared" si="10"/>
        <v>5.8631900896808312E-3</v>
      </c>
      <c r="AK34" s="11">
        <f t="shared" si="11"/>
        <v>4.806749788113784E-5</v>
      </c>
      <c r="AL34" s="11">
        <f t="shared" si="12"/>
        <v>0</v>
      </c>
      <c r="AM34" s="11">
        <f t="shared" si="13"/>
        <v>3.0144835137825639</v>
      </c>
      <c r="AN34" s="11">
        <f t="shared" si="14"/>
        <v>0.87420079867922307</v>
      </c>
      <c r="AO34" s="8">
        <f t="shared" si="15"/>
        <v>0</v>
      </c>
      <c r="AQ34">
        <f t="shared" si="16"/>
        <v>39.734999999999999</v>
      </c>
      <c r="AR34">
        <f t="shared" si="39"/>
        <v>5.0000000000000001E-3</v>
      </c>
      <c r="AS34">
        <f t="shared" si="40"/>
        <v>1.4E-2</v>
      </c>
      <c r="AT34">
        <f t="shared" si="17"/>
        <v>8.0000000000000002E-3</v>
      </c>
      <c r="AU34">
        <f t="shared" si="18"/>
        <v>0</v>
      </c>
      <c r="AV34">
        <f t="shared" si="19"/>
        <v>12.234</v>
      </c>
      <c r="AW34">
        <f t="shared" si="41"/>
        <v>47.694000000000003</v>
      </c>
      <c r="AX34">
        <f t="shared" si="20"/>
        <v>0.105</v>
      </c>
      <c r="AY34">
        <f t="shared" si="42"/>
        <v>0.17199999999999999</v>
      </c>
      <c r="AZ34">
        <f t="shared" si="21"/>
        <v>0.29399999999999998</v>
      </c>
      <c r="BA34">
        <f t="shared" si="22"/>
        <v>1E-3</v>
      </c>
      <c r="BB34">
        <f t="shared" si="23"/>
        <v>0</v>
      </c>
      <c r="BC34">
        <f t="shared" si="24"/>
        <v>100.26200000000001</v>
      </c>
      <c r="BE34">
        <f t="shared" si="25"/>
        <v>0.66136817576564577</v>
      </c>
      <c r="BF34">
        <f t="shared" si="26"/>
        <v>6.2604863145769159E-5</v>
      </c>
      <c r="BG34">
        <f t="shared" si="27"/>
        <v>2.7461749705766971E-4</v>
      </c>
      <c r="BH34">
        <f t="shared" si="28"/>
        <v>1.0527008355812881E-4</v>
      </c>
      <c r="BI34">
        <f t="shared" si="29"/>
        <v>0.1702856188408218</v>
      </c>
      <c r="BJ34">
        <f t="shared" si="30"/>
        <v>0</v>
      </c>
      <c r="BK34">
        <f t="shared" si="31"/>
        <v>1.1833447464792926</v>
      </c>
      <c r="BL34">
        <f t="shared" si="32"/>
        <v>1.8724120590469602E-3</v>
      </c>
      <c r="BM34">
        <f t="shared" si="33"/>
        <v>2.4246730215654929E-3</v>
      </c>
      <c r="BN34">
        <f t="shared" si="34"/>
        <v>3.9361223571749886E-3</v>
      </c>
      <c r="BO34">
        <f t="shared" si="35"/>
        <v>3.226904640127527E-5</v>
      </c>
      <c r="BP34">
        <f t="shared" si="36"/>
        <v>0</v>
      </c>
      <c r="BQ34">
        <f t="shared" si="37"/>
        <v>2.0237065100137106</v>
      </c>
      <c r="BR34">
        <f t="shared" si="43"/>
        <v>1.4895853222126272</v>
      </c>
    </row>
    <row r="35" spans="1:70">
      <c r="A35" t="s">
        <v>120</v>
      </c>
      <c r="B35">
        <v>304</v>
      </c>
      <c r="C35" s="1">
        <v>39.738999999999997</v>
      </c>
      <c r="D35" s="1">
        <v>5.0000000000000001E-3</v>
      </c>
      <c r="E35" s="1">
        <v>1.7999999999999999E-2</v>
      </c>
      <c r="F35" s="1">
        <v>6.0000000000000001E-3</v>
      </c>
      <c r="G35" s="1">
        <v>12.228</v>
      </c>
      <c r="H35" s="1">
        <v>47.811999999999998</v>
      </c>
      <c r="I35" s="1">
        <v>0.10199999999999999</v>
      </c>
      <c r="J35" s="1">
        <v>0.19500000000000001</v>
      </c>
      <c r="K35" s="1">
        <v>0.28699999999999998</v>
      </c>
      <c r="L35" s="1">
        <v>0</v>
      </c>
      <c r="N35">
        <f t="shared" si="0"/>
        <v>100.392</v>
      </c>
      <c r="P35" s="1">
        <v>74.009</v>
      </c>
      <c r="Q35" s="1">
        <v>95.768000000000001</v>
      </c>
      <c r="R35" s="1">
        <v>10.997</v>
      </c>
      <c r="S35" s="19">
        <f t="shared" si="38"/>
        <v>1.4142135623798477</v>
      </c>
      <c r="T35" s="19">
        <f>SUM(S$4:S35)</f>
        <v>63.698495008086375</v>
      </c>
      <c r="W35" s="4">
        <v>8</v>
      </c>
      <c r="X35" s="4">
        <v>3</v>
      </c>
      <c r="Y35" s="12">
        <v>0</v>
      </c>
      <c r="AA35" s="11">
        <f t="shared" si="1"/>
        <v>0.98408476642189602</v>
      </c>
      <c r="AB35" s="11">
        <f t="shared" si="2"/>
        <v>9.3143717932277984E-5</v>
      </c>
      <c r="AC35" s="11">
        <f t="shared" si="3"/>
        <v>5.2531302932454942E-4</v>
      </c>
      <c r="AD35" s="11">
        <f t="shared" si="4"/>
        <v>1.1746587817165834E-4</v>
      </c>
      <c r="AE35" s="11">
        <f t="shared" si="5"/>
        <v>0</v>
      </c>
      <c r="AF35" s="11">
        <f t="shared" si="6"/>
        <v>0.25322724181494977</v>
      </c>
      <c r="AG35" s="11">
        <f t="shared" si="7"/>
        <v>1.7649400136215785</v>
      </c>
      <c r="AH35" s="11">
        <f t="shared" si="8"/>
        <v>2.706186984384761E-3</v>
      </c>
      <c r="AI35" s="11">
        <f t="shared" si="9"/>
        <v>4.0898261125836763E-3</v>
      </c>
      <c r="AJ35" s="11">
        <f t="shared" si="10"/>
        <v>5.7167428256026352E-3</v>
      </c>
      <c r="AK35" s="11">
        <f t="shared" si="11"/>
        <v>0</v>
      </c>
      <c r="AL35" s="11">
        <f t="shared" si="12"/>
        <v>0</v>
      </c>
      <c r="AM35" s="11">
        <f t="shared" si="13"/>
        <v>3.0155007004064238</v>
      </c>
      <c r="AN35" s="11">
        <f t="shared" si="14"/>
        <v>0.87452613695281811</v>
      </c>
      <c r="AO35" s="8">
        <f t="shared" si="15"/>
        <v>0</v>
      </c>
      <c r="AQ35">
        <f t="shared" si="16"/>
        <v>39.738999999999997</v>
      </c>
      <c r="AR35">
        <f t="shared" si="39"/>
        <v>5.0000000000000001E-3</v>
      </c>
      <c r="AS35">
        <f t="shared" si="40"/>
        <v>1.7999999999999999E-2</v>
      </c>
      <c r="AT35">
        <f t="shared" si="17"/>
        <v>6.0000000000000001E-3</v>
      </c>
      <c r="AU35">
        <f t="shared" si="18"/>
        <v>0</v>
      </c>
      <c r="AV35">
        <f t="shared" si="19"/>
        <v>12.228</v>
      </c>
      <c r="AW35">
        <f t="shared" si="41"/>
        <v>47.811999999999998</v>
      </c>
      <c r="AX35">
        <f t="shared" si="20"/>
        <v>0.10199999999999999</v>
      </c>
      <c r="AY35">
        <f t="shared" si="42"/>
        <v>0.19500000000000001</v>
      </c>
      <c r="AZ35">
        <f t="shared" si="21"/>
        <v>0.28699999999999998</v>
      </c>
      <c r="BA35">
        <f t="shared" si="22"/>
        <v>0</v>
      </c>
      <c r="BB35">
        <f t="shared" si="23"/>
        <v>0</v>
      </c>
      <c r="BC35">
        <f t="shared" si="24"/>
        <v>100.392</v>
      </c>
      <c r="BE35">
        <f t="shared" si="25"/>
        <v>0.66143475366178428</v>
      </c>
      <c r="BF35">
        <f t="shared" si="26"/>
        <v>6.2604863145769159E-5</v>
      </c>
      <c r="BG35">
        <f t="shared" si="27"/>
        <v>3.530796390741467E-4</v>
      </c>
      <c r="BH35">
        <f t="shared" si="28"/>
        <v>7.895256266859661E-5</v>
      </c>
      <c r="BI35">
        <f t="shared" si="29"/>
        <v>0.17020210455987975</v>
      </c>
      <c r="BJ35">
        <f t="shared" si="30"/>
        <v>0</v>
      </c>
      <c r="BK35">
        <f t="shared" si="31"/>
        <v>1.1862724665297089</v>
      </c>
      <c r="BL35">
        <f t="shared" si="32"/>
        <v>1.8189145716456182E-3</v>
      </c>
      <c r="BM35">
        <f t="shared" si="33"/>
        <v>2.7489025535190185E-3</v>
      </c>
      <c r="BN35">
        <f t="shared" si="34"/>
        <v>3.8424051581946311E-3</v>
      </c>
      <c r="BO35">
        <f t="shared" si="35"/>
        <v>0</v>
      </c>
      <c r="BP35">
        <f t="shared" si="36"/>
        <v>0</v>
      </c>
      <c r="BQ35">
        <f t="shared" si="37"/>
        <v>2.0268141840996208</v>
      </c>
      <c r="BR35">
        <f t="shared" si="43"/>
        <v>1.4878032352758628</v>
      </c>
    </row>
    <row r="36" spans="1:70">
      <c r="A36" t="s">
        <v>121</v>
      </c>
      <c r="B36">
        <v>305</v>
      </c>
      <c r="C36" s="1">
        <v>39.81</v>
      </c>
      <c r="D36" s="1">
        <v>0.01</v>
      </c>
      <c r="E36" s="1">
        <v>1.6E-2</v>
      </c>
      <c r="F36" s="1">
        <v>8.9999999999999993E-3</v>
      </c>
      <c r="G36" s="1">
        <v>12.259</v>
      </c>
      <c r="H36" s="1">
        <v>47.790999999999997</v>
      </c>
      <c r="I36" s="1">
        <v>9.6000000000000002E-2</v>
      </c>
      <c r="J36" s="1">
        <v>0.188</v>
      </c>
      <c r="K36" s="1">
        <v>0.28899999999999998</v>
      </c>
      <c r="L36" s="1">
        <v>0</v>
      </c>
      <c r="N36">
        <f t="shared" si="0"/>
        <v>100.468</v>
      </c>
      <c r="P36" s="1">
        <v>74.010000000000005</v>
      </c>
      <c r="Q36" s="1">
        <v>95.766000000000005</v>
      </c>
      <c r="R36" s="1">
        <v>10.997</v>
      </c>
      <c r="S36" s="19">
        <f t="shared" si="38"/>
        <v>2.2360679774977563</v>
      </c>
      <c r="T36" s="19">
        <f>SUM(S$4:S36)</f>
        <v>65.934562985584137</v>
      </c>
      <c r="W36" s="4">
        <v>8</v>
      </c>
      <c r="X36" s="4">
        <v>3</v>
      </c>
      <c r="Y36" s="12">
        <v>0</v>
      </c>
      <c r="AA36" s="11">
        <f t="shared" si="1"/>
        <v>0.98502938160453712</v>
      </c>
      <c r="AB36" s="11">
        <f t="shared" si="2"/>
        <v>1.8613369445693109E-4</v>
      </c>
      <c r="AC36" s="11">
        <f t="shared" si="3"/>
        <v>4.665595493604475E-4</v>
      </c>
      <c r="AD36" s="11">
        <f t="shared" si="4"/>
        <v>1.7605340189943459E-4</v>
      </c>
      <c r="AE36" s="11">
        <f t="shared" si="5"/>
        <v>0</v>
      </c>
      <c r="AF36" s="11">
        <f t="shared" si="6"/>
        <v>0.2536596986402691</v>
      </c>
      <c r="AG36" s="11">
        <f t="shared" si="7"/>
        <v>1.7627088662299786</v>
      </c>
      <c r="AH36" s="11">
        <f t="shared" si="8"/>
        <v>2.5448974980718381E-3</v>
      </c>
      <c r="AI36" s="11">
        <f t="shared" si="9"/>
        <v>3.939757708347761E-3</v>
      </c>
      <c r="AJ36" s="11">
        <f t="shared" si="10"/>
        <v>5.7518298984543456E-3</v>
      </c>
      <c r="AK36" s="11">
        <f t="shared" si="11"/>
        <v>0</v>
      </c>
      <c r="AL36" s="11">
        <f t="shared" si="12"/>
        <v>0</v>
      </c>
      <c r="AM36" s="11">
        <f t="shared" si="13"/>
        <v>3.0144631782253759</v>
      </c>
      <c r="AN36" s="11">
        <f t="shared" si="14"/>
        <v>0.87419973557433828</v>
      </c>
      <c r="AO36" s="8">
        <f t="shared" si="15"/>
        <v>0</v>
      </c>
      <c r="AQ36">
        <f t="shared" si="16"/>
        <v>39.81</v>
      </c>
      <c r="AR36">
        <f t="shared" si="39"/>
        <v>0.01</v>
      </c>
      <c r="AS36">
        <f t="shared" si="40"/>
        <v>1.6E-2</v>
      </c>
      <c r="AT36">
        <f t="shared" si="17"/>
        <v>8.9999999999999993E-3</v>
      </c>
      <c r="AU36">
        <f t="shared" si="18"/>
        <v>0</v>
      </c>
      <c r="AV36">
        <f t="shared" si="19"/>
        <v>12.259</v>
      </c>
      <c r="AW36">
        <f t="shared" si="41"/>
        <v>47.790999999999997</v>
      </c>
      <c r="AX36">
        <f t="shared" si="20"/>
        <v>9.6000000000000002E-2</v>
      </c>
      <c r="AY36">
        <f t="shared" si="42"/>
        <v>0.188</v>
      </c>
      <c r="AZ36">
        <f t="shared" si="21"/>
        <v>0.28899999999999998</v>
      </c>
      <c r="BA36">
        <f t="shared" si="22"/>
        <v>0</v>
      </c>
      <c r="BB36">
        <f t="shared" si="23"/>
        <v>0</v>
      </c>
      <c r="BC36">
        <f t="shared" si="24"/>
        <v>100.468</v>
      </c>
      <c r="BE36">
        <f t="shared" si="25"/>
        <v>0.6626165113182424</v>
      </c>
      <c r="BF36">
        <f t="shared" si="26"/>
        <v>1.2520972629153832E-4</v>
      </c>
      <c r="BG36">
        <f t="shared" si="27"/>
        <v>3.138485680659082E-4</v>
      </c>
      <c r="BH36">
        <f t="shared" si="28"/>
        <v>1.1842884400289492E-4</v>
      </c>
      <c r="BI36">
        <f t="shared" si="29"/>
        <v>0.17063359501141365</v>
      </c>
      <c r="BJ36">
        <f t="shared" si="30"/>
        <v>0</v>
      </c>
      <c r="BK36">
        <f t="shared" si="31"/>
        <v>1.1857514316054822</v>
      </c>
      <c r="BL36">
        <f t="shared" si="32"/>
        <v>1.711919596842935E-3</v>
      </c>
      <c r="BM36">
        <f t="shared" si="33"/>
        <v>2.6502240003157713E-3</v>
      </c>
      <c r="BN36">
        <f t="shared" si="34"/>
        <v>3.8691815007604476E-3</v>
      </c>
      <c r="BO36">
        <f t="shared" si="35"/>
        <v>0</v>
      </c>
      <c r="BP36">
        <f t="shared" si="36"/>
        <v>0</v>
      </c>
      <c r="BQ36">
        <f t="shared" si="37"/>
        <v>2.0277903501714176</v>
      </c>
      <c r="BR36">
        <f t="shared" si="43"/>
        <v>1.4865753641497259</v>
      </c>
    </row>
    <row r="37" spans="1:70">
      <c r="A37" t="s">
        <v>122</v>
      </c>
      <c r="B37">
        <v>306</v>
      </c>
      <c r="C37" s="1">
        <v>39.82</v>
      </c>
      <c r="D37" s="1">
        <v>5.0000000000000001E-3</v>
      </c>
      <c r="E37" s="1">
        <v>1.4999999999999999E-2</v>
      </c>
      <c r="F37" s="1">
        <v>0.01</v>
      </c>
      <c r="G37" s="1">
        <v>12.19</v>
      </c>
      <c r="H37" s="1">
        <v>47.731000000000002</v>
      </c>
      <c r="I37" s="1">
        <v>9.2999999999999999E-2</v>
      </c>
      <c r="J37" s="1">
        <v>0.17799999999999999</v>
      </c>
      <c r="K37" s="1">
        <v>0.28299999999999997</v>
      </c>
      <c r="L37" s="1">
        <v>0</v>
      </c>
      <c r="N37">
        <f t="shared" si="0"/>
        <v>100.325</v>
      </c>
      <c r="P37" s="1">
        <v>74.012</v>
      </c>
      <c r="Q37" s="1">
        <v>95.765000000000001</v>
      </c>
      <c r="R37" s="1">
        <v>10.997</v>
      </c>
      <c r="S37" s="19">
        <f t="shared" si="38"/>
        <v>2.2360679774977563</v>
      </c>
      <c r="T37" s="19">
        <f>SUM(S$4:S37)</f>
        <v>68.170630963081891</v>
      </c>
      <c r="W37" s="4">
        <v>8</v>
      </c>
      <c r="X37" s="4">
        <v>3</v>
      </c>
      <c r="Y37" s="12">
        <v>0</v>
      </c>
      <c r="AA37" s="11">
        <f t="shared" si="1"/>
        <v>0.98620259245684483</v>
      </c>
      <c r="AB37" s="11">
        <f t="shared" si="2"/>
        <v>9.3154293981732603E-5</v>
      </c>
      <c r="AC37" s="11">
        <f t="shared" si="3"/>
        <v>4.3781056354325558E-4</v>
      </c>
      <c r="AD37" s="11">
        <f t="shared" si="4"/>
        <v>1.957986931546827E-4</v>
      </c>
      <c r="AE37" s="11">
        <f t="shared" si="5"/>
        <v>0</v>
      </c>
      <c r="AF37" s="11">
        <f t="shared" si="6"/>
        <v>0.25246897076426211</v>
      </c>
      <c r="AG37" s="11">
        <f t="shared" si="7"/>
        <v>1.7621500278091558</v>
      </c>
      <c r="AH37" s="11">
        <f t="shared" si="8"/>
        <v>2.4676859426881071E-3</v>
      </c>
      <c r="AI37" s="11">
        <f t="shared" si="9"/>
        <v>3.7337010662353573E-3</v>
      </c>
      <c r="AJ37" s="11">
        <f t="shared" si="10"/>
        <v>5.6377070309589425E-3</v>
      </c>
      <c r="AK37" s="11">
        <f t="shared" si="11"/>
        <v>0</v>
      </c>
      <c r="AL37" s="11">
        <f t="shared" si="12"/>
        <v>0</v>
      </c>
      <c r="AM37" s="11">
        <f t="shared" si="13"/>
        <v>3.0133874486208243</v>
      </c>
      <c r="AN37" s="11">
        <f t="shared" si="14"/>
        <v>0.8746815298857803</v>
      </c>
      <c r="AO37" s="8">
        <f t="shared" si="15"/>
        <v>0</v>
      </c>
      <c r="AQ37">
        <f t="shared" si="16"/>
        <v>39.82</v>
      </c>
      <c r="AR37">
        <f t="shared" si="39"/>
        <v>5.0000000000000001E-3</v>
      </c>
      <c r="AS37">
        <f t="shared" si="40"/>
        <v>1.4999999999999999E-2</v>
      </c>
      <c r="AT37">
        <f t="shared" si="17"/>
        <v>0.01</v>
      </c>
      <c r="AU37">
        <f t="shared" si="18"/>
        <v>0</v>
      </c>
      <c r="AV37">
        <f t="shared" si="19"/>
        <v>12.19</v>
      </c>
      <c r="AW37">
        <f t="shared" si="41"/>
        <v>47.731000000000002</v>
      </c>
      <c r="AX37">
        <f t="shared" si="20"/>
        <v>9.2999999999999999E-2</v>
      </c>
      <c r="AY37">
        <f t="shared" si="42"/>
        <v>0.17799999999999999</v>
      </c>
      <c r="AZ37">
        <f t="shared" si="21"/>
        <v>0.28299999999999997</v>
      </c>
      <c r="BA37">
        <f t="shared" si="22"/>
        <v>0</v>
      </c>
      <c r="BB37">
        <f t="shared" si="23"/>
        <v>0</v>
      </c>
      <c r="BC37">
        <f t="shared" si="24"/>
        <v>100.325</v>
      </c>
      <c r="BE37">
        <f t="shared" si="25"/>
        <v>0.66278295605858861</v>
      </c>
      <c r="BF37">
        <f t="shared" si="26"/>
        <v>6.2604863145769159E-5</v>
      </c>
      <c r="BG37">
        <f t="shared" si="27"/>
        <v>2.9423303256178896E-4</v>
      </c>
      <c r="BH37">
        <f t="shared" si="28"/>
        <v>1.3158760444766102E-4</v>
      </c>
      <c r="BI37">
        <f t="shared" si="29"/>
        <v>0.16967318078058016</v>
      </c>
      <c r="BJ37">
        <f t="shared" si="30"/>
        <v>0</v>
      </c>
      <c r="BK37">
        <f t="shared" si="31"/>
        <v>1.1842627603934062</v>
      </c>
      <c r="BL37">
        <f t="shared" si="32"/>
        <v>1.6584221094415933E-3</v>
      </c>
      <c r="BM37">
        <f t="shared" si="33"/>
        <v>2.5092546385968475E-3</v>
      </c>
      <c r="BN37">
        <f t="shared" si="34"/>
        <v>3.7888524730629986E-3</v>
      </c>
      <c r="BO37">
        <f t="shared" si="35"/>
        <v>0</v>
      </c>
      <c r="BP37">
        <f t="shared" si="36"/>
        <v>0</v>
      </c>
      <c r="BQ37">
        <f t="shared" si="37"/>
        <v>2.0251638519538315</v>
      </c>
      <c r="BR37">
        <f t="shared" si="43"/>
        <v>1.4879721686290113</v>
      </c>
    </row>
    <row r="38" spans="1:70">
      <c r="A38" t="s">
        <v>123</v>
      </c>
      <c r="B38">
        <v>307</v>
      </c>
      <c r="C38" s="1">
        <v>39.829000000000001</v>
      </c>
      <c r="D38" s="1">
        <v>2E-3</v>
      </c>
      <c r="E38" s="1">
        <v>1.4E-2</v>
      </c>
      <c r="F38" s="1">
        <v>0.01</v>
      </c>
      <c r="G38" s="1">
        <v>12.186</v>
      </c>
      <c r="H38" s="1">
        <v>47.796999999999997</v>
      </c>
      <c r="I38" s="1">
        <v>9.7000000000000003E-2</v>
      </c>
      <c r="J38" s="1">
        <v>0.17599999999999999</v>
      </c>
      <c r="K38" s="1">
        <v>0.28899999999999998</v>
      </c>
      <c r="L38" s="1">
        <v>0</v>
      </c>
      <c r="N38">
        <f t="shared" si="0"/>
        <v>100.39999999999999</v>
      </c>
      <c r="P38" s="1">
        <v>74.013000000000005</v>
      </c>
      <c r="Q38" s="1">
        <v>95.763000000000005</v>
      </c>
      <c r="R38" s="1">
        <v>10.997</v>
      </c>
      <c r="S38" s="19">
        <f t="shared" si="38"/>
        <v>2.2360679774977563</v>
      </c>
      <c r="T38" s="19">
        <f>SUM(S$4:S38)</f>
        <v>70.406698940579645</v>
      </c>
      <c r="W38" s="4">
        <v>8</v>
      </c>
      <c r="X38" s="4">
        <v>3</v>
      </c>
      <c r="Y38" s="12">
        <v>0</v>
      </c>
      <c r="AA38" s="11">
        <f t="shared" si="1"/>
        <v>0.98572865224850603</v>
      </c>
      <c r="AB38" s="11">
        <f t="shared" si="2"/>
        <v>3.7235394862664923E-5</v>
      </c>
      <c r="AC38" s="11">
        <f t="shared" si="3"/>
        <v>4.0833452967263984E-4</v>
      </c>
      <c r="AD38" s="11">
        <f t="shared" si="4"/>
        <v>1.9566037542611989E-4</v>
      </c>
      <c r="AE38" s="11">
        <f t="shared" si="5"/>
        <v>0</v>
      </c>
      <c r="AF38" s="11">
        <f t="shared" si="6"/>
        <v>0.25220783345717152</v>
      </c>
      <c r="AG38" s="11">
        <f t="shared" si="7"/>
        <v>1.7633400854189369</v>
      </c>
      <c r="AH38" s="11">
        <f t="shared" si="8"/>
        <v>2.5720047512175575E-3</v>
      </c>
      <c r="AI38" s="11">
        <f t="shared" si="9"/>
        <v>3.6891414128082012E-3</v>
      </c>
      <c r="AJ38" s="11">
        <f t="shared" si="10"/>
        <v>5.7531673154799477E-3</v>
      </c>
      <c r="AK38" s="11">
        <f t="shared" si="11"/>
        <v>0</v>
      </c>
      <c r="AL38" s="11">
        <f t="shared" si="12"/>
        <v>0</v>
      </c>
      <c r="AM38" s="11">
        <f t="shared" si="13"/>
        <v>3.0139321149040814</v>
      </c>
      <c r="AN38" s="11">
        <f t="shared" si="14"/>
        <v>0.87486884777326202</v>
      </c>
      <c r="AO38" s="8">
        <f t="shared" si="15"/>
        <v>0</v>
      </c>
      <c r="AQ38">
        <f t="shared" si="16"/>
        <v>39.829000000000001</v>
      </c>
      <c r="AR38">
        <f t="shared" si="39"/>
        <v>2E-3</v>
      </c>
      <c r="AS38">
        <f t="shared" si="40"/>
        <v>1.4E-2</v>
      </c>
      <c r="AT38">
        <f t="shared" si="17"/>
        <v>0.01</v>
      </c>
      <c r="AU38">
        <f t="shared" si="18"/>
        <v>0</v>
      </c>
      <c r="AV38">
        <f t="shared" si="19"/>
        <v>12.186000000000002</v>
      </c>
      <c r="AW38">
        <f t="shared" si="41"/>
        <v>47.796999999999997</v>
      </c>
      <c r="AX38">
        <f t="shared" si="20"/>
        <v>9.7000000000000003E-2</v>
      </c>
      <c r="AY38">
        <f t="shared" si="42"/>
        <v>0.17599999999999999</v>
      </c>
      <c r="AZ38">
        <f t="shared" si="21"/>
        <v>0.28899999999999998</v>
      </c>
      <c r="BA38">
        <f t="shared" si="22"/>
        <v>0</v>
      </c>
      <c r="BB38">
        <f t="shared" si="23"/>
        <v>0</v>
      </c>
      <c r="BC38">
        <f t="shared" si="24"/>
        <v>100.39999999999999</v>
      </c>
      <c r="BE38">
        <f t="shared" si="25"/>
        <v>0.66293275632490012</v>
      </c>
      <c r="BF38">
        <f t="shared" si="26"/>
        <v>2.5041945258307666E-5</v>
      </c>
      <c r="BG38">
        <f t="shared" si="27"/>
        <v>2.7461749705766971E-4</v>
      </c>
      <c r="BH38">
        <f t="shared" si="28"/>
        <v>1.3158760444766102E-4</v>
      </c>
      <c r="BI38">
        <f t="shared" si="29"/>
        <v>0.16961750459328548</v>
      </c>
      <c r="BJ38">
        <f t="shared" si="30"/>
        <v>0</v>
      </c>
      <c r="BK38">
        <f t="shared" si="31"/>
        <v>1.1859002987266898</v>
      </c>
      <c r="BL38">
        <f t="shared" si="32"/>
        <v>1.7297520926433823E-3</v>
      </c>
      <c r="BM38">
        <f t="shared" si="33"/>
        <v>2.4810607662530625E-3</v>
      </c>
      <c r="BN38">
        <f t="shared" si="34"/>
        <v>3.8691815007604476E-3</v>
      </c>
      <c r="BO38">
        <f t="shared" si="35"/>
        <v>0</v>
      </c>
      <c r="BP38">
        <f t="shared" si="36"/>
        <v>0</v>
      </c>
      <c r="BQ38">
        <f t="shared" si="37"/>
        <v>2.026961801051296</v>
      </c>
      <c r="BR38">
        <f t="shared" si="43"/>
        <v>1.4869210230507983</v>
      </c>
    </row>
    <row r="39" spans="1:70">
      <c r="A39" t="s">
        <v>124</v>
      </c>
      <c r="B39">
        <v>308</v>
      </c>
      <c r="C39" s="1">
        <v>39.771000000000001</v>
      </c>
      <c r="D39" s="1">
        <v>2E-3</v>
      </c>
      <c r="E39" s="1">
        <v>1.6E-2</v>
      </c>
      <c r="F39" s="1">
        <v>6.0000000000000001E-3</v>
      </c>
      <c r="G39" s="1">
        <v>12.137</v>
      </c>
      <c r="H39" s="1">
        <v>47.753999999999998</v>
      </c>
      <c r="I39" s="1">
        <v>9.2999999999999999E-2</v>
      </c>
      <c r="J39" s="1">
        <v>0.18</v>
      </c>
      <c r="K39" s="1">
        <v>0.29099999999999998</v>
      </c>
      <c r="L39" s="1">
        <v>0</v>
      </c>
      <c r="N39">
        <f t="shared" si="0"/>
        <v>100.25000000000001</v>
      </c>
      <c r="P39" s="1">
        <v>74.015000000000001</v>
      </c>
      <c r="Q39" s="1">
        <v>95.760999999999996</v>
      </c>
      <c r="R39" s="1">
        <v>10.997</v>
      </c>
      <c r="S39" s="19">
        <f t="shared" si="38"/>
        <v>2.8284271247496471</v>
      </c>
      <c r="T39" s="19">
        <f>SUM(S$4:S39)</f>
        <v>73.235126065329297</v>
      </c>
      <c r="W39" s="4">
        <v>8</v>
      </c>
      <c r="X39" s="4">
        <v>3</v>
      </c>
      <c r="Y39" s="12">
        <v>0</v>
      </c>
      <c r="AA39" s="11">
        <f t="shared" si="1"/>
        <v>0.98564444966228193</v>
      </c>
      <c r="AB39" s="11">
        <f t="shared" si="2"/>
        <v>3.7286511717182539E-5</v>
      </c>
      <c r="AC39" s="11">
        <f t="shared" si="3"/>
        <v>4.6730867709760703E-4</v>
      </c>
      <c r="AD39" s="11">
        <f t="shared" si="4"/>
        <v>1.1755738712301469E-4</v>
      </c>
      <c r="AE39" s="11">
        <f t="shared" si="5"/>
        <v>0</v>
      </c>
      <c r="AF39" s="11">
        <f t="shared" si="6"/>
        <v>0.25153854323459324</v>
      </c>
      <c r="AG39" s="11">
        <f t="shared" si="7"/>
        <v>1.764172258023865</v>
      </c>
      <c r="AH39" s="11">
        <f t="shared" si="8"/>
        <v>2.4693279526762884E-3</v>
      </c>
      <c r="AI39" s="11">
        <f t="shared" si="9"/>
        <v>3.7781651009538703E-3</v>
      </c>
      <c r="AJ39" s="11">
        <f t="shared" si="10"/>
        <v>5.8009342435824439E-3</v>
      </c>
      <c r="AK39" s="11">
        <f t="shared" si="11"/>
        <v>0</v>
      </c>
      <c r="AL39" s="11">
        <f t="shared" si="12"/>
        <v>0</v>
      </c>
      <c r="AM39" s="11">
        <f t="shared" si="13"/>
        <v>3.0140258307938903</v>
      </c>
      <c r="AN39" s="11">
        <f t="shared" si="14"/>
        <v>0.87521099600322061</v>
      </c>
      <c r="AO39" s="8">
        <f t="shared" si="15"/>
        <v>0</v>
      </c>
      <c r="AQ39">
        <f t="shared" si="16"/>
        <v>39.771000000000001</v>
      </c>
      <c r="AR39">
        <f t="shared" si="39"/>
        <v>2E-3</v>
      </c>
      <c r="AS39">
        <f t="shared" si="40"/>
        <v>1.6E-2</v>
      </c>
      <c r="AT39">
        <f t="shared" si="17"/>
        <v>6.0000000000000001E-3</v>
      </c>
      <c r="AU39">
        <f t="shared" si="18"/>
        <v>0</v>
      </c>
      <c r="AV39">
        <f t="shared" si="19"/>
        <v>12.137</v>
      </c>
      <c r="AW39">
        <f t="shared" si="41"/>
        <v>47.753999999999998</v>
      </c>
      <c r="AX39">
        <f t="shared" si="20"/>
        <v>9.2999999999999999E-2</v>
      </c>
      <c r="AY39">
        <f t="shared" si="42"/>
        <v>0.18</v>
      </c>
      <c r="AZ39">
        <f t="shared" si="21"/>
        <v>0.29099999999999998</v>
      </c>
      <c r="BA39">
        <f t="shared" si="22"/>
        <v>0</v>
      </c>
      <c r="BB39">
        <f t="shared" si="23"/>
        <v>0</v>
      </c>
      <c r="BC39">
        <f t="shared" si="24"/>
        <v>100.25000000000001</v>
      </c>
      <c r="BE39">
        <f t="shared" si="25"/>
        <v>0.66196737683089213</v>
      </c>
      <c r="BF39">
        <f t="shared" si="26"/>
        <v>2.5041945258307666E-5</v>
      </c>
      <c r="BG39">
        <f t="shared" si="27"/>
        <v>3.138485680659082E-4</v>
      </c>
      <c r="BH39">
        <f t="shared" si="28"/>
        <v>7.895256266859661E-5</v>
      </c>
      <c r="BI39">
        <f t="shared" si="29"/>
        <v>0.16893547129892547</v>
      </c>
      <c r="BJ39">
        <f t="shared" si="30"/>
        <v>0</v>
      </c>
      <c r="BK39">
        <f t="shared" si="31"/>
        <v>1.1848334176913686</v>
      </c>
      <c r="BL39">
        <f t="shared" si="32"/>
        <v>1.6584221094415933E-3</v>
      </c>
      <c r="BM39">
        <f t="shared" si="33"/>
        <v>2.5374485109406321E-3</v>
      </c>
      <c r="BN39">
        <f t="shared" si="34"/>
        <v>3.8959578433262637E-3</v>
      </c>
      <c r="BO39">
        <f t="shared" si="35"/>
        <v>0</v>
      </c>
      <c r="BP39">
        <f t="shared" si="36"/>
        <v>0</v>
      </c>
      <c r="BQ39">
        <f t="shared" si="37"/>
        <v>2.0242459373608876</v>
      </c>
      <c r="BR39">
        <f t="shared" si="43"/>
        <v>1.4889622724022504</v>
      </c>
    </row>
    <row r="40" spans="1:70">
      <c r="A40" t="s">
        <v>125</v>
      </c>
      <c r="B40">
        <v>309</v>
      </c>
      <c r="C40" s="1">
        <v>39.76</v>
      </c>
      <c r="D40" s="1">
        <v>0</v>
      </c>
      <c r="E40" s="1">
        <v>1.2999999999999999E-2</v>
      </c>
      <c r="F40" s="1">
        <v>8.0000000000000002E-3</v>
      </c>
      <c r="G40" s="1">
        <v>12.194000000000001</v>
      </c>
      <c r="H40" s="1">
        <v>47.750999999999998</v>
      </c>
      <c r="I40" s="1">
        <v>9.2999999999999999E-2</v>
      </c>
      <c r="J40" s="1">
        <v>0.182</v>
      </c>
      <c r="K40" s="1">
        <v>0.29599999999999999</v>
      </c>
      <c r="L40" s="1">
        <v>2E-3</v>
      </c>
      <c r="N40">
        <f t="shared" si="0"/>
        <v>100.29900000000001</v>
      </c>
      <c r="P40" s="1">
        <v>74.016000000000005</v>
      </c>
      <c r="Q40" s="1">
        <v>95.76</v>
      </c>
      <c r="R40" s="1">
        <v>10.997</v>
      </c>
      <c r="S40" s="19">
        <f t="shared" si="38"/>
        <v>1.4142135623697993</v>
      </c>
      <c r="T40" s="19">
        <f>SUM(S$4:S40)</f>
        <v>74.649339627699092</v>
      </c>
      <c r="W40" s="4">
        <v>8</v>
      </c>
      <c r="X40" s="4">
        <v>3</v>
      </c>
      <c r="Y40" s="12">
        <v>0</v>
      </c>
      <c r="AA40" s="11">
        <f t="shared" si="1"/>
        <v>0.98523199752580015</v>
      </c>
      <c r="AB40" s="11">
        <f t="shared" si="2"/>
        <v>0</v>
      </c>
      <c r="AC40" s="11">
        <f t="shared" si="3"/>
        <v>3.7963441661520263E-4</v>
      </c>
      <c r="AD40" s="11">
        <f t="shared" si="4"/>
        <v>1.5672093859651115E-4</v>
      </c>
      <c r="AE40" s="11">
        <f t="shared" si="5"/>
        <v>0</v>
      </c>
      <c r="AF40" s="11">
        <f t="shared" si="6"/>
        <v>0.25268399978261741</v>
      </c>
      <c r="AG40" s="11">
        <f t="shared" si="7"/>
        <v>1.7638110821969117</v>
      </c>
      <c r="AH40" s="11">
        <f t="shared" si="8"/>
        <v>2.46897751759999E-3</v>
      </c>
      <c r="AI40" s="11">
        <f t="shared" si="9"/>
        <v>3.8196025767310679E-3</v>
      </c>
      <c r="AJ40" s="11">
        <f t="shared" si="10"/>
        <v>5.8997692677172225E-3</v>
      </c>
      <c r="AK40" s="11">
        <f t="shared" si="11"/>
        <v>9.6081148008772858E-5</v>
      </c>
      <c r="AL40" s="11">
        <f t="shared" si="12"/>
        <v>0</v>
      </c>
      <c r="AM40" s="11">
        <f t="shared" si="13"/>
        <v>3.0145478653705986</v>
      </c>
      <c r="AN40" s="11">
        <f t="shared" si="14"/>
        <v>0.87469148720433987</v>
      </c>
      <c r="AO40" s="8">
        <f t="shared" si="15"/>
        <v>0</v>
      </c>
      <c r="AQ40">
        <f t="shared" si="16"/>
        <v>39.76</v>
      </c>
      <c r="AR40">
        <f t="shared" si="39"/>
        <v>0</v>
      </c>
      <c r="AS40">
        <f t="shared" si="40"/>
        <v>1.2999999999999999E-2</v>
      </c>
      <c r="AT40">
        <f t="shared" si="17"/>
        <v>8.0000000000000002E-3</v>
      </c>
      <c r="AU40">
        <f t="shared" si="18"/>
        <v>0</v>
      </c>
      <c r="AV40">
        <f t="shared" si="19"/>
        <v>12.194000000000001</v>
      </c>
      <c r="AW40">
        <f t="shared" si="41"/>
        <v>47.750999999999998</v>
      </c>
      <c r="AX40">
        <f t="shared" si="20"/>
        <v>9.2999999999999999E-2</v>
      </c>
      <c r="AY40">
        <f t="shared" si="42"/>
        <v>0.182</v>
      </c>
      <c r="AZ40">
        <f t="shared" si="21"/>
        <v>0.29599999999999999</v>
      </c>
      <c r="BA40">
        <f t="shared" si="22"/>
        <v>2E-3</v>
      </c>
      <c r="BB40">
        <f t="shared" si="23"/>
        <v>0</v>
      </c>
      <c r="BC40">
        <f t="shared" si="24"/>
        <v>100.29900000000001</v>
      </c>
      <c r="BE40">
        <f t="shared" si="25"/>
        <v>0.66178428761651131</v>
      </c>
      <c r="BF40">
        <f t="shared" si="26"/>
        <v>0</v>
      </c>
      <c r="BG40">
        <f t="shared" si="27"/>
        <v>2.5500196155355041E-4</v>
      </c>
      <c r="BH40">
        <f t="shared" si="28"/>
        <v>1.0527008355812881E-4</v>
      </c>
      <c r="BI40">
        <f t="shared" si="29"/>
        <v>0.16972885696787487</v>
      </c>
      <c r="BJ40">
        <f t="shared" si="30"/>
        <v>0</v>
      </c>
      <c r="BK40">
        <f t="shared" si="31"/>
        <v>1.1847589841307649</v>
      </c>
      <c r="BL40">
        <f t="shared" si="32"/>
        <v>1.6584221094415933E-3</v>
      </c>
      <c r="BM40">
        <f t="shared" si="33"/>
        <v>2.5656423832844171E-3</v>
      </c>
      <c r="BN40">
        <f t="shared" si="34"/>
        <v>3.9628986997408047E-3</v>
      </c>
      <c r="BO40">
        <f t="shared" si="35"/>
        <v>6.453809280255054E-5</v>
      </c>
      <c r="BP40">
        <f t="shared" si="36"/>
        <v>0</v>
      </c>
      <c r="BQ40">
        <f t="shared" si="37"/>
        <v>2.024883902045532</v>
      </c>
      <c r="BR40">
        <f t="shared" si="43"/>
        <v>1.4887509660802332</v>
      </c>
    </row>
    <row r="41" spans="1:70">
      <c r="A41" t="s">
        <v>126</v>
      </c>
      <c r="B41">
        <v>310</v>
      </c>
      <c r="C41" s="1">
        <v>39.802999999999997</v>
      </c>
      <c r="D41" s="1">
        <v>2E-3</v>
      </c>
      <c r="E41" s="1">
        <v>1.2999999999999999E-2</v>
      </c>
      <c r="F41" s="1">
        <v>6.0000000000000001E-3</v>
      </c>
      <c r="G41" s="1">
        <v>12.205</v>
      </c>
      <c r="H41" s="1">
        <v>47.83</v>
      </c>
      <c r="I41" s="1">
        <v>9.2999999999999999E-2</v>
      </c>
      <c r="J41" s="1">
        <v>0.18099999999999999</v>
      </c>
      <c r="K41" s="1">
        <v>0.28899999999999998</v>
      </c>
      <c r="L41" s="1">
        <v>0</v>
      </c>
      <c r="N41">
        <f t="shared" si="0"/>
        <v>100.422</v>
      </c>
      <c r="P41" s="1">
        <v>74.016999999999996</v>
      </c>
      <c r="Q41" s="1">
        <v>95.757999999999996</v>
      </c>
      <c r="R41" s="1">
        <v>10.997</v>
      </c>
      <c r="S41" s="19">
        <f t="shared" si="38"/>
        <v>2.2360679775041112</v>
      </c>
      <c r="T41" s="19">
        <f>SUM(S$4:S41)</f>
        <v>76.885407605203199</v>
      </c>
      <c r="W41" s="4">
        <v>8</v>
      </c>
      <c r="X41" s="4">
        <v>3</v>
      </c>
      <c r="Y41" s="12">
        <v>0</v>
      </c>
      <c r="AA41" s="11">
        <f t="shared" si="1"/>
        <v>0.98504544920758697</v>
      </c>
      <c r="AB41" s="11">
        <f t="shared" si="2"/>
        <v>3.7233893156228644E-5</v>
      </c>
      <c r="AC41" s="11">
        <f t="shared" si="3"/>
        <v>3.791524856865402E-4</v>
      </c>
      <c r="AD41" s="11">
        <f t="shared" si="4"/>
        <v>1.1739149065657043E-4</v>
      </c>
      <c r="AE41" s="11">
        <f t="shared" si="5"/>
        <v>0</v>
      </c>
      <c r="AF41" s="11">
        <f t="shared" si="6"/>
        <v>0.25259087997954899</v>
      </c>
      <c r="AG41" s="11">
        <f t="shared" si="7"/>
        <v>1.7644863657602956</v>
      </c>
      <c r="AH41" s="11">
        <f t="shared" si="8"/>
        <v>2.4658432479557559E-3</v>
      </c>
      <c r="AI41" s="11">
        <f t="shared" si="9"/>
        <v>3.7937935564143852E-3</v>
      </c>
      <c r="AJ41" s="11">
        <f t="shared" si="10"/>
        <v>5.7529352897845443E-3</v>
      </c>
      <c r="AK41" s="11">
        <f t="shared" si="11"/>
        <v>0</v>
      </c>
      <c r="AL41" s="11">
        <f t="shared" si="12"/>
        <v>0</v>
      </c>
      <c r="AM41" s="11">
        <f t="shared" si="13"/>
        <v>3.0146690449110856</v>
      </c>
      <c r="AN41" s="11">
        <f t="shared" si="14"/>
        <v>0.87477381914201258</v>
      </c>
      <c r="AO41" s="8">
        <f t="shared" si="15"/>
        <v>0</v>
      </c>
      <c r="AQ41">
        <f t="shared" si="16"/>
        <v>39.802999999999997</v>
      </c>
      <c r="AR41">
        <f t="shared" si="39"/>
        <v>2E-3</v>
      </c>
      <c r="AS41">
        <f t="shared" si="40"/>
        <v>1.2999999999999999E-2</v>
      </c>
      <c r="AT41">
        <f t="shared" si="17"/>
        <v>6.0000000000000001E-3</v>
      </c>
      <c r="AU41">
        <f t="shared" si="18"/>
        <v>0</v>
      </c>
      <c r="AV41">
        <f t="shared" si="19"/>
        <v>12.205</v>
      </c>
      <c r="AW41">
        <f t="shared" si="41"/>
        <v>47.83</v>
      </c>
      <c r="AX41">
        <f t="shared" si="20"/>
        <v>9.2999999999999999E-2</v>
      </c>
      <c r="AY41">
        <f t="shared" si="42"/>
        <v>0.18099999999999999</v>
      </c>
      <c r="AZ41">
        <f t="shared" si="21"/>
        <v>0.28899999999999998</v>
      </c>
      <c r="BA41">
        <f t="shared" si="22"/>
        <v>0</v>
      </c>
      <c r="BB41">
        <f t="shared" si="23"/>
        <v>0</v>
      </c>
      <c r="BC41">
        <f t="shared" si="24"/>
        <v>100.422</v>
      </c>
      <c r="BE41">
        <f t="shared" si="25"/>
        <v>0.66249999999999998</v>
      </c>
      <c r="BF41">
        <f t="shared" si="26"/>
        <v>2.5041945258307666E-5</v>
      </c>
      <c r="BG41">
        <f t="shared" si="27"/>
        <v>2.5500196155355041E-4</v>
      </c>
      <c r="BH41">
        <f t="shared" si="28"/>
        <v>7.895256266859661E-5</v>
      </c>
      <c r="BI41">
        <f t="shared" si="29"/>
        <v>0.16988196648293527</v>
      </c>
      <c r="BJ41">
        <f t="shared" si="30"/>
        <v>0</v>
      </c>
      <c r="BK41">
        <f t="shared" si="31"/>
        <v>1.1867190678933317</v>
      </c>
      <c r="BL41">
        <f t="shared" si="32"/>
        <v>1.6584221094415933E-3</v>
      </c>
      <c r="BM41">
        <f t="shared" si="33"/>
        <v>2.5515454471125246E-3</v>
      </c>
      <c r="BN41">
        <f t="shared" si="34"/>
        <v>3.8691815007604476E-3</v>
      </c>
      <c r="BO41">
        <f t="shared" si="35"/>
        <v>0</v>
      </c>
      <c r="BP41">
        <f t="shared" si="36"/>
        <v>0</v>
      </c>
      <c r="BQ41">
        <f t="shared" si="37"/>
        <v>2.0275391799030618</v>
      </c>
      <c r="BR41">
        <f t="shared" si="43"/>
        <v>1.4868610554076784</v>
      </c>
    </row>
    <row r="42" spans="1:70">
      <c r="A42" t="s">
        <v>127</v>
      </c>
      <c r="B42">
        <v>311</v>
      </c>
      <c r="C42" s="1">
        <v>39.768000000000001</v>
      </c>
      <c r="D42" s="1">
        <v>0</v>
      </c>
      <c r="E42" s="1">
        <v>1.6E-2</v>
      </c>
      <c r="F42" s="1">
        <v>7.0000000000000001E-3</v>
      </c>
      <c r="G42" s="1">
        <v>12.24</v>
      </c>
      <c r="H42" s="1">
        <v>47.853999999999999</v>
      </c>
      <c r="I42" s="1">
        <v>9.5000000000000001E-2</v>
      </c>
      <c r="J42" s="1">
        <v>0.183</v>
      </c>
      <c r="K42" s="1">
        <v>0.28999999999999998</v>
      </c>
      <c r="L42" s="1">
        <v>3.0000000000000001E-3</v>
      </c>
      <c r="N42">
        <f t="shared" si="0"/>
        <v>100.456</v>
      </c>
      <c r="P42" s="1">
        <v>74.018000000000001</v>
      </c>
      <c r="Q42" s="1">
        <v>95.757000000000005</v>
      </c>
      <c r="R42" s="1">
        <v>10.997</v>
      </c>
      <c r="S42" s="19">
        <f t="shared" si="38"/>
        <v>1.4142135623697993</v>
      </c>
      <c r="T42" s="19">
        <f>SUM(S$4:S42)</f>
        <v>78.299621167572994</v>
      </c>
      <c r="W42" s="4">
        <v>8</v>
      </c>
      <c r="X42" s="4">
        <v>3</v>
      </c>
      <c r="Y42" s="12">
        <v>0</v>
      </c>
      <c r="AA42" s="11">
        <f t="shared" si="1"/>
        <v>0.98414228523086</v>
      </c>
      <c r="AB42" s="11">
        <f t="shared" si="2"/>
        <v>0</v>
      </c>
      <c r="AC42" s="11">
        <f t="shared" si="3"/>
        <v>4.6663167751278373E-4</v>
      </c>
      <c r="AD42" s="11">
        <f t="shared" si="4"/>
        <v>1.3695159256958681E-4</v>
      </c>
      <c r="AE42" s="11">
        <f t="shared" si="5"/>
        <v>0</v>
      </c>
      <c r="AF42" s="11">
        <f t="shared" si="6"/>
        <v>0.25330571005922992</v>
      </c>
      <c r="AG42" s="11">
        <f t="shared" si="7"/>
        <v>1.7653054059150806</v>
      </c>
      <c r="AH42" s="11">
        <f t="shared" si="8"/>
        <v>2.5187774813942017E-3</v>
      </c>
      <c r="AI42" s="11">
        <f t="shared" si="9"/>
        <v>3.8355697896024468E-3</v>
      </c>
      <c r="AJ42" s="11">
        <f t="shared" si="10"/>
        <v>5.772624709714738E-3</v>
      </c>
      <c r="AK42" s="11">
        <f t="shared" si="11"/>
        <v>1.4393335626883735E-4</v>
      </c>
      <c r="AL42" s="11">
        <f t="shared" si="12"/>
        <v>0</v>
      </c>
      <c r="AM42" s="11">
        <f t="shared" si="13"/>
        <v>3.0156278898122331</v>
      </c>
      <c r="AN42" s="11">
        <f t="shared" si="14"/>
        <v>0.87451485427049758</v>
      </c>
      <c r="AO42" s="8">
        <f t="shared" si="15"/>
        <v>0</v>
      </c>
      <c r="AQ42">
        <f t="shared" si="16"/>
        <v>39.768000000000001</v>
      </c>
      <c r="AR42">
        <f t="shared" si="39"/>
        <v>0</v>
      </c>
      <c r="AS42">
        <f t="shared" si="40"/>
        <v>1.6E-2</v>
      </c>
      <c r="AT42">
        <f t="shared" si="17"/>
        <v>7.0000000000000001E-3</v>
      </c>
      <c r="AU42">
        <f t="shared" si="18"/>
        <v>0</v>
      </c>
      <c r="AV42">
        <f t="shared" si="19"/>
        <v>12.24</v>
      </c>
      <c r="AW42">
        <f t="shared" si="41"/>
        <v>47.853999999999999</v>
      </c>
      <c r="AX42">
        <f t="shared" si="20"/>
        <v>9.5000000000000001E-2</v>
      </c>
      <c r="AY42">
        <f t="shared" si="42"/>
        <v>0.183</v>
      </c>
      <c r="AZ42">
        <f t="shared" si="21"/>
        <v>0.28999999999999998</v>
      </c>
      <c r="BA42">
        <f t="shared" si="22"/>
        <v>3.0000000000000001E-3</v>
      </c>
      <c r="BB42">
        <f t="shared" si="23"/>
        <v>0</v>
      </c>
      <c r="BC42">
        <f t="shared" si="24"/>
        <v>100.456</v>
      </c>
      <c r="BE42">
        <f t="shared" si="25"/>
        <v>0.66191744340878833</v>
      </c>
      <c r="BF42">
        <f t="shared" si="26"/>
        <v>0</v>
      </c>
      <c r="BG42">
        <f t="shared" si="27"/>
        <v>3.138485680659082E-4</v>
      </c>
      <c r="BH42">
        <f t="shared" si="28"/>
        <v>9.2111323113362712E-5</v>
      </c>
      <c r="BI42">
        <f t="shared" si="29"/>
        <v>0.17036913312176383</v>
      </c>
      <c r="BJ42">
        <f t="shared" si="30"/>
        <v>0</v>
      </c>
      <c r="BK42">
        <f t="shared" si="31"/>
        <v>1.1873145363781621</v>
      </c>
      <c r="BL42">
        <f t="shared" si="32"/>
        <v>1.6940871010424879E-3</v>
      </c>
      <c r="BM42">
        <f t="shared" si="33"/>
        <v>2.5797393194563092E-3</v>
      </c>
      <c r="BN42">
        <f t="shared" si="34"/>
        <v>3.8825696720433556E-3</v>
      </c>
      <c r="BO42">
        <f t="shared" si="35"/>
        <v>9.6807139203825818E-5</v>
      </c>
      <c r="BP42">
        <f t="shared" si="36"/>
        <v>0</v>
      </c>
      <c r="BQ42">
        <f t="shared" si="37"/>
        <v>2.0282602760316397</v>
      </c>
      <c r="BR42">
        <f t="shared" si="43"/>
        <v>1.4868051824751072</v>
      </c>
    </row>
    <row r="43" spans="1:70">
      <c r="A43" t="s">
        <v>128</v>
      </c>
      <c r="B43">
        <v>312</v>
      </c>
      <c r="C43" s="1">
        <v>39.606999999999999</v>
      </c>
      <c r="D43" s="1">
        <v>8.9999999999999993E-3</v>
      </c>
      <c r="E43" s="1">
        <v>0.02</v>
      </c>
      <c r="F43" s="1">
        <v>8.0000000000000002E-3</v>
      </c>
      <c r="G43" s="1">
        <v>12.167999999999999</v>
      </c>
      <c r="H43" s="1">
        <v>47.573999999999998</v>
      </c>
      <c r="I43" s="1">
        <v>9.2999999999999999E-2</v>
      </c>
      <c r="J43" s="1">
        <v>0.193</v>
      </c>
      <c r="K43" s="1">
        <v>0.29499999999999998</v>
      </c>
      <c r="L43" s="1">
        <v>3.0000000000000001E-3</v>
      </c>
      <c r="N43">
        <f t="shared" si="0"/>
        <v>99.97</v>
      </c>
      <c r="P43" s="1">
        <v>74.02</v>
      </c>
      <c r="Q43" s="1">
        <v>95.754999999999995</v>
      </c>
      <c r="R43" s="1">
        <v>10.997</v>
      </c>
      <c r="S43" s="19">
        <f t="shared" si="38"/>
        <v>2.8284271247496471</v>
      </c>
      <c r="T43" s="19">
        <f>SUM(S$4:S43)</f>
        <v>81.128048292322646</v>
      </c>
      <c r="W43" s="4">
        <v>8</v>
      </c>
      <c r="X43" s="4">
        <v>3</v>
      </c>
      <c r="Y43" s="12">
        <v>0</v>
      </c>
      <c r="AA43" s="11">
        <f t="shared" si="1"/>
        <v>0.98483402217885008</v>
      </c>
      <c r="AB43" s="11">
        <f t="shared" si="2"/>
        <v>1.6834553207515732E-4</v>
      </c>
      <c r="AC43" s="11">
        <f t="shared" si="3"/>
        <v>5.8607228388973961E-4</v>
      </c>
      <c r="AD43" s="11">
        <f t="shared" si="4"/>
        <v>1.5726279377695332E-4</v>
      </c>
      <c r="AE43" s="11">
        <f t="shared" si="5"/>
        <v>0</v>
      </c>
      <c r="AF43" s="11">
        <f t="shared" si="6"/>
        <v>0.253017008043734</v>
      </c>
      <c r="AG43" s="11">
        <f t="shared" si="7"/>
        <v>1.7633488012048544</v>
      </c>
      <c r="AH43" s="11">
        <f t="shared" si="8"/>
        <v>2.4775138897675355E-3</v>
      </c>
      <c r="AI43" s="11">
        <f t="shared" si="9"/>
        <v>4.0644619420157017E-3</v>
      </c>
      <c r="AJ43" s="11">
        <f t="shared" si="10"/>
        <v>5.9001668732770636E-3</v>
      </c>
      <c r="AK43" s="11">
        <f t="shared" si="11"/>
        <v>1.4462001600237624E-4</v>
      </c>
      <c r="AL43" s="11">
        <f t="shared" si="12"/>
        <v>0</v>
      </c>
      <c r="AM43" s="11">
        <f t="shared" si="13"/>
        <v>3.0146982747582425</v>
      </c>
      <c r="AN43" s="11">
        <f t="shared" si="14"/>
        <v>0.87451830075514791</v>
      </c>
      <c r="AO43" s="8">
        <f t="shared" si="15"/>
        <v>0</v>
      </c>
      <c r="AQ43">
        <f t="shared" si="16"/>
        <v>39.606999999999999</v>
      </c>
      <c r="AR43">
        <f t="shared" si="39"/>
        <v>8.9999999999999993E-3</v>
      </c>
      <c r="AS43">
        <f t="shared" si="40"/>
        <v>0.02</v>
      </c>
      <c r="AT43">
        <f t="shared" si="17"/>
        <v>8.0000000000000002E-3</v>
      </c>
      <c r="AU43">
        <f t="shared" si="18"/>
        <v>0</v>
      </c>
      <c r="AV43">
        <f t="shared" si="19"/>
        <v>12.167999999999999</v>
      </c>
      <c r="AW43">
        <f t="shared" si="41"/>
        <v>47.573999999999998</v>
      </c>
      <c r="AX43">
        <f t="shared" si="20"/>
        <v>9.2999999999999999E-2</v>
      </c>
      <c r="AY43">
        <f t="shared" si="42"/>
        <v>0.193</v>
      </c>
      <c r="AZ43">
        <f t="shared" si="21"/>
        <v>0.29499999999999998</v>
      </c>
      <c r="BA43">
        <f t="shared" si="22"/>
        <v>3.0000000000000001E-3</v>
      </c>
      <c r="BB43">
        <f t="shared" si="23"/>
        <v>0</v>
      </c>
      <c r="BC43">
        <f t="shared" si="24"/>
        <v>99.97</v>
      </c>
      <c r="BE43">
        <f t="shared" si="25"/>
        <v>0.65923768308921438</v>
      </c>
      <c r="BF43">
        <f t="shared" si="26"/>
        <v>1.1268875366238448E-4</v>
      </c>
      <c r="BG43">
        <f t="shared" si="27"/>
        <v>3.923107100823853E-4</v>
      </c>
      <c r="BH43">
        <f t="shared" si="28"/>
        <v>1.0527008355812881E-4</v>
      </c>
      <c r="BI43">
        <f t="shared" si="29"/>
        <v>0.16936696175045934</v>
      </c>
      <c r="BJ43">
        <f t="shared" si="30"/>
        <v>0</v>
      </c>
      <c r="BK43">
        <f t="shared" si="31"/>
        <v>1.1803674040551404</v>
      </c>
      <c r="BL43">
        <f t="shared" si="32"/>
        <v>1.6584221094415933E-3</v>
      </c>
      <c r="BM43">
        <f t="shared" si="33"/>
        <v>2.7207086811752335E-3</v>
      </c>
      <c r="BN43">
        <f t="shared" si="34"/>
        <v>3.9495105284578962E-3</v>
      </c>
      <c r="BO43">
        <f t="shared" si="35"/>
        <v>9.6807139203825818E-5</v>
      </c>
      <c r="BP43">
        <f t="shared" si="36"/>
        <v>0</v>
      </c>
      <c r="BQ43">
        <f t="shared" si="37"/>
        <v>2.0180077669003955</v>
      </c>
      <c r="BR43">
        <f t="shared" si="43"/>
        <v>1.4938982516349462</v>
      </c>
    </row>
    <row r="44" spans="1:70">
      <c r="A44" t="s">
        <v>129</v>
      </c>
      <c r="B44">
        <v>313</v>
      </c>
      <c r="C44" s="1">
        <v>39.627000000000002</v>
      </c>
      <c r="D44" s="1">
        <v>3.0000000000000001E-3</v>
      </c>
      <c r="E44" s="1">
        <v>1.9E-2</v>
      </c>
      <c r="F44" s="1">
        <v>6.0000000000000001E-3</v>
      </c>
      <c r="G44" s="1">
        <v>12.260999999999999</v>
      </c>
      <c r="H44" s="1">
        <v>47.756</v>
      </c>
      <c r="I44" s="1">
        <v>9.4E-2</v>
      </c>
      <c r="J44" s="1">
        <v>0.184</v>
      </c>
      <c r="K44" s="1">
        <v>0.29299999999999998</v>
      </c>
      <c r="L44" s="1">
        <v>3.0000000000000001E-3</v>
      </c>
      <c r="N44">
        <f t="shared" si="0"/>
        <v>100.246</v>
      </c>
      <c r="P44" s="1">
        <v>74.021000000000001</v>
      </c>
      <c r="Q44" s="1">
        <v>95.754000000000005</v>
      </c>
      <c r="R44" s="1">
        <v>10.997</v>
      </c>
      <c r="S44" s="19">
        <f t="shared" si="38"/>
        <v>1.4142135623697993</v>
      </c>
      <c r="T44" s="19">
        <f>SUM(S$4:S44)</f>
        <v>82.542261854692441</v>
      </c>
      <c r="W44" s="4">
        <v>8</v>
      </c>
      <c r="X44" s="4">
        <v>3</v>
      </c>
      <c r="Y44" s="12">
        <v>0</v>
      </c>
      <c r="AA44" s="11">
        <f t="shared" si="1"/>
        <v>0.98308398784972884</v>
      </c>
      <c r="AB44" s="11">
        <f t="shared" si="2"/>
        <v>5.598719022317157E-5</v>
      </c>
      <c r="AC44" s="11">
        <f t="shared" si="3"/>
        <v>5.5549879529823848E-4</v>
      </c>
      <c r="AD44" s="11">
        <f t="shared" si="4"/>
        <v>1.1767808235709771E-4</v>
      </c>
      <c r="AE44" s="11">
        <f t="shared" si="5"/>
        <v>0</v>
      </c>
      <c r="AF44" s="11">
        <f t="shared" si="6"/>
        <v>0.25436932635634063</v>
      </c>
      <c r="AG44" s="11">
        <f t="shared" si="7"/>
        <v>1.7660574813459458</v>
      </c>
      <c r="AH44" s="11">
        <f t="shared" si="8"/>
        <v>2.4984423661474986E-3</v>
      </c>
      <c r="AI44" s="11">
        <f t="shared" si="9"/>
        <v>3.8660895377377004E-3</v>
      </c>
      <c r="AJ44" s="11">
        <f t="shared" si="10"/>
        <v>5.8467999136400444E-3</v>
      </c>
      <c r="AK44" s="11">
        <f t="shared" si="11"/>
        <v>1.4429016760103262E-4</v>
      </c>
      <c r="AL44" s="11">
        <f t="shared" si="12"/>
        <v>0</v>
      </c>
      <c r="AM44" s="11">
        <f t="shared" si="13"/>
        <v>3.0165955816050203</v>
      </c>
      <c r="AN44" s="11">
        <f t="shared" si="14"/>
        <v>0.87410119219036686</v>
      </c>
      <c r="AO44" s="8">
        <f t="shared" si="15"/>
        <v>0</v>
      </c>
      <c r="AQ44">
        <f t="shared" si="16"/>
        <v>39.627000000000002</v>
      </c>
      <c r="AR44">
        <f t="shared" si="39"/>
        <v>3.0000000000000001E-3</v>
      </c>
      <c r="AS44">
        <f t="shared" si="40"/>
        <v>1.9E-2</v>
      </c>
      <c r="AT44">
        <f t="shared" si="17"/>
        <v>6.0000000000000001E-3</v>
      </c>
      <c r="AU44">
        <f t="shared" si="18"/>
        <v>0</v>
      </c>
      <c r="AV44">
        <f t="shared" si="19"/>
        <v>12.260999999999999</v>
      </c>
      <c r="AW44">
        <f t="shared" si="41"/>
        <v>47.756</v>
      </c>
      <c r="AX44">
        <f t="shared" si="20"/>
        <v>9.4E-2</v>
      </c>
      <c r="AY44">
        <f t="shared" si="42"/>
        <v>0.184</v>
      </c>
      <c r="AZ44">
        <f t="shared" si="21"/>
        <v>0.29299999999999998</v>
      </c>
      <c r="BA44">
        <f t="shared" si="22"/>
        <v>3.0000000000000001E-3</v>
      </c>
      <c r="BB44">
        <f t="shared" si="23"/>
        <v>0</v>
      </c>
      <c r="BC44">
        <f t="shared" si="24"/>
        <v>100.246</v>
      </c>
      <c r="BE44">
        <f t="shared" si="25"/>
        <v>0.65957057256990681</v>
      </c>
      <c r="BF44">
        <f t="shared" si="26"/>
        <v>3.7562917887461497E-5</v>
      </c>
      <c r="BG44">
        <f t="shared" si="27"/>
        <v>3.72695174578266E-4</v>
      </c>
      <c r="BH44">
        <f t="shared" si="28"/>
        <v>7.895256266859661E-5</v>
      </c>
      <c r="BI44">
        <f t="shared" si="29"/>
        <v>0.17066143310506096</v>
      </c>
      <c r="BJ44">
        <f t="shared" si="30"/>
        <v>0</v>
      </c>
      <c r="BK44">
        <f t="shared" si="31"/>
        <v>1.1848830400651045</v>
      </c>
      <c r="BL44">
        <f t="shared" si="32"/>
        <v>1.6762546052420406E-3</v>
      </c>
      <c r="BM44">
        <f t="shared" si="33"/>
        <v>2.5938362556282017E-3</v>
      </c>
      <c r="BN44">
        <f t="shared" si="34"/>
        <v>3.9227341858920801E-3</v>
      </c>
      <c r="BO44">
        <f t="shared" si="35"/>
        <v>9.6807139203825818E-5</v>
      </c>
      <c r="BP44">
        <f t="shared" si="36"/>
        <v>0</v>
      </c>
      <c r="BQ44">
        <f t="shared" si="37"/>
        <v>2.0238938885811733</v>
      </c>
      <c r="BR44">
        <f t="shared" si="43"/>
        <v>1.4904909781212736</v>
      </c>
    </row>
    <row r="45" spans="1:70">
      <c r="A45" t="s">
        <v>130</v>
      </c>
      <c r="B45">
        <v>314</v>
      </c>
      <c r="C45" s="1">
        <v>39.74</v>
      </c>
      <c r="D45" s="1">
        <v>6.0000000000000001E-3</v>
      </c>
      <c r="E45" s="1">
        <v>1.7000000000000001E-2</v>
      </c>
      <c r="F45" s="1">
        <v>6.0000000000000001E-3</v>
      </c>
      <c r="G45" s="1">
        <v>12.234</v>
      </c>
      <c r="H45" s="1">
        <v>47.823</v>
      </c>
      <c r="I45" s="1">
        <v>9.1999999999999998E-2</v>
      </c>
      <c r="J45" s="1">
        <v>0.17699999999999999</v>
      </c>
      <c r="K45" s="1">
        <v>0.28499999999999998</v>
      </c>
      <c r="L45" s="1">
        <v>0</v>
      </c>
      <c r="N45">
        <f t="shared" si="0"/>
        <v>100.38000000000001</v>
      </c>
      <c r="P45" s="1">
        <v>74.022000000000006</v>
      </c>
      <c r="Q45" s="1">
        <v>95.751999999999995</v>
      </c>
      <c r="R45" s="1">
        <v>10.997</v>
      </c>
      <c r="S45" s="19">
        <f t="shared" si="38"/>
        <v>2.2360679775104666</v>
      </c>
      <c r="T45" s="19">
        <f>SUM(S$4:S45)</f>
        <v>84.778329832202914</v>
      </c>
      <c r="W45" s="4">
        <v>8</v>
      </c>
      <c r="X45" s="4">
        <v>3</v>
      </c>
      <c r="Y45" s="12">
        <v>0</v>
      </c>
      <c r="AA45" s="11">
        <f t="shared" si="1"/>
        <v>0.98413643527288075</v>
      </c>
      <c r="AB45" s="11">
        <f t="shared" si="2"/>
        <v>1.1177551733173197E-4</v>
      </c>
      <c r="AC45" s="11">
        <f t="shared" si="3"/>
        <v>4.9614253610132672E-4</v>
      </c>
      <c r="AD45" s="11">
        <f t="shared" si="4"/>
        <v>1.1746908964031982E-4</v>
      </c>
      <c r="AE45" s="11">
        <f t="shared" si="5"/>
        <v>0</v>
      </c>
      <c r="AF45" s="11">
        <f t="shared" si="6"/>
        <v>0.2533584211576978</v>
      </c>
      <c r="AG45" s="11">
        <f t="shared" si="7"/>
        <v>1.7653943332600404</v>
      </c>
      <c r="AH45" s="11">
        <f t="shared" si="8"/>
        <v>2.440941267438343E-3</v>
      </c>
      <c r="AI45" s="11">
        <f t="shared" si="9"/>
        <v>3.7124051950434482E-3</v>
      </c>
      <c r="AJ45" s="11">
        <f t="shared" si="10"/>
        <v>5.6770601007428423E-3</v>
      </c>
      <c r="AK45" s="11">
        <f t="shared" si="11"/>
        <v>0</v>
      </c>
      <c r="AL45" s="11">
        <f t="shared" si="12"/>
        <v>0</v>
      </c>
      <c r="AM45" s="11">
        <f t="shared" si="13"/>
        <v>3.0154449833969172</v>
      </c>
      <c r="AN45" s="11">
        <f t="shared" si="14"/>
        <v>0.8744975477540472</v>
      </c>
      <c r="AO45" s="8">
        <f t="shared" si="15"/>
        <v>0</v>
      </c>
      <c r="AQ45">
        <f t="shared" si="16"/>
        <v>39.74</v>
      </c>
      <c r="AR45">
        <f t="shared" si="39"/>
        <v>6.0000000000000001E-3</v>
      </c>
      <c r="AS45">
        <f t="shared" si="40"/>
        <v>1.7000000000000001E-2</v>
      </c>
      <c r="AT45">
        <f t="shared" si="17"/>
        <v>6.0000000000000001E-3</v>
      </c>
      <c r="AU45">
        <f t="shared" si="18"/>
        <v>0</v>
      </c>
      <c r="AV45">
        <f t="shared" si="19"/>
        <v>12.234</v>
      </c>
      <c r="AW45">
        <f t="shared" si="41"/>
        <v>47.823</v>
      </c>
      <c r="AX45">
        <f t="shared" si="20"/>
        <v>9.1999999999999998E-2</v>
      </c>
      <c r="AY45">
        <f t="shared" si="42"/>
        <v>0.17699999999999999</v>
      </c>
      <c r="AZ45">
        <f t="shared" si="21"/>
        <v>0.28499999999999998</v>
      </c>
      <c r="BA45">
        <f t="shared" si="22"/>
        <v>0</v>
      </c>
      <c r="BB45">
        <f t="shared" si="23"/>
        <v>0</v>
      </c>
      <c r="BC45">
        <f t="shared" si="24"/>
        <v>100.38000000000001</v>
      </c>
      <c r="BE45">
        <f t="shared" si="25"/>
        <v>0.66145139813581899</v>
      </c>
      <c r="BF45">
        <f t="shared" si="26"/>
        <v>7.5125835774922993E-5</v>
      </c>
      <c r="BG45">
        <f t="shared" si="27"/>
        <v>3.334641035700275E-4</v>
      </c>
      <c r="BH45">
        <f t="shared" si="28"/>
        <v>7.895256266859661E-5</v>
      </c>
      <c r="BI45">
        <f t="shared" si="29"/>
        <v>0.1702856188408218</v>
      </c>
      <c r="BJ45">
        <f t="shared" si="30"/>
        <v>0</v>
      </c>
      <c r="BK45">
        <f t="shared" si="31"/>
        <v>1.1865453895852562</v>
      </c>
      <c r="BL45">
        <f t="shared" si="32"/>
        <v>1.6405896136411459E-3</v>
      </c>
      <c r="BM45">
        <f t="shared" si="33"/>
        <v>2.495157702424955E-3</v>
      </c>
      <c r="BN45">
        <f t="shared" si="34"/>
        <v>3.8156288156288151E-3</v>
      </c>
      <c r="BO45">
        <f t="shared" si="35"/>
        <v>0</v>
      </c>
      <c r="BP45">
        <f t="shared" si="36"/>
        <v>0</v>
      </c>
      <c r="BQ45">
        <f t="shared" si="37"/>
        <v>2.0267213251956058</v>
      </c>
      <c r="BR45">
        <f t="shared" si="43"/>
        <v>1.4878439112026842</v>
      </c>
    </row>
    <row r="46" spans="1:70">
      <c r="A46" t="s">
        <v>131</v>
      </c>
      <c r="B46">
        <v>315</v>
      </c>
      <c r="C46" s="1">
        <v>39.749000000000002</v>
      </c>
      <c r="D46" s="1">
        <v>5.0000000000000001E-3</v>
      </c>
      <c r="E46" s="1">
        <v>1.2999999999999999E-2</v>
      </c>
      <c r="F46" s="1">
        <v>7.0000000000000001E-3</v>
      </c>
      <c r="G46" s="1">
        <v>12.231999999999999</v>
      </c>
      <c r="H46" s="1">
        <v>47.868000000000002</v>
      </c>
      <c r="I46" s="1">
        <v>0.09</v>
      </c>
      <c r="J46" s="1">
        <v>0.187</v>
      </c>
      <c r="K46" s="1">
        <v>0.28799999999999998</v>
      </c>
      <c r="L46" s="1">
        <v>0</v>
      </c>
      <c r="N46">
        <f t="shared" si="0"/>
        <v>100.43899999999999</v>
      </c>
      <c r="P46" s="1">
        <v>74.022999999999996</v>
      </c>
      <c r="Q46" s="1">
        <v>95.751000000000005</v>
      </c>
      <c r="R46" s="1">
        <v>10.997</v>
      </c>
      <c r="S46" s="19">
        <f t="shared" si="38"/>
        <v>1.4142135623597507</v>
      </c>
      <c r="T46" s="19">
        <f>SUM(S$4:S46)</f>
        <v>86.192543394562662</v>
      </c>
      <c r="W46" s="4">
        <v>8</v>
      </c>
      <c r="X46" s="4">
        <v>3</v>
      </c>
      <c r="Y46" s="12">
        <v>0</v>
      </c>
      <c r="AA46" s="11">
        <f t="shared" si="1"/>
        <v>0.98384305349343359</v>
      </c>
      <c r="AB46" s="11">
        <f t="shared" si="2"/>
        <v>9.3097412564592644E-5</v>
      </c>
      <c r="AC46" s="11">
        <f t="shared" si="3"/>
        <v>3.7920413250093699E-4</v>
      </c>
      <c r="AD46" s="11">
        <f t="shared" si="4"/>
        <v>1.3697539486331019E-4</v>
      </c>
      <c r="AE46" s="11">
        <f t="shared" si="5"/>
        <v>0</v>
      </c>
      <c r="AF46" s="11">
        <f t="shared" si="6"/>
        <v>0.25318414672747092</v>
      </c>
      <c r="AG46" s="11">
        <f t="shared" si="7"/>
        <v>1.7661287587497725</v>
      </c>
      <c r="AH46" s="11">
        <f t="shared" si="8"/>
        <v>2.386624970735227E-3</v>
      </c>
      <c r="AI46" s="11">
        <f t="shared" si="9"/>
        <v>3.9200885766951217E-3</v>
      </c>
      <c r="AJ46" s="11">
        <f t="shared" si="10"/>
        <v>5.7338098722835981E-3</v>
      </c>
      <c r="AK46" s="11">
        <f t="shared" si="11"/>
        <v>0</v>
      </c>
      <c r="AL46" s="11">
        <f t="shared" si="12"/>
        <v>0</v>
      </c>
      <c r="AM46" s="11">
        <f t="shared" si="13"/>
        <v>3.0158057593303198</v>
      </c>
      <c r="AN46" s="11">
        <f t="shared" si="14"/>
        <v>0.87461866556652657</v>
      </c>
      <c r="AO46" s="8">
        <f t="shared" si="15"/>
        <v>0</v>
      </c>
      <c r="AQ46">
        <f t="shared" si="16"/>
        <v>39.749000000000002</v>
      </c>
      <c r="AR46">
        <f t="shared" si="39"/>
        <v>5.0000000000000001E-3</v>
      </c>
      <c r="AS46">
        <f t="shared" si="40"/>
        <v>1.2999999999999999E-2</v>
      </c>
      <c r="AT46">
        <f t="shared" si="17"/>
        <v>7.0000000000000001E-3</v>
      </c>
      <c r="AU46">
        <f t="shared" si="18"/>
        <v>0</v>
      </c>
      <c r="AV46">
        <f t="shared" si="19"/>
        <v>12.231999999999999</v>
      </c>
      <c r="AW46">
        <f t="shared" si="41"/>
        <v>47.868000000000002</v>
      </c>
      <c r="AX46">
        <f t="shared" si="20"/>
        <v>0.09</v>
      </c>
      <c r="AY46">
        <f t="shared" si="42"/>
        <v>0.187</v>
      </c>
      <c r="AZ46">
        <f t="shared" si="21"/>
        <v>0.28799999999999998</v>
      </c>
      <c r="BA46">
        <f t="shared" si="22"/>
        <v>0</v>
      </c>
      <c r="BB46">
        <f t="shared" si="23"/>
        <v>0</v>
      </c>
      <c r="BC46">
        <f t="shared" si="24"/>
        <v>100.43899999999999</v>
      </c>
      <c r="BE46">
        <f t="shared" si="25"/>
        <v>0.6616011984021305</v>
      </c>
      <c r="BF46">
        <f t="shared" si="26"/>
        <v>6.2604863145769159E-5</v>
      </c>
      <c r="BG46">
        <f t="shared" si="27"/>
        <v>2.5500196155355041E-4</v>
      </c>
      <c r="BH46">
        <f t="shared" si="28"/>
        <v>9.2111323113362712E-5</v>
      </c>
      <c r="BI46">
        <f t="shared" si="29"/>
        <v>0.17025778074717443</v>
      </c>
      <c r="BJ46">
        <f t="shared" si="30"/>
        <v>0</v>
      </c>
      <c r="BK46">
        <f t="shared" si="31"/>
        <v>1.1876618929943132</v>
      </c>
      <c r="BL46">
        <f t="shared" si="32"/>
        <v>1.6049246220402515E-3</v>
      </c>
      <c r="BM46">
        <f t="shared" si="33"/>
        <v>2.6361270641438793E-3</v>
      </c>
      <c r="BN46">
        <f t="shared" si="34"/>
        <v>3.8557933294775396E-3</v>
      </c>
      <c r="BO46">
        <f t="shared" si="35"/>
        <v>0</v>
      </c>
      <c r="BP46">
        <f t="shared" si="36"/>
        <v>0</v>
      </c>
      <c r="BQ46">
        <f t="shared" si="37"/>
        <v>2.0280274353070924</v>
      </c>
      <c r="BR46">
        <f t="shared" si="43"/>
        <v>1.4870635903767513</v>
      </c>
    </row>
    <row r="47" spans="1:70">
      <c r="A47" t="s">
        <v>132</v>
      </c>
      <c r="B47">
        <v>316</v>
      </c>
      <c r="C47" s="1">
        <v>39.707000000000001</v>
      </c>
      <c r="D47" s="1">
        <v>3.0000000000000001E-3</v>
      </c>
      <c r="E47" s="1">
        <v>1.6E-2</v>
      </c>
      <c r="F47" s="1">
        <v>7.0000000000000001E-3</v>
      </c>
      <c r="G47" s="1">
        <v>12.21</v>
      </c>
      <c r="H47" s="1">
        <v>47.768000000000001</v>
      </c>
      <c r="I47" s="1">
        <v>8.8999999999999996E-2</v>
      </c>
      <c r="J47" s="1">
        <v>0.17499999999999999</v>
      </c>
      <c r="K47" s="1">
        <v>0.28799999999999998</v>
      </c>
      <c r="L47" s="1">
        <v>3.0000000000000001E-3</v>
      </c>
      <c r="N47">
        <f t="shared" si="0"/>
        <v>100.26599999999999</v>
      </c>
      <c r="P47" s="1">
        <v>74.024000000000001</v>
      </c>
      <c r="Q47" s="1">
        <v>95.748999999999995</v>
      </c>
      <c r="R47" s="1">
        <v>10.997</v>
      </c>
      <c r="S47" s="19">
        <f t="shared" si="38"/>
        <v>2.2360679775104666</v>
      </c>
      <c r="T47" s="19">
        <f>SUM(S$4:S47)</f>
        <v>88.428611372073135</v>
      </c>
      <c r="W47" s="4">
        <v>8</v>
      </c>
      <c r="X47" s="4">
        <v>3</v>
      </c>
      <c r="Y47" s="12">
        <v>0</v>
      </c>
      <c r="AA47" s="11">
        <f t="shared" si="1"/>
        <v>0.98437193808592338</v>
      </c>
      <c r="AB47" s="11">
        <f t="shared" si="2"/>
        <v>5.5947591292342805E-5</v>
      </c>
      <c r="AC47" s="11">
        <f t="shared" si="3"/>
        <v>4.6745759917920761E-4</v>
      </c>
      <c r="AD47" s="11">
        <f t="shared" si="4"/>
        <v>1.3719399207438976E-4</v>
      </c>
      <c r="AE47" s="11">
        <f t="shared" si="5"/>
        <v>0</v>
      </c>
      <c r="AF47" s="11">
        <f t="shared" si="6"/>
        <v>0.25313210605545072</v>
      </c>
      <c r="AG47" s="11">
        <f t="shared" si="7"/>
        <v>1.7652518307325937</v>
      </c>
      <c r="AH47" s="11">
        <f t="shared" si="8"/>
        <v>2.363873378745141E-3</v>
      </c>
      <c r="AI47" s="11">
        <f t="shared" si="9"/>
        <v>3.6743866520669104E-3</v>
      </c>
      <c r="AJ47" s="11">
        <f t="shared" si="10"/>
        <v>5.7429603832070564E-3</v>
      </c>
      <c r="AK47" s="11">
        <f t="shared" si="11"/>
        <v>1.4418811324996896E-4</v>
      </c>
      <c r="AL47" s="11">
        <f t="shared" si="12"/>
        <v>0</v>
      </c>
      <c r="AM47" s="11">
        <f t="shared" si="13"/>
        <v>3.0153418825837828</v>
      </c>
      <c r="AN47" s="11">
        <f t="shared" si="14"/>
        <v>0.87458674167895301</v>
      </c>
      <c r="AO47" s="8">
        <f t="shared" si="15"/>
        <v>0</v>
      </c>
      <c r="AQ47">
        <f t="shared" si="16"/>
        <v>39.707000000000001</v>
      </c>
      <c r="AR47">
        <f t="shared" si="39"/>
        <v>3.0000000000000001E-3</v>
      </c>
      <c r="AS47">
        <f t="shared" si="40"/>
        <v>1.6E-2</v>
      </c>
      <c r="AT47">
        <f t="shared" si="17"/>
        <v>7.0000000000000001E-3</v>
      </c>
      <c r="AU47">
        <f t="shared" si="18"/>
        <v>0</v>
      </c>
      <c r="AV47">
        <f t="shared" si="19"/>
        <v>12.21</v>
      </c>
      <c r="AW47">
        <f t="shared" si="41"/>
        <v>47.768000000000001</v>
      </c>
      <c r="AX47">
        <f t="shared" si="20"/>
        <v>8.8999999999999996E-2</v>
      </c>
      <c r="AY47">
        <f t="shared" si="42"/>
        <v>0.17499999999999999</v>
      </c>
      <c r="AZ47">
        <f t="shared" si="21"/>
        <v>0.28799999999999998</v>
      </c>
      <c r="BA47">
        <f t="shared" si="22"/>
        <v>3.0000000000000001E-3</v>
      </c>
      <c r="BB47">
        <f t="shared" si="23"/>
        <v>0</v>
      </c>
      <c r="BC47">
        <f t="shared" si="24"/>
        <v>100.26599999999999</v>
      </c>
      <c r="BE47">
        <f t="shared" si="25"/>
        <v>0.66090213049267643</v>
      </c>
      <c r="BF47">
        <f t="shared" si="26"/>
        <v>3.7562917887461497E-5</v>
      </c>
      <c r="BG47">
        <f t="shared" si="27"/>
        <v>3.138485680659082E-4</v>
      </c>
      <c r="BH47">
        <f t="shared" si="28"/>
        <v>9.2111323113362712E-5</v>
      </c>
      <c r="BI47">
        <f t="shared" si="29"/>
        <v>0.16995156171705364</v>
      </c>
      <c r="BJ47">
        <f t="shared" si="30"/>
        <v>0</v>
      </c>
      <c r="BK47">
        <f t="shared" si="31"/>
        <v>1.1851807743075198</v>
      </c>
      <c r="BL47">
        <f t="shared" si="32"/>
        <v>1.5870921262398042E-3</v>
      </c>
      <c r="BM47">
        <f t="shared" si="33"/>
        <v>2.46696383008117E-3</v>
      </c>
      <c r="BN47">
        <f t="shared" si="34"/>
        <v>3.8557933294775396E-3</v>
      </c>
      <c r="BO47">
        <f t="shared" si="35"/>
        <v>9.6807139203825818E-5</v>
      </c>
      <c r="BP47">
        <f t="shared" si="36"/>
        <v>0</v>
      </c>
      <c r="BQ47">
        <f t="shared" si="37"/>
        <v>2.0244846457513188</v>
      </c>
      <c r="BR47">
        <f t="shared" si="43"/>
        <v>1.4894367753847502</v>
      </c>
    </row>
    <row r="48" spans="1:70">
      <c r="A48" t="s">
        <v>133</v>
      </c>
      <c r="B48">
        <v>317</v>
      </c>
      <c r="C48" s="1">
        <v>39.670999999999999</v>
      </c>
      <c r="D48" s="1">
        <v>0</v>
      </c>
      <c r="E48" s="1">
        <v>1.4E-2</v>
      </c>
      <c r="F48" s="1">
        <v>8.0000000000000002E-3</v>
      </c>
      <c r="G48" s="1">
        <v>12.218999999999999</v>
      </c>
      <c r="H48" s="1">
        <v>47.796999999999997</v>
      </c>
      <c r="I48" s="1">
        <v>8.8999999999999996E-2</v>
      </c>
      <c r="J48" s="1">
        <v>0.182</v>
      </c>
      <c r="K48" s="1">
        <v>0.28499999999999998</v>
      </c>
      <c r="L48" s="1">
        <v>0</v>
      </c>
      <c r="N48">
        <f>SUM(C48:M48)</f>
        <v>100.265</v>
      </c>
      <c r="P48" s="1">
        <v>74.025000000000006</v>
      </c>
      <c r="Q48" s="1">
        <v>95.747</v>
      </c>
      <c r="R48" s="1">
        <v>10.997</v>
      </c>
      <c r="S48" s="19">
        <f t="shared" si="38"/>
        <v>2.2360679774977563</v>
      </c>
      <c r="T48" s="19">
        <f>SUM(S$4:S48)</f>
        <v>90.664679349570889</v>
      </c>
      <c r="W48" s="4">
        <v>8</v>
      </c>
      <c r="X48" s="4">
        <v>3</v>
      </c>
      <c r="Y48" s="12">
        <v>0</v>
      </c>
      <c r="AA48" s="11">
        <f t="shared" si="1"/>
        <v>0.98364711881725775</v>
      </c>
      <c r="AB48" s="11">
        <f t="shared" si="2"/>
        <v>0</v>
      </c>
      <c r="AC48" s="11">
        <f t="shared" si="3"/>
        <v>4.0909512546282226E-4</v>
      </c>
      <c r="AD48" s="11">
        <f t="shared" si="4"/>
        <v>1.5681986217961461E-4</v>
      </c>
      <c r="AE48" s="11">
        <f t="shared" si="5"/>
        <v>0</v>
      </c>
      <c r="AF48" s="11">
        <f t="shared" si="6"/>
        <v>0.25336187291987883</v>
      </c>
      <c r="AG48" s="11">
        <f t="shared" si="7"/>
        <v>1.7666246203974134</v>
      </c>
      <c r="AH48" s="11">
        <f t="shared" si="8"/>
        <v>2.3642763460508232E-3</v>
      </c>
      <c r="AI48" s="11">
        <f t="shared" si="9"/>
        <v>3.8220135422108903E-3</v>
      </c>
      <c r="AJ48" s="11">
        <f t="shared" si="10"/>
        <v>5.6841066784664093E-3</v>
      </c>
      <c r="AK48" s="11">
        <f t="shared" si="11"/>
        <v>0</v>
      </c>
      <c r="AL48" s="11">
        <f t="shared" si="12"/>
        <v>0</v>
      </c>
      <c r="AM48" s="11">
        <f t="shared" si="13"/>
        <v>3.0160699236889208</v>
      </c>
      <c r="AN48" s="11">
        <f t="shared" si="14"/>
        <v>0.87457249156958516</v>
      </c>
      <c r="AO48" s="8">
        <f t="shared" si="15"/>
        <v>0</v>
      </c>
      <c r="AQ48">
        <f>C48</f>
        <v>39.670999999999999</v>
      </c>
      <c r="AR48">
        <f t="shared" si="39"/>
        <v>0</v>
      </c>
      <c r="AS48">
        <f t="shared" si="40"/>
        <v>1.4E-2</v>
      </c>
      <c r="AT48">
        <f t="shared" si="17"/>
        <v>8.0000000000000002E-3</v>
      </c>
      <c r="AU48">
        <f t="shared" si="18"/>
        <v>0</v>
      </c>
      <c r="AV48">
        <f t="shared" si="19"/>
        <v>12.218999999999999</v>
      </c>
      <c r="AW48">
        <f t="shared" ref="AW48:BB48" si="44">H48</f>
        <v>47.796999999999997</v>
      </c>
      <c r="AX48">
        <f t="shared" si="44"/>
        <v>8.8999999999999996E-2</v>
      </c>
      <c r="AY48">
        <f t="shared" si="44"/>
        <v>0.182</v>
      </c>
      <c r="AZ48">
        <f t="shared" si="44"/>
        <v>0.28499999999999998</v>
      </c>
      <c r="BA48">
        <f t="shared" si="44"/>
        <v>0</v>
      </c>
      <c r="BB48">
        <f t="shared" si="44"/>
        <v>0</v>
      </c>
      <c r="BC48">
        <f>SUM(AQ48:BB48)</f>
        <v>100.265</v>
      </c>
      <c r="BE48">
        <f t="shared" si="25"/>
        <v>0.66030292942743007</v>
      </c>
      <c r="BF48">
        <f t="shared" si="26"/>
        <v>0</v>
      </c>
      <c r="BG48">
        <f t="shared" si="27"/>
        <v>2.7461749705766971E-4</v>
      </c>
      <c r="BH48">
        <f t="shared" si="28"/>
        <v>1.0527008355812881E-4</v>
      </c>
      <c r="BI48">
        <f t="shared" si="29"/>
        <v>0.17007683313846669</v>
      </c>
      <c r="BJ48">
        <f t="shared" si="30"/>
        <v>0</v>
      </c>
      <c r="BK48">
        <f t="shared" si="31"/>
        <v>1.1859002987266898</v>
      </c>
      <c r="BL48">
        <f t="shared" si="32"/>
        <v>1.5870921262398042E-3</v>
      </c>
      <c r="BM48">
        <f t="shared" si="33"/>
        <v>2.5656423832844171E-3</v>
      </c>
      <c r="BN48">
        <f t="shared" si="34"/>
        <v>3.8156288156288151E-3</v>
      </c>
      <c r="BO48">
        <f t="shared" si="35"/>
        <v>0</v>
      </c>
      <c r="BP48">
        <f t="shared" si="36"/>
        <v>0</v>
      </c>
      <c r="BQ48">
        <f>SUM(BE48:BP48)</f>
        <v>2.0246283121983555</v>
      </c>
      <c r="BR48">
        <f t="shared" si="43"/>
        <v>1.4896906782924768</v>
      </c>
    </row>
    <row r="49" spans="1:70">
      <c r="A49" t="s">
        <v>134</v>
      </c>
      <c r="B49">
        <v>318</v>
      </c>
      <c r="C49" s="1">
        <v>39.597000000000001</v>
      </c>
      <c r="D49" s="1">
        <v>8.9999999999999993E-3</v>
      </c>
      <c r="E49" s="1">
        <v>1.2999999999999999E-2</v>
      </c>
      <c r="F49" s="1">
        <v>8.0000000000000002E-3</v>
      </c>
      <c r="G49" s="1">
        <v>12.212999999999999</v>
      </c>
      <c r="H49" s="1">
        <v>47.850999999999999</v>
      </c>
      <c r="I49" s="1">
        <v>8.8999999999999996E-2</v>
      </c>
      <c r="J49" s="1">
        <v>0.186</v>
      </c>
      <c r="K49" s="1">
        <v>0.28499999999999998</v>
      </c>
      <c r="L49" s="1">
        <v>3.0000000000000001E-3</v>
      </c>
      <c r="N49">
        <f t="shared" ref="N49:N112" si="45">SUM(C49:M49)</f>
        <v>100.254</v>
      </c>
      <c r="P49" s="1">
        <v>74.027000000000001</v>
      </c>
      <c r="Q49" s="1">
        <v>95.745000000000005</v>
      </c>
      <c r="R49" s="1">
        <v>10.997</v>
      </c>
      <c r="S49" s="19">
        <f t="shared" si="38"/>
        <v>2.8284271247395987</v>
      </c>
      <c r="T49" s="19">
        <f>SUM(S$4:S49)</f>
        <v>93.493106474310494</v>
      </c>
      <c r="W49" s="4">
        <v>8</v>
      </c>
      <c r="X49" s="4">
        <v>3</v>
      </c>
      <c r="Y49" s="12">
        <v>0</v>
      </c>
      <c r="AA49" s="11">
        <f t="shared" ref="AA49:AA112" si="46">IFERROR(BE49*$BR49,"NA")</f>
        <v>0.98214379694845633</v>
      </c>
      <c r="AB49" s="11">
        <f t="shared" ref="AB49:AB112" si="47">IFERROR(BF49*$BR49,"NA")</f>
        <v>1.6792806900910276E-4</v>
      </c>
      <c r="AC49" s="11">
        <f t="shared" ref="AC49:AC112" si="48">IFERROR(BG49*$BR49,"NA")</f>
        <v>3.8000231261334081E-4</v>
      </c>
      <c r="AD49" s="11">
        <f t="shared" ref="AD49:AD112" si="49">IFERROR(BH49*$BR49,"NA")</f>
        <v>1.5687281367319196E-4</v>
      </c>
      <c r="AE49" s="11">
        <f t="shared" ref="AE49:AE112" si="50">IFERROR(IF(OR($Y49="spinel", $Y49="Spinel", $Y49="SPINEL"),((BI49+BJ49)*BR49-AF49),BJ49*$BR49),"NA")</f>
        <v>0</v>
      </c>
      <c r="AF49" s="11">
        <f t="shared" ref="AF49:AF112" si="51">IFERROR(IF(OR($Y49="spinel", $Y49="Spinel", $Y49="SPINEL"),(1-AG49-AH49-AI49-AJ49),BI49*$BR49),"NA")</f>
        <v>0.253322970149431</v>
      </c>
      <c r="AG49" s="11">
        <f t="shared" ref="AG49:AG112" si="52">IFERROR(BK49*$BR49,"NA")</f>
        <v>1.7692177030694345</v>
      </c>
      <c r="AH49" s="11">
        <f t="shared" ref="AH49:AH112" si="53">IFERROR(BL49*$BR49,"NA")</f>
        <v>2.3650746630625393E-3</v>
      </c>
      <c r="AI49" s="11">
        <f t="shared" ref="AI49:AI112" si="54">IFERROR(BM49*$BR49,"NA")</f>
        <v>3.90733273697571E-3</v>
      </c>
      <c r="AJ49" s="11">
        <f t="shared" ref="AJ49:AJ112" si="55">IFERROR(BN49*$BR49,"NA")</f>
        <v>5.686025963014262E-3</v>
      </c>
      <c r="AK49" s="11">
        <f t="shared" ref="AK49:AK112" si="56">IFERROR(BO49*$BR49,"NA")</f>
        <v>1.442613874450929E-4</v>
      </c>
      <c r="AL49" s="11">
        <f t="shared" ref="AL49:AL112" si="57">IFERROR(BP49*$BR49,"NA")</f>
        <v>0</v>
      </c>
      <c r="AM49" s="11">
        <f t="shared" ref="AM49:AM112" si="58">IFERROR(SUM(AA49:AL49),"NA")</f>
        <v>3.0174919681131152</v>
      </c>
      <c r="AN49" s="11">
        <f t="shared" ref="AN49:AN112" si="59">IFERROR(AG49/(AG49+AF49),"NA")</f>
        <v>0.87475012319714274</v>
      </c>
      <c r="AO49" s="8">
        <f t="shared" ref="AO49:AO112" si="60">IFERROR(AE49/(AE49+AF49),"NA")</f>
        <v>0</v>
      </c>
      <c r="AQ49">
        <f t="shared" ref="AQ49:AQ112" si="61">C49</f>
        <v>39.597000000000001</v>
      </c>
      <c r="AR49">
        <f t="shared" ref="AR49:AR112" si="62">D49</f>
        <v>8.9999999999999993E-3</v>
      </c>
      <c r="AS49">
        <f t="shared" ref="AS49:AS112" si="63">E49</f>
        <v>1.2999999999999999E-2</v>
      </c>
      <c r="AT49">
        <f t="shared" ref="AT49:AT112" si="64">F49</f>
        <v>8.0000000000000002E-3</v>
      </c>
      <c r="AU49">
        <f t="shared" ref="AU49:AU112" si="65">BJ49*AU$1/2</f>
        <v>0</v>
      </c>
      <c r="AV49">
        <f t="shared" ref="AV49:AV112" si="66">BI49*AV$1</f>
        <v>12.212999999999999</v>
      </c>
      <c r="AW49">
        <f t="shared" ref="AW49:AW112" si="67">H49</f>
        <v>47.850999999999999</v>
      </c>
      <c r="AX49">
        <f t="shared" ref="AX49:AX112" si="68">I49</f>
        <v>8.8999999999999996E-2</v>
      </c>
      <c r="AY49">
        <f t="shared" ref="AY49:AY112" si="69">J49</f>
        <v>0.186</v>
      </c>
      <c r="AZ49">
        <f t="shared" ref="AZ49:AZ112" si="70">K49</f>
        <v>0.28499999999999998</v>
      </c>
      <c r="BA49">
        <f t="shared" ref="BA49:BA112" si="71">L49</f>
        <v>3.0000000000000001E-3</v>
      </c>
      <c r="BB49">
        <f t="shared" ref="BB49:BB112" si="72">M49</f>
        <v>0</v>
      </c>
      <c r="BC49">
        <f t="shared" ref="BC49:BC112" si="73">SUM(AQ49:BB49)</f>
        <v>100.254</v>
      </c>
      <c r="BE49">
        <f t="shared" ref="BE49:BE112" si="74">C49/AQ$1</f>
        <v>0.65907123834886827</v>
      </c>
      <c r="BF49">
        <f t="shared" ref="BF49:BF112" si="75">D49/AR$1</f>
        <v>1.1268875366238448E-4</v>
      </c>
      <c r="BG49">
        <f t="shared" ref="BG49:BG112" si="76">E49/AS$1*2</f>
        <v>2.5500196155355041E-4</v>
      </c>
      <c r="BH49">
        <f t="shared" ref="BH49:BH112" si="77">F49/AT$1*2</f>
        <v>1.0527008355812881E-4</v>
      </c>
      <c r="BI49">
        <f t="shared" ref="BI49:BI112" si="78">IF(OR($Y49="spinel", $Y49="Spinel", $Y49="SPINEL"),G49/AV$1,G49/AV$1*(1-$Y49))</f>
        <v>0.16999331885752464</v>
      </c>
      <c r="BJ49">
        <f t="shared" ref="BJ49:BJ112" si="79">IF(OR($Y49="spinel", $Y49="Spinel", $Y49="SPINEL"),0,G49/AV$1*$Y49)</f>
        <v>0</v>
      </c>
      <c r="BK49">
        <f t="shared" ref="BK49:BK112" si="80">H49/AW$1</f>
        <v>1.1872401028175583</v>
      </c>
      <c r="BL49">
        <f t="shared" ref="BL49:BL112" si="81">I49/AX$1</f>
        <v>1.5870921262398042E-3</v>
      </c>
      <c r="BM49">
        <f t="shared" ref="BM49:BM112" si="82">J49/AY$1</f>
        <v>2.6220301279719868E-3</v>
      </c>
      <c r="BN49">
        <f t="shared" ref="BN49:BN112" si="83">K49/AZ$1</f>
        <v>3.8156288156288151E-3</v>
      </c>
      <c r="BO49">
        <f t="shared" ref="BO49:BO112" si="84">L49/BA$1*2</f>
        <v>9.6807139203825818E-5</v>
      </c>
      <c r="BP49">
        <f t="shared" ref="BP49:BP112" si="85">M49/BB$1*2</f>
        <v>0</v>
      </c>
      <c r="BQ49">
        <f t="shared" ref="BQ49:BQ112" si="86">SUM(BE49:BP49)</f>
        <v>2.0248991790317699</v>
      </c>
      <c r="BR49">
        <f t="shared" ref="BR49:BR112" si="87">IFERROR(IF(OR($V49="Total",$V49="total", $V49="TOTAL"),$X49/$BQ49,W49/(BE49*4+BF49*4+BG49*3+BH49*3+BI49*2+BJ49*3+BK49*2+BL49*2+BM49*2+BN49*2+BO49+BP49)),"NA")</f>
        <v>1.490193684386778</v>
      </c>
    </row>
    <row r="50" spans="1:70">
      <c r="A50" t="s">
        <v>135</v>
      </c>
      <c r="B50">
        <v>319</v>
      </c>
      <c r="C50" s="1">
        <v>39.658000000000001</v>
      </c>
      <c r="D50" s="1">
        <v>8.0000000000000002E-3</v>
      </c>
      <c r="E50" s="1">
        <v>1.7999999999999999E-2</v>
      </c>
      <c r="F50" s="1">
        <v>7.0000000000000001E-3</v>
      </c>
      <c r="G50" s="1">
        <v>12.242000000000001</v>
      </c>
      <c r="H50" s="1">
        <v>47.817999999999998</v>
      </c>
      <c r="I50" s="1">
        <v>0.09</v>
      </c>
      <c r="J50" s="1">
        <v>0.17899999999999999</v>
      </c>
      <c r="K50" s="1">
        <v>0.28899999999999998</v>
      </c>
      <c r="L50" s="1">
        <v>7.0000000000000001E-3</v>
      </c>
      <c r="N50">
        <f t="shared" si="45"/>
        <v>100.31600000000002</v>
      </c>
      <c r="P50" s="1">
        <v>74.028000000000006</v>
      </c>
      <c r="Q50" s="1">
        <v>95.744</v>
      </c>
      <c r="R50" s="1">
        <v>10.997</v>
      </c>
      <c r="S50" s="19">
        <f t="shared" si="38"/>
        <v>1.4142135623798477</v>
      </c>
      <c r="T50" s="19">
        <f>SUM(S$4:S50)</f>
        <v>94.907320036690336</v>
      </c>
      <c r="W50" s="4">
        <v>8</v>
      </c>
      <c r="X50" s="4">
        <v>3</v>
      </c>
      <c r="Y50" s="12">
        <v>0</v>
      </c>
      <c r="AA50" s="11">
        <f t="shared" si="46"/>
        <v>0.98301406013032877</v>
      </c>
      <c r="AB50" s="11">
        <f t="shared" si="47"/>
        <v>1.4917185774959721E-4</v>
      </c>
      <c r="AC50" s="11">
        <f t="shared" si="48"/>
        <v>5.2581324205209872E-4</v>
      </c>
      <c r="AD50" s="11">
        <f t="shared" si="49"/>
        <v>1.3717401989802835E-4</v>
      </c>
      <c r="AE50" s="11">
        <f t="shared" si="50"/>
        <v>0</v>
      </c>
      <c r="AF50" s="11">
        <f t="shared" si="51"/>
        <v>0.25375856876249425</v>
      </c>
      <c r="AG50" s="11">
        <f t="shared" si="52"/>
        <v>1.7668423178481769</v>
      </c>
      <c r="AH50" s="11">
        <f t="shared" si="53"/>
        <v>2.3900857635888962E-3</v>
      </c>
      <c r="AI50" s="11">
        <f t="shared" si="54"/>
        <v>3.7578255031800048E-3</v>
      </c>
      <c r="AJ50" s="11">
        <f t="shared" si="55"/>
        <v>5.7620622767647553E-3</v>
      </c>
      <c r="AK50" s="11">
        <f t="shared" si="56"/>
        <v>3.3638995342449331E-4</v>
      </c>
      <c r="AL50" s="11">
        <f t="shared" si="57"/>
        <v>0</v>
      </c>
      <c r="AM50" s="11">
        <f t="shared" si="58"/>
        <v>3.0166734693576576</v>
      </c>
      <c r="AN50" s="11">
        <f t="shared" si="59"/>
        <v>0.87441430396076614</v>
      </c>
      <c r="AO50" s="8">
        <f t="shared" si="60"/>
        <v>0</v>
      </c>
      <c r="AQ50">
        <f t="shared" si="61"/>
        <v>39.658000000000001</v>
      </c>
      <c r="AR50">
        <f t="shared" si="62"/>
        <v>8.0000000000000002E-3</v>
      </c>
      <c r="AS50">
        <f t="shared" si="63"/>
        <v>1.7999999999999999E-2</v>
      </c>
      <c r="AT50">
        <f t="shared" si="64"/>
        <v>7.0000000000000001E-3</v>
      </c>
      <c r="AU50">
        <f t="shared" si="65"/>
        <v>0</v>
      </c>
      <c r="AV50">
        <f t="shared" si="66"/>
        <v>12.242000000000001</v>
      </c>
      <c r="AW50">
        <f t="shared" si="67"/>
        <v>47.817999999999998</v>
      </c>
      <c r="AX50">
        <f t="shared" si="68"/>
        <v>0.09</v>
      </c>
      <c r="AY50">
        <f t="shared" si="69"/>
        <v>0.17899999999999999</v>
      </c>
      <c r="AZ50">
        <f t="shared" si="70"/>
        <v>0.28899999999999998</v>
      </c>
      <c r="BA50">
        <f t="shared" si="71"/>
        <v>7.0000000000000001E-3</v>
      </c>
      <c r="BB50">
        <f t="shared" si="72"/>
        <v>0</v>
      </c>
      <c r="BC50">
        <f t="shared" si="73"/>
        <v>100.31600000000002</v>
      </c>
      <c r="BE50">
        <f t="shared" si="74"/>
        <v>0.66008655126498006</v>
      </c>
      <c r="BF50">
        <f t="shared" si="75"/>
        <v>1.0016778103323066E-4</v>
      </c>
      <c r="BG50">
        <f t="shared" si="76"/>
        <v>3.530796390741467E-4</v>
      </c>
      <c r="BH50">
        <f t="shared" si="77"/>
        <v>9.2111323113362712E-5</v>
      </c>
      <c r="BI50">
        <f t="shared" si="78"/>
        <v>0.1703969712154112</v>
      </c>
      <c r="BJ50">
        <f t="shared" si="79"/>
        <v>0</v>
      </c>
      <c r="BK50">
        <f t="shared" si="80"/>
        <v>1.1864213336509164</v>
      </c>
      <c r="BL50">
        <f t="shared" si="81"/>
        <v>1.6049246220402515E-3</v>
      </c>
      <c r="BM50">
        <f t="shared" si="82"/>
        <v>2.5233515747687396E-3</v>
      </c>
      <c r="BN50">
        <f t="shared" si="83"/>
        <v>3.8691815007604476E-3</v>
      </c>
      <c r="BO50">
        <f t="shared" si="84"/>
        <v>2.258833248089269E-4</v>
      </c>
      <c r="BP50">
        <f t="shared" si="85"/>
        <v>0</v>
      </c>
      <c r="BQ50">
        <f t="shared" si="86"/>
        <v>2.025673555896907</v>
      </c>
      <c r="BR50">
        <f t="shared" si="87"/>
        <v>1.4892199488786664</v>
      </c>
    </row>
    <row r="51" spans="1:70">
      <c r="A51" t="s">
        <v>136</v>
      </c>
      <c r="B51">
        <v>320</v>
      </c>
      <c r="C51" s="1">
        <v>39.755000000000003</v>
      </c>
      <c r="D51" s="1">
        <v>0</v>
      </c>
      <c r="E51" s="1">
        <v>1.2999999999999999E-2</v>
      </c>
      <c r="F51" s="1">
        <v>6.0000000000000001E-3</v>
      </c>
      <c r="G51" s="1">
        <v>12.205</v>
      </c>
      <c r="H51" s="1">
        <v>47.823999999999998</v>
      </c>
      <c r="I51" s="1">
        <v>0.09</v>
      </c>
      <c r="J51" s="1">
        <v>0.191</v>
      </c>
      <c r="K51" s="1">
        <v>0.28100000000000003</v>
      </c>
      <c r="L51" s="1">
        <v>0</v>
      </c>
      <c r="N51">
        <f t="shared" si="45"/>
        <v>100.36500000000001</v>
      </c>
      <c r="P51" s="1">
        <v>74.03</v>
      </c>
      <c r="Q51" s="1">
        <v>95.742999999999995</v>
      </c>
      <c r="R51" s="1">
        <v>10.997</v>
      </c>
      <c r="S51" s="19">
        <f t="shared" si="38"/>
        <v>2.2360679774977563</v>
      </c>
      <c r="T51" s="19">
        <f>SUM(S$4:S51)</f>
        <v>97.143388014188091</v>
      </c>
      <c r="W51" s="4">
        <v>8</v>
      </c>
      <c r="X51" s="4">
        <v>3</v>
      </c>
      <c r="Y51" s="12">
        <v>0</v>
      </c>
      <c r="AA51" s="11">
        <f t="shared" si="46"/>
        <v>0.98452229731815155</v>
      </c>
      <c r="AB51" s="11">
        <f t="shared" si="47"/>
        <v>0</v>
      </c>
      <c r="AC51" s="11">
        <f t="shared" si="48"/>
        <v>3.7940866381388328E-4</v>
      </c>
      <c r="AD51" s="11">
        <f t="shared" si="49"/>
        <v>1.1747080737841114E-4</v>
      </c>
      <c r="AE51" s="11">
        <f t="shared" si="50"/>
        <v>0</v>
      </c>
      <c r="AF51" s="11">
        <f t="shared" si="51"/>
        <v>0.2527615455061113</v>
      </c>
      <c r="AG51" s="11">
        <f t="shared" si="52"/>
        <v>1.7654570641480414</v>
      </c>
      <c r="AH51" s="11">
        <f t="shared" si="53"/>
        <v>2.3879122445198122E-3</v>
      </c>
      <c r="AI51" s="11">
        <f t="shared" si="54"/>
        <v>4.00610034406855E-3</v>
      </c>
      <c r="AJ51" s="11">
        <f t="shared" si="55"/>
        <v>5.5974639141679475E-3</v>
      </c>
      <c r="AK51" s="11">
        <f t="shared" si="56"/>
        <v>0</v>
      </c>
      <c r="AL51" s="11">
        <f t="shared" si="57"/>
        <v>0</v>
      </c>
      <c r="AM51" s="11">
        <f t="shared" si="58"/>
        <v>3.0152292629462525</v>
      </c>
      <c r="AN51" s="11">
        <f t="shared" si="59"/>
        <v>0.87476007589216265</v>
      </c>
      <c r="AO51" s="8">
        <f t="shared" si="60"/>
        <v>0</v>
      </c>
      <c r="AQ51">
        <f t="shared" si="61"/>
        <v>39.755000000000003</v>
      </c>
      <c r="AR51">
        <f t="shared" si="62"/>
        <v>0</v>
      </c>
      <c r="AS51">
        <f t="shared" si="63"/>
        <v>1.2999999999999999E-2</v>
      </c>
      <c r="AT51">
        <f t="shared" si="64"/>
        <v>6.0000000000000001E-3</v>
      </c>
      <c r="AU51">
        <f t="shared" si="65"/>
        <v>0</v>
      </c>
      <c r="AV51">
        <f t="shared" si="66"/>
        <v>12.205</v>
      </c>
      <c r="AW51">
        <f t="shared" si="67"/>
        <v>47.823999999999998</v>
      </c>
      <c r="AX51">
        <f t="shared" si="68"/>
        <v>0.09</v>
      </c>
      <c r="AY51">
        <f t="shared" si="69"/>
        <v>0.191</v>
      </c>
      <c r="AZ51">
        <f t="shared" si="70"/>
        <v>0.28100000000000003</v>
      </c>
      <c r="BA51">
        <f t="shared" si="71"/>
        <v>0</v>
      </c>
      <c r="BB51">
        <f t="shared" si="72"/>
        <v>0</v>
      </c>
      <c r="BC51">
        <f t="shared" si="73"/>
        <v>100.36500000000001</v>
      </c>
      <c r="BE51">
        <f t="shared" si="74"/>
        <v>0.66170106524633832</v>
      </c>
      <c r="BF51">
        <f t="shared" si="75"/>
        <v>0</v>
      </c>
      <c r="BG51">
        <f t="shared" si="76"/>
        <v>2.5500196155355041E-4</v>
      </c>
      <c r="BH51">
        <f t="shared" si="77"/>
        <v>7.895256266859661E-5</v>
      </c>
      <c r="BI51">
        <f t="shared" si="78"/>
        <v>0.16988196648293527</v>
      </c>
      <c r="BJ51">
        <f t="shared" si="79"/>
        <v>0</v>
      </c>
      <c r="BK51">
        <f t="shared" si="80"/>
        <v>1.1865702007721242</v>
      </c>
      <c r="BL51">
        <f t="shared" si="81"/>
        <v>1.6049246220402515E-3</v>
      </c>
      <c r="BM51">
        <f t="shared" si="82"/>
        <v>2.6925148088314489E-3</v>
      </c>
      <c r="BN51">
        <f t="shared" si="83"/>
        <v>3.7620761304971834E-3</v>
      </c>
      <c r="BO51">
        <f t="shared" si="84"/>
        <v>0</v>
      </c>
      <c r="BP51">
        <f t="shared" si="85"/>
        <v>0</v>
      </c>
      <c r="BQ51">
        <f t="shared" si="86"/>
        <v>2.0265467025869883</v>
      </c>
      <c r="BR51">
        <f t="shared" si="87"/>
        <v>1.4878656677870592</v>
      </c>
    </row>
    <row r="52" spans="1:70">
      <c r="A52" t="s">
        <v>137</v>
      </c>
      <c r="B52">
        <v>321</v>
      </c>
      <c r="C52" s="1">
        <v>39.677999999999997</v>
      </c>
      <c r="D52" s="1">
        <v>8.0000000000000002E-3</v>
      </c>
      <c r="E52" s="1">
        <v>1.4999999999999999E-2</v>
      </c>
      <c r="F52" s="1">
        <v>5.0000000000000001E-3</v>
      </c>
      <c r="G52" s="1">
        <v>12.153</v>
      </c>
      <c r="H52" s="1">
        <v>47.838000000000001</v>
      </c>
      <c r="I52" s="1">
        <v>0.09</v>
      </c>
      <c r="J52" s="1">
        <v>0.17199999999999999</v>
      </c>
      <c r="K52" s="1">
        <v>0.28899999999999998</v>
      </c>
      <c r="L52" s="1">
        <v>2E-3</v>
      </c>
      <c r="N52">
        <f t="shared" si="45"/>
        <v>100.25</v>
      </c>
      <c r="P52" s="1">
        <v>74.031000000000006</v>
      </c>
      <c r="Q52" s="1">
        <v>95.741</v>
      </c>
      <c r="R52" s="1">
        <v>10.997</v>
      </c>
      <c r="S52" s="19">
        <f t="shared" si="38"/>
        <v>2.2360679774977563</v>
      </c>
      <c r="T52" s="19">
        <f>SUM(S$4:S52)</f>
        <v>99.379455991685845</v>
      </c>
      <c r="W52" s="4">
        <v>8</v>
      </c>
      <c r="X52" s="4">
        <v>3</v>
      </c>
      <c r="Y52" s="12">
        <v>0</v>
      </c>
      <c r="AA52" s="11">
        <f t="shared" si="46"/>
        <v>0.98365039313076841</v>
      </c>
      <c r="AB52" s="11">
        <f t="shared" si="47"/>
        <v>1.4919318105040161E-4</v>
      </c>
      <c r="AC52" s="11">
        <f t="shared" si="48"/>
        <v>4.3824033681485536E-4</v>
      </c>
      <c r="AD52" s="11">
        <f t="shared" si="49"/>
        <v>9.7995448695402433E-5</v>
      </c>
      <c r="AE52" s="11">
        <f t="shared" si="50"/>
        <v>0</v>
      </c>
      <c r="AF52" s="11">
        <f t="shared" si="51"/>
        <v>0.25194973997605141</v>
      </c>
      <c r="AG52" s="11">
        <f t="shared" si="52"/>
        <v>1.767833970212269</v>
      </c>
      <c r="AH52" s="11">
        <f t="shared" si="53"/>
        <v>2.390427413270372E-3</v>
      </c>
      <c r="AI52" s="11">
        <f t="shared" si="54"/>
        <v>3.6113875875361167E-3</v>
      </c>
      <c r="AJ52" s="11">
        <f t="shared" si="55"/>
        <v>5.7628859320375033E-3</v>
      </c>
      <c r="AK52" s="11">
        <f t="shared" si="56"/>
        <v>9.6125153865036101E-5</v>
      </c>
      <c r="AL52" s="11">
        <f t="shared" si="57"/>
        <v>0</v>
      </c>
      <c r="AM52" s="11">
        <f t="shared" si="58"/>
        <v>3.0159803583723583</v>
      </c>
      <c r="AN52" s="11">
        <f t="shared" si="59"/>
        <v>0.87525904941942512</v>
      </c>
      <c r="AO52" s="8">
        <f t="shared" si="60"/>
        <v>0</v>
      </c>
      <c r="AQ52">
        <f t="shared" si="61"/>
        <v>39.677999999999997</v>
      </c>
      <c r="AR52">
        <f t="shared" si="62"/>
        <v>8.0000000000000002E-3</v>
      </c>
      <c r="AS52">
        <f t="shared" si="63"/>
        <v>1.4999999999999999E-2</v>
      </c>
      <c r="AT52">
        <f t="shared" si="64"/>
        <v>5.0000000000000001E-3</v>
      </c>
      <c r="AU52">
        <f t="shared" si="65"/>
        <v>0</v>
      </c>
      <c r="AV52">
        <f t="shared" si="66"/>
        <v>12.153</v>
      </c>
      <c r="AW52">
        <f t="shared" si="67"/>
        <v>47.838000000000001</v>
      </c>
      <c r="AX52">
        <f t="shared" si="68"/>
        <v>0.09</v>
      </c>
      <c r="AY52">
        <f t="shared" si="69"/>
        <v>0.17199999999999999</v>
      </c>
      <c r="AZ52">
        <f t="shared" si="70"/>
        <v>0.28899999999999998</v>
      </c>
      <c r="BA52">
        <f t="shared" si="71"/>
        <v>2E-3</v>
      </c>
      <c r="BB52">
        <f t="shared" si="72"/>
        <v>0</v>
      </c>
      <c r="BC52">
        <f t="shared" si="73"/>
        <v>100.25</v>
      </c>
      <c r="BE52">
        <f t="shared" si="74"/>
        <v>0.66041944074567238</v>
      </c>
      <c r="BF52">
        <f t="shared" si="75"/>
        <v>1.0016778103323066E-4</v>
      </c>
      <c r="BG52">
        <f t="shared" si="76"/>
        <v>2.9423303256178896E-4</v>
      </c>
      <c r="BH52">
        <f t="shared" si="77"/>
        <v>6.5793802223830508E-5</v>
      </c>
      <c r="BI52">
        <f t="shared" si="78"/>
        <v>0.16915817604810424</v>
      </c>
      <c r="BJ52">
        <f t="shared" si="79"/>
        <v>0</v>
      </c>
      <c r="BK52">
        <f t="shared" si="80"/>
        <v>1.1869175573882753</v>
      </c>
      <c r="BL52">
        <f t="shared" si="81"/>
        <v>1.6049246220402515E-3</v>
      </c>
      <c r="BM52">
        <f t="shared" si="82"/>
        <v>2.4246730215654929E-3</v>
      </c>
      <c r="BN52">
        <f t="shared" si="83"/>
        <v>3.8691815007604476E-3</v>
      </c>
      <c r="BO52">
        <f t="shared" si="84"/>
        <v>6.453809280255054E-5</v>
      </c>
      <c r="BP52">
        <f t="shared" si="85"/>
        <v>0</v>
      </c>
      <c r="BQ52">
        <f t="shared" si="86"/>
        <v>2.0249186860350394</v>
      </c>
      <c r="BR52">
        <f t="shared" si="87"/>
        <v>1.4894328247214217</v>
      </c>
    </row>
    <row r="53" spans="1:70">
      <c r="A53" t="s">
        <v>138</v>
      </c>
      <c r="B53">
        <v>322</v>
      </c>
      <c r="C53" s="1">
        <v>39.896999999999998</v>
      </c>
      <c r="D53" s="1">
        <v>1E-3</v>
      </c>
      <c r="E53" s="1">
        <v>1.7000000000000001E-2</v>
      </c>
      <c r="F53" s="1">
        <v>8.9999999999999993E-3</v>
      </c>
      <c r="G53" s="1">
        <v>12.317</v>
      </c>
      <c r="H53" s="1">
        <v>47.86</v>
      </c>
      <c r="I53" s="1">
        <v>8.6999999999999994E-2</v>
      </c>
      <c r="J53" s="1">
        <v>0.188</v>
      </c>
      <c r="K53" s="1">
        <v>0.28999999999999998</v>
      </c>
      <c r="L53" s="1">
        <v>0</v>
      </c>
      <c r="N53">
        <f t="shared" si="45"/>
        <v>100.66600000000001</v>
      </c>
      <c r="P53" s="1">
        <v>74.031999999999996</v>
      </c>
      <c r="Q53" s="1">
        <v>95.74</v>
      </c>
      <c r="R53" s="1">
        <v>10.997</v>
      </c>
      <c r="S53" s="19">
        <f t="shared" si="38"/>
        <v>1.4142135623697993</v>
      </c>
      <c r="T53" s="19">
        <f>SUM(S$4:S53)</f>
        <v>100.79366955405564</v>
      </c>
      <c r="W53" s="4">
        <v>8</v>
      </c>
      <c r="X53" s="4">
        <v>3</v>
      </c>
      <c r="Y53" s="12">
        <v>0</v>
      </c>
      <c r="AA53" s="11">
        <f t="shared" si="46"/>
        <v>0.98532460031909574</v>
      </c>
      <c r="AB53" s="11">
        <f t="shared" si="47"/>
        <v>1.8578347215924866E-5</v>
      </c>
      <c r="AC53" s="11">
        <f t="shared" si="48"/>
        <v>4.947867936190652E-4</v>
      </c>
      <c r="AD53" s="11">
        <f t="shared" si="49"/>
        <v>1.7572214630861896E-4</v>
      </c>
      <c r="AE53" s="11">
        <f t="shared" si="50"/>
        <v>0</v>
      </c>
      <c r="AF53" s="11">
        <f t="shared" si="51"/>
        <v>0.25438028310405164</v>
      </c>
      <c r="AG53" s="11">
        <f t="shared" si="52"/>
        <v>1.7619324049194152</v>
      </c>
      <c r="AH53" s="11">
        <f t="shared" si="53"/>
        <v>2.3019738834359981E-3</v>
      </c>
      <c r="AI53" s="11">
        <f t="shared" si="54"/>
        <v>3.932344805482671E-3</v>
      </c>
      <c r="AJ53" s="11">
        <f t="shared" si="55"/>
        <v>5.7608725451000096E-3</v>
      </c>
      <c r="AK53" s="11">
        <f t="shared" si="56"/>
        <v>0</v>
      </c>
      <c r="AL53" s="11">
        <f t="shared" si="57"/>
        <v>0</v>
      </c>
      <c r="AM53" s="11">
        <f t="shared" si="58"/>
        <v>3.0143215668637247</v>
      </c>
      <c r="AN53" s="11">
        <f t="shared" si="59"/>
        <v>0.87383887200877897</v>
      </c>
      <c r="AO53" s="8">
        <f t="shared" si="60"/>
        <v>0</v>
      </c>
      <c r="AQ53">
        <f t="shared" si="61"/>
        <v>39.896999999999998</v>
      </c>
      <c r="AR53">
        <f t="shared" si="62"/>
        <v>1E-3</v>
      </c>
      <c r="AS53">
        <f t="shared" si="63"/>
        <v>1.7000000000000001E-2</v>
      </c>
      <c r="AT53">
        <f t="shared" si="64"/>
        <v>8.9999999999999993E-3</v>
      </c>
      <c r="AU53">
        <f t="shared" si="65"/>
        <v>0</v>
      </c>
      <c r="AV53">
        <f t="shared" si="66"/>
        <v>12.317</v>
      </c>
      <c r="AW53">
        <f t="shared" si="67"/>
        <v>47.86</v>
      </c>
      <c r="AX53">
        <f t="shared" si="68"/>
        <v>8.6999999999999994E-2</v>
      </c>
      <c r="AY53">
        <f t="shared" si="69"/>
        <v>0.188</v>
      </c>
      <c r="AZ53">
        <f t="shared" si="70"/>
        <v>0.28999999999999998</v>
      </c>
      <c r="BA53">
        <f t="shared" si="71"/>
        <v>0</v>
      </c>
      <c r="BB53">
        <f t="shared" si="72"/>
        <v>0</v>
      </c>
      <c r="BC53">
        <f t="shared" si="73"/>
        <v>100.66600000000001</v>
      </c>
      <c r="BE53">
        <f t="shared" si="74"/>
        <v>0.66406458055925432</v>
      </c>
      <c r="BF53">
        <f t="shared" si="75"/>
        <v>1.2520972629153833E-5</v>
      </c>
      <c r="BG53">
        <f t="shared" si="76"/>
        <v>3.334641035700275E-4</v>
      </c>
      <c r="BH53">
        <f t="shared" si="77"/>
        <v>1.1842884400289492E-4</v>
      </c>
      <c r="BI53">
        <f t="shared" si="78"/>
        <v>0.17144089972718671</v>
      </c>
      <c r="BJ53">
        <f t="shared" si="79"/>
        <v>0</v>
      </c>
      <c r="BK53">
        <f t="shared" si="80"/>
        <v>1.1874634034993699</v>
      </c>
      <c r="BL53">
        <f t="shared" si="81"/>
        <v>1.5514271346389098E-3</v>
      </c>
      <c r="BM53">
        <f t="shared" si="82"/>
        <v>2.6502240003157713E-3</v>
      </c>
      <c r="BN53">
        <f t="shared" si="83"/>
        <v>3.8825696720433556E-3</v>
      </c>
      <c r="BO53">
        <f t="shared" si="84"/>
        <v>0</v>
      </c>
      <c r="BP53">
        <f t="shared" si="85"/>
        <v>0</v>
      </c>
      <c r="BQ53">
        <f t="shared" si="86"/>
        <v>2.0315175185130108</v>
      </c>
      <c r="BR53">
        <f t="shared" si="87"/>
        <v>1.4837782787470555</v>
      </c>
    </row>
    <row r="54" spans="1:70">
      <c r="A54" t="s">
        <v>139</v>
      </c>
      <c r="B54">
        <v>323</v>
      </c>
      <c r="C54" s="1">
        <v>39.939</v>
      </c>
      <c r="D54" s="1">
        <v>0</v>
      </c>
      <c r="E54" s="1">
        <v>1.9E-2</v>
      </c>
      <c r="F54" s="1">
        <v>0.01</v>
      </c>
      <c r="G54" s="1">
        <v>12.356999999999999</v>
      </c>
      <c r="H54" s="1">
        <v>47.942</v>
      </c>
      <c r="I54" s="1">
        <v>8.6999999999999994E-2</v>
      </c>
      <c r="J54" s="1">
        <v>0.17599999999999999</v>
      </c>
      <c r="K54" s="1">
        <v>0.28899999999999998</v>
      </c>
      <c r="L54" s="1">
        <v>2E-3</v>
      </c>
      <c r="N54">
        <f t="shared" si="45"/>
        <v>100.821</v>
      </c>
      <c r="P54" s="1">
        <v>74.033000000000001</v>
      </c>
      <c r="Q54" s="1">
        <v>95.738</v>
      </c>
      <c r="R54" s="1">
        <v>10.997</v>
      </c>
      <c r="S54" s="19">
        <f t="shared" si="38"/>
        <v>2.2360679774977563</v>
      </c>
      <c r="T54" s="19">
        <f>SUM(S$4:S54)</f>
        <v>103.02973753155339</v>
      </c>
      <c r="W54" s="4">
        <v>8</v>
      </c>
      <c r="X54" s="4">
        <v>3</v>
      </c>
      <c r="Y54" s="12">
        <v>0</v>
      </c>
      <c r="AA54" s="11">
        <f t="shared" si="46"/>
        <v>0.98493964193320005</v>
      </c>
      <c r="AB54" s="11">
        <f t="shared" si="47"/>
        <v>0</v>
      </c>
      <c r="AC54" s="11">
        <f t="shared" si="48"/>
        <v>5.5219964666378412E-4</v>
      </c>
      <c r="AD54" s="11">
        <f t="shared" si="49"/>
        <v>1.9496530579864819E-4</v>
      </c>
      <c r="AE54" s="11">
        <f t="shared" si="50"/>
        <v>0</v>
      </c>
      <c r="AF54" s="11">
        <f t="shared" si="51"/>
        <v>0.25483841605962548</v>
      </c>
      <c r="AG54" s="11">
        <f t="shared" si="52"/>
        <v>1.7624063212752337</v>
      </c>
      <c r="AH54" s="11">
        <f t="shared" si="53"/>
        <v>2.2986547023090224E-3</v>
      </c>
      <c r="AI54" s="11">
        <f t="shared" si="54"/>
        <v>3.6760359991959328E-3</v>
      </c>
      <c r="AJ54" s="11">
        <f t="shared" si="55"/>
        <v>5.7327295960181296E-3</v>
      </c>
      <c r="AK54" s="11">
        <f t="shared" si="56"/>
        <v>9.5622145047222646E-5</v>
      </c>
      <c r="AL54" s="11">
        <f t="shared" si="57"/>
        <v>0</v>
      </c>
      <c r="AM54" s="11">
        <f t="shared" si="58"/>
        <v>3.0147345866630921</v>
      </c>
      <c r="AN54" s="11">
        <f t="shared" si="59"/>
        <v>0.87367005532689468</v>
      </c>
      <c r="AO54" s="8">
        <f t="shared" si="60"/>
        <v>0</v>
      </c>
      <c r="AQ54">
        <f t="shared" si="61"/>
        <v>39.939</v>
      </c>
      <c r="AR54">
        <f t="shared" si="62"/>
        <v>0</v>
      </c>
      <c r="AS54">
        <f t="shared" si="63"/>
        <v>1.9E-2</v>
      </c>
      <c r="AT54">
        <f t="shared" si="64"/>
        <v>0.01</v>
      </c>
      <c r="AU54">
        <f t="shared" si="65"/>
        <v>0</v>
      </c>
      <c r="AV54">
        <f t="shared" si="66"/>
        <v>12.356999999999999</v>
      </c>
      <c r="AW54">
        <f t="shared" si="67"/>
        <v>47.942</v>
      </c>
      <c r="AX54">
        <f t="shared" si="68"/>
        <v>8.6999999999999994E-2</v>
      </c>
      <c r="AY54">
        <f t="shared" si="69"/>
        <v>0.17599999999999999</v>
      </c>
      <c r="AZ54">
        <f t="shared" si="70"/>
        <v>0.28899999999999998</v>
      </c>
      <c r="BA54">
        <f t="shared" si="71"/>
        <v>2E-3</v>
      </c>
      <c r="BB54">
        <f t="shared" si="72"/>
        <v>0</v>
      </c>
      <c r="BC54">
        <f t="shared" si="73"/>
        <v>100.821</v>
      </c>
      <c r="BE54">
        <f t="shared" si="74"/>
        <v>0.66476364846870839</v>
      </c>
      <c r="BF54">
        <f t="shared" si="75"/>
        <v>0</v>
      </c>
      <c r="BG54">
        <f t="shared" si="76"/>
        <v>3.72695174578266E-4</v>
      </c>
      <c r="BH54">
        <f t="shared" si="77"/>
        <v>1.3158760444766102E-4</v>
      </c>
      <c r="BI54">
        <f t="shared" si="78"/>
        <v>0.17199766160013363</v>
      </c>
      <c r="BJ54">
        <f t="shared" si="79"/>
        <v>0</v>
      </c>
      <c r="BK54">
        <f t="shared" si="80"/>
        <v>1.1894979208225405</v>
      </c>
      <c r="BL54">
        <f t="shared" si="81"/>
        <v>1.5514271346389098E-3</v>
      </c>
      <c r="BM54">
        <f t="shared" si="82"/>
        <v>2.4810607662530625E-3</v>
      </c>
      <c r="BN54">
        <f t="shared" si="83"/>
        <v>3.8691815007604476E-3</v>
      </c>
      <c r="BO54">
        <f t="shared" si="84"/>
        <v>6.453809280255054E-5</v>
      </c>
      <c r="BP54">
        <f t="shared" si="85"/>
        <v>0</v>
      </c>
      <c r="BQ54">
        <f t="shared" si="86"/>
        <v>2.0347297211648629</v>
      </c>
      <c r="BR54">
        <f t="shared" si="87"/>
        <v>1.4816388414168271</v>
      </c>
    </row>
    <row r="55" spans="1:70">
      <c r="A55" t="s">
        <v>140</v>
      </c>
      <c r="B55">
        <v>324</v>
      </c>
      <c r="C55" s="1">
        <v>39.923000000000002</v>
      </c>
      <c r="D55" s="1">
        <v>0</v>
      </c>
      <c r="E55" s="1">
        <v>1.6E-2</v>
      </c>
      <c r="F55" s="1">
        <v>6.0000000000000001E-3</v>
      </c>
      <c r="G55" s="1">
        <v>12.359</v>
      </c>
      <c r="H55" s="1">
        <v>47.991</v>
      </c>
      <c r="I55" s="1">
        <v>8.7999999999999995E-2</v>
      </c>
      <c r="J55" s="1">
        <v>0.17399999999999999</v>
      </c>
      <c r="K55" s="1">
        <v>0.28899999999999998</v>
      </c>
      <c r="L55" s="1">
        <v>7.0000000000000001E-3</v>
      </c>
      <c r="N55">
        <f t="shared" si="45"/>
        <v>100.85300000000001</v>
      </c>
      <c r="P55" s="1">
        <v>74.034999999999997</v>
      </c>
      <c r="Q55" s="1">
        <v>95.736999999999995</v>
      </c>
      <c r="R55" s="1">
        <v>10.997</v>
      </c>
      <c r="S55" s="19">
        <f t="shared" si="38"/>
        <v>2.2360679774977563</v>
      </c>
      <c r="T55" s="19">
        <f>SUM(S$4:S55)</f>
        <v>105.26580550905115</v>
      </c>
      <c r="W55" s="4">
        <v>8</v>
      </c>
      <c r="X55" s="4">
        <v>3</v>
      </c>
      <c r="Y55" s="12">
        <v>0</v>
      </c>
      <c r="AA55" s="11">
        <f t="shared" si="46"/>
        <v>0.98432117973810906</v>
      </c>
      <c r="AB55" s="11">
        <f t="shared" si="47"/>
        <v>0</v>
      </c>
      <c r="AC55" s="11">
        <f t="shared" si="48"/>
        <v>4.6490448588751542E-4</v>
      </c>
      <c r="AD55" s="11">
        <f t="shared" si="49"/>
        <v>1.1695258252456841E-4</v>
      </c>
      <c r="AE55" s="11">
        <f t="shared" si="50"/>
        <v>0</v>
      </c>
      <c r="AF55" s="11">
        <f t="shared" si="51"/>
        <v>0.25482170266867477</v>
      </c>
      <c r="AG55" s="11">
        <f t="shared" si="52"/>
        <v>1.7638064418369501</v>
      </c>
      <c r="AH55" s="11">
        <f t="shared" si="53"/>
        <v>2.3245473006594541E-3</v>
      </c>
      <c r="AI55" s="11">
        <f t="shared" si="54"/>
        <v>3.6334364349367566E-3</v>
      </c>
      <c r="AJ55" s="11">
        <f t="shared" si="55"/>
        <v>5.7314259787821413E-3</v>
      </c>
      <c r="AK55" s="11">
        <f t="shared" si="56"/>
        <v>3.3460140231961753E-4</v>
      </c>
      <c r="AL55" s="11">
        <f t="shared" si="57"/>
        <v>0</v>
      </c>
      <c r="AM55" s="11">
        <f t="shared" si="58"/>
        <v>3.0155551924288444</v>
      </c>
      <c r="AN55" s="11">
        <f t="shared" si="59"/>
        <v>0.87376491140170731</v>
      </c>
      <c r="AO55" s="8">
        <f t="shared" si="60"/>
        <v>0</v>
      </c>
      <c r="AQ55">
        <f t="shared" si="61"/>
        <v>39.923000000000002</v>
      </c>
      <c r="AR55">
        <f t="shared" si="62"/>
        <v>0</v>
      </c>
      <c r="AS55">
        <f t="shared" si="63"/>
        <v>1.6E-2</v>
      </c>
      <c r="AT55">
        <f t="shared" si="64"/>
        <v>6.0000000000000001E-3</v>
      </c>
      <c r="AU55">
        <f t="shared" si="65"/>
        <v>0</v>
      </c>
      <c r="AV55">
        <f t="shared" si="66"/>
        <v>12.359</v>
      </c>
      <c r="AW55">
        <f t="shared" si="67"/>
        <v>47.991</v>
      </c>
      <c r="AX55">
        <f t="shared" si="68"/>
        <v>8.7999999999999995E-2</v>
      </c>
      <c r="AY55">
        <f t="shared" si="69"/>
        <v>0.17399999999999999</v>
      </c>
      <c r="AZ55">
        <f t="shared" si="70"/>
        <v>0.28899999999999998</v>
      </c>
      <c r="BA55">
        <f t="shared" si="71"/>
        <v>7.0000000000000001E-3</v>
      </c>
      <c r="BB55">
        <f t="shared" si="72"/>
        <v>0</v>
      </c>
      <c r="BC55">
        <f t="shared" si="73"/>
        <v>100.85300000000001</v>
      </c>
      <c r="BE55">
        <f t="shared" si="74"/>
        <v>0.66449733688415447</v>
      </c>
      <c r="BF55">
        <f t="shared" si="75"/>
        <v>0</v>
      </c>
      <c r="BG55">
        <f t="shared" si="76"/>
        <v>3.138485680659082E-4</v>
      </c>
      <c r="BH55">
        <f t="shared" si="77"/>
        <v>7.895256266859661E-5</v>
      </c>
      <c r="BI55">
        <f t="shared" si="78"/>
        <v>0.17202549969378098</v>
      </c>
      <c r="BJ55">
        <f t="shared" si="79"/>
        <v>0</v>
      </c>
      <c r="BK55">
        <f t="shared" si="80"/>
        <v>1.1907136689790692</v>
      </c>
      <c r="BL55">
        <f t="shared" si="81"/>
        <v>1.5692596304393571E-3</v>
      </c>
      <c r="BM55">
        <f t="shared" si="82"/>
        <v>2.4528668939092775E-3</v>
      </c>
      <c r="BN55">
        <f t="shared" si="83"/>
        <v>3.8691815007604476E-3</v>
      </c>
      <c r="BO55">
        <f t="shared" si="84"/>
        <v>2.258833248089269E-4</v>
      </c>
      <c r="BP55">
        <f t="shared" si="85"/>
        <v>0</v>
      </c>
      <c r="BQ55">
        <f t="shared" si="86"/>
        <v>2.0357464980376574</v>
      </c>
      <c r="BR55">
        <f t="shared" si="87"/>
        <v>1.4813019181590961</v>
      </c>
    </row>
    <row r="56" spans="1:70">
      <c r="A56" t="s">
        <v>141</v>
      </c>
      <c r="B56">
        <v>325</v>
      </c>
      <c r="C56" s="1">
        <v>40.005000000000003</v>
      </c>
      <c r="D56" s="1">
        <v>8.0000000000000002E-3</v>
      </c>
      <c r="E56" s="1">
        <v>1.9E-2</v>
      </c>
      <c r="F56" s="1">
        <v>0.01</v>
      </c>
      <c r="G56" s="1">
        <v>12.351000000000001</v>
      </c>
      <c r="H56" s="1">
        <v>47.960999999999999</v>
      </c>
      <c r="I56" s="1">
        <v>8.5999999999999993E-2</v>
      </c>
      <c r="J56" s="1">
        <v>0.19</v>
      </c>
      <c r="K56" s="1">
        <v>0.29399999999999998</v>
      </c>
      <c r="L56" s="1">
        <v>2E-3</v>
      </c>
      <c r="N56">
        <f t="shared" si="45"/>
        <v>100.92599999999999</v>
      </c>
      <c r="P56" s="1">
        <v>74.034999999999997</v>
      </c>
      <c r="Q56" s="1">
        <v>95.734999999999999</v>
      </c>
      <c r="R56" s="1">
        <v>10.997</v>
      </c>
      <c r="S56" s="19">
        <f t="shared" si="38"/>
        <v>1.9999999999953388</v>
      </c>
      <c r="T56" s="19">
        <f>SUM(S$4:S56)</f>
        <v>107.26580550904649</v>
      </c>
      <c r="W56" s="4">
        <v>8</v>
      </c>
      <c r="X56" s="4">
        <v>3</v>
      </c>
      <c r="Y56" s="12">
        <v>0</v>
      </c>
      <c r="AA56" s="11">
        <f t="shared" si="46"/>
        <v>0.98546060517893674</v>
      </c>
      <c r="AB56" s="11">
        <f t="shared" si="47"/>
        <v>1.4824599522948726E-4</v>
      </c>
      <c r="AC56" s="11">
        <f t="shared" si="48"/>
        <v>5.5158022372735964E-4</v>
      </c>
      <c r="AD56" s="11">
        <f t="shared" si="49"/>
        <v>1.9474660594444087E-4</v>
      </c>
      <c r="AE56" s="11">
        <f t="shared" si="50"/>
        <v>0</v>
      </c>
      <c r="AF56" s="11">
        <f t="shared" si="51"/>
        <v>0.25442895510391117</v>
      </c>
      <c r="AG56" s="11">
        <f t="shared" si="52"/>
        <v>1.7611270440335609</v>
      </c>
      <c r="AH56" s="11">
        <f t="shared" si="53"/>
        <v>2.2696845349682929E-3</v>
      </c>
      <c r="AI56" s="11">
        <f t="shared" si="54"/>
        <v>3.9639963976154744E-3</v>
      </c>
      <c r="AJ56" s="11">
        <f t="shared" si="55"/>
        <v>5.825369896043325E-3</v>
      </c>
      <c r="AK56" s="11">
        <f t="shared" si="56"/>
        <v>9.5514882121159193E-5</v>
      </c>
      <c r="AL56" s="11">
        <f t="shared" si="57"/>
        <v>0</v>
      </c>
      <c r="AM56" s="11">
        <f t="shared" si="58"/>
        <v>3.014065742852059</v>
      </c>
      <c r="AN56" s="11">
        <f t="shared" si="59"/>
        <v>0.87376735986854714</v>
      </c>
      <c r="AO56" s="8">
        <f t="shared" si="60"/>
        <v>0</v>
      </c>
      <c r="AQ56">
        <f t="shared" si="61"/>
        <v>40.005000000000003</v>
      </c>
      <c r="AR56">
        <f t="shared" si="62"/>
        <v>8.0000000000000002E-3</v>
      </c>
      <c r="AS56">
        <f t="shared" si="63"/>
        <v>1.9E-2</v>
      </c>
      <c r="AT56">
        <f t="shared" si="64"/>
        <v>0.01</v>
      </c>
      <c r="AU56">
        <f t="shared" si="65"/>
        <v>0</v>
      </c>
      <c r="AV56">
        <f t="shared" si="66"/>
        <v>12.351000000000001</v>
      </c>
      <c r="AW56">
        <f t="shared" si="67"/>
        <v>47.960999999999999</v>
      </c>
      <c r="AX56">
        <f t="shared" si="68"/>
        <v>8.5999999999999993E-2</v>
      </c>
      <c r="AY56">
        <f t="shared" si="69"/>
        <v>0.19</v>
      </c>
      <c r="AZ56">
        <f t="shared" si="70"/>
        <v>0.29399999999999998</v>
      </c>
      <c r="BA56">
        <f t="shared" si="71"/>
        <v>2E-3</v>
      </c>
      <c r="BB56">
        <f t="shared" si="72"/>
        <v>0</v>
      </c>
      <c r="BC56">
        <f t="shared" si="73"/>
        <v>100.92599999999999</v>
      </c>
      <c r="BE56">
        <f t="shared" si="74"/>
        <v>0.6658621837549934</v>
      </c>
      <c r="BF56">
        <f t="shared" si="75"/>
        <v>1.0016778103323066E-4</v>
      </c>
      <c r="BG56">
        <f t="shared" si="76"/>
        <v>3.72695174578266E-4</v>
      </c>
      <c r="BH56">
        <f t="shared" si="77"/>
        <v>1.3158760444766102E-4</v>
      </c>
      <c r="BI56">
        <f t="shared" si="78"/>
        <v>0.17191414731919161</v>
      </c>
      <c r="BJ56">
        <f t="shared" si="79"/>
        <v>0</v>
      </c>
      <c r="BK56">
        <f t="shared" si="80"/>
        <v>1.1899693333730312</v>
      </c>
      <c r="BL56">
        <f t="shared" si="81"/>
        <v>1.5335946388384625E-3</v>
      </c>
      <c r="BM56">
        <f t="shared" si="82"/>
        <v>2.6784178726595564E-3</v>
      </c>
      <c r="BN56">
        <f t="shared" si="83"/>
        <v>3.9361223571749886E-3</v>
      </c>
      <c r="BO56">
        <f t="shared" si="84"/>
        <v>6.453809280255054E-5</v>
      </c>
      <c r="BP56">
        <f t="shared" si="85"/>
        <v>0</v>
      </c>
      <c r="BQ56">
        <f t="shared" si="86"/>
        <v>2.0365627879687507</v>
      </c>
      <c r="BR56">
        <f t="shared" si="87"/>
        <v>1.4799768318747786</v>
      </c>
    </row>
    <row r="57" spans="1:70">
      <c r="A57" t="s">
        <v>142</v>
      </c>
      <c r="B57">
        <v>326</v>
      </c>
      <c r="C57" s="1">
        <v>39.924999999999997</v>
      </c>
      <c r="D57" s="1">
        <v>0</v>
      </c>
      <c r="E57" s="1">
        <v>1.4999999999999999E-2</v>
      </c>
      <c r="F57" s="1">
        <v>7.0000000000000001E-3</v>
      </c>
      <c r="G57" s="1">
        <v>12.308</v>
      </c>
      <c r="H57" s="1">
        <v>47.981000000000002</v>
      </c>
      <c r="I57" s="1">
        <v>8.5999999999999993E-2</v>
      </c>
      <c r="J57" s="1">
        <v>0.17499999999999999</v>
      </c>
      <c r="K57" s="1">
        <v>0.29299999999999998</v>
      </c>
      <c r="L57" s="1">
        <v>0</v>
      </c>
      <c r="N57">
        <f t="shared" si="45"/>
        <v>100.78999999999999</v>
      </c>
      <c r="P57" s="1">
        <v>74.037000000000006</v>
      </c>
      <c r="Q57" s="1">
        <v>95.733000000000004</v>
      </c>
      <c r="R57" s="1">
        <v>10.997</v>
      </c>
      <c r="S57" s="19">
        <f t="shared" si="38"/>
        <v>2.8284271247496471</v>
      </c>
      <c r="T57" s="19">
        <f>SUM(S$4:S57)</f>
        <v>110.09423263379614</v>
      </c>
      <c r="W57" s="4">
        <v>8</v>
      </c>
      <c r="X57" s="4">
        <v>3</v>
      </c>
      <c r="Y57" s="12">
        <v>0</v>
      </c>
      <c r="AA57" s="11">
        <f t="shared" si="46"/>
        <v>0.98472861409742996</v>
      </c>
      <c r="AB57" s="11">
        <f t="shared" si="47"/>
        <v>0</v>
      </c>
      <c r="AC57" s="11">
        <f t="shared" si="48"/>
        <v>4.3600652116431728E-4</v>
      </c>
      <c r="AD57" s="11">
        <f t="shared" si="49"/>
        <v>1.3649431948829812E-4</v>
      </c>
      <c r="AE57" s="11">
        <f t="shared" si="50"/>
        <v>0</v>
      </c>
      <c r="AF57" s="11">
        <f t="shared" si="51"/>
        <v>0.25386249282868573</v>
      </c>
      <c r="AG57" s="11">
        <f t="shared" si="52"/>
        <v>1.764080469152087</v>
      </c>
      <c r="AH57" s="11">
        <f t="shared" si="53"/>
        <v>2.2725431523932904E-3</v>
      </c>
      <c r="AI57" s="11">
        <f t="shared" si="54"/>
        <v>3.6556477293759062E-3</v>
      </c>
      <c r="AJ57" s="11">
        <f t="shared" si="55"/>
        <v>5.8128676816189056E-3</v>
      </c>
      <c r="AK57" s="11">
        <f t="shared" si="56"/>
        <v>0</v>
      </c>
      <c r="AL57" s="11">
        <f t="shared" si="57"/>
        <v>0</v>
      </c>
      <c r="AM57" s="11">
        <f t="shared" si="58"/>
        <v>3.0149851354822435</v>
      </c>
      <c r="AN57" s="11">
        <f t="shared" si="59"/>
        <v>0.87419738931595004</v>
      </c>
      <c r="AO57" s="8">
        <f t="shared" si="60"/>
        <v>0</v>
      </c>
      <c r="AQ57">
        <f t="shared" si="61"/>
        <v>39.924999999999997</v>
      </c>
      <c r="AR57">
        <f t="shared" si="62"/>
        <v>0</v>
      </c>
      <c r="AS57">
        <f t="shared" si="63"/>
        <v>1.4999999999999999E-2</v>
      </c>
      <c r="AT57">
        <f t="shared" si="64"/>
        <v>7.0000000000000001E-3</v>
      </c>
      <c r="AU57">
        <f t="shared" si="65"/>
        <v>0</v>
      </c>
      <c r="AV57">
        <f t="shared" si="66"/>
        <v>12.308</v>
      </c>
      <c r="AW57">
        <f t="shared" si="67"/>
        <v>47.981000000000002</v>
      </c>
      <c r="AX57">
        <f t="shared" si="68"/>
        <v>8.5999999999999993E-2</v>
      </c>
      <c r="AY57">
        <f t="shared" si="69"/>
        <v>0.17499999999999999</v>
      </c>
      <c r="AZ57">
        <f t="shared" si="70"/>
        <v>0.29299999999999998</v>
      </c>
      <c r="BA57">
        <f t="shared" si="71"/>
        <v>0</v>
      </c>
      <c r="BB57">
        <f t="shared" si="72"/>
        <v>0</v>
      </c>
      <c r="BC57">
        <f t="shared" si="73"/>
        <v>100.78999999999999</v>
      </c>
      <c r="BE57">
        <f t="shared" si="74"/>
        <v>0.66453062583222366</v>
      </c>
      <c r="BF57">
        <f t="shared" si="75"/>
        <v>0</v>
      </c>
      <c r="BG57">
        <f t="shared" si="76"/>
        <v>2.9423303256178896E-4</v>
      </c>
      <c r="BH57">
        <f t="shared" si="77"/>
        <v>9.2111323113362712E-5</v>
      </c>
      <c r="BI57">
        <f t="shared" si="78"/>
        <v>0.17131562830577363</v>
      </c>
      <c r="BJ57">
        <f t="shared" si="79"/>
        <v>0</v>
      </c>
      <c r="BK57">
        <f t="shared" si="80"/>
        <v>1.1904655571103899</v>
      </c>
      <c r="BL57">
        <f t="shared" si="81"/>
        <v>1.5335946388384625E-3</v>
      </c>
      <c r="BM57">
        <f t="shared" si="82"/>
        <v>2.46696383008117E-3</v>
      </c>
      <c r="BN57">
        <f t="shared" si="83"/>
        <v>3.9227341858920801E-3</v>
      </c>
      <c r="BO57">
        <f t="shared" si="84"/>
        <v>0</v>
      </c>
      <c r="BP57">
        <f t="shared" si="85"/>
        <v>0</v>
      </c>
      <c r="BQ57">
        <f t="shared" si="86"/>
        <v>2.0346214482588745</v>
      </c>
      <c r="BR57">
        <f t="shared" si="87"/>
        <v>1.4818408299304595</v>
      </c>
    </row>
    <row r="58" spans="1:70">
      <c r="A58" t="s">
        <v>143</v>
      </c>
      <c r="B58">
        <v>327</v>
      </c>
      <c r="C58" s="1">
        <v>39.927</v>
      </c>
      <c r="D58" s="1">
        <v>0.01</v>
      </c>
      <c r="E58" s="1">
        <v>1.7999999999999999E-2</v>
      </c>
      <c r="F58" s="1">
        <v>8.0000000000000002E-3</v>
      </c>
      <c r="G58" s="1">
        <v>12.337999999999999</v>
      </c>
      <c r="H58" s="1">
        <v>47.988</v>
      </c>
      <c r="I58" s="1">
        <v>8.6999999999999994E-2</v>
      </c>
      <c r="J58" s="1">
        <v>0.17199999999999999</v>
      </c>
      <c r="K58" s="1">
        <v>0.3</v>
      </c>
      <c r="L58" s="1">
        <v>0</v>
      </c>
      <c r="N58">
        <f t="shared" si="45"/>
        <v>100.848</v>
      </c>
      <c r="P58" s="1">
        <v>74.037999999999997</v>
      </c>
      <c r="Q58" s="1">
        <v>95.730999999999995</v>
      </c>
      <c r="R58" s="1">
        <v>10.997</v>
      </c>
      <c r="S58" s="19">
        <f t="shared" si="38"/>
        <v>2.2360679775041112</v>
      </c>
      <c r="T58" s="19">
        <f>SUM(S$4:S58)</f>
        <v>112.33030061130025</v>
      </c>
      <c r="W58" s="4">
        <v>8</v>
      </c>
      <c r="X58" s="4">
        <v>3</v>
      </c>
      <c r="Y58" s="12">
        <v>0</v>
      </c>
      <c r="AA58" s="11">
        <f t="shared" si="46"/>
        <v>0.98438208386361303</v>
      </c>
      <c r="AB58" s="11">
        <f t="shared" si="47"/>
        <v>1.8546630135282829E-4</v>
      </c>
      <c r="AC58" s="11">
        <f t="shared" si="48"/>
        <v>5.2299750731504455E-4</v>
      </c>
      <c r="AD58" s="11">
        <f t="shared" si="49"/>
        <v>1.5593080201429025E-4</v>
      </c>
      <c r="AE58" s="11">
        <f t="shared" si="50"/>
        <v>0</v>
      </c>
      <c r="AF58" s="11">
        <f t="shared" si="51"/>
        <v>0.25437897129196513</v>
      </c>
      <c r="AG58" s="11">
        <f t="shared" si="52"/>
        <v>1.7636286076087799</v>
      </c>
      <c r="AH58" s="11">
        <f t="shared" si="53"/>
        <v>2.2980439379759292E-3</v>
      </c>
      <c r="AI58" s="11">
        <f t="shared" si="54"/>
        <v>3.5915351835580909E-3</v>
      </c>
      <c r="AJ58" s="11">
        <f t="shared" si="55"/>
        <v>5.9493491837948158E-3</v>
      </c>
      <c r="AK58" s="11">
        <f t="shared" si="56"/>
        <v>0</v>
      </c>
      <c r="AL58" s="11">
        <f t="shared" si="57"/>
        <v>0</v>
      </c>
      <c r="AM58" s="11">
        <f t="shared" si="58"/>
        <v>3.015092985680369</v>
      </c>
      <c r="AN58" s="11">
        <f t="shared" si="59"/>
        <v>0.87394548268717054</v>
      </c>
      <c r="AO58" s="8">
        <f t="shared" si="60"/>
        <v>0</v>
      </c>
      <c r="AQ58">
        <f t="shared" si="61"/>
        <v>39.927</v>
      </c>
      <c r="AR58">
        <f t="shared" si="62"/>
        <v>0.01</v>
      </c>
      <c r="AS58">
        <f t="shared" si="63"/>
        <v>1.7999999999999999E-2</v>
      </c>
      <c r="AT58">
        <f t="shared" si="64"/>
        <v>8.0000000000000002E-3</v>
      </c>
      <c r="AU58">
        <f t="shared" si="65"/>
        <v>0</v>
      </c>
      <c r="AV58">
        <f t="shared" si="66"/>
        <v>12.338000000000001</v>
      </c>
      <c r="AW58">
        <f t="shared" si="67"/>
        <v>47.988</v>
      </c>
      <c r="AX58">
        <f t="shared" si="68"/>
        <v>8.6999999999999994E-2</v>
      </c>
      <c r="AY58">
        <f t="shared" si="69"/>
        <v>0.17199999999999999</v>
      </c>
      <c r="AZ58">
        <f t="shared" si="70"/>
        <v>0.3</v>
      </c>
      <c r="BA58">
        <f t="shared" si="71"/>
        <v>0</v>
      </c>
      <c r="BB58">
        <f t="shared" si="72"/>
        <v>0</v>
      </c>
      <c r="BC58">
        <f t="shared" si="73"/>
        <v>100.848</v>
      </c>
      <c r="BE58">
        <f t="shared" si="74"/>
        <v>0.66456391478029297</v>
      </c>
      <c r="BF58">
        <f t="shared" si="75"/>
        <v>1.2520972629153832E-4</v>
      </c>
      <c r="BG58">
        <f t="shared" si="76"/>
        <v>3.530796390741467E-4</v>
      </c>
      <c r="BH58">
        <f t="shared" si="77"/>
        <v>1.0527008355812881E-4</v>
      </c>
      <c r="BI58">
        <f t="shared" si="78"/>
        <v>0.17173319971048384</v>
      </c>
      <c r="BJ58">
        <f t="shared" si="79"/>
        <v>0</v>
      </c>
      <c r="BK58">
        <f t="shared" si="80"/>
        <v>1.1906392354184654</v>
      </c>
      <c r="BL58">
        <f t="shared" si="81"/>
        <v>1.5514271346389098E-3</v>
      </c>
      <c r="BM58">
        <f t="shared" si="82"/>
        <v>2.4246730215654929E-3</v>
      </c>
      <c r="BN58">
        <f t="shared" si="83"/>
        <v>4.0164513848724367E-3</v>
      </c>
      <c r="BO58">
        <f t="shared" si="84"/>
        <v>0</v>
      </c>
      <c r="BP58">
        <f t="shared" si="85"/>
        <v>0</v>
      </c>
      <c r="BQ58">
        <f t="shared" si="86"/>
        <v>2.035512460899243</v>
      </c>
      <c r="BR58">
        <f t="shared" si="87"/>
        <v>1.4812451623844984</v>
      </c>
    </row>
    <row r="59" spans="1:70">
      <c r="A59" t="s">
        <v>144</v>
      </c>
      <c r="B59">
        <v>328</v>
      </c>
      <c r="C59" s="1">
        <v>39.951999999999998</v>
      </c>
      <c r="D59" s="1">
        <v>6.0000000000000001E-3</v>
      </c>
      <c r="E59" s="1">
        <v>1.4999999999999999E-2</v>
      </c>
      <c r="F59" s="1">
        <v>7.0000000000000001E-3</v>
      </c>
      <c r="G59" s="1">
        <v>12.333</v>
      </c>
      <c r="H59" s="1">
        <v>48.027999999999999</v>
      </c>
      <c r="I59" s="1">
        <v>8.5999999999999993E-2</v>
      </c>
      <c r="J59" s="1">
        <v>0.18</v>
      </c>
      <c r="K59" s="1">
        <v>0.28799999999999998</v>
      </c>
      <c r="L59" s="1">
        <v>0</v>
      </c>
      <c r="N59">
        <f t="shared" si="45"/>
        <v>100.895</v>
      </c>
      <c r="P59" s="1">
        <v>74.039000000000001</v>
      </c>
      <c r="Q59" s="1">
        <v>95.73</v>
      </c>
      <c r="R59" s="1">
        <v>10.997</v>
      </c>
      <c r="S59" s="19">
        <f t="shared" si="38"/>
        <v>1.4142135623697993</v>
      </c>
      <c r="T59" s="19">
        <f>SUM(S$4:S59)</f>
        <v>113.74451417367004</v>
      </c>
      <c r="W59" s="4">
        <v>8</v>
      </c>
      <c r="X59" s="4">
        <v>3</v>
      </c>
      <c r="Y59" s="12">
        <v>0</v>
      </c>
      <c r="AA59" s="11">
        <f t="shared" si="46"/>
        <v>0.98445847250339003</v>
      </c>
      <c r="AB59" s="11">
        <f t="shared" si="47"/>
        <v>1.1121877736268211E-4</v>
      </c>
      <c r="AC59" s="11">
        <f t="shared" si="48"/>
        <v>4.3559233389799774E-4</v>
      </c>
      <c r="AD59" s="11">
        <f t="shared" si="49"/>
        <v>1.3636465581054846E-4</v>
      </c>
      <c r="AE59" s="11">
        <f t="shared" si="50"/>
        <v>0</v>
      </c>
      <c r="AF59" s="11">
        <f t="shared" si="51"/>
        <v>0.25413648993846394</v>
      </c>
      <c r="AG59" s="11">
        <f t="shared" si="52"/>
        <v>1.764131040552819</v>
      </c>
      <c r="AH59" s="11">
        <f t="shared" si="53"/>
        <v>2.2703843350587024E-3</v>
      </c>
      <c r="AI59" s="11">
        <f t="shared" si="54"/>
        <v>3.7565228805318362E-3</v>
      </c>
      <c r="AJ59" s="11">
        <f t="shared" si="55"/>
        <v>5.7082442470586517E-3</v>
      </c>
      <c r="AK59" s="11">
        <f t="shared" si="56"/>
        <v>0</v>
      </c>
      <c r="AL59" s="11">
        <f t="shared" si="57"/>
        <v>0</v>
      </c>
      <c r="AM59" s="11">
        <f t="shared" si="58"/>
        <v>3.0151443302243939</v>
      </c>
      <c r="AN59" s="11">
        <f t="shared" si="59"/>
        <v>0.87408186174575064</v>
      </c>
      <c r="AO59" s="8">
        <f t="shared" si="60"/>
        <v>0</v>
      </c>
      <c r="AQ59">
        <f t="shared" si="61"/>
        <v>39.951999999999998</v>
      </c>
      <c r="AR59">
        <f t="shared" si="62"/>
        <v>6.0000000000000001E-3</v>
      </c>
      <c r="AS59">
        <f t="shared" si="63"/>
        <v>1.4999999999999999E-2</v>
      </c>
      <c r="AT59">
        <f t="shared" si="64"/>
        <v>7.0000000000000001E-3</v>
      </c>
      <c r="AU59">
        <f t="shared" si="65"/>
        <v>0</v>
      </c>
      <c r="AV59">
        <f t="shared" si="66"/>
        <v>12.333</v>
      </c>
      <c r="AW59">
        <f t="shared" si="67"/>
        <v>48.027999999999999</v>
      </c>
      <c r="AX59">
        <f t="shared" si="68"/>
        <v>8.5999999999999993E-2</v>
      </c>
      <c r="AY59">
        <f t="shared" si="69"/>
        <v>0.18</v>
      </c>
      <c r="AZ59">
        <f t="shared" si="70"/>
        <v>0.28799999999999998</v>
      </c>
      <c r="BA59">
        <f t="shared" si="71"/>
        <v>0</v>
      </c>
      <c r="BB59">
        <f t="shared" si="72"/>
        <v>0</v>
      </c>
      <c r="BC59">
        <f t="shared" si="73"/>
        <v>100.895</v>
      </c>
      <c r="BE59">
        <f t="shared" si="74"/>
        <v>0.66498002663115841</v>
      </c>
      <c r="BF59">
        <f t="shared" si="75"/>
        <v>7.5125835774922993E-5</v>
      </c>
      <c r="BG59">
        <f t="shared" si="76"/>
        <v>2.9423303256178896E-4</v>
      </c>
      <c r="BH59">
        <f t="shared" si="77"/>
        <v>9.2111323113362712E-5</v>
      </c>
      <c r="BI59">
        <f t="shared" si="78"/>
        <v>0.17166360447636547</v>
      </c>
      <c r="BJ59">
        <f t="shared" si="79"/>
        <v>0</v>
      </c>
      <c r="BK59">
        <f t="shared" si="80"/>
        <v>1.1916316828931828</v>
      </c>
      <c r="BL59">
        <f t="shared" si="81"/>
        <v>1.5335946388384625E-3</v>
      </c>
      <c r="BM59">
        <f t="shared" si="82"/>
        <v>2.5374485109406321E-3</v>
      </c>
      <c r="BN59">
        <f t="shared" si="83"/>
        <v>3.8557933294775396E-3</v>
      </c>
      <c r="BO59">
        <f t="shared" si="84"/>
        <v>0</v>
      </c>
      <c r="BP59">
        <f t="shared" si="85"/>
        <v>0</v>
      </c>
      <c r="BQ59">
        <f t="shared" si="86"/>
        <v>2.0366636206714133</v>
      </c>
      <c r="BR59">
        <f t="shared" si="87"/>
        <v>1.4804331454746615</v>
      </c>
    </row>
    <row r="60" spans="1:70">
      <c r="A60" t="s">
        <v>145</v>
      </c>
      <c r="B60">
        <v>329</v>
      </c>
      <c r="C60" s="1">
        <v>39.981999999999999</v>
      </c>
      <c r="D60" s="1">
        <v>7.0000000000000001E-3</v>
      </c>
      <c r="E60" s="1">
        <v>1.7000000000000001E-2</v>
      </c>
      <c r="F60" s="1">
        <v>5.0000000000000001E-3</v>
      </c>
      <c r="G60" s="1">
        <v>12.340999999999999</v>
      </c>
      <c r="H60" s="1">
        <v>47.984999999999999</v>
      </c>
      <c r="I60" s="1">
        <v>8.7999999999999995E-2</v>
      </c>
      <c r="J60" s="1">
        <v>0.18099999999999999</v>
      </c>
      <c r="K60" s="1">
        <v>0.29399999999999998</v>
      </c>
      <c r="L60" s="1">
        <v>4.0000000000000001E-3</v>
      </c>
      <c r="N60">
        <f t="shared" si="45"/>
        <v>100.904</v>
      </c>
      <c r="P60" s="1">
        <v>74.040000000000006</v>
      </c>
      <c r="Q60" s="1">
        <v>95.728999999999999</v>
      </c>
      <c r="R60" s="1">
        <v>10.997</v>
      </c>
      <c r="S60" s="19">
        <f t="shared" si="38"/>
        <v>1.4142135623798477</v>
      </c>
      <c r="T60" s="19">
        <f>SUM(S$4:S60)</f>
        <v>115.15872773604988</v>
      </c>
      <c r="W60" s="4">
        <v>8</v>
      </c>
      <c r="X60" s="4">
        <v>3</v>
      </c>
      <c r="Y60" s="12">
        <v>0</v>
      </c>
      <c r="AA60" s="11">
        <f t="shared" si="46"/>
        <v>0.98509482253191527</v>
      </c>
      <c r="AB60" s="11">
        <f t="shared" si="47"/>
        <v>1.2974169035045256E-4</v>
      </c>
      <c r="AC60" s="11">
        <f t="shared" si="48"/>
        <v>4.9361975930616259E-4</v>
      </c>
      <c r="AD60" s="11">
        <f t="shared" si="49"/>
        <v>9.7393154075261007E-5</v>
      </c>
      <c r="AE60" s="11">
        <f t="shared" si="50"/>
        <v>0</v>
      </c>
      <c r="AF60" s="11">
        <f t="shared" si="51"/>
        <v>0.25427478384577779</v>
      </c>
      <c r="AG60" s="11">
        <f t="shared" si="52"/>
        <v>1.7623675371344809</v>
      </c>
      <c r="AH60" s="11">
        <f t="shared" si="53"/>
        <v>2.322941368421334E-3</v>
      </c>
      <c r="AI60" s="11">
        <f t="shared" si="54"/>
        <v>3.7769979916231844E-3</v>
      </c>
      <c r="AJ60" s="11">
        <f t="shared" si="55"/>
        <v>5.8265574907384416E-3</v>
      </c>
      <c r="AK60" s="11">
        <f t="shared" si="56"/>
        <v>1.910687087108538E-4</v>
      </c>
      <c r="AL60" s="11">
        <f t="shared" si="57"/>
        <v>0</v>
      </c>
      <c r="AM60" s="11">
        <f t="shared" si="58"/>
        <v>3.0145754636753996</v>
      </c>
      <c r="AN60" s="11">
        <f t="shared" si="59"/>
        <v>0.87391180815734404</v>
      </c>
      <c r="AO60" s="8">
        <f t="shared" si="60"/>
        <v>0</v>
      </c>
      <c r="AQ60">
        <f t="shared" si="61"/>
        <v>39.981999999999999</v>
      </c>
      <c r="AR60">
        <f t="shared" si="62"/>
        <v>7.0000000000000001E-3</v>
      </c>
      <c r="AS60">
        <f t="shared" si="63"/>
        <v>1.7000000000000001E-2</v>
      </c>
      <c r="AT60">
        <f t="shared" si="64"/>
        <v>5.0000000000000001E-3</v>
      </c>
      <c r="AU60">
        <f t="shared" si="65"/>
        <v>0</v>
      </c>
      <c r="AV60">
        <f t="shared" si="66"/>
        <v>12.340999999999999</v>
      </c>
      <c r="AW60">
        <f t="shared" si="67"/>
        <v>47.984999999999999</v>
      </c>
      <c r="AX60">
        <f t="shared" si="68"/>
        <v>8.7999999999999995E-2</v>
      </c>
      <c r="AY60">
        <f t="shared" si="69"/>
        <v>0.18099999999999999</v>
      </c>
      <c r="AZ60">
        <f t="shared" si="70"/>
        <v>0.29399999999999998</v>
      </c>
      <c r="BA60">
        <f t="shared" si="71"/>
        <v>4.0000000000000001E-3</v>
      </c>
      <c r="BB60">
        <f t="shared" si="72"/>
        <v>0</v>
      </c>
      <c r="BC60">
        <f t="shared" si="73"/>
        <v>100.904</v>
      </c>
      <c r="BE60">
        <f t="shared" si="74"/>
        <v>0.66547936085219705</v>
      </c>
      <c r="BF60">
        <f t="shared" si="75"/>
        <v>8.7646808404076828E-5</v>
      </c>
      <c r="BG60">
        <f t="shared" si="76"/>
        <v>3.334641035700275E-4</v>
      </c>
      <c r="BH60">
        <f t="shared" si="77"/>
        <v>6.5793802223830508E-5</v>
      </c>
      <c r="BI60">
        <f t="shared" si="78"/>
        <v>0.17177495685095484</v>
      </c>
      <c r="BJ60">
        <f t="shared" si="79"/>
        <v>0</v>
      </c>
      <c r="BK60">
        <f t="shared" si="80"/>
        <v>1.1905648018578616</v>
      </c>
      <c r="BL60">
        <f t="shared" si="81"/>
        <v>1.5692596304393571E-3</v>
      </c>
      <c r="BM60">
        <f t="shared" si="82"/>
        <v>2.5515454471125246E-3</v>
      </c>
      <c r="BN60">
        <f t="shared" si="83"/>
        <v>3.9361223571749886E-3</v>
      </c>
      <c r="BO60">
        <f t="shared" si="84"/>
        <v>1.2907618560510108E-4</v>
      </c>
      <c r="BP60">
        <f t="shared" si="85"/>
        <v>0</v>
      </c>
      <c r="BQ60">
        <f t="shared" si="86"/>
        <v>2.0364920278955436</v>
      </c>
      <c r="BR60">
        <f t="shared" si="87"/>
        <v>1.4802785487898922</v>
      </c>
    </row>
    <row r="61" spans="1:70">
      <c r="A61" t="s">
        <v>146</v>
      </c>
      <c r="B61">
        <v>330</v>
      </c>
      <c r="C61" s="1">
        <v>39.96</v>
      </c>
      <c r="D61" s="1">
        <v>0</v>
      </c>
      <c r="E61" s="1">
        <v>1.7000000000000001E-2</v>
      </c>
      <c r="F61" s="1">
        <v>8.0000000000000002E-3</v>
      </c>
      <c r="G61" s="1">
        <v>12.391999999999999</v>
      </c>
      <c r="H61" s="1">
        <v>47.984999999999999</v>
      </c>
      <c r="I61" s="1">
        <v>8.5000000000000006E-2</v>
      </c>
      <c r="J61" s="1">
        <v>0.18099999999999999</v>
      </c>
      <c r="K61" s="1">
        <v>0.29299999999999998</v>
      </c>
      <c r="L61" s="1">
        <v>0</v>
      </c>
      <c r="N61">
        <f t="shared" si="45"/>
        <v>100.92100000000001</v>
      </c>
      <c r="P61" s="1">
        <v>74.042000000000002</v>
      </c>
      <c r="Q61" s="1">
        <v>95.727000000000004</v>
      </c>
      <c r="R61" s="1">
        <v>10.997</v>
      </c>
      <c r="S61" s="19">
        <f t="shared" si="38"/>
        <v>2.8284271247395987</v>
      </c>
      <c r="T61" s="19">
        <f>SUM(S$4:S61)</f>
        <v>117.98715486078949</v>
      </c>
      <c r="W61" s="4">
        <v>8</v>
      </c>
      <c r="X61" s="4">
        <v>3</v>
      </c>
      <c r="Y61" s="12">
        <v>0</v>
      </c>
      <c r="AA61" s="11">
        <f t="shared" si="46"/>
        <v>0.9846511574017105</v>
      </c>
      <c r="AB61" s="11">
        <f t="shared" si="47"/>
        <v>0</v>
      </c>
      <c r="AC61" s="11">
        <f t="shared" si="48"/>
        <v>4.9366908401330474E-4</v>
      </c>
      <c r="AD61" s="11">
        <f t="shared" si="49"/>
        <v>1.5584461765981986E-4</v>
      </c>
      <c r="AE61" s="11">
        <f t="shared" si="50"/>
        <v>0</v>
      </c>
      <c r="AF61" s="11">
        <f t="shared" si="51"/>
        <v>0.25535110451562915</v>
      </c>
      <c r="AG61" s="11">
        <f t="shared" si="52"/>
        <v>1.7625436408276722</v>
      </c>
      <c r="AH61" s="11">
        <f t="shared" si="53"/>
        <v>2.2439743910201149E-3</v>
      </c>
      <c r="AI61" s="11">
        <f t="shared" si="54"/>
        <v>3.7773754062551982E-3</v>
      </c>
      <c r="AJ61" s="11">
        <f t="shared" si="55"/>
        <v>5.8073195034929687E-3</v>
      </c>
      <c r="AK61" s="11">
        <f t="shared" si="56"/>
        <v>0</v>
      </c>
      <c r="AL61" s="11">
        <f t="shared" si="57"/>
        <v>0</v>
      </c>
      <c r="AM61" s="11">
        <f t="shared" si="58"/>
        <v>3.0150240857474535</v>
      </c>
      <c r="AN61" s="11">
        <f t="shared" si="59"/>
        <v>0.87345667800319948</v>
      </c>
      <c r="AO61" s="8">
        <f t="shared" si="60"/>
        <v>0</v>
      </c>
      <c r="AQ61">
        <f t="shared" si="61"/>
        <v>39.96</v>
      </c>
      <c r="AR61">
        <f t="shared" si="62"/>
        <v>0</v>
      </c>
      <c r="AS61">
        <f t="shared" si="63"/>
        <v>1.7000000000000001E-2</v>
      </c>
      <c r="AT61">
        <f t="shared" si="64"/>
        <v>8.0000000000000002E-3</v>
      </c>
      <c r="AU61">
        <f t="shared" si="65"/>
        <v>0</v>
      </c>
      <c r="AV61">
        <f t="shared" si="66"/>
        <v>12.391999999999998</v>
      </c>
      <c r="AW61">
        <f t="shared" si="67"/>
        <v>47.984999999999999</v>
      </c>
      <c r="AX61">
        <f t="shared" si="68"/>
        <v>8.5000000000000006E-2</v>
      </c>
      <c r="AY61">
        <f t="shared" si="69"/>
        <v>0.18099999999999999</v>
      </c>
      <c r="AZ61">
        <f t="shared" si="70"/>
        <v>0.29299999999999998</v>
      </c>
      <c r="BA61">
        <f t="shared" si="71"/>
        <v>0</v>
      </c>
      <c r="BB61">
        <f t="shared" si="72"/>
        <v>0</v>
      </c>
      <c r="BC61">
        <f t="shared" si="73"/>
        <v>100.92099999999999</v>
      </c>
      <c r="BE61">
        <f t="shared" si="74"/>
        <v>0.66511318242343542</v>
      </c>
      <c r="BF61">
        <f t="shared" si="75"/>
        <v>0</v>
      </c>
      <c r="BG61">
        <f t="shared" si="76"/>
        <v>3.334641035700275E-4</v>
      </c>
      <c r="BH61">
        <f t="shared" si="77"/>
        <v>1.0527008355812881E-4</v>
      </c>
      <c r="BI61">
        <f t="shared" si="78"/>
        <v>0.17248482823896219</v>
      </c>
      <c r="BJ61">
        <f t="shared" si="79"/>
        <v>0</v>
      </c>
      <c r="BK61">
        <f t="shared" si="80"/>
        <v>1.1905648018578616</v>
      </c>
      <c r="BL61">
        <f t="shared" si="81"/>
        <v>1.5157621430380156E-3</v>
      </c>
      <c r="BM61">
        <f t="shared" si="82"/>
        <v>2.5515454471125246E-3</v>
      </c>
      <c r="BN61">
        <f t="shared" si="83"/>
        <v>3.9227341858920801E-3</v>
      </c>
      <c r="BO61">
        <f t="shared" si="84"/>
        <v>0</v>
      </c>
      <c r="BP61">
        <f t="shared" si="85"/>
        <v>0</v>
      </c>
      <c r="BQ61">
        <f t="shared" si="86"/>
        <v>2.03659158848343</v>
      </c>
      <c r="BR61">
        <f t="shared" si="87"/>
        <v>1.4804264648822514</v>
      </c>
    </row>
    <row r="62" spans="1:70">
      <c r="A62" t="s">
        <v>147</v>
      </c>
      <c r="B62">
        <v>331</v>
      </c>
      <c r="C62" s="1">
        <v>39.951999999999998</v>
      </c>
      <c r="D62" s="1">
        <v>2E-3</v>
      </c>
      <c r="E62" s="1">
        <v>1.7999999999999999E-2</v>
      </c>
      <c r="F62" s="1">
        <v>7.0000000000000001E-3</v>
      </c>
      <c r="G62" s="1">
        <v>12.327999999999999</v>
      </c>
      <c r="H62" s="1">
        <v>47.942999999999998</v>
      </c>
      <c r="I62" s="1">
        <v>8.6999999999999994E-2</v>
      </c>
      <c r="J62" s="1">
        <v>0.189</v>
      </c>
      <c r="K62" s="1">
        <v>0.29499999999999998</v>
      </c>
      <c r="L62" s="1">
        <v>0</v>
      </c>
      <c r="N62">
        <f t="shared" si="45"/>
        <v>100.821</v>
      </c>
      <c r="P62" s="1">
        <v>74.043000000000006</v>
      </c>
      <c r="Q62" s="1">
        <v>95.725999999999999</v>
      </c>
      <c r="R62" s="1">
        <v>10.997</v>
      </c>
      <c r="S62" s="19">
        <f t="shared" si="38"/>
        <v>1.4142135623798477</v>
      </c>
      <c r="T62" s="19">
        <f>SUM(S$4:S62)</f>
        <v>119.40136842316933</v>
      </c>
      <c r="W62" s="4">
        <v>8</v>
      </c>
      <c r="X62" s="4">
        <v>3</v>
      </c>
      <c r="Y62" s="12">
        <v>0</v>
      </c>
      <c r="AA62" s="11">
        <f t="shared" si="46"/>
        <v>0.98517021805583038</v>
      </c>
      <c r="AB62" s="11">
        <f t="shared" si="47"/>
        <v>3.7099728837950575E-5</v>
      </c>
      <c r="AC62" s="11">
        <f t="shared" si="48"/>
        <v>5.2308871106994598E-4</v>
      </c>
      <c r="AD62" s="11">
        <f t="shared" si="49"/>
        <v>1.3646324497402674E-4</v>
      </c>
      <c r="AE62" s="11">
        <f t="shared" si="50"/>
        <v>0</v>
      </c>
      <c r="AF62" s="11">
        <f t="shared" si="51"/>
        <v>0.25421712041288813</v>
      </c>
      <c r="AG62" s="11">
        <f t="shared" si="52"/>
        <v>1.7622820571212117</v>
      </c>
      <c r="AH62" s="11">
        <f t="shared" si="53"/>
        <v>2.2984446860352227E-3</v>
      </c>
      <c r="AI62" s="11">
        <f t="shared" si="54"/>
        <v>3.94720071709185E-3</v>
      </c>
      <c r="AJ62" s="11">
        <f t="shared" si="55"/>
        <v>5.8512135593703088E-3</v>
      </c>
      <c r="AK62" s="11">
        <f t="shared" si="56"/>
        <v>0</v>
      </c>
      <c r="AL62" s="11">
        <f t="shared" si="57"/>
        <v>0</v>
      </c>
      <c r="AM62" s="11">
        <f t="shared" si="58"/>
        <v>3.0144629062373096</v>
      </c>
      <c r="AN62" s="11">
        <f t="shared" si="59"/>
        <v>0.87393145345897905</v>
      </c>
      <c r="AO62" s="8">
        <f t="shared" si="60"/>
        <v>0</v>
      </c>
      <c r="AQ62">
        <f t="shared" si="61"/>
        <v>39.951999999999998</v>
      </c>
      <c r="AR62">
        <f t="shared" si="62"/>
        <v>2E-3</v>
      </c>
      <c r="AS62">
        <f t="shared" si="63"/>
        <v>1.7999999999999999E-2</v>
      </c>
      <c r="AT62">
        <f t="shared" si="64"/>
        <v>7.0000000000000001E-3</v>
      </c>
      <c r="AU62">
        <f t="shared" si="65"/>
        <v>0</v>
      </c>
      <c r="AV62">
        <f t="shared" si="66"/>
        <v>12.327999999999999</v>
      </c>
      <c r="AW62">
        <f t="shared" si="67"/>
        <v>47.942999999999998</v>
      </c>
      <c r="AX62">
        <f t="shared" si="68"/>
        <v>8.6999999999999994E-2</v>
      </c>
      <c r="AY62">
        <f t="shared" si="69"/>
        <v>0.189</v>
      </c>
      <c r="AZ62">
        <f t="shared" si="70"/>
        <v>0.29499999999999998</v>
      </c>
      <c r="BA62">
        <f t="shared" si="71"/>
        <v>0</v>
      </c>
      <c r="BB62">
        <f t="shared" si="72"/>
        <v>0</v>
      </c>
      <c r="BC62">
        <f t="shared" si="73"/>
        <v>100.821</v>
      </c>
      <c r="BE62">
        <f t="shared" si="74"/>
        <v>0.66498002663115841</v>
      </c>
      <c r="BF62">
        <f t="shared" si="75"/>
        <v>2.5041945258307666E-5</v>
      </c>
      <c r="BG62">
        <f t="shared" si="76"/>
        <v>3.530796390741467E-4</v>
      </c>
      <c r="BH62">
        <f t="shared" si="77"/>
        <v>9.2111323113362712E-5</v>
      </c>
      <c r="BI62">
        <f t="shared" si="78"/>
        <v>0.1715940092422471</v>
      </c>
      <c r="BJ62">
        <f t="shared" si="79"/>
        <v>0</v>
      </c>
      <c r="BK62">
        <f t="shared" si="80"/>
        <v>1.1895227320094084</v>
      </c>
      <c r="BL62">
        <f t="shared" si="81"/>
        <v>1.5514271346389098E-3</v>
      </c>
      <c r="BM62">
        <f t="shared" si="82"/>
        <v>2.6643209364876639E-3</v>
      </c>
      <c r="BN62">
        <f t="shared" si="83"/>
        <v>3.9495105284578962E-3</v>
      </c>
      <c r="BO62">
        <f t="shared" si="84"/>
        <v>0</v>
      </c>
      <c r="BP62">
        <f t="shared" si="85"/>
        <v>0</v>
      </c>
      <c r="BQ62">
        <f t="shared" si="86"/>
        <v>2.0347322593898443</v>
      </c>
      <c r="BR62">
        <f t="shared" si="87"/>
        <v>1.4815034716858804</v>
      </c>
    </row>
    <row r="63" spans="1:70">
      <c r="A63" t="s">
        <v>148</v>
      </c>
      <c r="B63">
        <v>332</v>
      </c>
      <c r="C63" s="1">
        <v>39.994</v>
      </c>
      <c r="D63" s="1">
        <v>8.0000000000000002E-3</v>
      </c>
      <c r="E63" s="1">
        <v>1.6E-2</v>
      </c>
      <c r="F63" s="1">
        <v>8.0000000000000002E-3</v>
      </c>
      <c r="G63" s="1">
        <v>12.33</v>
      </c>
      <c r="H63" s="1">
        <v>47.942</v>
      </c>
      <c r="I63" s="1">
        <v>8.5000000000000006E-2</v>
      </c>
      <c r="J63" s="1">
        <v>0.189</v>
      </c>
      <c r="K63" s="1">
        <v>0.29599999999999999</v>
      </c>
      <c r="L63" s="1">
        <v>2E-3</v>
      </c>
      <c r="N63">
        <f t="shared" si="45"/>
        <v>100.86999999999999</v>
      </c>
      <c r="P63" s="1">
        <v>74.045000000000002</v>
      </c>
      <c r="Q63" s="1">
        <v>95.724000000000004</v>
      </c>
      <c r="R63" s="1">
        <v>10.997</v>
      </c>
      <c r="S63" s="19">
        <f t="shared" si="38"/>
        <v>2.8284271247395987</v>
      </c>
      <c r="T63" s="19">
        <f>SUM(S$4:S63)</f>
        <v>122.22979554790894</v>
      </c>
      <c r="W63" s="4">
        <v>8</v>
      </c>
      <c r="X63" s="4">
        <v>3</v>
      </c>
      <c r="Y63" s="12">
        <v>0</v>
      </c>
      <c r="AA63" s="11">
        <f t="shared" si="46"/>
        <v>0.9856501578532133</v>
      </c>
      <c r="AB63" s="11">
        <f t="shared" si="47"/>
        <v>1.4831529185296721E-4</v>
      </c>
      <c r="AC63" s="11">
        <f t="shared" si="48"/>
        <v>4.6470573162530715E-4</v>
      </c>
      <c r="AD63" s="11">
        <f t="shared" si="49"/>
        <v>1.5587011118006549E-4</v>
      </c>
      <c r="AE63" s="11">
        <f t="shared" si="50"/>
        <v>0</v>
      </c>
      <c r="AF63" s="11">
        <f t="shared" si="51"/>
        <v>0.25411508684138817</v>
      </c>
      <c r="AG63" s="11">
        <f t="shared" si="52"/>
        <v>1.7612522656038989</v>
      </c>
      <c r="AH63" s="11">
        <f t="shared" si="53"/>
        <v>2.2443414669411649E-3</v>
      </c>
      <c r="AI63" s="11">
        <f t="shared" si="54"/>
        <v>3.9449764506018616E-3</v>
      </c>
      <c r="AJ63" s="11">
        <f t="shared" si="55"/>
        <v>5.8677398178643174E-3</v>
      </c>
      <c r="AK63" s="11">
        <f t="shared" si="56"/>
        <v>9.5559529929775122E-5</v>
      </c>
      <c r="AL63" s="11">
        <f t="shared" si="57"/>
        <v>0</v>
      </c>
      <c r="AM63" s="11">
        <f t="shared" si="58"/>
        <v>3.0139390186984958</v>
      </c>
      <c r="AN63" s="11">
        <f t="shared" si="59"/>
        <v>0.87391128146783514</v>
      </c>
      <c r="AO63" s="8">
        <f t="shared" si="60"/>
        <v>0</v>
      </c>
      <c r="AQ63">
        <f t="shared" si="61"/>
        <v>39.994</v>
      </c>
      <c r="AR63">
        <f t="shared" si="62"/>
        <v>8.0000000000000002E-3</v>
      </c>
      <c r="AS63">
        <f t="shared" si="63"/>
        <v>1.6E-2</v>
      </c>
      <c r="AT63">
        <f t="shared" si="64"/>
        <v>8.0000000000000002E-3</v>
      </c>
      <c r="AU63">
        <f t="shared" si="65"/>
        <v>0</v>
      </c>
      <c r="AV63">
        <f t="shared" si="66"/>
        <v>12.33</v>
      </c>
      <c r="AW63">
        <f t="shared" si="67"/>
        <v>47.942</v>
      </c>
      <c r="AX63">
        <f t="shared" si="68"/>
        <v>8.5000000000000006E-2</v>
      </c>
      <c r="AY63">
        <f t="shared" si="69"/>
        <v>0.189</v>
      </c>
      <c r="AZ63">
        <f t="shared" si="70"/>
        <v>0.29599999999999999</v>
      </c>
      <c r="BA63">
        <f t="shared" si="71"/>
        <v>2E-3</v>
      </c>
      <c r="BB63">
        <f t="shared" si="72"/>
        <v>0</v>
      </c>
      <c r="BC63">
        <f t="shared" si="73"/>
        <v>100.86999999999999</v>
      </c>
      <c r="BE63">
        <f t="shared" si="74"/>
        <v>0.66567909454061258</v>
      </c>
      <c r="BF63">
        <f t="shared" si="75"/>
        <v>1.0016778103323066E-4</v>
      </c>
      <c r="BG63">
        <f t="shared" si="76"/>
        <v>3.138485680659082E-4</v>
      </c>
      <c r="BH63">
        <f t="shared" si="77"/>
        <v>1.0527008355812881E-4</v>
      </c>
      <c r="BI63">
        <f t="shared" si="78"/>
        <v>0.17162184733589445</v>
      </c>
      <c r="BJ63">
        <f t="shared" si="79"/>
        <v>0</v>
      </c>
      <c r="BK63">
        <f t="shared" si="80"/>
        <v>1.1894979208225405</v>
      </c>
      <c r="BL63">
        <f t="shared" si="81"/>
        <v>1.5157621430380156E-3</v>
      </c>
      <c r="BM63">
        <f t="shared" si="82"/>
        <v>2.6643209364876639E-3</v>
      </c>
      <c r="BN63">
        <f t="shared" si="83"/>
        <v>3.9628986997408047E-3</v>
      </c>
      <c r="BO63">
        <f t="shared" si="84"/>
        <v>6.453809280255054E-5</v>
      </c>
      <c r="BP63">
        <f t="shared" si="85"/>
        <v>0</v>
      </c>
      <c r="BQ63">
        <f t="shared" si="86"/>
        <v>2.035525669003774</v>
      </c>
      <c r="BR63">
        <f t="shared" si="87"/>
        <v>1.4806686373911349</v>
      </c>
    </row>
    <row r="64" spans="1:70">
      <c r="A64" t="s">
        <v>149</v>
      </c>
      <c r="B64">
        <v>333</v>
      </c>
      <c r="C64" s="1">
        <v>39.892000000000003</v>
      </c>
      <c r="D64" s="1">
        <v>3.0000000000000001E-3</v>
      </c>
      <c r="E64" s="1">
        <v>1.7000000000000001E-2</v>
      </c>
      <c r="F64" s="1">
        <v>8.0000000000000002E-3</v>
      </c>
      <c r="G64" s="1">
        <v>12.372</v>
      </c>
      <c r="H64" s="1">
        <v>47.966000000000001</v>
      </c>
      <c r="I64" s="1">
        <v>8.7999999999999995E-2</v>
      </c>
      <c r="J64" s="1">
        <v>0.17199999999999999</v>
      </c>
      <c r="K64" s="1">
        <v>0.29199999999999998</v>
      </c>
      <c r="L64" s="1">
        <v>0</v>
      </c>
      <c r="N64">
        <f t="shared" si="45"/>
        <v>100.81</v>
      </c>
      <c r="P64" s="1">
        <v>74.046000000000006</v>
      </c>
      <c r="Q64" s="1">
        <v>95.722999999999999</v>
      </c>
      <c r="R64" s="1">
        <v>10.997</v>
      </c>
      <c r="S64" s="19">
        <f t="shared" si="38"/>
        <v>1.4142135623798477</v>
      </c>
      <c r="T64" s="19">
        <f>SUM(S$4:S64)</f>
        <v>123.64400911028878</v>
      </c>
      <c r="W64" s="4">
        <v>8</v>
      </c>
      <c r="X64" s="4">
        <v>3</v>
      </c>
      <c r="Y64" s="12">
        <v>0</v>
      </c>
      <c r="AA64" s="11">
        <f t="shared" si="46"/>
        <v>0.98407734966036653</v>
      </c>
      <c r="AB64" s="11">
        <f t="shared" si="47"/>
        <v>5.5671467616228843E-5</v>
      </c>
      <c r="AC64" s="11">
        <f t="shared" si="48"/>
        <v>4.942224163387045E-4</v>
      </c>
      <c r="AD64" s="11">
        <f t="shared" si="49"/>
        <v>1.5601929715157515E-4</v>
      </c>
      <c r="AE64" s="11">
        <f t="shared" si="50"/>
        <v>0</v>
      </c>
      <c r="AF64" s="11">
        <f t="shared" si="51"/>
        <v>0.25522473208894286</v>
      </c>
      <c r="AG64" s="11">
        <f t="shared" si="52"/>
        <v>1.7638205259136428</v>
      </c>
      <c r="AH64" s="11">
        <f t="shared" si="53"/>
        <v>2.3257774318597778E-3</v>
      </c>
      <c r="AI64" s="11">
        <f t="shared" si="54"/>
        <v>3.5935734812839208E-3</v>
      </c>
      <c r="AJ64" s="11">
        <f t="shared" si="55"/>
        <v>5.7939862580695762E-3</v>
      </c>
      <c r="AK64" s="11">
        <f t="shared" si="56"/>
        <v>0</v>
      </c>
      <c r="AL64" s="11">
        <f t="shared" si="57"/>
        <v>0</v>
      </c>
      <c r="AM64" s="11">
        <f t="shared" si="58"/>
        <v>3.015541858015272</v>
      </c>
      <c r="AN64" s="11">
        <f t="shared" si="59"/>
        <v>0.87359137638081807</v>
      </c>
      <c r="AO64" s="8">
        <f t="shared" si="60"/>
        <v>0</v>
      </c>
      <c r="AQ64">
        <f t="shared" si="61"/>
        <v>39.892000000000003</v>
      </c>
      <c r="AR64">
        <f t="shared" si="62"/>
        <v>3.0000000000000001E-3</v>
      </c>
      <c r="AS64">
        <f t="shared" si="63"/>
        <v>1.7000000000000001E-2</v>
      </c>
      <c r="AT64">
        <f t="shared" si="64"/>
        <v>8.0000000000000002E-3</v>
      </c>
      <c r="AU64">
        <f t="shared" si="65"/>
        <v>0</v>
      </c>
      <c r="AV64">
        <f t="shared" si="66"/>
        <v>12.372</v>
      </c>
      <c r="AW64">
        <f t="shared" si="67"/>
        <v>47.966000000000001</v>
      </c>
      <c r="AX64">
        <f t="shared" si="68"/>
        <v>8.7999999999999995E-2</v>
      </c>
      <c r="AY64">
        <f t="shared" si="69"/>
        <v>0.17199999999999999</v>
      </c>
      <c r="AZ64">
        <f t="shared" si="70"/>
        <v>0.29199999999999998</v>
      </c>
      <c r="BA64">
        <f t="shared" si="71"/>
        <v>0</v>
      </c>
      <c r="BB64">
        <f t="shared" si="72"/>
        <v>0</v>
      </c>
      <c r="BC64">
        <f t="shared" si="73"/>
        <v>100.81</v>
      </c>
      <c r="BE64">
        <f t="shared" si="74"/>
        <v>0.66398135818908133</v>
      </c>
      <c r="BF64">
        <f t="shared" si="75"/>
        <v>3.7562917887461497E-5</v>
      </c>
      <c r="BG64">
        <f t="shared" si="76"/>
        <v>3.334641035700275E-4</v>
      </c>
      <c r="BH64">
        <f t="shared" si="77"/>
        <v>1.0527008355812881E-4</v>
      </c>
      <c r="BI64">
        <f t="shared" si="78"/>
        <v>0.17220644730248874</v>
      </c>
      <c r="BJ64">
        <f t="shared" si="79"/>
        <v>0</v>
      </c>
      <c r="BK64">
        <f t="shared" si="80"/>
        <v>1.1900933893073709</v>
      </c>
      <c r="BL64">
        <f t="shared" si="81"/>
        <v>1.5692596304393571E-3</v>
      </c>
      <c r="BM64">
        <f t="shared" si="82"/>
        <v>2.4246730215654929E-3</v>
      </c>
      <c r="BN64">
        <f t="shared" si="83"/>
        <v>3.9093460146091717E-3</v>
      </c>
      <c r="BO64">
        <f t="shared" si="84"/>
        <v>0</v>
      </c>
      <c r="BP64">
        <f t="shared" si="85"/>
        <v>0</v>
      </c>
      <c r="BQ64">
        <f t="shared" si="86"/>
        <v>2.0346607705705706</v>
      </c>
      <c r="BR64">
        <f t="shared" si="87"/>
        <v>1.4820858108792443</v>
      </c>
    </row>
    <row r="65" spans="1:70">
      <c r="A65" t="s">
        <v>150</v>
      </c>
      <c r="B65">
        <v>334</v>
      </c>
      <c r="C65" s="1">
        <v>40.009</v>
      </c>
      <c r="D65" s="1">
        <v>5.0000000000000001E-3</v>
      </c>
      <c r="E65" s="1">
        <v>1.4E-2</v>
      </c>
      <c r="F65" s="1">
        <v>7.0000000000000001E-3</v>
      </c>
      <c r="G65" s="1">
        <v>12.33</v>
      </c>
      <c r="H65" s="1">
        <v>47.972999999999999</v>
      </c>
      <c r="I65" s="1">
        <v>9.0999999999999998E-2</v>
      </c>
      <c r="J65" s="1">
        <v>0.17799999999999999</v>
      </c>
      <c r="K65" s="1">
        <v>0.29399999999999998</v>
      </c>
      <c r="L65" s="1">
        <v>0</v>
      </c>
      <c r="N65">
        <f t="shared" si="45"/>
        <v>100.90099999999998</v>
      </c>
      <c r="P65" s="1">
        <v>74.046999999999997</v>
      </c>
      <c r="Q65" s="1">
        <v>95.72</v>
      </c>
      <c r="R65" s="1">
        <v>10.997</v>
      </c>
      <c r="S65" s="19">
        <f t="shared" si="38"/>
        <v>3.1622776601655036</v>
      </c>
      <c r="T65" s="19">
        <f>SUM(S$4:S65)</f>
        <v>126.80628677045428</v>
      </c>
      <c r="W65" s="4">
        <v>8</v>
      </c>
      <c r="X65" s="4">
        <v>3</v>
      </c>
      <c r="Y65" s="12">
        <v>0</v>
      </c>
      <c r="AA65" s="11">
        <f t="shared" si="46"/>
        <v>0.98565218353885886</v>
      </c>
      <c r="AB65" s="11">
        <f t="shared" si="47"/>
        <v>9.2662494268577335E-5</v>
      </c>
      <c r="AC65" s="11">
        <f t="shared" si="48"/>
        <v>4.0646590326229418E-4</v>
      </c>
      <c r="AD65" s="11">
        <f t="shared" si="49"/>
        <v>1.3633549410034708E-4</v>
      </c>
      <c r="AE65" s="11">
        <f t="shared" si="50"/>
        <v>0</v>
      </c>
      <c r="AF65" s="11">
        <f t="shared" si="51"/>
        <v>0.25402033717567024</v>
      </c>
      <c r="AG65" s="11">
        <f t="shared" si="52"/>
        <v>1.7617339898050119</v>
      </c>
      <c r="AH65" s="11">
        <f t="shared" si="53"/>
        <v>2.4018696723461931E-3</v>
      </c>
      <c r="AI65" s="11">
        <f t="shared" si="54"/>
        <v>3.713989327410498E-3</v>
      </c>
      <c r="AJ65" s="11">
        <f t="shared" si="55"/>
        <v>5.8259198572626391E-3</v>
      </c>
      <c r="AK65" s="11">
        <f t="shared" si="56"/>
        <v>0</v>
      </c>
      <c r="AL65" s="11">
        <f t="shared" si="57"/>
        <v>0</v>
      </c>
      <c r="AM65" s="11">
        <f t="shared" si="58"/>
        <v>3.0139837532681915</v>
      </c>
      <c r="AN65" s="11">
        <f t="shared" si="59"/>
        <v>0.87398249192590982</v>
      </c>
      <c r="AO65" s="8">
        <f t="shared" si="60"/>
        <v>0</v>
      </c>
      <c r="AQ65">
        <f t="shared" si="61"/>
        <v>40.009</v>
      </c>
      <c r="AR65">
        <f t="shared" si="62"/>
        <v>5.0000000000000001E-3</v>
      </c>
      <c r="AS65">
        <f t="shared" si="63"/>
        <v>1.4E-2</v>
      </c>
      <c r="AT65">
        <f t="shared" si="64"/>
        <v>7.0000000000000001E-3</v>
      </c>
      <c r="AU65">
        <f t="shared" si="65"/>
        <v>0</v>
      </c>
      <c r="AV65">
        <f t="shared" si="66"/>
        <v>12.33</v>
      </c>
      <c r="AW65">
        <f t="shared" si="67"/>
        <v>47.972999999999999</v>
      </c>
      <c r="AX65">
        <f t="shared" si="68"/>
        <v>9.0999999999999998E-2</v>
      </c>
      <c r="AY65">
        <f t="shared" si="69"/>
        <v>0.17799999999999999</v>
      </c>
      <c r="AZ65">
        <f t="shared" si="70"/>
        <v>0.29399999999999998</v>
      </c>
      <c r="BA65">
        <f t="shared" si="71"/>
        <v>0</v>
      </c>
      <c r="BB65">
        <f t="shared" si="72"/>
        <v>0</v>
      </c>
      <c r="BC65">
        <f t="shared" si="73"/>
        <v>100.90099999999998</v>
      </c>
      <c r="BE65">
        <f t="shared" si="74"/>
        <v>0.6659287616511318</v>
      </c>
      <c r="BF65">
        <f t="shared" si="75"/>
        <v>6.2604863145769159E-5</v>
      </c>
      <c r="BG65">
        <f t="shared" si="76"/>
        <v>2.7461749705766971E-4</v>
      </c>
      <c r="BH65">
        <f t="shared" si="77"/>
        <v>9.2111323113362712E-5</v>
      </c>
      <c r="BI65">
        <f t="shared" si="78"/>
        <v>0.17162184733589445</v>
      </c>
      <c r="BJ65">
        <f t="shared" si="79"/>
        <v>0</v>
      </c>
      <c r="BK65">
        <f t="shared" si="80"/>
        <v>1.1902670676154463</v>
      </c>
      <c r="BL65">
        <f t="shared" si="81"/>
        <v>1.6227571178406988E-3</v>
      </c>
      <c r="BM65">
        <f t="shared" si="82"/>
        <v>2.5092546385968475E-3</v>
      </c>
      <c r="BN65">
        <f t="shared" si="83"/>
        <v>3.9361223571749886E-3</v>
      </c>
      <c r="BO65">
        <f t="shared" si="84"/>
        <v>0</v>
      </c>
      <c r="BP65">
        <f t="shared" si="85"/>
        <v>0</v>
      </c>
      <c r="BQ65">
        <f t="shared" si="86"/>
        <v>2.0363151443994019</v>
      </c>
      <c r="BR65">
        <f t="shared" si="87"/>
        <v>1.4801165534508396</v>
      </c>
    </row>
    <row r="66" spans="1:70">
      <c r="A66" t="s">
        <v>151</v>
      </c>
      <c r="B66">
        <v>335</v>
      </c>
      <c r="C66" s="1">
        <v>40.003</v>
      </c>
      <c r="D66" s="1">
        <v>5.0000000000000001E-3</v>
      </c>
      <c r="E66" s="1">
        <v>1.6E-2</v>
      </c>
      <c r="F66" s="1">
        <v>8.9999999999999993E-3</v>
      </c>
      <c r="G66" s="1">
        <v>12.369</v>
      </c>
      <c r="H66" s="1">
        <v>48</v>
      </c>
      <c r="I66" s="1">
        <v>8.6999999999999994E-2</v>
      </c>
      <c r="J66" s="1">
        <v>0.19</v>
      </c>
      <c r="K66" s="1">
        <v>0.29499999999999998</v>
      </c>
      <c r="L66" s="1">
        <v>0</v>
      </c>
      <c r="N66">
        <f t="shared" si="45"/>
        <v>100.974</v>
      </c>
      <c r="P66" s="1">
        <v>74.048000000000002</v>
      </c>
      <c r="Q66" s="1">
        <v>95.718999999999994</v>
      </c>
      <c r="R66" s="1">
        <v>10.997</v>
      </c>
      <c r="S66" s="19">
        <f t="shared" si="38"/>
        <v>1.4142135623798477</v>
      </c>
      <c r="T66" s="19">
        <f>SUM(S$4:S66)</f>
        <v>128.22050033283412</v>
      </c>
      <c r="W66" s="4">
        <v>8</v>
      </c>
      <c r="X66" s="4">
        <v>3</v>
      </c>
      <c r="Y66" s="12">
        <v>0</v>
      </c>
      <c r="AA66" s="11">
        <f t="shared" si="46"/>
        <v>0.98505874695520201</v>
      </c>
      <c r="AB66" s="11">
        <f t="shared" si="47"/>
        <v>9.2620594457012984E-5</v>
      </c>
      <c r="AC66" s="11">
        <f t="shared" si="48"/>
        <v>4.6432241016265512E-4</v>
      </c>
      <c r="AD66" s="11">
        <f t="shared" si="49"/>
        <v>1.752092310602913E-4</v>
      </c>
      <c r="AE66" s="11">
        <f t="shared" si="50"/>
        <v>0</v>
      </c>
      <c r="AF66" s="11">
        <f t="shared" si="51"/>
        <v>0.25470858246562855</v>
      </c>
      <c r="AG66" s="11">
        <f t="shared" si="52"/>
        <v>1.7619284596787563</v>
      </c>
      <c r="AH66" s="11">
        <f t="shared" si="53"/>
        <v>2.2952546534990227E-3</v>
      </c>
      <c r="AI66" s="11">
        <f t="shared" si="54"/>
        <v>3.9625780347509829E-3</v>
      </c>
      <c r="AJ66" s="11">
        <f t="shared" si="55"/>
        <v>5.8430926062127018E-3</v>
      </c>
      <c r="AK66" s="11">
        <f t="shared" si="56"/>
        <v>0</v>
      </c>
      <c r="AL66" s="11">
        <f t="shared" si="57"/>
        <v>0</v>
      </c>
      <c r="AM66" s="11">
        <f t="shared" si="58"/>
        <v>3.0145288666297292</v>
      </c>
      <c r="AN66" s="11">
        <f t="shared" si="59"/>
        <v>0.87369636818989249</v>
      </c>
      <c r="AO66" s="8">
        <f t="shared" si="60"/>
        <v>0</v>
      </c>
      <c r="AQ66">
        <f t="shared" si="61"/>
        <v>40.003</v>
      </c>
      <c r="AR66">
        <f t="shared" si="62"/>
        <v>5.0000000000000001E-3</v>
      </c>
      <c r="AS66">
        <f t="shared" si="63"/>
        <v>1.6E-2</v>
      </c>
      <c r="AT66">
        <f t="shared" si="64"/>
        <v>8.9999999999999993E-3</v>
      </c>
      <c r="AU66">
        <f t="shared" si="65"/>
        <v>0</v>
      </c>
      <c r="AV66">
        <f t="shared" si="66"/>
        <v>12.369</v>
      </c>
      <c r="AW66">
        <f t="shared" si="67"/>
        <v>48</v>
      </c>
      <c r="AX66">
        <f t="shared" si="68"/>
        <v>8.6999999999999994E-2</v>
      </c>
      <c r="AY66">
        <f t="shared" si="69"/>
        <v>0.19</v>
      </c>
      <c r="AZ66">
        <f t="shared" si="70"/>
        <v>0.29499999999999998</v>
      </c>
      <c r="BA66">
        <f t="shared" si="71"/>
        <v>0</v>
      </c>
      <c r="BB66">
        <f t="shared" si="72"/>
        <v>0</v>
      </c>
      <c r="BC66">
        <f t="shared" si="73"/>
        <v>100.974</v>
      </c>
      <c r="BE66">
        <f t="shared" si="74"/>
        <v>0.66582889480692409</v>
      </c>
      <c r="BF66">
        <f t="shared" si="75"/>
        <v>6.2604863145769159E-5</v>
      </c>
      <c r="BG66">
        <f t="shared" si="76"/>
        <v>3.138485680659082E-4</v>
      </c>
      <c r="BH66">
        <f t="shared" si="77"/>
        <v>1.1842884400289492E-4</v>
      </c>
      <c r="BI66">
        <f t="shared" si="78"/>
        <v>0.17216469016201771</v>
      </c>
      <c r="BJ66">
        <f t="shared" si="79"/>
        <v>0</v>
      </c>
      <c r="BK66">
        <f t="shared" si="80"/>
        <v>1.1909369696608807</v>
      </c>
      <c r="BL66">
        <f t="shared" si="81"/>
        <v>1.5514271346389098E-3</v>
      </c>
      <c r="BM66">
        <f t="shared" si="82"/>
        <v>2.6784178726595564E-3</v>
      </c>
      <c r="BN66">
        <f t="shared" si="83"/>
        <v>3.9495105284578962E-3</v>
      </c>
      <c r="BO66">
        <f t="shared" si="84"/>
        <v>0</v>
      </c>
      <c r="BP66">
        <f t="shared" si="85"/>
        <v>0</v>
      </c>
      <c r="BQ66">
        <f t="shared" si="86"/>
        <v>2.0376047924407934</v>
      </c>
      <c r="BR66">
        <f t="shared" si="87"/>
        <v>1.4794472793807598</v>
      </c>
    </row>
    <row r="67" spans="1:70">
      <c r="A67" t="s">
        <v>152</v>
      </c>
      <c r="B67">
        <v>336</v>
      </c>
      <c r="C67" s="1">
        <v>40</v>
      </c>
      <c r="D67" s="1">
        <v>8.9999999999999993E-3</v>
      </c>
      <c r="E67" s="1">
        <v>1.6E-2</v>
      </c>
      <c r="F67" s="1">
        <v>3.0000000000000001E-3</v>
      </c>
      <c r="G67" s="1">
        <v>12.34</v>
      </c>
      <c r="H67" s="1">
        <v>47.988</v>
      </c>
      <c r="I67" s="1">
        <v>8.3000000000000004E-2</v>
      </c>
      <c r="J67" s="1">
        <v>0.183</v>
      </c>
      <c r="K67" s="1">
        <v>0.29599999999999999</v>
      </c>
      <c r="L67" s="1">
        <v>2E-3</v>
      </c>
      <c r="N67">
        <f t="shared" si="45"/>
        <v>100.92</v>
      </c>
      <c r="P67" s="1">
        <v>74.049000000000007</v>
      </c>
      <c r="Q67" s="1">
        <v>95.716999999999999</v>
      </c>
      <c r="R67" s="1">
        <v>10.997</v>
      </c>
      <c r="S67" s="19">
        <f t="shared" si="38"/>
        <v>2.2360679774977563</v>
      </c>
      <c r="T67" s="19">
        <f>SUM(S$4:S67)</f>
        <v>130.45656831033187</v>
      </c>
      <c r="W67" s="4">
        <v>8</v>
      </c>
      <c r="X67" s="4">
        <v>3</v>
      </c>
      <c r="Y67" s="12">
        <v>0</v>
      </c>
      <c r="AA67" s="11">
        <f t="shared" si="46"/>
        <v>0.98532885132488102</v>
      </c>
      <c r="AB67" s="11">
        <f t="shared" si="47"/>
        <v>1.6677529126549144E-4</v>
      </c>
      <c r="AC67" s="11">
        <f t="shared" si="48"/>
        <v>4.644845616916347E-4</v>
      </c>
      <c r="AD67" s="11">
        <f t="shared" si="49"/>
        <v>5.8423472650436381E-5</v>
      </c>
      <c r="AE67" s="11">
        <f t="shared" si="50"/>
        <v>0</v>
      </c>
      <c r="AF67" s="11">
        <f t="shared" si="51"/>
        <v>0.25420014133503488</v>
      </c>
      <c r="AG67" s="11">
        <f t="shared" si="52"/>
        <v>1.7621031276461709</v>
      </c>
      <c r="AH67" s="11">
        <f t="shared" si="53"/>
        <v>2.1904904039642997E-3</v>
      </c>
      <c r="AI67" s="11">
        <f t="shared" si="54"/>
        <v>3.8179211536969876E-3</v>
      </c>
      <c r="AJ67" s="11">
        <f t="shared" si="55"/>
        <v>5.8649471524461717E-3</v>
      </c>
      <c r="AK67" s="11">
        <f t="shared" si="56"/>
        <v>9.55140497614492E-5</v>
      </c>
      <c r="AL67" s="11">
        <f t="shared" si="57"/>
        <v>0</v>
      </c>
      <c r="AM67" s="11">
        <f t="shared" si="58"/>
        <v>3.0142906763915636</v>
      </c>
      <c r="AN67" s="11">
        <f t="shared" si="59"/>
        <v>0.87392762525080026</v>
      </c>
      <c r="AO67" s="8">
        <f t="shared" si="60"/>
        <v>0</v>
      </c>
      <c r="AQ67">
        <f t="shared" si="61"/>
        <v>40</v>
      </c>
      <c r="AR67">
        <f t="shared" si="62"/>
        <v>8.9999999999999993E-3</v>
      </c>
      <c r="AS67">
        <f t="shared" si="63"/>
        <v>1.6E-2</v>
      </c>
      <c r="AT67">
        <f t="shared" si="64"/>
        <v>3.0000000000000001E-3</v>
      </c>
      <c r="AU67">
        <f t="shared" si="65"/>
        <v>0</v>
      </c>
      <c r="AV67">
        <f t="shared" si="66"/>
        <v>12.34</v>
      </c>
      <c r="AW67">
        <f t="shared" si="67"/>
        <v>47.988</v>
      </c>
      <c r="AX67">
        <f t="shared" si="68"/>
        <v>8.3000000000000004E-2</v>
      </c>
      <c r="AY67">
        <f t="shared" si="69"/>
        <v>0.183</v>
      </c>
      <c r="AZ67">
        <f t="shared" si="70"/>
        <v>0.29599999999999999</v>
      </c>
      <c r="BA67">
        <f t="shared" si="71"/>
        <v>2E-3</v>
      </c>
      <c r="BB67">
        <f t="shared" si="72"/>
        <v>0</v>
      </c>
      <c r="BC67">
        <f t="shared" si="73"/>
        <v>100.92</v>
      </c>
      <c r="BE67">
        <f t="shared" si="74"/>
        <v>0.66577896138482029</v>
      </c>
      <c r="BF67">
        <f t="shared" si="75"/>
        <v>1.1268875366238448E-4</v>
      </c>
      <c r="BG67">
        <f t="shared" si="76"/>
        <v>3.138485680659082E-4</v>
      </c>
      <c r="BH67">
        <f t="shared" si="77"/>
        <v>3.9476281334298305E-5</v>
      </c>
      <c r="BI67">
        <f t="shared" si="78"/>
        <v>0.17176103780413118</v>
      </c>
      <c r="BJ67">
        <f t="shared" si="79"/>
        <v>0</v>
      </c>
      <c r="BK67">
        <f t="shared" si="80"/>
        <v>1.1906392354184654</v>
      </c>
      <c r="BL67">
        <f t="shared" si="81"/>
        <v>1.480097151437121E-3</v>
      </c>
      <c r="BM67">
        <f t="shared" si="82"/>
        <v>2.5797393194563092E-3</v>
      </c>
      <c r="BN67">
        <f t="shared" si="83"/>
        <v>3.9628986997408047E-3</v>
      </c>
      <c r="BO67">
        <f t="shared" si="84"/>
        <v>6.453809280255054E-5</v>
      </c>
      <c r="BP67">
        <f t="shared" si="85"/>
        <v>0</v>
      </c>
      <c r="BQ67">
        <f t="shared" si="86"/>
        <v>2.0367325214739163</v>
      </c>
      <c r="BR67">
        <f t="shared" si="87"/>
        <v>1.4799639346899711</v>
      </c>
    </row>
    <row r="68" spans="1:70">
      <c r="A68" t="s">
        <v>153</v>
      </c>
      <c r="B68">
        <v>337</v>
      </c>
      <c r="C68" s="1">
        <v>40.03</v>
      </c>
      <c r="D68" s="1">
        <v>3.0000000000000001E-3</v>
      </c>
      <c r="E68" s="1">
        <v>1.4E-2</v>
      </c>
      <c r="F68" s="1">
        <v>6.0000000000000001E-3</v>
      </c>
      <c r="G68" s="1">
        <v>12.362</v>
      </c>
      <c r="H68" s="1">
        <v>48.027999999999999</v>
      </c>
      <c r="I68" s="1">
        <v>8.8999999999999996E-2</v>
      </c>
      <c r="J68" s="1">
        <v>0.187</v>
      </c>
      <c r="K68" s="1">
        <v>0.29599999999999999</v>
      </c>
      <c r="L68" s="1">
        <v>3.0000000000000001E-3</v>
      </c>
      <c r="N68">
        <f t="shared" si="45"/>
        <v>101.01800000000001</v>
      </c>
      <c r="P68" s="1">
        <v>74.05</v>
      </c>
      <c r="Q68" s="1">
        <v>95.715999999999994</v>
      </c>
      <c r="R68" s="1">
        <v>10.997</v>
      </c>
      <c r="S68" s="19">
        <f t="shared" ref="S68:S127" si="88">SQRT((P67-P68)^2+(Q67-Q68)^2)*1000</f>
        <v>1.4142135623697993</v>
      </c>
      <c r="T68" s="19">
        <f>SUM(S$4:S68)</f>
        <v>131.87078187270168</v>
      </c>
      <c r="W68" s="4">
        <v>8</v>
      </c>
      <c r="X68" s="4">
        <v>3</v>
      </c>
      <c r="Y68" s="12">
        <v>0</v>
      </c>
      <c r="AA68" s="11">
        <f t="shared" si="46"/>
        <v>0.98521961594026441</v>
      </c>
      <c r="AB68" s="11">
        <f t="shared" si="47"/>
        <v>5.5543942791996111E-5</v>
      </c>
      <c r="AC68" s="11">
        <f t="shared" si="48"/>
        <v>4.0607437877833051E-4</v>
      </c>
      <c r="AD68" s="11">
        <f t="shared" si="49"/>
        <v>1.167464316080153E-4</v>
      </c>
      <c r="AE68" s="11">
        <f t="shared" si="50"/>
        <v>0</v>
      </c>
      <c r="AF68" s="11">
        <f t="shared" si="51"/>
        <v>0.25443427740653823</v>
      </c>
      <c r="AG68" s="11">
        <f t="shared" si="52"/>
        <v>1.7620548601162458</v>
      </c>
      <c r="AH68" s="11">
        <f t="shared" si="53"/>
        <v>2.3468185972559058E-3</v>
      </c>
      <c r="AI68" s="11">
        <f t="shared" si="54"/>
        <v>3.8980169560287434E-3</v>
      </c>
      <c r="AJ68" s="11">
        <f t="shared" si="55"/>
        <v>5.8599020270028975E-3</v>
      </c>
      <c r="AK68" s="11">
        <f t="shared" si="56"/>
        <v>1.4314783047216268E-4</v>
      </c>
      <c r="AL68" s="11">
        <f t="shared" si="57"/>
        <v>0</v>
      </c>
      <c r="AM68" s="11">
        <f t="shared" si="58"/>
        <v>3.0145350036269867</v>
      </c>
      <c r="AN68" s="11">
        <f t="shared" si="59"/>
        <v>0.87382313513520549</v>
      </c>
      <c r="AO68" s="8">
        <f t="shared" si="60"/>
        <v>0</v>
      </c>
      <c r="AQ68">
        <f t="shared" si="61"/>
        <v>40.03</v>
      </c>
      <c r="AR68">
        <f t="shared" si="62"/>
        <v>3.0000000000000001E-3</v>
      </c>
      <c r="AS68">
        <f t="shared" si="63"/>
        <v>1.4E-2</v>
      </c>
      <c r="AT68">
        <f t="shared" si="64"/>
        <v>6.0000000000000001E-3</v>
      </c>
      <c r="AU68">
        <f t="shared" si="65"/>
        <v>0</v>
      </c>
      <c r="AV68">
        <f t="shared" si="66"/>
        <v>12.362</v>
      </c>
      <c r="AW68">
        <f t="shared" si="67"/>
        <v>48.027999999999999</v>
      </c>
      <c r="AX68">
        <f t="shared" si="68"/>
        <v>8.8999999999999996E-2</v>
      </c>
      <c r="AY68">
        <f t="shared" si="69"/>
        <v>0.187</v>
      </c>
      <c r="AZ68">
        <f t="shared" si="70"/>
        <v>0.29599999999999999</v>
      </c>
      <c r="BA68">
        <f t="shared" si="71"/>
        <v>3.0000000000000001E-3</v>
      </c>
      <c r="BB68">
        <f t="shared" si="72"/>
        <v>0</v>
      </c>
      <c r="BC68">
        <f t="shared" si="73"/>
        <v>101.01800000000001</v>
      </c>
      <c r="BE68">
        <f t="shared" si="74"/>
        <v>0.66627829560585894</v>
      </c>
      <c r="BF68">
        <f t="shared" si="75"/>
        <v>3.7562917887461497E-5</v>
      </c>
      <c r="BG68">
        <f t="shared" si="76"/>
        <v>2.7461749705766971E-4</v>
      </c>
      <c r="BH68">
        <f t="shared" si="77"/>
        <v>7.895256266859661E-5</v>
      </c>
      <c r="BI68">
        <f t="shared" si="78"/>
        <v>0.172067256834252</v>
      </c>
      <c r="BJ68">
        <f t="shared" si="79"/>
        <v>0</v>
      </c>
      <c r="BK68">
        <f t="shared" si="80"/>
        <v>1.1916316828931828</v>
      </c>
      <c r="BL68">
        <f t="shared" si="81"/>
        <v>1.5870921262398042E-3</v>
      </c>
      <c r="BM68">
        <f t="shared" si="82"/>
        <v>2.6361270641438793E-3</v>
      </c>
      <c r="BN68">
        <f t="shared" si="83"/>
        <v>3.9628986997408047E-3</v>
      </c>
      <c r="BO68">
        <f t="shared" si="84"/>
        <v>9.6807139203825818E-5</v>
      </c>
      <c r="BP68">
        <f t="shared" si="85"/>
        <v>0</v>
      </c>
      <c r="BQ68">
        <f t="shared" si="86"/>
        <v>2.0386512933402359</v>
      </c>
      <c r="BR68">
        <f t="shared" si="87"/>
        <v>1.4786908450085205</v>
      </c>
    </row>
    <row r="69" spans="1:70">
      <c r="A69" t="s">
        <v>154</v>
      </c>
      <c r="B69">
        <v>338</v>
      </c>
      <c r="C69" s="1">
        <v>39.890999999999998</v>
      </c>
      <c r="D69" s="1">
        <v>1E-3</v>
      </c>
      <c r="E69" s="1">
        <v>1.2999999999999999E-2</v>
      </c>
      <c r="F69" s="1">
        <v>5.0000000000000001E-3</v>
      </c>
      <c r="G69" s="1">
        <v>12.332000000000001</v>
      </c>
      <c r="H69" s="1">
        <v>47.859000000000002</v>
      </c>
      <c r="I69" s="1">
        <v>8.6999999999999994E-2</v>
      </c>
      <c r="J69" s="1">
        <v>0.19</v>
      </c>
      <c r="K69" s="1">
        <v>0.29699999999999999</v>
      </c>
      <c r="L69" s="1">
        <v>0</v>
      </c>
      <c r="N69">
        <f t="shared" si="45"/>
        <v>100.675</v>
      </c>
      <c r="P69" s="1">
        <v>74.052000000000007</v>
      </c>
      <c r="Q69" s="1">
        <v>95.715000000000003</v>
      </c>
      <c r="R69" s="1">
        <v>10.997</v>
      </c>
      <c r="S69" s="19">
        <f t="shared" si="88"/>
        <v>2.2360679775041112</v>
      </c>
      <c r="T69" s="19">
        <f>SUM(S$4:S69)</f>
        <v>134.1068498502058</v>
      </c>
      <c r="W69" s="4">
        <v>8</v>
      </c>
      <c r="X69" s="4">
        <v>3</v>
      </c>
      <c r="Y69" s="12">
        <v>0</v>
      </c>
      <c r="AA69" s="11">
        <f t="shared" si="46"/>
        <v>0.98520949178634587</v>
      </c>
      <c r="AB69" s="11">
        <f t="shared" si="47"/>
        <v>1.8578970878765005E-5</v>
      </c>
      <c r="AC69" s="11">
        <f t="shared" si="48"/>
        <v>3.7837907310013329E-4</v>
      </c>
      <c r="AD69" s="11">
        <f t="shared" si="49"/>
        <v>9.7626691769422049E-5</v>
      </c>
      <c r="AE69" s="11">
        <f t="shared" si="50"/>
        <v>0</v>
      </c>
      <c r="AF69" s="11">
        <f t="shared" si="51"/>
        <v>0.25469862457163989</v>
      </c>
      <c r="AG69" s="11">
        <f t="shared" si="52"/>
        <v>1.7619547362900507</v>
      </c>
      <c r="AH69" s="11">
        <f t="shared" si="53"/>
        <v>2.3020511591782034E-3</v>
      </c>
      <c r="AI69" s="11">
        <f t="shared" si="54"/>
        <v>3.9743116713983695E-3</v>
      </c>
      <c r="AJ69" s="11">
        <f t="shared" si="55"/>
        <v>5.9001261459795768E-3</v>
      </c>
      <c r="AK69" s="11">
        <f t="shared" si="56"/>
        <v>0</v>
      </c>
      <c r="AL69" s="11">
        <f t="shared" si="57"/>
        <v>0</v>
      </c>
      <c r="AM69" s="11">
        <f t="shared" si="58"/>
        <v>3.0145339263603406</v>
      </c>
      <c r="AN69" s="11">
        <f t="shared" si="59"/>
        <v>0.87370232806752157</v>
      </c>
      <c r="AO69" s="8">
        <f t="shared" si="60"/>
        <v>0</v>
      </c>
      <c r="AQ69">
        <f t="shared" si="61"/>
        <v>39.890999999999998</v>
      </c>
      <c r="AR69">
        <f t="shared" si="62"/>
        <v>1E-3</v>
      </c>
      <c r="AS69">
        <f t="shared" si="63"/>
        <v>1.2999999999999999E-2</v>
      </c>
      <c r="AT69">
        <f t="shared" si="64"/>
        <v>5.0000000000000001E-3</v>
      </c>
      <c r="AU69">
        <f t="shared" si="65"/>
        <v>0</v>
      </c>
      <c r="AV69">
        <f t="shared" si="66"/>
        <v>12.332000000000001</v>
      </c>
      <c r="AW69">
        <f t="shared" si="67"/>
        <v>47.859000000000002</v>
      </c>
      <c r="AX69">
        <f t="shared" si="68"/>
        <v>8.6999999999999994E-2</v>
      </c>
      <c r="AY69">
        <f t="shared" si="69"/>
        <v>0.19</v>
      </c>
      <c r="AZ69">
        <f t="shared" si="70"/>
        <v>0.29699999999999999</v>
      </c>
      <c r="BA69">
        <f t="shared" si="71"/>
        <v>0</v>
      </c>
      <c r="BB69">
        <f t="shared" si="72"/>
        <v>0</v>
      </c>
      <c r="BC69">
        <f t="shared" si="73"/>
        <v>100.675</v>
      </c>
      <c r="BE69">
        <f t="shared" si="74"/>
        <v>0.66396471371504662</v>
      </c>
      <c r="BF69">
        <f t="shared" si="75"/>
        <v>1.2520972629153833E-5</v>
      </c>
      <c r="BG69">
        <f t="shared" si="76"/>
        <v>2.5500196155355041E-4</v>
      </c>
      <c r="BH69">
        <f t="shared" si="77"/>
        <v>6.5793802223830508E-5</v>
      </c>
      <c r="BI69">
        <f t="shared" si="78"/>
        <v>0.17164968542954182</v>
      </c>
      <c r="BJ69">
        <f t="shared" si="79"/>
        <v>0</v>
      </c>
      <c r="BK69">
        <f t="shared" si="80"/>
        <v>1.1874385923125019</v>
      </c>
      <c r="BL69">
        <f t="shared" si="81"/>
        <v>1.5514271346389098E-3</v>
      </c>
      <c r="BM69">
        <f t="shared" si="82"/>
        <v>2.6784178726595564E-3</v>
      </c>
      <c r="BN69">
        <f t="shared" si="83"/>
        <v>3.9762868710237122E-3</v>
      </c>
      <c r="BO69">
        <f t="shared" si="84"/>
        <v>0</v>
      </c>
      <c r="BP69">
        <f t="shared" si="85"/>
        <v>0</v>
      </c>
      <c r="BQ69">
        <f t="shared" si="86"/>
        <v>2.0315924400718188</v>
      </c>
      <c r="BR69">
        <f t="shared" si="87"/>
        <v>1.4838280882034458</v>
      </c>
    </row>
    <row r="70" spans="1:70">
      <c r="A70" t="s">
        <v>155</v>
      </c>
      <c r="B70">
        <v>339</v>
      </c>
      <c r="C70" s="1">
        <v>40.006</v>
      </c>
      <c r="D70" s="1">
        <v>5.0000000000000001E-3</v>
      </c>
      <c r="E70" s="1">
        <v>1.4E-2</v>
      </c>
      <c r="F70" s="1">
        <v>5.0000000000000001E-3</v>
      </c>
      <c r="G70" s="1">
        <v>12.381</v>
      </c>
      <c r="H70" s="1">
        <v>47.99</v>
      </c>
      <c r="I70" s="1">
        <v>8.3000000000000004E-2</v>
      </c>
      <c r="J70" s="1">
        <v>0.192</v>
      </c>
      <c r="K70" s="1">
        <v>0.29299999999999998</v>
      </c>
      <c r="L70" s="1">
        <v>0</v>
      </c>
      <c r="N70">
        <f t="shared" si="45"/>
        <v>100.96900000000001</v>
      </c>
      <c r="P70" s="1">
        <v>74.052999999999997</v>
      </c>
      <c r="Q70" s="1">
        <v>95.712999999999994</v>
      </c>
      <c r="R70" s="1">
        <v>10.997</v>
      </c>
      <c r="S70" s="19">
        <f t="shared" si="88"/>
        <v>2.2360679775041112</v>
      </c>
      <c r="T70" s="19">
        <f>SUM(S$4:S70)</f>
        <v>136.34291782770993</v>
      </c>
      <c r="W70" s="4">
        <v>8</v>
      </c>
      <c r="X70" s="4">
        <v>3</v>
      </c>
      <c r="Y70" s="12">
        <v>0</v>
      </c>
      <c r="AA70" s="11">
        <f t="shared" si="46"/>
        <v>0.98520146402457076</v>
      </c>
      <c r="AB70" s="11">
        <f t="shared" si="47"/>
        <v>9.2627066985009288E-5</v>
      </c>
      <c r="AC70" s="11">
        <f t="shared" si="48"/>
        <v>4.0631050076715003E-4</v>
      </c>
      <c r="AD70" s="11">
        <f t="shared" si="49"/>
        <v>9.7345263922952188E-5</v>
      </c>
      <c r="AE70" s="11">
        <f t="shared" si="50"/>
        <v>0</v>
      </c>
      <c r="AF70" s="11">
        <f t="shared" si="51"/>
        <v>0.25497350927376611</v>
      </c>
      <c r="AG70" s="11">
        <f t="shared" si="52"/>
        <v>1.7616844929797735</v>
      </c>
      <c r="AH70" s="11">
        <f t="shared" si="53"/>
        <v>2.1898787266936572E-3</v>
      </c>
      <c r="AI70" s="11">
        <f t="shared" si="54"/>
        <v>4.0045692109108941E-3</v>
      </c>
      <c r="AJ70" s="11">
        <f t="shared" si="55"/>
        <v>5.8038839787091989E-3</v>
      </c>
      <c r="AK70" s="11">
        <f t="shared" si="56"/>
        <v>0</v>
      </c>
      <c r="AL70" s="11">
        <f t="shared" si="57"/>
        <v>0</v>
      </c>
      <c r="AM70" s="11">
        <f t="shared" si="58"/>
        <v>3.0144540810260989</v>
      </c>
      <c r="AN70" s="11">
        <f t="shared" si="59"/>
        <v>0.87356631169546706</v>
      </c>
      <c r="AO70" s="8">
        <f t="shared" si="60"/>
        <v>0</v>
      </c>
      <c r="AQ70">
        <f t="shared" si="61"/>
        <v>40.006</v>
      </c>
      <c r="AR70">
        <f t="shared" si="62"/>
        <v>5.0000000000000001E-3</v>
      </c>
      <c r="AS70">
        <f t="shared" si="63"/>
        <v>1.4E-2</v>
      </c>
      <c r="AT70">
        <f t="shared" si="64"/>
        <v>5.0000000000000001E-3</v>
      </c>
      <c r="AU70">
        <f t="shared" si="65"/>
        <v>0</v>
      </c>
      <c r="AV70">
        <f t="shared" si="66"/>
        <v>12.381</v>
      </c>
      <c r="AW70">
        <f t="shared" si="67"/>
        <v>47.99</v>
      </c>
      <c r="AX70">
        <f t="shared" si="68"/>
        <v>8.3000000000000004E-2</v>
      </c>
      <c r="AY70">
        <f t="shared" si="69"/>
        <v>0.192</v>
      </c>
      <c r="AZ70">
        <f t="shared" si="70"/>
        <v>0.29299999999999998</v>
      </c>
      <c r="BA70">
        <f t="shared" si="71"/>
        <v>0</v>
      </c>
      <c r="BB70">
        <f t="shared" si="72"/>
        <v>0</v>
      </c>
      <c r="BC70">
        <f t="shared" si="73"/>
        <v>100.96900000000001</v>
      </c>
      <c r="BE70">
        <f t="shared" si="74"/>
        <v>0.665878828229028</v>
      </c>
      <c r="BF70">
        <f t="shared" si="75"/>
        <v>6.2604863145769159E-5</v>
      </c>
      <c r="BG70">
        <f t="shared" si="76"/>
        <v>2.7461749705766971E-4</v>
      </c>
      <c r="BH70">
        <f t="shared" si="77"/>
        <v>6.5793802223830508E-5</v>
      </c>
      <c r="BI70">
        <f t="shared" si="78"/>
        <v>0.17233171872390179</v>
      </c>
      <c r="BJ70">
        <f t="shared" si="79"/>
        <v>0</v>
      </c>
      <c r="BK70">
        <f t="shared" si="80"/>
        <v>1.1906888577922015</v>
      </c>
      <c r="BL70">
        <f t="shared" si="81"/>
        <v>1.480097151437121E-3</v>
      </c>
      <c r="BM70">
        <f t="shared" si="82"/>
        <v>2.706611745003341E-3</v>
      </c>
      <c r="BN70">
        <f t="shared" si="83"/>
        <v>3.9227341858920801E-3</v>
      </c>
      <c r="BO70">
        <f t="shared" si="84"/>
        <v>0</v>
      </c>
      <c r="BP70">
        <f t="shared" si="85"/>
        <v>0</v>
      </c>
      <c r="BQ70">
        <f t="shared" si="86"/>
        <v>2.0374118639898913</v>
      </c>
      <c r="BR70">
        <f t="shared" si="87"/>
        <v>1.4795506663649505</v>
      </c>
    </row>
    <row r="71" spans="1:70">
      <c r="A71" t="s">
        <v>156</v>
      </c>
      <c r="B71">
        <v>340</v>
      </c>
      <c r="C71" s="1">
        <v>39.966000000000001</v>
      </c>
      <c r="D71" s="1">
        <v>8.9999999999999993E-3</v>
      </c>
      <c r="E71" s="1">
        <v>1.2999999999999999E-2</v>
      </c>
      <c r="F71" s="1">
        <v>7.0000000000000001E-3</v>
      </c>
      <c r="G71" s="1">
        <v>12.302</v>
      </c>
      <c r="H71" s="1">
        <v>47.97</v>
      </c>
      <c r="I71" s="1">
        <v>8.5000000000000006E-2</v>
      </c>
      <c r="J71" s="1">
        <v>0.183</v>
      </c>
      <c r="K71" s="1">
        <v>0.28999999999999998</v>
      </c>
      <c r="L71" s="1">
        <v>0</v>
      </c>
      <c r="N71">
        <f t="shared" si="45"/>
        <v>100.825</v>
      </c>
      <c r="P71" s="1">
        <v>74.054000000000002</v>
      </c>
      <c r="Q71" s="1">
        <v>95.712000000000003</v>
      </c>
      <c r="R71" s="1">
        <v>10.997</v>
      </c>
      <c r="S71" s="19">
        <f t="shared" si="88"/>
        <v>1.4142135623697993</v>
      </c>
      <c r="T71" s="19">
        <f>SUM(S$4:S71)</f>
        <v>137.75713139007973</v>
      </c>
      <c r="W71" s="4">
        <v>8</v>
      </c>
      <c r="X71" s="4">
        <v>3</v>
      </c>
      <c r="Y71" s="12">
        <v>0</v>
      </c>
      <c r="AA71" s="11">
        <f t="shared" si="46"/>
        <v>0.985290995945174</v>
      </c>
      <c r="AB71" s="11">
        <f t="shared" si="47"/>
        <v>1.6691075806475746E-4</v>
      </c>
      <c r="AC71" s="11">
        <f t="shared" si="48"/>
        <v>3.7770025248855542E-4</v>
      </c>
      <c r="AD71" s="11">
        <f t="shared" si="49"/>
        <v>1.364321661881256E-4</v>
      </c>
      <c r="AE71" s="11">
        <f t="shared" si="50"/>
        <v>0</v>
      </c>
      <c r="AF71" s="11">
        <f t="shared" si="51"/>
        <v>0.25362319688566937</v>
      </c>
      <c r="AG71" s="11">
        <f t="shared" si="52"/>
        <v>1.7628729428347172</v>
      </c>
      <c r="AH71" s="11">
        <f t="shared" si="53"/>
        <v>2.2450954520121468E-3</v>
      </c>
      <c r="AI71" s="11">
        <f t="shared" si="54"/>
        <v>3.8210223418563183E-3</v>
      </c>
      <c r="AJ71" s="11">
        <f t="shared" si="55"/>
        <v>5.7507304512527408E-3</v>
      </c>
      <c r="AK71" s="11">
        <f t="shared" si="56"/>
        <v>0</v>
      </c>
      <c r="AL71" s="11">
        <f t="shared" si="57"/>
        <v>0</v>
      </c>
      <c r="AM71" s="11">
        <f t="shared" si="58"/>
        <v>3.0142850270874231</v>
      </c>
      <c r="AN71" s="11">
        <f t="shared" si="59"/>
        <v>0.87422579597854455</v>
      </c>
      <c r="AO71" s="8">
        <f t="shared" si="60"/>
        <v>0</v>
      </c>
      <c r="AQ71">
        <f t="shared" si="61"/>
        <v>39.966000000000001</v>
      </c>
      <c r="AR71">
        <f t="shared" si="62"/>
        <v>8.9999999999999993E-3</v>
      </c>
      <c r="AS71">
        <f t="shared" si="63"/>
        <v>1.2999999999999999E-2</v>
      </c>
      <c r="AT71">
        <f t="shared" si="64"/>
        <v>7.0000000000000001E-3</v>
      </c>
      <c r="AU71">
        <f t="shared" si="65"/>
        <v>0</v>
      </c>
      <c r="AV71">
        <f t="shared" si="66"/>
        <v>12.302</v>
      </c>
      <c r="AW71">
        <f t="shared" si="67"/>
        <v>47.97</v>
      </c>
      <c r="AX71">
        <f t="shared" si="68"/>
        <v>8.5000000000000006E-2</v>
      </c>
      <c r="AY71">
        <f t="shared" si="69"/>
        <v>0.183</v>
      </c>
      <c r="AZ71">
        <f t="shared" si="70"/>
        <v>0.28999999999999998</v>
      </c>
      <c r="BA71">
        <f t="shared" si="71"/>
        <v>0</v>
      </c>
      <c r="BB71">
        <f t="shared" si="72"/>
        <v>0</v>
      </c>
      <c r="BC71">
        <f t="shared" si="73"/>
        <v>100.825</v>
      </c>
      <c r="BE71">
        <f t="shared" si="74"/>
        <v>0.66521304926764313</v>
      </c>
      <c r="BF71">
        <f t="shared" si="75"/>
        <v>1.1268875366238448E-4</v>
      </c>
      <c r="BG71">
        <f t="shared" si="76"/>
        <v>2.5500196155355041E-4</v>
      </c>
      <c r="BH71">
        <f t="shared" si="77"/>
        <v>9.2111323113362712E-5</v>
      </c>
      <c r="BI71">
        <f t="shared" si="78"/>
        <v>0.1712321140248316</v>
      </c>
      <c r="BJ71">
        <f t="shared" si="79"/>
        <v>0</v>
      </c>
      <c r="BK71">
        <f t="shared" si="80"/>
        <v>1.1901926340548425</v>
      </c>
      <c r="BL71">
        <f t="shared" si="81"/>
        <v>1.5157621430380156E-3</v>
      </c>
      <c r="BM71">
        <f t="shared" si="82"/>
        <v>2.5797393194563092E-3</v>
      </c>
      <c r="BN71">
        <f t="shared" si="83"/>
        <v>3.8825696720433556E-3</v>
      </c>
      <c r="BO71">
        <f t="shared" si="84"/>
        <v>0</v>
      </c>
      <c r="BP71">
        <f t="shared" si="85"/>
        <v>0</v>
      </c>
      <c r="BQ71">
        <f t="shared" si="86"/>
        <v>2.0350756705201842</v>
      </c>
      <c r="BR71">
        <f t="shared" si="87"/>
        <v>1.481166067066658</v>
      </c>
    </row>
    <row r="72" spans="1:70">
      <c r="A72" t="s">
        <v>157</v>
      </c>
      <c r="B72">
        <v>341</v>
      </c>
      <c r="C72" s="1">
        <v>39.804000000000002</v>
      </c>
      <c r="D72" s="1">
        <v>4.0000000000000001E-3</v>
      </c>
      <c r="E72" s="1">
        <v>0.02</v>
      </c>
      <c r="F72" s="1">
        <v>8.0000000000000002E-3</v>
      </c>
      <c r="G72" s="1">
        <v>12.292999999999999</v>
      </c>
      <c r="H72" s="1">
        <v>47.720999999999997</v>
      </c>
      <c r="I72" s="1">
        <v>8.4000000000000005E-2</v>
      </c>
      <c r="J72" s="1">
        <v>0.187</v>
      </c>
      <c r="K72" s="1">
        <v>0.29299999999999998</v>
      </c>
      <c r="L72" s="1">
        <v>3.0000000000000001E-3</v>
      </c>
      <c r="N72">
        <f t="shared" si="45"/>
        <v>100.417</v>
      </c>
      <c r="P72" s="1">
        <v>74.055000000000007</v>
      </c>
      <c r="Q72" s="1">
        <v>95.71</v>
      </c>
      <c r="R72" s="1">
        <v>10.997</v>
      </c>
      <c r="S72" s="19">
        <f t="shared" si="88"/>
        <v>2.2360679775104666</v>
      </c>
      <c r="T72" s="19">
        <f>SUM(S$4:S72)</f>
        <v>139.99319936759019</v>
      </c>
      <c r="W72" s="4">
        <v>8</v>
      </c>
      <c r="X72" s="4">
        <v>3</v>
      </c>
      <c r="Y72" s="12">
        <v>0</v>
      </c>
      <c r="AA72" s="11">
        <f t="shared" si="46"/>
        <v>0.98548219067476761</v>
      </c>
      <c r="AB72" s="11">
        <f t="shared" si="47"/>
        <v>7.4498931544600129E-5</v>
      </c>
      <c r="AC72" s="11">
        <f t="shared" si="48"/>
        <v>5.8355547928021136E-4</v>
      </c>
      <c r="AD72" s="11">
        <f t="shared" si="49"/>
        <v>1.5658745093074633E-4</v>
      </c>
      <c r="AE72" s="11">
        <f t="shared" si="50"/>
        <v>0</v>
      </c>
      <c r="AF72" s="11">
        <f t="shared" si="51"/>
        <v>0.25451850530053843</v>
      </c>
      <c r="AG72" s="11">
        <f t="shared" si="52"/>
        <v>1.7612015627856317</v>
      </c>
      <c r="AH72" s="11">
        <f t="shared" si="53"/>
        <v>2.2281447606622585E-3</v>
      </c>
      <c r="AI72" s="11">
        <f t="shared" si="54"/>
        <v>3.9211939741256854E-3</v>
      </c>
      <c r="AJ72" s="11">
        <f t="shared" si="55"/>
        <v>5.8350000882117243E-3</v>
      </c>
      <c r="AK72" s="11">
        <f t="shared" si="56"/>
        <v>1.4399896577886267E-4</v>
      </c>
      <c r="AL72" s="11">
        <f t="shared" si="57"/>
        <v>0</v>
      </c>
      <c r="AM72" s="11">
        <f t="shared" si="58"/>
        <v>3.014145238411472</v>
      </c>
      <c r="AN72" s="11">
        <f t="shared" si="59"/>
        <v>0.87373320862842252</v>
      </c>
      <c r="AO72" s="8">
        <f t="shared" si="60"/>
        <v>0</v>
      </c>
      <c r="AQ72">
        <f t="shared" si="61"/>
        <v>39.804000000000002</v>
      </c>
      <c r="AR72">
        <f t="shared" si="62"/>
        <v>4.0000000000000001E-3</v>
      </c>
      <c r="AS72">
        <f t="shared" si="63"/>
        <v>0.02</v>
      </c>
      <c r="AT72">
        <f t="shared" si="64"/>
        <v>8.0000000000000002E-3</v>
      </c>
      <c r="AU72">
        <f t="shared" si="65"/>
        <v>0</v>
      </c>
      <c r="AV72">
        <f t="shared" si="66"/>
        <v>12.292999999999999</v>
      </c>
      <c r="AW72">
        <f t="shared" si="67"/>
        <v>47.720999999999997</v>
      </c>
      <c r="AX72">
        <f t="shared" si="68"/>
        <v>8.4000000000000005E-2</v>
      </c>
      <c r="AY72">
        <f t="shared" si="69"/>
        <v>0.187</v>
      </c>
      <c r="AZ72">
        <f t="shared" si="70"/>
        <v>0.29299999999999998</v>
      </c>
      <c r="BA72">
        <f t="shared" si="71"/>
        <v>3.0000000000000001E-3</v>
      </c>
      <c r="BB72">
        <f t="shared" si="72"/>
        <v>0</v>
      </c>
      <c r="BC72">
        <f t="shared" si="73"/>
        <v>100.417</v>
      </c>
      <c r="BE72">
        <f t="shared" si="74"/>
        <v>0.66251664447403469</v>
      </c>
      <c r="BF72">
        <f t="shared" si="75"/>
        <v>5.0083890516615331E-5</v>
      </c>
      <c r="BG72">
        <f t="shared" si="76"/>
        <v>3.923107100823853E-4</v>
      </c>
      <c r="BH72">
        <f t="shared" si="77"/>
        <v>1.0527008355812881E-4</v>
      </c>
      <c r="BI72">
        <f t="shared" si="78"/>
        <v>0.17110684260341852</v>
      </c>
      <c r="BJ72">
        <f t="shared" si="79"/>
        <v>0</v>
      </c>
      <c r="BK72">
        <f t="shared" si="80"/>
        <v>1.1840146485247267</v>
      </c>
      <c r="BL72">
        <f t="shared" si="81"/>
        <v>1.4979296472375683E-3</v>
      </c>
      <c r="BM72">
        <f t="shared" si="82"/>
        <v>2.6361270641438793E-3</v>
      </c>
      <c r="BN72">
        <f t="shared" si="83"/>
        <v>3.9227341858920801E-3</v>
      </c>
      <c r="BO72">
        <f t="shared" si="84"/>
        <v>9.6807139203825818E-5</v>
      </c>
      <c r="BP72">
        <f t="shared" si="85"/>
        <v>0</v>
      </c>
      <c r="BQ72">
        <f t="shared" si="86"/>
        <v>2.0263393983228148</v>
      </c>
      <c r="BR72">
        <f t="shared" si="87"/>
        <v>1.4874829166852586</v>
      </c>
    </row>
    <row r="73" spans="1:70">
      <c r="A73" t="s">
        <v>158</v>
      </c>
      <c r="B73">
        <v>342</v>
      </c>
      <c r="C73" s="1">
        <v>39.781999999999996</v>
      </c>
      <c r="D73" s="1">
        <v>8.9999999999999993E-3</v>
      </c>
      <c r="E73" s="1">
        <v>1.6E-2</v>
      </c>
      <c r="F73" s="1">
        <v>5.0000000000000001E-3</v>
      </c>
      <c r="G73" s="1">
        <v>12.302</v>
      </c>
      <c r="H73" s="1">
        <v>47.551000000000002</v>
      </c>
      <c r="I73" s="1">
        <v>8.6999999999999994E-2</v>
      </c>
      <c r="J73" s="1">
        <v>0.185</v>
      </c>
      <c r="K73" s="1">
        <v>0.29199999999999998</v>
      </c>
      <c r="L73" s="1">
        <v>3.0000000000000001E-3</v>
      </c>
      <c r="N73">
        <f t="shared" si="45"/>
        <v>100.232</v>
      </c>
      <c r="P73" s="1">
        <v>74.057000000000002</v>
      </c>
      <c r="Q73" s="1">
        <v>95.707999999999998</v>
      </c>
      <c r="R73" s="1">
        <v>10.997</v>
      </c>
      <c r="S73" s="19">
        <f t="shared" si="88"/>
        <v>2.8284271247395987</v>
      </c>
      <c r="T73" s="19">
        <f>SUM(S$4:S73)</f>
        <v>142.82162649232978</v>
      </c>
      <c r="W73" s="4">
        <v>8</v>
      </c>
      <c r="X73" s="4">
        <v>3</v>
      </c>
      <c r="Y73" s="12">
        <v>0</v>
      </c>
      <c r="AA73" s="11">
        <f t="shared" si="46"/>
        <v>0.98672255218942817</v>
      </c>
      <c r="AB73" s="11">
        <f t="shared" si="47"/>
        <v>1.6792638579701802E-4</v>
      </c>
      <c r="AC73" s="11">
        <f t="shared" si="48"/>
        <v>4.6769046608481385E-4</v>
      </c>
      <c r="AD73" s="11">
        <f t="shared" si="49"/>
        <v>9.804452579529825E-5</v>
      </c>
      <c r="AE73" s="11">
        <f t="shared" si="50"/>
        <v>0</v>
      </c>
      <c r="AF73" s="11">
        <f t="shared" si="51"/>
        <v>0.25516645722004355</v>
      </c>
      <c r="AG73" s="11">
        <f t="shared" si="52"/>
        <v>1.7581080384612044</v>
      </c>
      <c r="AH73" s="11">
        <f t="shared" si="53"/>
        <v>2.3119037444310582E-3</v>
      </c>
      <c r="AI73" s="11">
        <f t="shared" si="54"/>
        <v>3.8862866174839586E-3</v>
      </c>
      <c r="AJ73" s="11">
        <f t="shared" si="55"/>
        <v>5.8256243478396769E-3</v>
      </c>
      <c r="AK73" s="11">
        <f t="shared" si="56"/>
        <v>1.4425994145388879E-4</v>
      </c>
      <c r="AL73" s="11">
        <f t="shared" si="57"/>
        <v>0</v>
      </c>
      <c r="AM73" s="11">
        <f t="shared" si="58"/>
        <v>3.012898783899562</v>
      </c>
      <c r="AN73" s="11">
        <f t="shared" si="59"/>
        <v>0.87325798952531763</v>
      </c>
      <c r="AO73" s="8">
        <f t="shared" si="60"/>
        <v>0</v>
      </c>
      <c r="AQ73">
        <f t="shared" si="61"/>
        <v>39.781999999999996</v>
      </c>
      <c r="AR73">
        <f t="shared" si="62"/>
        <v>8.9999999999999993E-3</v>
      </c>
      <c r="AS73">
        <f t="shared" si="63"/>
        <v>1.6E-2</v>
      </c>
      <c r="AT73">
        <f t="shared" si="64"/>
        <v>5.0000000000000001E-3</v>
      </c>
      <c r="AU73">
        <f t="shared" si="65"/>
        <v>0</v>
      </c>
      <c r="AV73">
        <f t="shared" si="66"/>
        <v>12.302</v>
      </c>
      <c r="AW73">
        <f t="shared" si="67"/>
        <v>47.551000000000002</v>
      </c>
      <c r="AX73">
        <f t="shared" si="68"/>
        <v>8.6999999999999994E-2</v>
      </c>
      <c r="AY73">
        <f t="shared" si="69"/>
        <v>0.185</v>
      </c>
      <c r="AZ73">
        <f t="shared" si="70"/>
        <v>0.29199999999999998</v>
      </c>
      <c r="BA73">
        <f t="shared" si="71"/>
        <v>3.0000000000000001E-3</v>
      </c>
      <c r="BB73">
        <f t="shared" si="72"/>
        <v>0</v>
      </c>
      <c r="BC73">
        <f t="shared" si="73"/>
        <v>100.232</v>
      </c>
      <c r="BE73">
        <f t="shared" si="74"/>
        <v>0.66215046604527295</v>
      </c>
      <c r="BF73">
        <f t="shared" si="75"/>
        <v>1.1268875366238448E-4</v>
      </c>
      <c r="BG73">
        <f t="shared" si="76"/>
        <v>3.138485680659082E-4</v>
      </c>
      <c r="BH73">
        <f t="shared" si="77"/>
        <v>6.5793802223830508E-5</v>
      </c>
      <c r="BI73">
        <f t="shared" si="78"/>
        <v>0.1712321140248316</v>
      </c>
      <c r="BJ73">
        <f t="shared" si="79"/>
        <v>0</v>
      </c>
      <c r="BK73">
        <f t="shared" si="80"/>
        <v>1.1797967467571779</v>
      </c>
      <c r="BL73">
        <f t="shared" si="81"/>
        <v>1.5514271346389098E-3</v>
      </c>
      <c r="BM73">
        <f t="shared" si="82"/>
        <v>2.6079331918000942E-3</v>
      </c>
      <c r="BN73">
        <f t="shared" si="83"/>
        <v>3.9093460146091717E-3</v>
      </c>
      <c r="BO73">
        <f t="shared" si="84"/>
        <v>9.6807139203825818E-5</v>
      </c>
      <c r="BP73">
        <f t="shared" si="85"/>
        <v>0</v>
      </c>
      <c r="BQ73">
        <f t="shared" si="86"/>
        <v>2.0218371714314869</v>
      </c>
      <c r="BR73">
        <f t="shared" si="87"/>
        <v>1.4901787475627382</v>
      </c>
    </row>
    <row r="74" spans="1:70">
      <c r="A74" t="s">
        <v>159</v>
      </c>
      <c r="B74">
        <v>343</v>
      </c>
      <c r="C74" s="1">
        <v>39.921999999999997</v>
      </c>
      <c r="D74" s="1">
        <v>1E-3</v>
      </c>
      <c r="E74" s="1">
        <v>1.4999999999999999E-2</v>
      </c>
      <c r="F74" s="1">
        <v>8.9999999999999993E-3</v>
      </c>
      <c r="G74" s="1">
        <v>12.305</v>
      </c>
      <c r="H74" s="1">
        <v>47.755000000000003</v>
      </c>
      <c r="I74" s="1">
        <v>8.3000000000000004E-2</v>
      </c>
      <c r="J74" s="1">
        <v>0.17899999999999999</v>
      </c>
      <c r="K74" s="1">
        <v>0.28999999999999998</v>
      </c>
      <c r="L74" s="1">
        <v>0</v>
      </c>
      <c r="N74">
        <f t="shared" si="45"/>
        <v>100.55900000000001</v>
      </c>
      <c r="P74" s="1">
        <v>74.058000000000007</v>
      </c>
      <c r="Q74" s="1">
        <v>95.706000000000003</v>
      </c>
      <c r="R74" s="1">
        <v>10.997</v>
      </c>
      <c r="S74" s="19">
        <f t="shared" si="88"/>
        <v>2.2360679774977563</v>
      </c>
      <c r="T74" s="19">
        <f>SUM(S$4:S74)</f>
        <v>145.05769446982754</v>
      </c>
      <c r="W74" s="4">
        <v>8</v>
      </c>
      <c r="X74" s="4">
        <v>3</v>
      </c>
      <c r="Y74" s="12">
        <v>0</v>
      </c>
      <c r="AA74" s="11">
        <f t="shared" si="46"/>
        <v>0.98674619230277871</v>
      </c>
      <c r="AB74" s="11">
        <f t="shared" si="47"/>
        <v>1.859350046866267E-5</v>
      </c>
      <c r="AC74" s="11">
        <f t="shared" si="48"/>
        <v>4.369326721548292E-4</v>
      </c>
      <c r="AD74" s="11">
        <f t="shared" si="49"/>
        <v>1.7586547241097328E-4</v>
      </c>
      <c r="AE74" s="11">
        <f t="shared" si="50"/>
        <v>0</v>
      </c>
      <c r="AF74" s="11">
        <f t="shared" si="51"/>
        <v>0.25433973047483116</v>
      </c>
      <c r="AG74" s="11">
        <f t="shared" si="52"/>
        <v>1.7595008540031563</v>
      </c>
      <c r="AH74" s="11">
        <f t="shared" si="53"/>
        <v>2.1979272612444169E-3</v>
      </c>
      <c r="AI74" s="11">
        <f t="shared" si="54"/>
        <v>3.7471480912608592E-3</v>
      </c>
      <c r="AJ74" s="11">
        <f t="shared" si="55"/>
        <v>5.7655713461640433E-3</v>
      </c>
      <c r="AK74" s="11">
        <f t="shared" si="56"/>
        <v>0</v>
      </c>
      <c r="AL74" s="11">
        <f t="shared" si="57"/>
        <v>0</v>
      </c>
      <c r="AM74" s="11">
        <f t="shared" si="58"/>
        <v>3.0129288151244698</v>
      </c>
      <c r="AN74" s="11">
        <f t="shared" si="59"/>
        <v>0.87370413902907851</v>
      </c>
      <c r="AO74" s="8">
        <f t="shared" si="60"/>
        <v>0</v>
      </c>
      <c r="AQ74">
        <f t="shared" si="61"/>
        <v>39.921999999999997</v>
      </c>
      <c r="AR74">
        <f t="shared" si="62"/>
        <v>1E-3</v>
      </c>
      <c r="AS74">
        <f t="shared" si="63"/>
        <v>1.4999999999999999E-2</v>
      </c>
      <c r="AT74">
        <f t="shared" si="64"/>
        <v>8.9999999999999993E-3</v>
      </c>
      <c r="AU74">
        <f t="shared" si="65"/>
        <v>0</v>
      </c>
      <c r="AV74">
        <f t="shared" si="66"/>
        <v>12.305</v>
      </c>
      <c r="AW74">
        <f t="shared" si="67"/>
        <v>47.755000000000003</v>
      </c>
      <c r="AX74">
        <f t="shared" si="68"/>
        <v>8.3000000000000004E-2</v>
      </c>
      <c r="AY74">
        <f t="shared" si="69"/>
        <v>0.17899999999999999</v>
      </c>
      <c r="AZ74">
        <f t="shared" si="70"/>
        <v>0.28999999999999998</v>
      </c>
      <c r="BA74">
        <f t="shared" si="71"/>
        <v>0</v>
      </c>
      <c r="BB74">
        <f t="shared" si="72"/>
        <v>0</v>
      </c>
      <c r="BC74">
        <f t="shared" si="73"/>
        <v>100.55900000000001</v>
      </c>
      <c r="BE74">
        <f t="shared" si="74"/>
        <v>0.66448069241011976</v>
      </c>
      <c r="BF74">
        <f t="shared" si="75"/>
        <v>1.2520972629153833E-5</v>
      </c>
      <c r="BG74">
        <f t="shared" si="76"/>
        <v>2.9423303256178896E-4</v>
      </c>
      <c r="BH74">
        <f t="shared" si="77"/>
        <v>1.1842884400289492E-4</v>
      </c>
      <c r="BI74">
        <f t="shared" si="78"/>
        <v>0.1712738711653026</v>
      </c>
      <c r="BJ74">
        <f t="shared" si="79"/>
        <v>0</v>
      </c>
      <c r="BK74">
        <f t="shared" si="80"/>
        <v>1.1848582288782366</v>
      </c>
      <c r="BL74">
        <f t="shared" si="81"/>
        <v>1.480097151437121E-3</v>
      </c>
      <c r="BM74">
        <f t="shared" si="82"/>
        <v>2.5233515747687396E-3</v>
      </c>
      <c r="BN74">
        <f t="shared" si="83"/>
        <v>3.8825696720433556E-3</v>
      </c>
      <c r="BO74">
        <f t="shared" si="84"/>
        <v>0</v>
      </c>
      <c r="BP74">
        <f t="shared" si="85"/>
        <v>0</v>
      </c>
      <c r="BQ74">
        <f t="shared" si="86"/>
        <v>2.0289239937011021</v>
      </c>
      <c r="BR74">
        <f t="shared" si="87"/>
        <v>1.4849885084302128</v>
      </c>
    </row>
    <row r="75" spans="1:70">
      <c r="A75" t="s">
        <v>160</v>
      </c>
      <c r="B75">
        <v>344</v>
      </c>
      <c r="C75" s="1">
        <v>39.981000000000002</v>
      </c>
      <c r="D75" s="1">
        <v>7.0000000000000001E-3</v>
      </c>
      <c r="E75" s="1">
        <v>1.2999999999999999E-2</v>
      </c>
      <c r="F75" s="1">
        <v>6.0000000000000001E-3</v>
      </c>
      <c r="G75" s="1">
        <v>12.343</v>
      </c>
      <c r="H75" s="1">
        <v>47.94</v>
      </c>
      <c r="I75" s="1">
        <v>8.5999999999999993E-2</v>
      </c>
      <c r="J75" s="1">
        <v>0.17199999999999999</v>
      </c>
      <c r="K75" s="1">
        <v>0.29799999999999999</v>
      </c>
      <c r="L75" s="1">
        <v>0</v>
      </c>
      <c r="N75">
        <f t="shared" si="45"/>
        <v>100.84599999999999</v>
      </c>
      <c r="P75" s="1">
        <v>74.06</v>
      </c>
      <c r="Q75" s="1">
        <v>95.704999999999998</v>
      </c>
      <c r="R75" s="1">
        <v>10.997</v>
      </c>
      <c r="S75" s="19">
        <f t="shared" si="88"/>
        <v>2.2360679774977563</v>
      </c>
      <c r="T75" s="19">
        <f>SUM(S$4:S75)</f>
        <v>147.29376244732529</v>
      </c>
      <c r="W75" s="4">
        <v>8</v>
      </c>
      <c r="X75" s="4">
        <v>3</v>
      </c>
      <c r="Y75" s="12">
        <v>0</v>
      </c>
      <c r="AA75" s="11">
        <f t="shared" si="46"/>
        <v>0.98557841427330151</v>
      </c>
      <c r="AB75" s="11">
        <f t="shared" si="47"/>
        <v>1.2980862836786962E-4</v>
      </c>
      <c r="AC75" s="11">
        <f t="shared" si="48"/>
        <v>3.776686848399024E-4</v>
      </c>
      <c r="AD75" s="11">
        <f t="shared" si="49"/>
        <v>1.1693208289900585E-4</v>
      </c>
      <c r="AE75" s="11">
        <f t="shared" si="50"/>
        <v>0</v>
      </c>
      <c r="AF75" s="11">
        <f t="shared" si="51"/>
        <v>0.25444720198719573</v>
      </c>
      <c r="AG75" s="11">
        <f t="shared" si="52"/>
        <v>1.7616232119292308</v>
      </c>
      <c r="AH75" s="11">
        <f t="shared" si="53"/>
        <v>2.2713184902541121E-3</v>
      </c>
      <c r="AI75" s="11">
        <f t="shared" si="54"/>
        <v>3.5910432439129696E-3</v>
      </c>
      <c r="AJ75" s="11">
        <f t="shared" si="55"/>
        <v>5.9088773944591822E-3</v>
      </c>
      <c r="AK75" s="11">
        <f t="shared" si="56"/>
        <v>0</v>
      </c>
      <c r="AL75" s="11">
        <f t="shared" si="57"/>
        <v>0</v>
      </c>
      <c r="AM75" s="11">
        <f t="shared" si="58"/>
        <v>3.014044476714461</v>
      </c>
      <c r="AN75" s="11">
        <f t="shared" si="59"/>
        <v>0.87379051831185517</v>
      </c>
      <c r="AO75" s="8">
        <f t="shared" si="60"/>
        <v>0</v>
      </c>
      <c r="AQ75">
        <f t="shared" si="61"/>
        <v>39.981000000000002</v>
      </c>
      <c r="AR75">
        <f t="shared" si="62"/>
        <v>7.0000000000000001E-3</v>
      </c>
      <c r="AS75">
        <f t="shared" si="63"/>
        <v>1.2999999999999999E-2</v>
      </c>
      <c r="AT75">
        <f t="shared" si="64"/>
        <v>6.0000000000000001E-3</v>
      </c>
      <c r="AU75">
        <f t="shared" si="65"/>
        <v>0</v>
      </c>
      <c r="AV75">
        <f t="shared" si="66"/>
        <v>12.343</v>
      </c>
      <c r="AW75">
        <f t="shared" si="67"/>
        <v>47.94</v>
      </c>
      <c r="AX75">
        <f t="shared" si="68"/>
        <v>8.5999999999999993E-2</v>
      </c>
      <c r="AY75">
        <f t="shared" si="69"/>
        <v>0.17199999999999999</v>
      </c>
      <c r="AZ75">
        <f t="shared" si="70"/>
        <v>0.29799999999999999</v>
      </c>
      <c r="BA75">
        <f t="shared" si="71"/>
        <v>0</v>
      </c>
      <c r="BB75">
        <f t="shared" si="72"/>
        <v>0</v>
      </c>
      <c r="BC75">
        <f t="shared" si="73"/>
        <v>100.84599999999999</v>
      </c>
      <c r="BE75">
        <f t="shared" si="74"/>
        <v>0.66546271637816246</v>
      </c>
      <c r="BF75">
        <f t="shared" si="75"/>
        <v>8.7646808404076828E-5</v>
      </c>
      <c r="BG75">
        <f t="shared" si="76"/>
        <v>2.5500196155355041E-4</v>
      </c>
      <c r="BH75">
        <f t="shared" si="77"/>
        <v>7.895256266859661E-5</v>
      </c>
      <c r="BI75">
        <f t="shared" si="78"/>
        <v>0.17180279494460221</v>
      </c>
      <c r="BJ75">
        <f t="shared" si="79"/>
        <v>0</v>
      </c>
      <c r="BK75">
        <f t="shared" si="80"/>
        <v>1.1894482984488044</v>
      </c>
      <c r="BL75">
        <f t="shared" si="81"/>
        <v>1.5335946388384625E-3</v>
      </c>
      <c r="BM75">
        <f t="shared" si="82"/>
        <v>2.4246730215654929E-3</v>
      </c>
      <c r="BN75">
        <f t="shared" si="83"/>
        <v>3.9896750423066207E-3</v>
      </c>
      <c r="BO75">
        <f t="shared" si="84"/>
        <v>0</v>
      </c>
      <c r="BP75">
        <f t="shared" si="85"/>
        <v>0</v>
      </c>
      <c r="BQ75">
        <f t="shared" si="86"/>
        <v>2.0350833538069062</v>
      </c>
      <c r="BR75">
        <f t="shared" si="87"/>
        <v>1.4810422733183251</v>
      </c>
    </row>
    <row r="76" spans="1:70">
      <c r="A76" t="s">
        <v>161</v>
      </c>
      <c r="B76">
        <v>345</v>
      </c>
      <c r="C76" s="1">
        <v>39.695999999999998</v>
      </c>
      <c r="D76" s="1">
        <v>5.0000000000000001E-3</v>
      </c>
      <c r="E76" s="1">
        <v>1.4E-2</v>
      </c>
      <c r="F76" s="1">
        <v>8.0000000000000002E-3</v>
      </c>
      <c r="G76" s="1">
        <v>12.298</v>
      </c>
      <c r="H76" s="1">
        <v>47.542999999999999</v>
      </c>
      <c r="I76" s="1">
        <v>8.8999999999999996E-2</v>
      </c>
      <c r="J76" s="1">
        <v>0.17699999999999999</v>
      </c>
      <c r="K76" s="1">
        <v>0.28699999999999998</v>
      </c>
      <c r="L76" s="1">
        <v>7.0000000000000001E-3</v>
      </c>
      <c r="N76">
        <f t="shared" si="45"/>
        <v>100.12400000000002</v>
      </c>
      <c r="P76" s="1">
        <v>74.061000000000007</v>
      </c>
      <c r="Q76" s="1">
        <v>95.703000000000003</v>
      </c>
      <c r="R76" s="1">
        <v>10.997</v>
      </c>
      <c r="S76" s="19">
        <f t="shared" si="88"/>
        <v>2.2360679774977563</v>
      </c>
      <c r="T76" s="19">
        <f>SUM(S$4:S76)</f>
        <v>149.52983042482305</v>
      </c>
      <c r="W76" s="4">
        <v>8</v>
      </c>
      <c r="X76" s="4">
        <v>3</v>
      </c>
      <c r="Y76" s="12">
        <v>0</v>
      </c>
      <c r="AA76" s="11">
        <f t="shared" si="46"/>
        <v>0.98580006512965912</v>
      </c>
      <c r="AB76" s="11">
        <f t="shared" si="47"/>
        <v>9.3407143295175336E-5</v>
      </c>
      <c r="AC76" s="11">
        <f t="shared" si="48"/>
        <v>4.0973232126235645E-4</v>
      </c>
      <c r="AD76" s="11">
        <f t="shared" si="49"/>
        <v>1.5706412066925399E-4</v>
      </c>
      <c r="AE76" s="11">
        <f t="shared" si="50"/>
        <v>0</v>
      </c>
      <c r="AF76" s="11">
        <f t="shared" si="51"/>
        <v>0.25539712499042538</v>
      </c>
      <c r="AG76" s="11">
        <f t="shared" si="52"/>
        <v>1.7599735533369472</v>
      </c>
      <c r="AH76" s="11">
        <f t="shared" si="53"/>
        <v>2.3679588806567713E-3</v>
      </c>
      <c r="AI76" s="11">
        <f t="shared" si="54"/>
        <v>3.7228026920496323E-3</v>
      </c>
      <c r="AJ76" s="11">
        <f t="shared" si="55"/>
        <v>5.7329106905628915E-3</v>
      </c>
      <c r="AK76" s="11">
        <f t="shared" si="56"/>
        <v>3.3702040110351953E-4</v>
      </c>
      <c r="AL76" s="11">
        <f t="shared" si="57"/>
        <v>0</v>
      </c>
      <c r="AM76" s="11">
        <f t="shared" si="58"/>
        <v>3.0139916397066315</v>
      </c>
      <c r="AN76" s="11">
        <f t="shared" si="59"/>
        <v>0.87327535934858969</v>
      </c>
      <c r="AO76" s="8">
        <f t="shared" si="60"/>
        <v>0</v>
      </c>
      <c r="AQ76">
        <f t="shared" si="61"/>
        <v>39.695999999999998</v>
      </c>
      <c r="AR76">
        <f t="shared" si="62"/>
        <v>5.0000000000000001E-3</v>
      </c>
      <c r="AS76">
        <f t="shared" si="63"/>
        <v>1.4E-2</v>
      </c>
      <c r="AT76">
        <f t="shared" si="64"/>
        <v>8.0000000000000002E-3</v>
      </c>
      <c r="AU76">
        <f t="shared" si="65"/>
        <v>0</v>
      </c>
      <c r="AV76">
        <f t="shared" si="66"/>
        <v>12.298</v>
      </c>
      <c r="AW76">
        <f t="shared" si="67"/>
        <v>47.542999999999999</v>
      </c>
      <c r="AX76">
        <f t="shared" si="68"/>
        <v>8.8999999999999996E-2</v>
      </c>
      <c r="AY76">
        <f t="shared" si="69"/>
        <v>0.17699999999999999</v>
      </c>
      <c r="AZ76">
        <f t="shared" si="70"/>
        <v>0.28699999999999998</v>
      </c>
      <c r="BA76">
        <f t="shared" si="71"/>
        <v>7.0000000000000001E-3</v>
      </c>
      <c r="BB76">
        <f t="shared" si="72"/>
        <v>0</v>
      </c>
      <c r="BC76">
        <f t="shared" si="73"/>
        <v>100.12400000000002</v>
      </c>
      <c r="BE76">
        <f t="shared" si="74"/>
        <v>0.66071904127829562</v>
      </c>
      <c r="BF76">
        <f t="shared" si="75"/>
        <v>6.2604863145769159E-5</v>
      </c>
      <c r="BG76">
        <f t="shared" si="76"/>
        <v>2.7461749705766971E-4</v>
      </c>
      <c r="BH76">
        <f t="shared" si="77"/>
        <v>1.0527008355812881E-4</v>
      </c>
      <c r="BI76">
        <f t="shared" si="78"/>
        <v>0.17117643783753689</v>
      </c>
      <c r="BJ76">
        <f t="shared" si="79"/>
        <v>0</v>
      </c>
      <c r="BK76">
        <f t="shared" si="80"/>
        <v>1.1795982572622343</v>
      </c>
      <c r="BL76">
        <f t="shared" si="81"/>
        <v>1.5870921262398042E-3</v>
      </c>
      <c r="BM76">
        <f t="shared" si="82"/>
        <v>2.495157702424955E-3</v>
      </c>
      <c r="BN76">
        <f t="shared" si="83"/>
        <v>3.8424051581946311E-3</v>
      </c>
      <c r="BO76">
        <f t="shared" si="84"/>
        <v>2.258833248089269E-4</v>
      </c>
      <c r="BP76">
        <f t="shared" si="85"/>
        <v>0</v>
      </c>
      <c r="BQ76">
        <f t="shared" si="86"/>
        <v>2.0200867671334968</v>
      </c>
      <c r="BR76">
        <f t="shared" si="87"/>
        <v>1.4920109812824949</v>
      </c>
    </row>
    <row r="77" spans="1:70">
      <c r="A77" t="s">
        <v>162</v>
      </c>
      <c r="B77">
        <v>346</v>
      </c>
      <c r="C77" s="1">
        <v>39.814999999999998</v>
      </c>
      <c r="D77" s="1">
        <v>1E-3</v>
      </c>
      <c r="E77" s="1">
        <v>1.4999999999999999E-2</v>
      </c>
      <c r="F77" s="1">
        <v>8.9999999999999993E-3</v>
      </c>
      <c r="G77" s="1">
        <v>12.32</v>
      </c>
      <c r="H77" s="1">
        <v>47.764000000000003</v>
      </c>
      <c r="I77" s="1">
        <v>8.7999999999999995E-2</v>
      </c>
      <c r="J77" s="1">
        <v>0.18</v>
      </c>
      <c r="K77" s="1">
        <v>0.29399999999999998</v>
      </c>
      <c r="L77" s="1">
        <v>0</v>
      </c>
      <c r="N77">
        <f t="shared" si="45"/>
        <v>100.486</v>
      </c>
      <c r="P77" s="1">
        <v>74.061999999999998</v>
      </c>
      <c r="Q77" s="1">
        <v>95.701999999999998</v>
      </c>
      <c r="R77" s="1">
        <v>10.997</v>
      </c>
      <c r="S77" s="19">
        <f t="shared" si="88"/>
        <v>1.4142135623697993</v>
      </c>
      <c r="T77" s="19">
        <f>SUM(S$4:S77)</f>
        <v>150.94404398719286</v>
      </c>
      <c r="W77" s="4">
        <v>8</v>
      </c>
      <c r="X77" s="4">
        <v>3</v>
      </c>
      <c r="Y77" s="12">
        <v>0</v>
      </c>
      <c r="AA77" s="11">
        <f t="shared" si="46"/>
        <v>0.98518886639970982</v>
      </c>
      <c r="AB77" s="11">
        <f t="shared" si="47"/>
        <v>1.8614045251054394E-5</v>
      </c>
      <c r="AC77" s="11">
        <f t="shared" si="48"/>
        <v>4.3741545842115837E-4</v>
      </c>
      <c r="AD77" s="11">
        <f t="shared" si="49"/>
        <v>1.7605979396258161E-4</v>
      </c>
      <c r="AE77" s="11">
        <f t="shared" si="50"/>
        <v>0</v>
      </c>
      <c r="AF77" s="11">
        <f t="shared" si="51"/>
        <v>0.25493114866119859</v>
      </c>
      <c r="AG77" s="11">
        <f t="shared" si="52"/>
        <v>1.7617769697904249</v>
      </c>
      <c r="AH77" s="11">
        <f t="shared" si="53"/>
        <v>2.3329074055826854E-3</v>
      </c>
      <c r="AI77" s="11">
        <f t="shared" si="54"/>
        <v>3.7722454000813084E-3</v>
      </c>
      <c r="AJ77" s="11">
        <f t="shared" si="55"/>
        <v>5.8515549742155703E-3</v>
      </c>
      <c r="AK77" s="11">
        <f t="shared" si="56"/>
        <v>0</v>
      </c>
      <c r="AL77" s="11">
        <f t="shared" si="57"/>
        <v>0</v>
      </c>
      <c r="AM77" s="11">
        <f t="shared" si="58"/>
        <v>3.0144857819288475</v>
      </c>
      <c r="AN77" s="11">
        <f t="shared" si="59"/>
        <v>0.87359045846608274</v>
      </c>
      <c r="AO77" s="8">
        <f t="shared" si="60"/>
        <v>0</v>
      </c>
      <c r="AQ77">
        <f t="shared" si="61"/>
        <v>39.814999999999998</v>
      </c>
      <c r="AR77">
        <f t="shared" si="62"/>
        <v>1E-3</v>
      </c>
      <c r="AS77">
        <f t="shared" si="63"/>
        <v>1.4999999999999999E-2</v>
      </c>
      <c r="AT77">
        <f t="shared" si="64"/>
        <v>8.9999999999999993E-3</v>
      </c>
      <c r="AU77">
        <f t="shared" si="65"/>
        <v>0</v>
      </c>
      <c r="AV77">
        <f t="shared" si="66"/>
        <v>12.320000000000002</v>
      </c>
      <c r="AW77">
        <f t="shared" si="67"/>
        <v>47.764000000000003</v>
      </c>
      <c r="AX77">
        <f t="shared" si="68"/>
        <v>8.7999999999999995E-2</v>
      </c>
      <c r="AY77">
        <f t="shared" si="69"/>
        <v>0.18</v>
      </c>
      <c r="AZ77">
        <f t="shared" si="70"/>
        <v>0.29399999999999998</v>
      </c>
      <c r="BA77">
        <f t="shared" si="71"/>
        <v>0</v>
      </c>
      <c r="BB77">
        <f t="shared" si="72"/>
        <v>0</v>
      </c>
      <c r="BC77">
        <f t="shared" si="73"/>
        <v>100.486</v>
      </c>
      <c r="BE77">
        <f t="shared" si="74"/>
        <v>0.66269973368841539</v>
      </c>
      <c r="BF77">
        <f t="shared" si="75"/>
        <v>1.2520972629153833E-5</v>
      </c>
      <c r="BG77">
        <f t="shared" si="76"/>
        <v>2.9423303256178896E-4</v>
      </c>
      <c r="BH77">
        <f t="shared" si="77"/>
        <v>1.1842884400289492E-4</v>
      </c>
      <c r="BI77">
        <f t="shared" si="78"/>
        <v>0.17148265686765773</v>
      </c>
      <c r="BJ77">
        <f t="shared" si="79"/>
        <v>0</v>
      </c>
      <c r="BK77">
        <f t="shared" si="80"/>
        <v>1.1850815295600481</v>
      </c>
      <c r="BL77">
        <f t="shared" si="81"/>
        <v>1.5692596304393571E-3</v>
      </c>
      <c r="BM77">
        <f t="shared" si="82"/>
        <v>2.5374485109406321E-3</v>
      </c>
      <c r="BN77">
        <f t="shared" si="83"/>
        <v>3.9361223571749886E-3</v>
      </c>
      <c r="BO77">
        <f t="shared" si="84"/>
        <v>0</v>
      </c>
      <c r="BP77">
        <f t="shared" si="85"/>
        <v>0</v>
      </c>
      <c r="BQ77">
        <f t="shared" si="86"/>
        <v>2.0277319334638699</v>
      </c>
      <c r="BR77">
        <f t="shared" si="87"/>
        <v>1.4866293380207101</v>
      </c>
    </row>
    <row r="78" spans="1:70">
      <c r="A78" t="s">
        <v>163</v>
      </c>
      <c r="B78">
        <v>347</v>
      </c>
      <c r="C78" s="1">
        <v>39.953000000000003</v>
      </c>
      <c r="D78" s="1">
        <v>0</v>
      </c>
      <c r="E78" s="1">
        <v>1.0999999999999999E-2</v>
      </c>
      <c r="F78" s="1">
        <v>7.0000000000000001E-3</v>
      </c>
      <c r="G78" s="1">
        <v>12.301</v>
      </c>
      <c r="H78" s="1">
        <v>47.902000000000001</v>
      </c>
      <c r="I78" s="1">
        <v>8.5999999999999993E-2</v>
      </c>
      <c r="J78" s="1">
        <v>0.17699999999999999</v>
      </c>
      <c r="K78" s="1">
        <v>0.29699999999999999</v>
      </c>
      <c r="L78" s="1">
        <v>0</v>
      </c>
      <c r="N78">
        <f t="shared" si="45"/>
        <v>100.73400000000001</v>
      </c>
      <c r="P78" s="1">
        <v>74.063000000000002</v>
      </c>
      <c r="Q78" s="1">
        <v>95.700999999999993</v>
      </c>
      <c r="R78" s="1">
        <v>10.997</v>
      </c>
      <c r="S78" s="19">
        <f t="shared" si="88"/>
        <v>1.4142135623798477</v>
      </c>
      <c r="T78" s="19">
        <f>SUM(S$4:S78)</f>
        <v>152.3582575495727</v>
      </c>
      <c r="W78" s="4">
        <v>8</v>
      </c>
      <c r="X78" s="4">
        <v>3</v>
      </c>
      <c r="Y78" s="12">
        <v>0</v>
      </c>
      <c r="AA78" s="11">
        <f t="shared" si="46"/>
        <v>0.98584337078378093</v>
      </c>
      <c r="AB78" s="11">
        <f t="shared" si="47"/>
        <v>0</v>
      </c>
      <c r="AC78" s="11">
        <f t="shared" si="48"/>
        <v>3.1987573967653715E-4</v>
      </c>
      <c r="AD78" s="11">
        <f t="shared" si="49"/>
        <v>1.3655307043043384E-4</v>
      </c>
      <c r="AE78" s="11">
        <f t="shared" si="50"/>
        <v>0</v>
      </c>
      <c r="AF78" s="11">
        <f t="shared" si="51"/>
        <v>0.25382731946026998</v>
      </c>
      <c r="AG78" s="11">
        <f t="shared" si="52"/>
        <v>1.7619339959896547</v>
      </c>
      <c r="AH78" s="11">
        <f t="shared" si="53"/>
        <v>2.2735213180176753E-3</v>
      </c>
      <c r="AI78" s="11">
        <f t="shared" si="54"/>
        <v>3.699018035545355E-3</v>
      </c>
      <c r="AJ78" s="11">
        <f t="shared" si="55"/>
        <v>5.8947604137904348E-3</v>
      </c>
      <c r="AK78" s="11">
        <f t="shared" si="56"/>
        <v>0</v>
      </c>
      <c r="AL78" s="11">
        <f t="shared" si="57"/>
        <v>0</v>
      </c>
      <c r="AM78" s="11">
        <f t="shared" si="58"/>
        <v>3.0139284148111658</v>
      </c>
      <c r="AN78" s="11">
        <f t="shared" si="59"/>
        <v>0.87407868306887571</v>
      </c>
      <c r="AO78" s="8">
        <f t="shared" si="60"/>
        <v>0</v>
      </c>
      <c r="AQ78">
        <f t="shared" si="61"/>
        <v>39.953000000000003</v>
      </c>
      <c r="AR78">
        <f t="shared" si="62"/>
        <v>0</v>
      </c>
      <c r="AS78">
        <f t="shared" si="63"/>
        <v>1.0999999999999999E-2</v>
      </c>
      <c r="AT78">
        <f t="shared" si="64"/>
        <v>7.0000000000000001E-3</v>
      </c>
      <c r="AU78">
        <f t="shared" si="65"/>
        <v>0</v>
      </c>
      <c r="AV78">
        <f t="shared" si="66"/>
        <v>12.301</v>
      </c>
      <c r="AW78">
        <f t="shared" si="67"/>
        <v>47.902000000000001</v>
      </c>
      <c r="AX78">
        <f t="shared" si="68"/>
        <v>8.5999999999999993E-2</v>
      </c>
      <c r="AY78">
        <f t="shared" si="69"/>
        <v>0.17699999999999999</v>
      </c>
      <c r="AZ78">
        <f t="shared" si="70"/>
        <v>0.29699999999999999</v>
      </c>
      <c r="BA78">
        <f t="shared" si="71"/>
        <v>0</v>
      </c>
      <c r="BB78">
        <f t="shared" si="72"/>
        <v>0</v>
      </c>
      <c r="BC78">
        <f t="shared" si="73"/>
        <v>100.73400000000001</v>
      </c>
      <c r="BE78">
        <f t="shared" si="74"/>
        <v>0.66499667110519312</v>
      </c>
      <c r="BF78">
        <f t="shared" si="75"/>
        <v>0</v>
      </c>
      <c r="BG78">
        <f t="shared" si="76"/>
        <v>2.1577089054531189E-4</v>
      </c>
      <c r="BH78">
        <f t="shared" si="77"/>
        <v>9.2111323113362712E-5</v>
      </c>
      <c r="BI78">
        <f t="shared" si="78"/>
        <v>0.17121819497800791</v>
      </c>
      <c r="BJ78">
        <f t="shared" si="79"/>
        <v>0</v>
      </c>
      <c r="BK78">
        <f t="shared" si="80"/>
        <v>1.1885054733478231</v>
      </c>
      <c r="BL78">
        <f t="shared" si="81"/>
        <v>1.5335946388384625E-3</v>
      </c>
      <c r="BM78">
        <f t="shared" si="82"/>
        <v>2.495157702424955E-3</v>
      </c>
      <c r="BN78">
        <f t="shared" si="83"/>
        <v>3.9762868710237122E-3</v>
      </c>
      <c r="BO78">
        <f t="shared" si="84"/>
        <v>0</v>
      </c>
      <c r="BP78">
        <f t="shared" si="85"/>
        <v>0</v>
      </c>
      <c r="BQ78">
        <f t="shared" si="86"/>
        <v>2.0330332608569699</v>
      </c>
      <c r="BR78">
        <f t="shared" si="87"/>
        <v>1.4824786553372602</v>
      </c>
    </row>
    <row r="79" spans="1:70">
      <c r="A79" t="s">
        <v>164</v>
      </c>
      <c r="B79">
        <v>348</v>
      </c>
      <c r="C79" s="1">
        <v>39.923000000000002</v>
      </c>
      <c r="D79" s="1">
        <v>2E-3</v>
      </c>
      <c r="E79" s="1">
        <v>1.2E-2</v>
      </c>
      <c r="F79" s="1">
        <v>0.01</v>
      </c>
      <c r="G79" s="1">
        <v>12.301</v>
      </c>
      <c r="H79" s="1">
        <v>47.969000000000001</v>
      </c>
      <c r="I79" s="1">
        <v>8.7999999999999995E-2</v>
      </c>
      <c r="J79" s="1">
        <v>0.188</v>
      </c>
      <c r="K79" s="1">
        <v>0.29499999999999998</v>
      </c>
      <c r="L79" s="1">
        <v>0</v>
      </c>
      <c r="N79">
        <f t="shared" si="45"/>
        <v>100.78800000000001</v>
      </c>
      <c r="P79" s="1">
        <v>74.063999999999993</v>
      </c>
      <c r="Q79" s="1">
        <v>95.698999999999998</v>
      </c>
      <c r="R79" s="1">
        <v>10.997</v>
      </c>
      <c r="S79" s="19">
        <f t="shared" si="88"/>
        <v>2.236067977491401</v>
      </c>
      <c r="T79" s="19">
        <f>SUM(S$4:S79)</f>
        <v>154.59432552706409</v>
      </c>
      <c r="W79" s="4">
        <v>8</v>
      </c>
      <c r="X79" s="4">
        <v>3</v>
      </c>
      <c r="Y79" s="12">
        <v>0</v>
      </c>
      <c r="AA79" s="11">
        <f t="shared" si="46"/>
        <v>0.98475042896655485</v>
      </c>
      <c r="AB79" s="11">
        <f t="shared" si="47"/>
        <v>3.7110858037305549E-5</v>
      </c>
      <c r="AC79" s="11">
        <f t="shared" si="48"/>
        <v>3.4883041836101749E-4</v>
      </c>
      <c r="AD79" s="11">
        <f t="shared" si="49"/>
        <v>1.950059732882061E-4</v>
      </c>
      <c r="AE79" s="11">
        <f t="shared" si="50"/>
        <v>0</v>
      </c>
      <c r="AF79" s="11">
        <f t="shared" si="51"/>
        <v>0.25373644346277757</v>
      </c>
      <c r="AG79" s="11">
        <f t="shared" si="52"/>
        <v>1.7637666986101905</v>
      </c>
      <c r="AH79" s="11">
        <f t="shared" si="53"/>
        <v>2.3255610044746653E-3</v>
      </c>
      <c r="AI79" s="11">
        <f t="shared" si="54"/>
        <v>3.9274938759060784E-3</v>
      </c>
      <c r="AJ79" s="11">
        <f t="shared" si="55"/>
        <v>5.8529688099937085E-3</v>
      </c>
      <c r="AK79" s="11">
        <f t="shared" si="56"/>
        <v>0</v>
      </c>
      <c r="AL79" s="11">
        <f t="shared" si="57"/>
        <v>0</v>
      </c>
      <c r="AM79" s="11">
        <f t="shared" si="58"/>
        <v>3.0149405419795836</v>
      </c>
      <c r="AN79" s="11">
        <f t="shared" si="59"/>
        <v>0.87423244198665018</v>
      </c>
      <c r="AO79" s="8">
        <f t="shared" si="60"/>
        <v>0</v>
      </c>
      <c r="AQ79">
        <f t="shared" si="61"/>
        <v>39.923000000000002</v>
      </c>
      <c r="AR79">
        <f t="shared" si="62"/>
        <v>2E-3</v>
      </c>
      <c r="AS79">
        <f t="shared" si="63"/>
        <v>1.2E-2</v>
      </c>
      <c r="AT79">
        <f t="shared" si="64"/>
        <v>0.01</v>
      </c>
      <c r="AU79">
        <f t="shared" si="65"/>
        <v>0</v>
      </c>
      <c r="AV79">
        <f t="shared" si="66"/>
        <v>12.301</v>
      </c>
      <c r="AW79">
        <f t="shared" si="67"/>
        <v>47.969000000000001</v>
      </c>
      <c r="AX79">
        <f t="shared" si="68"/>
        <v>8.7999999999999995E-2</v>
      </c>
      <c r="AY79">
        <f t="shared" si="69"/>
        <v>0.188</v>
      </c>
      <c r="AZ79">
        <f t="shared" si="70"/>
        <v>0.29499999999999998</v>
      </c>
      <c r="BA79">
        <f t="shared" si="71"/>
        <v>0</v>
      </c>
      <c r="BB79">
        <f t="shared" si="72"/>
        <v>0</v>
      </c>
      <c r="BC79">
        <f t="shared" si="73"/>
        <v>100.78800000000001</v>
      </c>
      <c r="BE79">
        <f t="shared" si="74"/>
        <v>0.66449733688415447</v>
      </c>
      <c r="BF79">
        <f t="shared" si="75"/>
        <v>2.5041945258307666E-5</v>
      </c>
      <c r="BG79">
        <f t="shared" si="76"/>
        <v>2.3538642604943117E-4</v>
      </c>
      <c r="BH79">
        <f t="shared" si="77"/>
        <v>1.3158760444766102E-4</v>
      </c>
      <c r="BI79">
        <f t="shared" si="78"/>
        <v>0.17121819497800791</v>
      </c>
      <c r="BJ79">
        <f t="shared" si="79"/>
        <v>0</v>
      </c>
      <c r="BK79">
        <f t="shared" si="80"/>
        <v>1.1901678228679746</v>
      </c>
      <c r="BL79">
        <f t="shared" si="81"/>
        <v>1.5692596304393571E-3</v>
      </c>
      <c r="BM79">
        <f t="shared" si="82"/>
        <v>2.6502240003157713E-3</v>
      </c>
      <c r="BN79">
        <f t="shared" si="83"/>
        <v>3.9495105284578962E-3</v>
      </c>
      <c r="BO79">
        <f t="shared" si="84"/>
        <v>0</v>
      </c>
      <c r="BP79">
        <f t="shared" si="85"/>
        <v>0</v>
      </c>
      <c r="BQ79">
        <f t="shared" si="86"/>
        <v>2.0344443648651054</v>
      </c>
      <c r="BR79">
        <f t="shared" si="87"/>
        <v>1.4819478940037225</v>
      </c>
    </row>
    <row r="80" spans="1:70">
      <c r="A80" t="s">
        <v>165</v>
      </c>
      <c r="B80">
        <v>349</v>
      </c>
      <c r="C80" s="1">
        <v>39.96</v>
      </c>
      <c r="D80" s="1">
        <v>3.0000000000000001E-3</v>
      </c>
      <c r="E80" s="1">
        <v>1.4999999999999999E-2</v>
      </c>
      <c r="F80" s="1">
        <v>6.0000000000000001E-3</v>
      </c>
      <c r="G80" s="1">
        <v>12.349</v>
      </c>
      <c r="H80" s="1">
        <v>47.973999999999997</v>
      </c>
      <c r="I80" s="1">
        <v>8.5000000000000006E-2</v>
      </c>
      <c r="J80" s="1">
        <v>0.185</v>
      </c>
      <c r="K80" s="1">
        <v>0.29199999999999998</v>
      </c>
      <c r="L80" s="1">
        <v>0</v>
      </c>
      <c r="N80">
        <f t="shared" si="45"/>
        <v>100.86899999999999</v>
      </c>
      <c r="P80" s="1">
        <v>74.064999999999998</v>
      </c>
      <c r="Q80" s="1">
        <v>95.697999999999993</v>
      </c>
      <c r="R80" s="1">
        <v>10.997</v>
      </c>
      <c r="S80" s="19">
        <f t="shared" si="88"/>
        <v>1.4142135623798477</v>
      </c>
      <c r="T80" s="19">
        <f>SUM(S$4:S80)</f>
        <v>156.00853908944393</v>
      </c>
      <c r="W80" s="4">
        <v>8</v>
      </c>
      <c r="X80" s="4">
        <v>3</v>
      </c>
      <c r="Y80" s="12">
        <v>0</v>
      </c>
      <c r="AA80" s="11">
        <f t="shared" si="46"/>
        <v>0.98496161477253108</v>
      </c>
      <c r="AB80" s="11">
        <f t="shared" si="47"/>
        <v>5.5626671122641746E-5</v>
      </c>
      <c r="AC80" s="11">
        <f t="shared" si="48"/>
        <v>4.3572770850146199E-4</v>
      </c>
      <c r="AD80" s="11">
        <f t="shared" si="49"/>
        <v>1.1692031622819673E-4</v>
      </c>
      <c r="AE80" s="11">
        <f t="shared" si="50"/>
        <v>0</v>
      </c>
      <c r="AF80" s="11">
        <f t="shared" si="51"/>
        <v>0.25454527314465286</v>
      </c>
      <c r="AG80" s="11">
        <f t="shared" si="52"/>
        <v>1.7626951953109384</v>
      </c>
      <c r="AH80" s="11">
        <f t="shared" si="53"/>
        <v>2.2446819089917214E-3</v>
      </c>
      <c r="AI80" s="11">
        <f t="shared" si="54"/>
        <v>3.8620706305276089E-3</v>
      </c>
      <c r="AJ80" s="11">
        <f t="shared" si="55"/>
        <v>5.7893240804880088E-3</v>
      </c>
      <c r="AK80" s="11">
        <f t="shared" si="56"/>
        <v>0</v>
      </c>
      <c r="AL80" s="11">
        <f t="shared" si="57"/>
        <v>0</v>
      </c>
      <c r="AM80" s="11">
        <f t="shared" si="58"/>
        <v>3.0147064345439816</v>
      </c>
      <c r="AN80" s="11">
        <f t="shared" si="59"/>
        <v>0.87381510676338259</v>
      </c>
      <c r="AO80" s="8">
        <f t="shared" si="60"/>
        <v>0</v>
      </c>
      <c r="AQ80">
        <f t="shared" si="61"/>
        <v>39.96</v>
      </c>
      <c r="AR80">
        <f t="shared" si="62"/>
        <v>3.0000000000000001E-3</v>
      </c>
      <c r="AS80">
        <f t="shared" si="63"/>
        <v>1.4999999999999999E-2</v>
      </c>
      <c r="AT80">
        <f t="shared" si="64"/>
        <v>6.0000000000000001E-3</v>
      </c>
      <c r="AU80">
        <f t="shared" si="65"/>
        <v>0</v>
      </c>
      <c r="AV80">
        <f t="shared" si="66"/>
        <v>12.349000000000002</v>
      </c>
      <c r="AW80">
        <f t="shared" si="67"/>
        <v>47.973999999999997</v>
      </c>
      <c r="AX80">
        <f t="shared" si="68"/>
        <v>8.5000000000000006E-2</v>
      </c>
      <c r="AY80">
        <f t="shared" si="69"/>
        <v>0.185</v>
      </c>
      <c r="AZ80">
        <f t="shared" si="70"/>
        <v>0.29199999999999998</v>
      </c>
      <c r="BA80">
        <f t="shared" si="71"/>
        <v>0</v>
      </c>
      <c r="BB80">
        <f t="shared" si="72"/>
        <v>0</v>
      </c>
      <c r="BC80">
        <f t="shared" si="73"/>
        <v>100.869</v>
      </c>
      <c r="BE80">
        <f t="shared" si="74"/>
        <v>0.66511318242343542</v>
      </c>
      <c r="BF80">
        <f t="shared" si="75"/>
        <v>3.7562917887461497E-5</v>
      </c>
      <c r="BG80">
        <f t="shared" si="76"/>
        <v>2.9423303256178896E-4</v>
      </c>
      <c r="BH80">
        <f t="shared" si="77"/>
        <v>7.895256266859661E-5</v>
      </c>
      <c r="BI80">
        <f t="shared" si="78"/>
        <v>0.17188630922554426</v>
      </c>
      <c r="BJ80">
        <f t="shared" si="79"/>
        <v>0</v>
      </c>
      <c r="BK80">
        <f t="shared" si="80"/>
        <v>1.1902918788023142</v>
      </c>
      <c r="BL80">
        <f t="shared" si="81"/>
        <v>1.5157621430380156E-3</v>
      </c>
      <c r="BM80">
        <f t="shared" si="82"/>
        <v>2.6079331918000942E-3</v>
      </c>
      <c r="BN80">
        <f t="shared" si="83"/>
        <v>3.9093460146091717E-3</v>
      </c>
      <c r="BO80">
        <f t="shared" si="84"/>
        <v>0</v>
      </c>
      <c r="BP80">
        <f t="shared" si="85"/>
        <v>0</v>
      </c>
      <c r="BQ80">
        <f t="shared" si="86"/>
        <v>2.0357351603138589</v>
      </c>
      <c r="BR80">
        <f t="shared" si="87"/>
        <v>1.4808932386269686</v>
      </c>
    </row>
    <row r="81" spans="1:70">
      <c r="A81" t="s">
        <v>166</v>
      </c>
      <c r="B81">
        <v>350</v>
      </c>
      <c r="C81" s="1">
        <v>39.951999999999998</v>
      </c>
      <c r="D81" s="1">
        <v>3.0000000000000001E-3</v>
      </c>
      <c r="E81" s="1">
        <v>1.6E-2</v>
      </c>
      <c r="F81" s="1">
        <v>7.0000000000000001E-3</v>
      </c>
      <c r="G81" s="1">
        <v>12.323</v>
      </c>
      <c r="H81" s="1">
        <v>47.896000000000001</v>
      </c>
      <c r="I81" s="1">
        <v>8.5000000000000006E-2</v>
      </c>
      <c r="J81" s="1">
        <v>0.17799999999999999</v>
      </c>
      <c r="K81" s="1">
        <v>0.28799999999999998</v>
      </c>
      <c r="L81" s="1">
        <v>0</v>
      </c>
      <c r="N81">
        <f t="shared" si="45"/>
        <v>100.74799999999999</v>
      </c>
      <c r="P81" s="1">
        <v>74.066999999999993</v>
      </c>
      <c r="Q81" s="1">
        <v>95.695999999999998</v>
      </c>
      <c r="R81" s="1">
        <v>10.997</v>
      </c>
      <c r="S81" s="19">
        <f t="shared" si="88"/>
        <v>2.8284271247395987</v>
      </c>
      <c r="T81" s="19">
        <f>SUM(S$4:S81)</f>
        <v>158.83696621418352</v>
      </c>
      <c r="W81" s="4">
        <v>8</v>
      </c>
      <c r="X81" s="4">
        <v>3</v>
      </c>
      <c r="Y81" s="12">
        <v>0</v>
      </c>
      <c r="AA81" s="11">
        <f t="shared" si="46"/>
        <v>0.98573756377673938</v>
      </c>
      <c r="AB81" s="11">
        <f t="shared" si="47"/>
        <v>5.5681641077724744E-5</v>
      </c>
      <c r="AC81" s="11">
        <f t="shared" si="48"/>
        <v>4.6523551157981582E-4</v>
      </c>
      <c r="AD81" s="11">
        <f t="shared" si="49"/>
        <v>1.3654183224420444E-4</v>
      </c>
      <c r="AE81" s="11">
        <f t="shared" si="50"/>
        <v>0</v>
      </c>
      <c r="AF81" s="11">
        <f t="shared" si="51"/>
        <v>0.25426035553153153</v>
      </c>
      <c r="AG81" s="11">
        <f t="shared" si="52"/>
        <v>1.7615683163511882</v>
      </c>
      <c r="AH81" s="11">
        <f t="shared" si="53"/>
        <v>2.2469000906880669E-3</v>
      </c>
      <c r="AI81" s="11">
        <f t="shared" si="54"/>
        <v>3.7196102969839816E-3</v>
      </c>
      <c r="AJ81" s="11">
        <f t="shared" si="55"/>
        <v>5.7156608782386268E-3</v>
      </c>
      <c r="AK81" s="11">
        <f t="shared" si="56"/>
        <v>0</v>
      </c>
      <c r="AL81" s="11">
        <f t="shared" si="57"/>
        <v>0</v>
      </c>
      <c r="AM81" s="11">
        <f t="shared" si="58"/>
        <v>3.0139058659102713</v>
      </c>
      <c r="AN81" s="11">
        <f t="shared" si="59"/>
        <v>0.87386807267997613</v>
      </c>
      <c r="AO81" s="8">
        <f t="shared" si="60"/>
        <v>0</v>
      </c>
      <c r="AQ81">
        <f t="shared" si="61"/>
        <v>39.951999999999998</v>
      </c>
      <c r="AR81">
        <f t="shared" si="62"/>
        <v>3.0000000000000001E-3</v>
      </c>
      <c r="AS81">
        <f t="shared" si="63"/>
        <v>1.6E-2</v>
      </c>
      <c r="AT81">
        <f t="shared" si="64"/>
        <v>7.0000000000000001E-3</v>
      </c>
      <c r="AU81">
        <f t="shared" si="65"/>
        <v>0</v>
      </c>
      <c r="AV81">
        <f t="shared" si="66"/>
        <v>12.323</v>
      </c>
      <c r="AW81">
        <f t="shared" si="67"/>
        <v>47.896000000000001</v>
      </c>
      <c r="AX81">
        <f t="shared" si="68"/>
        <v>8.5000000000000006E-2</v>
      </c>
      <c r="AY81">
        <f t="shared" si="69"/>
        <v>0.17799999999999999</v>
      </c>
      <c r="AZ81">
        <f t="shared" si="70"/>
        <v>0.28799999999999998</v>
      </c>
      <c r="BA81">
        <f t="shared" si="71"/>
        <v>0</v>
      </c>
      <c r="BB81">
        <f t="shared" si="72"/>
        <v>0</v>
      </c>
      <c r="BC81">
        <f t="shared" si="73"/>
        <v>100.74799999999999</v>
      </c>
      <c r="BE81">
        <f t="shared" si="74"/>
        <v>0.66498002663115841</v>
      </c>
      <c r="BF81">
        <f t="shared" si="75"/>
        <v>3.7562917887461497E-5</v>
      </c>
      <c r="BG81">
        <f t="shared" si="76"/>
        <v>3.138485680659082E-4</v>
      </c>
      <c r="BH81">
        <f t="shared" si="77"/>
        <v>9.2111323113362712E-5</v>
      </c>
      <c r="BI81">
        <f t="shared" si="78"/>
        <v>0.17152441400812873</v>
      </c>
      <c r="BJ81">
        <f t="shared" si="79"/>
        <v>0</v>
      </c>
      <c r="BK81">
        <f t="shared" si="80"/>
        <v>1.1883566062266155</v>
      </c>
      <c r="BL81">
        <f t="shared" si="81"/>
        <v>1.5157621430380156E-3</v>
      </c>
      <c r="BM81">
        <f t="shared" si="82"/>
        <v>2.5092546385968475E-3</v>
      </c>
      <c r="BN81">
        <f t="shared" si="83"/>
        <v>3.8557933294775396E-3</v>
      </c>
      <c r="BO81">
        <f t="shared" si="84"/>
        <v>0</v>
      </c>
      <c r="BP81">
        <f t="shared" si="85"/>
        <v>0</v>
      </c>
      <c r="BQ81">
        <f t="shared" si="86"/>
        <v>2.0331853797860817</v>
      </c>
      <c r="BR81">
        <f t="shared" si="87"/>
        <v>1.4823566487711881</v>
      </c>
    </row>
    <row r="82" spans="1:70">
      <c r="A82" t="s">
        <v>167</v>
      </c>
      <c r="B82">
        <v>351</v>
      </c>
      <c r="C82" s="1">
        <v>39.877000000000002</v>
      </c>
      <c r="D82" s="1">
        <v>3.0000000000000001E-3</v>
      </c>
      <c r="E82" s="1">
        <v>1.0999999999999999E-2</v>
      </c>
      <c r="F82" s="1">
        <v>4.0000000000000001E-3</v>
      </c>
      <c r="G82" s="1">
        <v>12.324</v>
      </c>
      <c r="H82" s="1">
        <v>47.914000000000001</v>
      </c>
      <c r="I82" s="1">
        <v>8.6999999999999994E-2</v>
      </c>
      <c r="J82" s="1">
        <v>0.184</v>
      </c>
      <c r="K82" s="1">
        <v>0.30099999999999999</v>
      </c>
      <c r="L82" s="1">
        <v>2E-3</v>
      </c>
      <c r="N82">
        <f t="shared" si="45"/>
        <v>100.70700000000001</v>
      </c>
      <c r="P82" s="1">
        <v>74.067999999999998</v>
      </c>
      <c r="Q82" s="1">
        <v>95.694000000000003</v>
      </c>
      <c r="R82" s="1">
        <v>10.997</v>
      </c>
      <c r="S82" s="19">
        <f t="shared" si="88"/>
        <v>2.2360679774977563</v>
      </c>
      <c r="T82" s="19">
        <f>SUM(S$4:S82)</f>
        <v>161.07303419168127</v>
      </c>
      <c r="W82" s="4">
        <v>8</v>
      </c>
      <c r="X82" s="4">
        <v>3</v>
      </c>
      <c r="Y82" s="12">
        <v>0</v>
      </c>
      <c r="AA82" s="11">
        <f t="shared" si="46"/>
        <v>0.9845861602453595</v>
      </c>
      <c r="AB82" s="11">
        <f t="shared" si="47"/>
        <v>5.5721204196726955E-5</v>
      </c>
      <c r="AC82" s="11">
        <f t="shared" si="48"/>
        <v>3.2007667476221884E-4</v>
      </c>
      <c r="AD82" s="11">
        <f t="shared" si="49"/>
        <v>7.8079341963301001E-5</v>
      </c>
      <c r="AE82" s="11">
        <f t="shared" si="50"/>
        <v>0</v>
      </c>
      <c r="AF82" s="11">
        <f t="shared" si="51"/>
        <v>0.25446166116162477</v>
      </c>
      <c r="AG82" s="11">
        <f t="shared" si="52"/>
        <v>1.7634824450624238</v>
      </c>
      <c r="AH82" s="11">
        <f t="shared" si="53"/>
        <v>2.3014023677434769E-3</v>
      </c>
      <c r="AI82" s="11">
        <f t="shared" si="54"/>
        <v>3.8477223757150498E-3</v>
      </c>
      <c r="AJ82" s="11">
        <f t="shared" si="55"/>
        <v>5.9779038854575637E-3</v>
      </c>
      <c r="AK82" s="11">
        <f t="shared" si="56"/>
        <v>9.5736445669430403E-5</v>
      </c>
      <c r="AL82" s="11">
        <f t="shared" si="57"/>
        <v>0</v>
      </c>
      <c r="AM82" s="11">
        <f t="shared" si="58"/>
        <v>3.0152069087649163</v>
      </c>
      <c r="AN82" s="11">
        <f t="shared" si="59"/>
        <v>0.87390054046751064</v>
      </c>
      <c r="AO82" s="8">
        <f t="shared" si="60"/>
        <v>0</v>
      </c>
      <c r="AQ82">
        <f t="shared" si="61"/>
        <v>39.877000000000002</v>
      </c>
      <c r="AR82">
        <f t="shared" si="62"/>
        <v>3.0000000000000001E-3</v>
      </c>
      <c r="AS82">
        <f t="shared" si="63"/>
        <v>1.0999999999999999E-2</v>
      </c>
      <c r="AT82">
        <f t="shared" si="64"/>
        <v>4.0000000000000001E-3</v>
      </c>
      <c r="AU82">
        <f t="shared" si="65"/>
        <v>0</v>
      </c>
      <c r="AV82">
        <f t="shared" si="66"/>
        <v>12.324</v>
      </c>
      <c r="AW82">
        <f t="shared" si="67"/>
        <v>47.914000000000001</v>
      </c>
      <c r="AX82">
        <f t="shared" si="68"/>
        <v>8.6999999999999994E-2</v>
      </c>
      <c r="AY82">
        <f t="shared" si="69"/>
        <v>0.184</v>
      </c>
      <c r="AZ82">
        <f t="shared" si="70"/>
        <v>0.30099999999999999</v>
      </c>
      <c r="BA82">
        <f t="shared" si="71"/>
        <v>2E-3</v>
      </c>
      <c r="BB82">
        <f t="shared" si="72"/>
        <v>0</v>
      </c>
      <c r="BC82">
        <f t="shared" si="73"/>
        <v>100.70700000000001</v>
      </c>
      <c r="BE82">
        <f t="shared" si="74"/>
        <v>0.663731691078562</v>
      </c>
      <c r="BF82">
        <f t="shared" si="75"/>
        <v>3.7562917887461497E-5</v>
      </c>
      <c r="BG82">
        <f t="shared" si="76"/>
        <v>2.1577089054531189E-4</v>
      </c>
      <c r="BH82">
        <f t="shared" si="77"/>
        <v>5.2635041779064407E-5</v>
      </c>
      <c r="BI82">
        <f t="shared" si="78"/>
        <v>0.17153833305495242</v>
      </c>
      <c r="BJ82">
        <f t="shared" si="79"/>
        <v>0</v>
      </c>
      <c r="BK82">
        <f t="shared" si="80"/>
        <v>1.1888032075902384</v>
      </c>
      <c r="BL82">
        <f t="shared" si="81"/>
        <v>1.5514271346389098E-3</v>
      </c>
      <c r="BM82">
        <f t="shared" si="82"/>
        <v>2.5938362556282017E-3</v>
      </c>
      <c r="BN82">
        <f t="shared" si="83"/>
        <v>4.0298395561553452E-3</v>
      </c>
      <c r="BO82">
        <f t="shared" si="84"/>
        <v>6.453809280255054E-5</v>
      </c>
      <c r="BP82">
        <f t="shared" si="85"/>
        <v>0</v>
      </c>
      <c r="BQ82">
        <f t="shared" si="86"/>
        <v>2.0326188416131896</v>
      </c>
      <c r="BR82">
        <f t="shared" si="87"/>
        <v>1.483409898125265</v>
      </c>
    </row>
    <row r="83" spans="1:70">
      <c r="A83" t="s">
        <v>168</v>
      </c>
      <c r="B83">
        <v>352</v>
      </c>
      <c r="C83" s="1">
        <v>39.920999999999999</v>
      </c>
      <c r="D83" s="1">
        <v>0</v>
      </c>
      <c r="E83" s="1">
        <v>1.4E-2</v>
      </c>
      <c r="F83" s="1">
        <v>0.01</v>
      </c>
      <c r="G83" s="1">
        <v>12.28</v>
      </c>
      <c r="H83" s="1">
        <v>47.918999999999997</v>
      </c>
      <c r="I83" s="1">
        <v>8.5000000000000006E-2</v>
      </c>
      <c r="J83" s="1">
        <v>0.19</v>
      </c>
      <c r="K83" s="1">
        <v>0.29599999999999999</v>
      </c>
      <c r="L83" s="1">
        <v>4.0000000000000001E-3</v>
      </c>
      <c r="N83">
        <f t="shared" si="45"/>
        <v>100.71900000000001</v>
      </c>
      <c r="P83" s="1">
        <v>74.069999999999993</v>
      </c>
      <c r="Q83" s="1">
        <v>95.691999999999993</v>
      </c>
      <c r="R83" s="1">
        <v>10.997</v>
      </c>
      <c r="S83" s="19">
        <f t="shared" si="88"/>
        <v>2.8284271247496471</v>
      </c>
      <c r="T83" s="19">
        <f>SUM(S$4:S83)</f>
        <v>163.90146131643093</v>
      </c>
      <c r="W83" s="4">
        <v>8</v>
      </c>
      <c r="X83" s="4">
        <v>3</v>
      </c>
      <c r="Y83" s="12">
        <v>0</v>
      </c>
      <c r="AA83" s="11">
        <f t="shared" si="46"/>
        <v>0.98526252683047422</v>
      </c>
      <c r="AB83" s="11">
        <f t="shared" si="47"/>
        <v>0</v>
      </c>
      <c r="AC83" s="11">
        <f t="shared" si="48"/>
        <v>4.0720085594296308E-4</v>
      </c>
      <c r="AD83" s="11">
        <f t="shared" si="49"/>
        <v>1.9511715654199293E-4</v>
      </c>
      <c r="AE83" s="11">
        <f t="shared" si="50"/>
        <v>0</v>
      </c>
      <c r="AF83" s="11">
        <f t="shared" si="51"/>
        <v>0.25344769175449516</v>
      </c>
      <c r="AG83" s="11">
        <f t="shared" si="52"/>
        <v>1.7629328231021824</v>
      </c>
      <c r="AH83" s="11">
        <f t="shared" si="53"/>
        <v>2.2475612394114997E-3</v>
      </c>
      <c r="AI83" s="11">
        <f t="shared" si="54"/>
        <v>3.971538820379184E-3</v>
      </c>
      <c r="AJ83" s="11">
        <f t="shared" si="55"/>
        <v>5.8761577825131618E-3</v>
      </c>
      <c r="AK83" s="11">
        <f t="shared" si="56"/>
        <v>1.9139324268625295E-4</v>
      </c>
      <c r="AL83" s="11">
        <f t="shared" si="57"/>
        <v>0</v>
      </c>
      <c r="AM83" s="11">
        <f t="shared" si="58"/>
        <v>3.014532010784627</v>
      </c>
      <c r="AN83" s="11">
        <f t="shared" si="59"/>
        <v>0.8743056234242027</v>
      </c>
      <c r="AO83" s="8">
        <f t="shared" si="60"/>
        <v>0</v>
      </c>
      <c r="AQ83">
        <f t="shared" si="61"/>
        <v>39.920999999999999</v>
      </c>
      <c r="AR83">
        <f t="shared" si="62"/>
        <v>0</v>
      </c>
      <c r="AS83">
        <f t="shared" si="63"/>
        <v>1.4E-2</v>
      </c>
      <c r="AT83">
        <f t="shared" si="64"/>
        <v>0.01</v>
      </c>
      <c r="AU83">
        <f t="shared" si="65"/>
        <v>0</v>
      </c>
      <c r="AV83">
        <f t="shared" si="66"/>
        <v>12.280000000000001</v>
      </c>
      <c r="AW83">
        <f t="shared" si="67"/>
        <v>47.918999999999997</v>
      </c>
      <c r="AX83">
        <f t="shared" si="68"/>
        <v>8.5000000000000006E-2</v>
      </c>
      <c r="AY83">
        <f t="shared" si="69"/>
        <v>0.19</v>
      </c>
      <c r="AZ83">
        <f t="shared" si="70"/>
        <v>0.29599999999999999</v>
      </c>
      <c r="BA83">
        <f t="shared" si="71"/>
        <v>4.0000000000000001E-3</v>
      </c>
      <c r="BB83">
        <f t="shared" si="72"/>
        <v>0</v>
      </c>
      <c r="BC83">
        <f t="shared" si="73"/>
        <v>100.71900000000001</v>
      </c>
      <c r="BE83">
        <f t="shared" si="74"/>
        <v>0.66446404793608527</v>
      </c>
      <c r="BF83">
        <f t="shared" si="75"/>
        <v>0</v>
      </c>
      <c r="BG83">
        <f t="shared" si="76"/>
        <v>2.7461749705766971E-4</v>
      </c>
      <c r="BH83">
        <f t="shared" si="77"/>
        <v>1.3158760444766102E-4</v>
      </c>
      <c r="BI83">
        <f t="shared" si="78"/>
        <v>0.17092589499471078</v>
      </c>
      <c r="BJ83">
        <f t="shared" si="79"/>
        <v>0</v>
      </c>
      <c r="BK83">
        <f t="shared" si="80"/>
        <v>1.1889272635245778</v>
      </c>
      <c r="BL83">
        <f t="shared" si="81"/>
        <v>1.5157621430380156E-3</v>
      </c>
      <c r="BM83">
        <f t="shared" si="82"/>
        <v>2.6784178726595564E-3</v>
      </c>
      <c r="BN83">
        <f t="shared" si="83"/>
        <v>3.9628986997408047E-3</v>
      </c>
      <c r="BO83">
        <f t="shared" si="84"/>
        <v>1.2907618560510108E-4</v>
      </c>
      <c r="BP83">
        <f t="shared" si="85"/>
        <v>0</v>
      </c>
      <c r="BQ83">
        <f t="shared" si="86"/>
        <v>2.0330095664579226</v>
      </c>
      <c r="BR83">
        <f t="shared" si="87"/>
        <v>1.4827928311408753</v>
      </c>
    </row>
    <row r="84" spans="1:70">
      <c r="A84" t="s">
        <v>169</v>
      </c>
      <c r="B84">
        <v>354</v>
      </c>
      <c r="C84" s="1">
        <v>39.966999999999999</v>
      </c>
      <c r="D84" s="1">
        <v>5.0000000000000001E-3</v>
      </c>
      <c r="E84" s="1">
        <v>1.2999999999999999E-2</v>
      </c>
      <c r="F84" s="1">
        <v>5.0000000000000001E-3</v>
      </c>
      <c r="G84" s="1">
        <v>12.340999999999999</v>
      </c>
      <c r="H84" s="1">
        <v>48.030999999999999</v>
      </c>
      <c r="I84" s="1">
        <v>8.5999999999999993E-2</v>
      </c>
      <c r="J84" s="1">
        <v>0.17899999999999999</v>
      </c>
      <c r="K84" s="1">
        <v>0.30099999999999999</v>
      </c>
      <c r="L84" s="1">
        <v>0</v>
      </c>
      <c r="N84">
        <f t="shared" si="45"/>
        <v>100.928</v>
      </c>
      <c r="P84" s="1">
        <v>74.072000000000003</v>
      </c>
      <c r="Q84" s="1">
        <v>95.688999999999993</v>
      </c>
      <c r="R84" s="1">
        <v>10.997</v>
      </c>
      <c r="S84" s="19">
        <f t="shared" si="88"/>
        <v>3.6055512754693813</v>
      </c>
      <c r="T84" s="19">
        <f>SUM(S$4:S84)</f>
        <v>167.50701259190032</v>
      </c>
      <c r="W84" s="4">
        <v>8</v>
      </c>
      <c r="X84" s="4">
        <v>3</v>
      </c>
      <c r="Y84" s="12">
        <v>0</v>
      </c>
      <c r="AA84" s="11">
        <f t="shared" si="46"/>
        <v>0.98456510190932112</v>
      </c>
      <c r="AB84" s="11">
        <f t="shared" si="47"/>
        <v>9.265756481259664E-5</v>
      </c>
      <c r="AC84" s="11">
        <f t="shared" si="48"/>
        <v>3.7741254581089435E-4</v>
      </c>
      <c r="AD84" s="11">
        <f t="shared" si="49"/>
        <v>9.7377315235513419E-5</v>
      </c>
      <c r="AE84" s="11">
        <f t="shared" si="50"/>
        <v>0</v>
      </c>
      <c r="AF84" s="11">
        <f t="shared" si="51"/>
        <v>0.25423343168307783</v>
      </c>
      <c r="AG84" s="11">
        <f t="shared" si="52"/>
        <v>1.7637701158419798</v>
      </c>
      <c r="AH84" s="11">
        <f t="shared" si="53"/>
        <v>2.2697780572343389E-3</v>
      </c>
      <c r="AI84" s="11">
        <f t="shared" si="54"/>
        <v>3.734655749341783E-3</v>
      </c>
      <c r="AJ84" s="11">
        <f t="shared" si="55"/>
        <v>5.9643149285290567E-3</v>
      </c>
      <c r="AK84" s="11">
        <f t="shared" si="56"/>
        <v>0</v>
      </c>
      <c r="AL84" s="11">
        <f t="shared" si="57"/>
        <v>0</v>
      </c>
      <c r="AM84" s="11">
        <f t="shared" si="58"/>
        <v>3.0151048455953426</v>
      </c>
      <c r="AN84" s="11">
        <f t="shared" si="59"/>
        <v>0.87401735145863468</v>
      </c>
      <c r="AO84" s="8">
        <f t="shared" si="60"/>
        <v>0</v>
      </c>
      <c r="AQ84">
        <f t="shared" si="61"/>
        <v>39.966999999999999</v>
      </c>
      <c r="AR84">
        <f t="shared" si="62"/>
        <v>5.0000000000000001E-3</v>
      </c>
      <c r="AS84">
        <f t="shared" si="63"/>
        <v>1.2999999999999999E-2</v>
      </c>
      <c r="AT84">
        <f t="shared" si="64"/>
        <v>5.0000000000000001E-3</v>
      </c>
      <c r="AU84">
        <f t="shared" si="65"/>
        <v>0</v>
      </c>
      <c r="AV84">
        <f t="shared" si="66"/>
        <v>12.340999999999999</v>
      </c>
      <c r="AW84">
        <f t="shared" si="67"/>
        <v>48.030999999999999</v>
      </c>
      <c r="AX84">
        <f t="shared" si="68"/>
        <v>8.5999999999999993E-2</v>
      </c>
      <c r="AY84">
        <f t="shared" si="69"/>
        <v>0.17899999999999999</v>
      </c>
      <c r="AZ84">
        <f t="shared" si="70"/>
        <v>0.30099999999999999</v>
      </c>
      <c r="BA84">
        <f t="shared" si="71"/>
        <v>0</v>
      </c>
      <c r="BB84">
        <f t="shared" si="72"/>
        <v>0</v>
      </c>
      <c r="BC84">
        <f t="shared" si="73"/>
        <v>100.928</v>
      </c>
      <c r="BE84">
        <f t="shared" si="74"/>
        <v>0.66522969374167773</v>
      </c>
      <c r="BF84">
        <f t="shared" si="75"/>
        <v>6.2604863145769159E-5</v>
      </c>
      <c r="BG84">
        <f t="shared" si="76"/>
        <v>2.5500196155355041E-4</v>
      </c>
      <c r="BH84">
        <f t="shared" si="77"/>
        <v>6.5793802223830508E-5</v>
      </c>
      <c r="BI84">
        <f t="shared" si="78"/>
        <v>0.17177495685095484</v>
      </c>
      <c r="BJ84">
        <f t="shared" si="79"/>
        <v>0</v>
      </c>
      <c r="BK84">
        <f t="shared" si="80"/>
        <v>1.1917061164537865</v>
      </c>
      <c r="BL84">
        <f t="shared" si="81"/>
        <v>1.5335946388384625E-3</v>
      </c>
      <c r="BM84">
        <f t="shared" si="82"/>
        <v>2.5233515747687396E-3</v>
      </c>
      <c r="BN84">
        <f t="shared" si="83"/>
        <v>4.0298395561553452E-3</v>
      </c>
      <c r="BO84">
        <f t="shared" si="84"/>
        <v>0</v>
      </c>
      <c r="BP84">
        <f t="shared" si="85"/>
        <v>0</v>
      </c>
      <c r="BQ84">
        <f t="shared" si="86"/>
        <v>2.0371809534431051</v>
      </c>
      <c r="BR84">
        <f t="shared" si="87"/>
        <v>1.4800378142645687</v>
      </c>
    </row>
    <row r="85" spans="1:70">
      <c r="A85" t="s">
        <v>170</v>
      </c>
      <c r="B85">
        <v>356</v>
      </c>
      <c r="C85" s="1">
        <v>39.963999999999999</v>
      </c>
      <c r="D85" s="1">
        <v>1E-3</v>
      </c>
      <c r="E85" s="1">
        <v>1.2999999999999999E-2</v>
      </c>
      <c r="F85" s="1">
        <v>7.0000000000000001E-3</v>
      </c>
      <c r="G85" s="1">
        <v>12.377000000000001</v>
      </c>
      <c r="H85" s="1">
        <v>48.043999999999997</v>
      </c>
      <c r="I85" s="1">
        <v>8.7999999999999995E-2</v>
      </c>
      <c r="J85" s="1">
        <v>0.187</v>
      </c>
      <c r="K85" s="1">
        <v>0.29799999999999999</v>
      </c>
      <c r="L85" s="1">
        <v>0</v>
      </c>
      <c r="N85">
        <f t="shared" si="45"/>
        <v>100.97899999999998</v>
      </c>
      <c r="P85" s="1">
        <v>74.075000000000003</v>
      </c>
      <c r="Q85" s="1">
        <v>95.686999999999998</v>
      </c>
      <c r="R85" s="1">
        <v>10.997</v>
      </c>
      <c r="S85" s="19">
        <f t="shared" si="88"/>
        <v>3.6055512754614987</v>
      </c>
      <c r="T85" s="19">
        <f>SUM(S$4:S85)</f>
        <v>171.11256386736181</v>
      </c>
      <c r="W85" s="4">
        <v>8</v>
      </c>
      <c r="X85" s="4">
        <v>3</v>
      </c>
      <c r="Y85" s="12">
        <v>0</v>
      </c>
      <c r="AA85" s="11">
        <f t="shared" si="46"/>
        <v>0.98421029871191701</v>
      </c>
      <c r="AB85" s="11">
        <f t="shared" si="47"/>
        <v>1.8526225460592384E-5</v>
      </c>
      <c r="AC85" s="11">
        <f t="shared" si="48"/>
        <v>3.7730486061717786E-4</v>
      </c>
      <c r="AD85" s="11">
        <f t="shared" si="49"/>
        <v>1.3628934348904135E-4</v>
      </c>
      <c r="AE85" s="11">
        <f t="shared" si="50"/>
        <v>0</v>
      </c>
      <c r="AF85" s="11">
        <f t="shared" si="51"/>
        <v>0.25490230671540709</v>
      </c>
      <c r="AG85" s="11">
        <f t="shared" si="52"/>
        <v>1.7637441115488182</v>
      </c>
      <c r="AH85" s="11">
        <f t="shared" si="53"/>
        <v>2.3219009082435897E-3</v>
      </c>
      <c r="AI85" s="11">
        <f t="shared" si="54"/>
        <v>3.9004545237472836E-3</v>
      </c>
      <c r="AJ85" s="11">
        <f t="shared" si="55"/>
        <v>5.9031851228690049E-3</v>
      </c>
      <c r="AK85" s="11">
        <f t="shared" si="56"/>
        <v>0</v>
      </c>
      <c r="AL85" s="11">
        <f t="shared" si="57"/>
        <v>0</v>
      </c>
      <c r="AM85" s="11">
        <f t="shared" si="58"/>
        <v>3.0155143779605695</v>
      </c>
      <c r="AN85" s="11">
        <f t="shared" si="59"/>
        <v>0.87372612439250741</v>
      </c>
      <c r="AO85" s="8">
        <f t="shared" si="60"/>
        <v>0</v>
      </c>
      <c r="AQ85">
        <f t="shared" si="61"/>
        <v>39.963999999999999</v>
      </c>
      <c r="AR85">
        <f t="shared" si="62"/>
        <v>1E-3</v>
      </c>
      <c r="AS85">
        <f t="shared" si="63"/>
        <v>1.2999999999999999E-2</v>
      </c>
      <c r="AT85">
        <f t="shared" si="64"/>
        <v>7.0000000000000001E-3</v>
      </c>
      <c r="AU85">
        <f t="shared" si="65"/>
        <v>0</v>
      </c>
      <c r="AV85">
        <f t="shared" si="66"/>
        <v>12.377000000000001</v>
      </c>
      <c r="AW85">
        <f t="shared" si="67"/>
        <v>48.043999999999997</v>
      </c>
      <c r="AX85">
        <f t="shared" si="68"/>
        <v>8.7999999999999995E-2</v>
      </c>
      <c r="AY85">
        <f t="shared" si="69"/>
        <v>0.187</v>
      </c>
      <c r="AZ85">
        <f t="shared" si="70"/>
        <v>0.29799999999999999</v>
      </c>
      <c r="BA85">
        <f t="shared" si="71"/>
        <v>0</v>
      </c>
      <c r="BB85">
        <f t="shared" si="72"/>
        <v>0</v>
      </c>
      <c r="BC85">
        <f t="shared" si="73"/>
        <v>100.97899999999998</v>
      </c>
      <c r="BE85">
        <f t="shared" si="74"/>
        <v>0.66517976031957393</v>
      </c>
      <c r="BF85">
        <f t="shared" si="75"/>
        <v>1.2520972629153833E-5</v>
      </c>
      <c r="BG85">
        <f t="shared" si="76"/>
        <v>2.5500196155355041E-4</v>
      </c>
      <c r="BH85">
        <f t="shared" si="77"/>
        <v>9.2111323113362712E-5</v>
      </c>
      <c r="BI85">
        <f t="shared" si="78"/>
        <v>0.17227604253660711</v>
      </c>
      <c r="BJ85">
        <f t="shared" si="79"/>
        <v>0</v>
      </c>
      <c r="BK85">
        <f t="shared" si="80"/>
        <v>1.1920286618830698</v>
      </c>
      <c r="BL85">
        <f t="shared" si="81"/>
        <v>1.5692596304393571E-3</v>
      </c>
      <c r="BM85">
        <f t="shared" si="82"/>
        <v>2.6361270641438793E-3</v>
      </c>
      <c r="BN85">
        <f t="shared" si="83"/>
        <v>3.9896750423066207E-3</v>
      </c>
      <c r="BO85">
        <f t="shared" si="84"/>
        <v>0</v>
      </c>
      <c r="BP85">
        <f t="shared" si="85"/>
        <v>0</v>
      </c>
      <c r="BQ85">
        <f t="shared" si="86"/>
        <v>2.0380391607334367</v>
      </c>
      <c r="BR85">
        <f t="shared" si="87"/>
        <v>1.4796155226356713</v>
      </c>
    </row>
    <row r="86" spans="1:70">
      <c r="A86" t="s">
        <v>171</v>
      </c>
      <c r="B86">
        <v>358</v>
      </c>
      <c r="C86" s="1">
        <v>40.000999999999998</v>
      </c>
      <c r="D86" s="1">
        <v>6.0000000000000001E-3</v>
      </c>
      <c r="E86" s="1">
        <v>1.4E-2</v>
      </c>
      <c r="F86" s="1">
        <v>6.0000000000000001E-3</v>
      </c>
      <c r="G86" s="1">
        <v>12.41</v>
      </c>
      <c r="H86" s="1">
        <v>48.018000000000001</v>
      </c>
      <c r="I86" s="1">
        <v>8.5999999999999993E-2</v>
      </c>
      <c r="J86" s="1">
        <v>0.189</v>
      </c>
      <c r="K86" s="1">
        <v>0.29799999999999999</v>
      </c>
      <c r="L86" s="1">
        <v>0</v>
      </c>
      <c r="N86">
        <f t="shared" si="45"/>
        <v>101.02799999999999</v>
      </c>
      <c r="P86" s="1">
        <v>74.076999999999998</v>
      </c>
      <c r="Q86" s="1">
        <v>95.683000000000007</v>
      </c>
      <c r="R86" s="1">
        <v>10.997</v>
      </c>
      <c r="S86" s="19">
        <f t="shared" si="88"/>
        <v>4.4721359549891568</v>
      </c>
      <c r="T86" s="19">
        <f>SUM(S$4:S86)</f>
        <v>175.58469982235098</v>
      </c>
      <c r="W86" s="4">
        <v>8</v>
      </c>
      <c r="X86" s="4">
        <v>3</v>
      </c>
      <c r="Y86" s="12">
        <v>0</v>
      </c>
      <c r="AA86" s="11">
        <f t="shared" si="46"/>
        <v>0.98469412884675911</v>
      </c>
      <c r="AB86" s="11">
        <f t="shared" si="47"/>
        <v>1.1110912832902504E-4</v>
      </c>
      <c r="AC86" s="11">
        <f t="shared" si="48"/>
        <v>4.0615203022022629E-4</v>
      </c>
      <c r="AD86" s="11">
        <f t="shared" si="49"/>
        <v>1.1676875640668352E-4</v>
      </c>
      <c r="AE86" s="11">
        <f t="shared" si="50"/>
        <v>0</v>
      </c>
      <c r="AF86" s="11">
        <f t="shared" si="51"/>
        <v>0.2554710548577302</v>
      </c>
      <c r="AG86" s="11">
        <f t="shared" si="52"/>
        <v>1.7620248575822168</v>
      </c>
      <c r="AH86" s="11">
        <f t="shared" si="53"/>
        <v>2.2681459949665658E-3</v>
      </c>
      <c r="AI86" s="11">
        <f t="shared" si="54"/>
        <v>3.9404603461427445E-3</v>
      </c>
      <c r="AJ86" s="11">
        <f t="shared" si="55"/>
        <v>5.9006240888267725E-3</v>
      </c>
      <c r="AK86" s="11">
        <f t="shared" si="56"/>
        <v>0</v>
      </c>
      <c r="AL86" s="11">
        <f t="shared" si="57"/>
        <v>0</v>
      </c>
      <c r="AM86" s="11">
        <f t="shared" si="58"/>
        <v>3.014933301631598</v>
      </c>
      <c r="AN86" s="11">
        <f t="shared" si="59"/>
        <v>0.87337220696087303</v>
      </c>
      <c r="AO86" s="8">
        <f t="shared" si="60"/>
        <v>0</v>
      </c>
      <c r="AQ86">
        <f t="shared" si="61"/>
        <v>40.000999999999998</v>
      </c>
      <c r="AR86">
        <f t="shared" si="62"/>
        <v>6.0000000000000001E-3</v>
      </c>
      <c r="AS86">
        <f t="shared" si="63"/>
        <v>1.4E-2</v>
      </c>
      <c r="AT86">
        <f t="shared" si="64"/>
        <v>6.0000000000000001E-3</v>
      </c>
      <c r="AU86">
        <f t="shared" si="65"/>
        <v>0</v>
      </c>
      <c r="AV86">
        <f t="shared" si="66"/>
        <v>12.41</v>
      </c>
      <c r="AW86">
        <f t="shared" si="67"/>
        <v>48.018000000000001</v>
      </c>
      <c r="AX86">
        <f t="shared" si="68"/>
        <v>8.5999999999999993E-2</v>
      </c>
      <c r="AY86">
        <f t="shared" si="69"/>
        <v>0.189</v>
      </c>
      <c r="AZ86">
        <f t="shared" si="70"/>
        <v>0.29799999999999999</v>
      </c>
      <c r="BA86">
        <f t="shared" si="71"/>
        <v>0</v>
      </c>
      <c r="BB86">
        <f t="shared" si="72"/>
        <v>0</v>
      </c>
      <c r="BC86">
        <f t="shared" si="73"/>
        <v>101.02799999999999</v>
      </c>
      <c r="BE86">
        <f t="shared" si="74"/>
        <v>0.66579560585885489</v>
      </c>
      <c r="BF86">
        <f t="shared" si="75"/>
        <v>7.5125835774922993E-5</v>
      </c>
      <c r="BG86">
        <f t="shared" si="76"/>
        <v>2.7461749705766971E-4</v>
      </c>
      <c r="BH86">
        <f t="shared" si="77"/>
        <v>7.895256266859661E-5</v>
      </c>
      <c r="BI86">
        <f t="shared" si="78"/>
        <v>0.17273537108178832</v>
      </c>
      <c r="BJ86">
        <f t="shared" si="79"/>
        <v>0</v>
      </c>
      <c r="BK86">
        <f t="shared" si="80"/>
        <v>1.1913835710245035</v>
      </c>
      <c r="BL86">
        <f t="shared" si="81"/>
        <v>1.5335946388384625E-3</v>
      </c>
      <c r="BM86">
        <f t="shared" si="82"/>
        <v>2.6643209364876639E-3</v>
      </c>
      <c r="BN86">
        <f t="shared" si="83"/>
        <v>3.9896750423066207E-3</v>
      </c>
      <c r="BO86">
        <f t="shared" si="84"/>
        <v>0</v>
      </c>
      <c r="BP86">
        <f t="shared" si="85"/>
        <v>0</v>
      </c>
      <c r="BQ86">
        <f t="shared" si="86"/>
        <v>2.0385308344782809</v>
      </c>
      <c r="BR86">
        <f t="shared" si="87"/>
        <v>1.4789736071876525</v>
      </c>
    </row>
    <row r="87" spans="1:70">
      <c r="A87" t="s">
        <v>172</v>
      </c>
      <c r="B87">
        <v>360</v>
      </c>
      <c r="C87" s="1">
        <v>39.936999999999998</v>
      </c>
      <c r="D87" s="1">
        <v>0</v>
      </c>
      <c r="E87" s="1">
        <v>1.0999999999999999E-2</v>
      </c>
      <c r="F87" s="1">
        <v>7.0000000000000001E-3</v>
      </c>
      <c r="G87" s="1">
        <v>12.404999999999999</v>
      </c>
      <c r="H87" s="1">
        <v>48.082999999999998</v>
      </c>
      <c r="I87" s="1">
        <v>8.5000000000000006E-2</v>
      </c>
      <c r="J87" s="1">
        <v>0.18</v>
      </c>
      <c r="K87" s="1">
        <v>0.30299999999999999</v>
      </c>
      <c r="L87" s="1">
        <v>0</v>
      </c>
      <c r="N87">
        <f t="shared" si="45"/>
        <v>101.011</v>
      </c>
      <c r="P87" s="1">
        <v>74.078999999999994</v>
      </c>
      <c r="Q87" s="1">
        <v>95.68</v>
      </c>
      <c r="R87" s="1">
        <v>10.997</v>
      </c>
      <c r="S87" s="19">
        <f t="shared" si="88"/>
        <v>3.6055512754614987</v>
      </c>
      <c r="T87" s="19">
        <f>SUM(S$4:S87)</f>
        <v>179.19025109781248</v>
      </c>
      <c r="W87" s="4">
        <v>8</v>
      </c>
      <c r="X87" s="4">
        <v>3</v>
      </c>
      <c r="Y87" s="12">
        <v>0</v>
      </c>
      <c r="AA87" s="11">
        <f t="shared" si="46"/>
        <v>0.98344006477228707</v>
      </c>
      <c r="AB87" s="11">
        <f t="shared" si="47"/>
        <v>0</v>
      </c>
      <c r="AC87" s="11">
        <f t="shared" si="48"/>
        <v>3.1922378079267958E-4</v>
      </c>
      <c r="AD87" s="11">
        <f t="shared" si="49"/>
        <v>1.3627475302044467E-4</v>
      </c>
      <c r="AE87" s="11">
        <f t="shared" si="50"/>
        <v>0</v>
      </c>
      <c r="AF87" s="11">
        <f t="shared" si="51"/>
        <v>0.25545161184761178</v>
      </c>
      <c r="AG87" s="11">
        <f t="shared" si="52"/>
        <v>1.7649868701534457</v>
      </c>
      <c r="AH87" s="11">
        <f t="shared" si="53"/>
        <v>2.2425050981628942E-3</v>
      </c>
      <c r="AI87" s="11">
        <f t="shared" si="54"/>
        <v>3.7540462718678017E-3</v>
      </c>
      <c r="AJ87" s="11">
        <f t="shared" si="55"/>
        <v>6.0015892836180309E-3</v>
      </c>
      <c r="AK87" s="11">
        <f t="shared" si="56"/>
        <v>0</v>
      </c>
      <c r="AL87" s="11">
        <f t="shared" si="57"/>
        <v>0</v>
      </c>
      <c r="AM87" s="11">
        <f t="shared" si="58"/>
        <v>3.0163321859608061</v>
      </c>
      <c r="AN87" s="11">
        <f t="shared" si="59"/>
        <v>0.87356625102754404</v>
      </c>
      <c r="AO87" s="8">
        <f t="shared" si="60"/>
        <v>0</v>
      </c>
      <c r="AQ87">
        <f t="shared" si="61"/>
        <v>39.936999999999998</v>
      </c>
      <c r="AR87">
        <f t="shared" si="62"/>
        <v>0</v>
      </c>
      <c r="AS87">
        <f t="shared" si="63"/>
        <v>1.0999999999999999E-2</v>
      </c>
      <c r="AT87">
        <f t="shared" si="64"/>
        <v>7.0000000000000001E-3</v>
      </c>
      <c r="AU87">
        <f t="shared" si="65"/>
        <v>0</v>
      </c>
      <c r="AV87">
        <f t="shared" si="66"/>
        <v>12.404999999999999</v>
      </c>
      <c r="AW87">
        <f t="shared" si="67"/>
        <v>48.082999999999998</v>
      </c>
      <c r="AX87">
        <f t="shared" si="68"/>
        <v>8.5000000000000006E-2</v>
      </c>
      <c r="AY87">
        <f t="shared" si="69"/>
        <v>0.18</v>
      </c>
      <c r="AZ87">
        <f t="shared" si="70"/>
        <v>0.30299999999999999</v>
      </c>
      <c r="BA87">
        <f t="shared" si="71"/>
        <v>0</v>
      </c>
      <c r="BB87">
        <f t="shared" si="72"/>
        <v>0</v>
      </c>
      <c r="BC87">
        <f t="shared" si="73"/>
        <v>101.011</v>
      </c>
      <c r="BE87">
        <f t="shared" si="74"/>
        <v>0.66473035952063908</v>
      </c>
      <c r="BF87">
        <f t="shared" si="75"/>
        <v>0</v>
      </c>
      <c r="BG87">
        <f t="shared" si="76"/>
        <v>2.1577089054531189E-4</v>
      </c>
      <c r="BH87">
        <f t="shared" si="77"/>
        <v>9.2111323113362712E-5</v>
      </c>
      <c r="BI87">
        <f t="shared" si="78"/>
        <v>0.17266577584766996</v>
      </c>
      <c r="BJ87">
        <f t="shared" si="79"/>
        <v>0</v>
      </c>
      <c r="BK87">
        <f t="shared" si="80"/>
        <v>1.1929962981709192</v>
      </c>
      <c r="BL87">
        <f t="shared" si="81"/>
        <v>1.5157621430380156E-3</v>
      </c>
      <c r="BM87">
        <f t="shared" si="82"/>
        <v>2.5374485109406321E-3</v>
      </c>
      <c r="BN87">
        <f t="shared" si="83"/>
        <v>4.0566158987211613E-3</v>
      </c>
      <c r="BO87">
        <f t="shared" si="84"/>
        <v>0</v>
      </c>
      <c r="BP87">
        <f t="shared" si="85"/>
        <v>0</v>
      </c>
      <c r="BQ87">
        <f t="shared" si="86"/>
        <v>2.0388101423055867</v>
      </c>
      <c r="BR87">
        <f t="shared" si="87"/>
        <v>1.4794571222555277</v>
      </c>
    </row>
    <row r="88" spans="1:70">
      <c r="A88" t="s">
        <v>173</v>
      </c>
      <c r="B88">
        <v>362</v>
      </c>
      <c r="C88" s="1">
        <v>39.924999999999997</v>
      </c>
      <c r="D88" s="1">
        <v>7.0000000000000001E-3</v>
      </c>
      <c r="E88" s="1">
        <v>1.2E-2</v>
      </c>
      <c r="F88" s="1">
        <v>8.0000000000000002E-3</v>
      </c>
      <c r="G88" s="1">
        <v>12.398</v>
      </c>
      <c r="H88" s="1">
        <v>48.08</v>
      </c>
      <c r="I88" s="1">
        <v>8.6999999999999994E-2</v>
      </c>
      <c r="J88" s="1">
        <v>0.18</v>
      </c>
      <c r="K88" s="1">
        <v>0.29899999999999999</v>
      </c>
      <c r="L88" s="1">
        <v>1E-3</v>
      </c>
      <c r="N88">
        <f t="shared" si="45"/>
        <v>100.99700000000001</v>
      </c>
      <c r="P88" s="1">
        <v>74.081999999999994</v>
      </c>
      <c r="Q88" s="1">
        <v>95.677000000000007</v>
      </c>
      <c r="R88" s="1">
        <v>10.997</v>
      </c>
      <c r="S88" s="19">
        <f t="shared" si="88"/>
        <v>4.2426406871194464</v>
      </c>
      <c r="T88" s="19">
        <f>SUM(S$4:S88)</f>
        <v>183.43289178493191</v>
      </c>
      <c r="W88" s="4">
        <v>8</v>
      </c>
      <c r="X88" s="4">
        <v>3</v>
      </c>
      <c r="Y88" s="12">
        <v>0</v>
      </c>
      <c r="AA88" s="11">
        <f t="shared" si="46"/>
        <v>0.98327135690419787</v>
      </c>
      <c r="AB88" s="11">
        <f t="shared" si="47"/>
        <v>1.2968641756709221E-4</v>
      </c>
      <c r="AC88" s="11">
        <f t="shared" si="48"/>
        <v>3.4828903520977596E-4</v>
      </c>
      <c r="AD88" s="11">
        <f t="shared" si="49"/>
        <v>1.557626599556495E-4</v>
      </c>
      <c r="AE88" s="11">
        <f t="shared" si="50"/>
        <v>0</v>
      </c>
      <c r="AF88" s="11">
        <f t="shared" si="51"/>
        <v>0.25534038870782566</v>
      </c>
      <c r="AG88" s="11">
        <f t="shared" si="52"/>
        <v>1.765104353207362</v>
      </c>
      <c r="AH88" s="11">
        <f t="shared" si="53"/>
        <v>2.2955659295671562E-3</v>
      </c>
      <c r="AI88" s="11">
        <f t="shared" si="54"/>
        <v>3.7545304060328634E-3</v>
      </c>
      <c r="AJ88" s="11">
        <f t="shared" si="55"/>
        <v>5.9231241492746717E-3</v>
      </c>
      <c r="AK88" s="11">
        <f t="shared" si="56"/>
        <v>4.7746827320788137E-5</v>
      </c>
      <c r="AL88" s="11">
        <f t="shared" si="57"/>
        <v>0</v>
      </c>
      <c r="AM88" s="11">
        <f t="shared" si="58"/>
        <v>3.0163708042443131</v>
      </c>
      <c r="AN88" s="11">
        <f t="shared" si="59"/>
        <v>0.87362169159559022</v>
      </c>
      <c r="AO88" s="8">
        <f t="shared" si="60"/>
        <v>0</v>
      </c>
      <c r="AQ88">
        <f t="shared" si="61"/>
        <v>39.924999999999997</v>
      </c>
      <c r="AR88">
        <f t="shared" si="62"/>
        <v>7.0000000000000001E-3</v>
      </c>
      <c r="AS88">
        <f t="shared" si="63"/>
        <v>1.2E-2</v>
      </c>
      <c r="AT88">
        <f t="shared" si="64"/>
        <v>8.0000000000000002E-3</v>
      </c>
      <c r="AU88">
        <f t="shared" si="65"/>
        <v>0</v>
      </c>
      <c r="AV88">
        <f t="shared" si="66"/>
        <v>12.398</v>
      </c>
      <c r="AW88">
        <f t="shared" si="67"/>
        <v>48.08</v>
      </c>
      <c r="AX88">
        <f t="shared" si="68"/>
        <v>8.6999999999999994E-2</v>
      </c>
      <c r="AY88">
        <f t="shared" si="69"/>
        <v>0.18</v>
      </c>
      <c r="AZ88">
        <f t="shared" si="70"/>
        <v>0.29899999999999999</v>
      </c>
      <c r="BA88">
        <f t="shared" si="71"/>
        <v>1E-3</v>
      </c>
      <c r="BB88">
        <f t="shared" si="72"/>
        <v>0</v>
      </c>
      <c r="BC88">
        <f t="shared" si="73"/>
        <v>100.99700000000001</v>
      </c>
      <c r="BE88">
        <f t="shared" si="74"/>
        <v>0.66453062583222366</v>
      </c>
      <c r="BF88">
        <f t="shared" si="75"/>
        <v>8.7646808404076828E-5</v>
      </c>
      <c r="BG88">
        <f t="shared" si="76"/>
        <v>2.3538642604943117E-4</v>
      </c>
      <c r="BH88">
        <f t="shared" si="77"/>
        <v>1.0527008355812881E-4</v>
      </c>
      <c r="BI88">
        <f t="shared" si="78"/>
        <v>0.17256834251990424</v>
      </c>
      <c r="BJ88">
        <f t="shared" si="79"/>
        <v>0</v>
      </c>
      <c r="BK88">
        <f t="shared" si="80"/>
        <v>1.1929218646103155</v>
      </c>
      <c r="BL88">
        <f t="shared" si="81"/>
        <v>1.5514271346389098E-3</v>
      </c>
      <c r="BM88">
        <f t="shared" si="82"/>
        <v>2.5374485109406321E-3</v>
      </c>
      <c r="BN88">
        <f t="shared" si="83"/>
        <v>4.0030632135895292E-3</v>
      </c>
      <c r="BO88">
        <f t="shared" si="84"/>
        <v>3.226904640127527E-5</v>
      </c>
      <c r="BP88">
        <f t="shared" si="85"/>
        <v>0</v>
      </c>
      <c r="BQ88">
        <f t="shared" si="86"/>
        <v>2.0385733441860254</v>
      </c>
      <c r="BR88">
        <f t="shared" si="87"/>
        <v>1.4796479179161981</v>
      </c>
    </row>
    <row r="89" spans="1:70">
      <c r="A89" t="s">
        <v>174</v>
      </c>
      <c r="B89">
        <v>364</v>
      </c>
      <c r="C89" s="1">
        <v>39.96</v>
      </c>
      <c r="D89" s="1">
        <v>0</v>
      </c>
      <c r="E89" s="1">
        <v>8.9999999999999993E-3</v>
      </c>
      <c r="F89" s="1">
        <v>8.0000000000000002E-3</v>
      </c>
      <c r="G89" s="1">
        <v>12.416</v>
      </c>
      <c r="H89" s="1">
        <v>48.024000000000001</v>
      </c>
      <c r="I89" s="1">
        <v>8.5999999999999993E-2</v>
      </c>
      <c r="J89" s="1">
        <v>0.17699999999999999</v>
      </c>
      <c r="K89" s="1">
        <v>0.29599999999999999</v>
      </c>
      <c r="L89" s="1">
        <v>0</v>
      </c>
      <c r="N89">
        <f t="shared" si="45"/>
        <v>100.97600000000001</v>
      </c>
      <c r="P89" s="1">
        <v>74.084999999999994</v>
      </c>
      <c r="Q89" s="1">
        <v>95.674000000000007</v>
      </c>
      <c r="R89" s="1">
        <v>10.997</v>
      </c>
      <c r="S89" s="19">
        <f t="shared" si="88"/>
        <v>4.2426406871194464</v>
      </c>
      <c r="T89" s="19">
        <f>SUM(S$4:S89)</f>
        <v>187.67553247205134</v>
      </c>
      <c r="W89" s="4">
        <v>8</v>
      </c>
      <c r="X89" s="4">
        <v>3</v>
      </c>
      <c r="Y89" s="12">
        <v>0</v>
      </c>
      <c r="AA89" s="11">
        <f t="shared" si="46"/>
        <v>0.98426213481082314</v>
      </c>
      <c r="AB89" s="11">
        <f t="shared" si="47"/>
        <v>0</v>
      </c>
      <c r="AC89" s="11">
        <f t="shared" si="48"/>
        <v>2.6125096336769696E-4</v>
      </c>
      <c r="AD89" s="11">
        <f t="shared" si="49"/>
        <v>1.5578304552182751E-4</v>
      </c>
      <c r="AE89" s="11">
        <f t="shared" si="50"/>
        <v>0</v>
      </c>
      <c r="AF89" s="11">
        <f t="shared" si="51"/>
        <v>0.25574457030451192</v>
      </c>
      <c r="AG89" s="11">
        <f t="shared" si="52"/>
        <v>1.763279231652648</v>
      </c>
      <c r="AH89" s="11">
        <f t="shared" si="53"/>
        <v>2.2694770950977806E-3</v>
      </c>
      <c r="AI89" s="11">
        <f t="shared" si="54"/>
        <v>3.6924380868983376E-3</v>
      </c>
      <c r="AJ89" s="11">
        <f t="shared" si="55"/>
        <v>5.8644622258632343E-3</v>
      </c>
      <c r="AK89" s="11">
        <f t="shared" si="56"/>
        <v>0</v>
      </c>
      <c r="AL89" s="11">
        <f t="shared" si="57"/>
        <v>0</v>
      </c>
      <c r="AM89" s="11">
        <f t="shared" si="58"/>
        <v>3.0155293481847321</v>
      </c>
      <c r="AN89" s="11">
        <f t="shared" si="59"/>
        <v>0.87333256296602169</v>
      </c>
      <c r="AO89" s="8">
        <f t="shared" si="60"/>
        <v>0</v>
      </c>
      <c r="AQ89">
        <f t="shared" si="61"/>
        <v>39.96</v>
      </c>
      <c r="AR89">
        <f t="shared" si="62"/>
        <v>0</v>
      </c>
      <c r="AS89">
        <f t="shared" si="63"/>
        <v>8.9999999999999993E-3</v>
      </c>
      <c r="AT89">
        <f t="shared" si="64"/>
        <v>8.0000000000000002E-3</v>
      </c>
      <c r="AU89">
        <f t="shared" si="65"/>
        <v>0</v>
      </c>
      <c r="AV89">
        <f t="shared" si="66"/>
        <v>12.416</v>
      </c>
      <c r="AW89">
        <f t="shared" si="67"/>
        <v>48.024000000000001</v>
      </c>
      <c r="AX89">
        <f t="shared" si="68"/>
        <v>8.5999999999999993E-2</v>
      </c>
      <c r="AY89">
        <f t="shared" si="69"/>
        <v>0.17699999999999999</v>
      </c>
      <c r="AZ89">
        <f t="shared" si="70"/>
        <v>0.29599999999999999</v>
      </c>
      <c r="BA89">
        <f t="shared" si="71"/>
        <v>0</v>
      </c>
      <c r="BB89">
        <f t="shared" si="72"/>
        <v>0</v>
      </c>
      <c r="BC89">
        <f t="shared" si="73"/>
        <v>100.97600000000001</v>
      </c>
      <c r="BE89">
        <f t="shared" si="74"/>
        <v>0.66511318242343542</v>
      </c>
      <c r="BF89">
        <f t="shared" si="75"/>
        <v>0</v>
      </c>
      <c r="BG89">
        <f t="shared" si="76"/>
        <v>1.7653981953707335E-4</v>
      </c>
      <c r="BH89">
        <f t="shared" si="77"/>
        <v>1.0527008355812881E-4</v>
      </c>
      <c r="BI89">
        <f t="shared" si="78"/>
        <v>0.17281888536273038</v>
      </c>
      <c r="BJ89">
        <f t="shared" si="79"/>
        <v>0</v>
      </c>
      <c r="BK89">
        <f t="shared" si="80"/>
        <v>1.1915324381457111</v>
      </c>
      <c r="BL89">
        <f t="shared" si="81"/>
        <v>1.5335946388384625E-3</v>
      </c>
      <c r="BM89">
        <f t="shared" si="82"/>
        <v>2.495157702424955E-3</v>
      </c>
      <c r="BN89">
        <f t="shared" si="83"/>
        <v>3.9628986997408047E-3</v>
      </c>
      <c r="BO89">
        <f t="shared" si="84"/>
        <v>0</v>
      </c>
      <c r="BP89">
        <f t="shared" si="85"/>
        <v>0</v>
      </c>
      <c r="BQ89">
        <f t="shared" si="86"/>
        <v>2.0377379668759761</v>
      </c>
      <c r="BR89">
        <f t="shared" si="87"/>
        <v>1.4798415680539103</v>
      </c>
    </row>
    <row r="90" spans="1:70">
      <c r="A90" t="s">
        <v>175</v>
      </c>
      <c r="B90">
        <v>366</v>
      </c>
      <c r="C90" s="1">
        <v>40.015000000000001</v>
      </c>
      <c r="D90" s="1">
        <v>0</v>
      </c>
      <c r="E90" s="1">
        <v>8.0000000000000002E-3</v>
      </c>
      <c r="F90" s="1">
        <v>6.0000000000000001E-3</v>
      </c>
      <c r="G90" s="1">
        <v>12.403</v>
      </c>
      <c r="H90" s="1">
        <v>48.118000000000002</v>
      </c>
      <c r="I90" s="1">
        <v>8.5000000000000006E-2</v>
      </c>
      <c r="J90" s="1">
        <v>0.191</v>
      </c>
      <c r="K90" s="1">
        <v>0.29699999999999999</v>
      </c>
      <c r="L90" s="1">
        <v>0</v>
      </c>
      <c r="N90">
        <f t="shared" si="45"/>
        <v>101.123</v>
      </c>
      <c r="P90" s="1">
        <v>74.087000000000003</v>
      </c>
      <c r="Q90" s="1">
        <v>95.671000000000006</v>
      </c>
      <c r="R90" s="1">
        <v>10.997</v>
      </c>
      <c r="S90" s="19">
        <f t="shared" si="88"/>
        <v>3.6055512754693813</v>
      </c>
      <c r="T90" s="19">
        <f>SUM(S$4:S90)</f>
        <v>191.28108374752074</v>
      </c>
      <c r="W90" s="4">
        <v>8</v>
      </c>
      <c r="X90" s="4">
        <v>3</v>
      </c>
      <c r="Y90" s="12">
        <v>0</v>
      </c>
      <c r="AA90" s="11">
        <f t="shared" si="46"/>
        <v>0.98412183623093363</v>
      </c>
      <c r="AB90" s="11">
        <f t="shared" si="47"/>
        <v>0</v>
      </c>
      <c r="AC90" s="11">
        <f t="shared" si="48"/>
        <v>2.3187083549339649E-4</v>
      </c>
      <c r="AD90" s="11">
        <f t="shared" si="49"/>
        <v>1.1666006178156475E-4</v>
      </c>
      <c r="AE90" s="11">
        <f t="shared" si="50"/>
        <v>0</v>
      </c>
      <c r="AF90" s="11">
        <f t="shared" si="51"/>
        <v>0.25508928150646182</v>
      </c>
      <c r="AG90" s="11">
        <f t="shared" si="52"/>
        <v>1.7640507635598979</v>
      </c>
      <c r="AH90" s="11">
        <f t="shared" si="53"/>
        <v>2.2396854424499334E-3</v>
      </c>
      <c r="AI90" s="11">
        <f t="shared" si="54"/>
        <v>3.978451532530073E-3</v>
      </c>
      <c r="AJ90" s="11">
        <f t="shared" si="55"/>
        <v>5.8753491508814187E-3</v>
      </c>
      <c r="AK90" s="11">
        <f t="shared" si="56"/>
        <v>0</v>
      </c>
      <c r="AL90" s="11">
        <f t="shared" si="57"/>
        <v>0</v>
      </c>
      <c r="AM90" s="11">
        <f t="shared" si="58"/>
        <v>3.0157038983204298</v>
      </c>
      <c r="AN90" s="11">
        <f t="shared" si="59"/>
        <v>0.87366439384442096</v>
      </c>
      <c r="AO90" s="8">
        <f t="shared" si="60"/>
        <v>0</v>
      </c>
      <c r="AQ90">
        <f t="shared" si="61"/>
        <v>40.015000000000001</v>
      </c>
      <c r="AR90">
        <f t="shared" si="62"/>
        <v>0</v>
      </c>
      <c r="AS90">
        <f t="shared" si="63"/>
        <v>8.0000000000000002E-3</v>
      </c>
      <c r="AT90">
        <f t="shared" si="64"/>
        <v>6.0000000000000001E-3</v>
      </c>
      <c r="AU90">
        <f t="shared" si="65"/>
        <v>0</v>
      </c>
      <c r="AV90">
        <f t="shared" si="66"/>
        <v>12.403</v>
      </c>
      <c r="AW90">
        <f t="shared" si="67"/>
        <v>48.118000000000002</v>
      </c>
      <c r="AX90">
        <f t="shared" si="68"/>
        <v>8.5000000000000006E-2</v>
      </c>
      <c r="AY90">
        <f t="shared" si="69"/>
        <v>0.191</v>
      </c>
      <c r="AZ90">
        <f t="shared" si="70"/>
        <v>0.29699999999999999</v>
      </c>
      <c r="BA90">
        <f t="shared" si="71"/>
        <v>0</v>
      </c>
      <c r="BB90">
        <f t="shared" si="72"/>
        <v>0</v>
      </c>
      <c r="BC90">
        <f t="shared" si="73"/>
        <v>101.123</v>
      </c>
      <c r="BE90">
        <f t="shared" si="74"/>
        <v>0.66602862849533961</v>
      </c>
      <c r="BF90">
        <f t="shared" si="75"/>
        <v>0</v>
      </c>
      <c r="BG90">
        <f t="shared" si="76"/>
        <v>1.569242840329541E-4</v>
      </c>
      <c r="BH90">
        <f t="shared" si="77"/>
        <v>7.895256266859661E-5</v>
      </c>
      <c r="BI90">
        <f t="shared" si="78"/>
        <v>0.17263793775402261</v>
      </c>
      <c r="BJ90">
        <f t="shared" si="79"/>
        <v>0</v>
      </c>
      <c r="BK90">
        <f t="shared" si="80"/>
        <v>1.193864689711297</v>
      </c>
      <c r="BL90">
        <f t="shared" si="81"/>
        <v>1.5157621430380156E-3</v>
      </c>
      <c r="BM90">
        <f t="shared" si="82"/>
        <v>2.6925148088314489E-3</v>
      </c>
      <c r="BN90">
        <f t="shared" si="83"/>
        <v>3.9762868710237122E-3</v>
      </c>
      <c r="BO90">
        <f t="shared" si="84"/>
        <v>0</v>
      </c>
      <c r="BP90">
        <f t="shared" si="85"/>
        <v>0</v>
      </c>
      <c r="BQ90">
        <f t="shared" si="86"/>
        <v>2.0409516966302532</v>
      </c>
      <c r="BR90">
        <f t="shared" si="87"/>
        <v>1.477596899181669</v>
      </c>
    </row>
    <row r="91" spans="1:70">
      <c r="A91" t="s">
        <v>176</v>
      </c>
      <c r="B91">
        <v>368</v>
      </c>
      <c r="C91" s="1">
        <v>39.948</v>
      </c>
      <c r="D91" s="1">
        <v>0</v>
      </c>
      <c r="E91" s="1">
        <v>1.0999999999999999E-2</v>
      </c>
      <c r="F91" s="1">
        <v>8.0000000000000002E-3</v>
      </c>
      <c r="G91" s="1">
        <v>12.385999999999999</v>
      </c>
      <c r="H91" s="1">
        <v>48.116</v>
      </c>
      <c r="I91" s="1">
        <v>8.5000000000000006E-2</v>
      </c>
      <c r="J91" s="1">
        <v>0.19</v>
      </c>
      <c r="K91" s="1">
        <v>0.29899999999999999</v>
      </c>
      <c r="L91" s="1">
        <v>5.0000000000000001E-3</v>
      </c>
      <c r="N91">
        <f t="shared" si="45"/>
        <v>101.048</v>
      </c>
      <c r="P91" s="1">
        <v>74.09</v>
      </c>
      <c r="Q91" s="1">
        <v>95.668000000000006</v>
      </c>
      <c r="R91" s="1">
        <v>10.997</v>
      </c>
      <c r="S91" s="19">
        <f t="shared" si="88"/>
        <v>4.2426406871194464</v>
      </c>
      <c r="T91" s="19">
        <f>SUM(S$4:S91)</f>
        <v>195.52372443464017</v>
      </c>
      <c r="W91" s="4">
        <v>8</v>
      </c>
      <c r="X91" s="4">
        <v>3</v>
      </c>
      <c r="Y91" s="12">
        <v>0</v>
      </c>
      <c r="AA91" s="11">
        <f t="shared" si="46"/>
        <v>0.98330785450782676</v>
      </c>
      <c r="AB91" s="11">
        <f t="shared" si="47"/>
        <v>0</v>
      </c>
      <c r="AC91" s="11">
        <f t="shared" si="48"/>
        <v>3.1909297646332766E-4</v>
      </c>
      <c r="AD91" s="11">
        <f t="shared" si="49"/>
        <v>1.5567875819677554E-4</v>
      </c>
      <c r="AE91" s="11">
        <f t="shared" si="50"/>
        <v>0</v>
      </c>
      <c r="AF91" s="11">
        <f t="shared" si="51"/>
        <v>0.25495583893648877</v>
      </c>
      <c r="AG91" s="11">
        <f t="shared" si="52"/>
        <v>1.7654744911177596</v>
      </c>
      <c r="AH91" s="11">
        <f t="shared" si="53"/>
        <v>2.241586214943401E-3</v>
      </c>
      <c r="AI91" s="11">
        <f t="shared" si="54"/>
        <v>3.9609806913228291E-3</v>
      </c>
      <c r="AJ91" s="11">
        <f t="shared" si="55"/>
        <v>5.9199336507669139E-3</v>
      </c>
      <c r="AK91" s="11">
        <f t="shared" si="56"/>
        <v>2.3860554215152173E-4</v>
      </c>
      <c r="AL91" s="11">
        <f t="shared" si="57"/>
        <v>0</v>
      </c>
      <c r="AM91" s="11">
        <f t="shared" si="58"/>
        <v>3.0165740623959199</v>
      </c>
      <c r="AN91" s="11">
        <f t="shared" si="59"/>
        <v>0.87381112075780265</v>
      </c>
      <c r="AO91" s="8">
        <f t="shared" si="60"/>
        <v>0</v>
      </c>
      <c r="AQ91">
        <f t="shared" si="61"/>
        <v>39.948</v>
      </c>
      <c r="AR91">
        <f t="shared" si="62"/>
        <v>0</v>
      </c>
      <c r="AS91">
        <f t="shared" si="63"/>
        <v>1.0999999999999999E-2</v>
      </c>
      <c r="AT91">
        <f t="shared" si="64"/>
        <v>8.0000000000000002E-3</v>
      </c>
      <c r="AU91">
        <f t="shared" si="65"/>
        <v>0</v>
      </c>
      <c r="AV91">
        <f t="shared" si="66"/>
        <v>12.385999999999999</v>
      </c>
      <c r="AW91">
        <f t="shared" si="67"/>
        <v>48.116</v>
      </c>
      <c r="AX91">
        <f t="shared" si="68"/>
        <v>8.5000000000000006E-2</v>
      </c>
      <c r="AY91">
        <f t="shared" si="69"/>
        <v>0.19</v>
      </c>
      <c r="AZ91">
        <f t="shared" si="70"/>
        <v>0.29899999999999999</v>
      </c>
      <c r="BA91">
        <f t="shared" si="71"/>
        <v>5.0000000000000001E-3</v>
      </c>
      <c r="BB91">
        <f t="shared" si="72"/>
        <v>0</v>
      </c>
      <c r="BC91">
        <f t="shared" si="73"/>
        <v>101.048</v>
      </c>
      <c r="BE91">
        <f t="shared" si="74"/>
        <v>0.66491344873502001</v>
      </c>
      <c r="BF91">
        <f t="shared" si="75"/>
        <v>0</v>
      </c>
      <c r="BG91">
        <f t="shared" si="76"/>
        <v>2.1577089054531189E-4</v>
      </c>
      <c r="BH91">
        <f t="shared" si="77"/>
        <v>1.0527008355812881E-4</v>
      </c>
      <c r="BI91">
        <f t="shared" si="78"/>
        <v>0.17240131395802016</v>
      </c>
      <c r="BJ91">
        <f t="shared" si="79"/>
        <v>0</v>
      </c>
      <c r="BK91">
        <f t="shared" si="80"/>
        <v>1.1938150673375612</v>
      </c>
      <c r="BL91">
        <f t="shared" si="81"/>
        <v>1.5157621430380156E-3</v>
      </c>
      <c r="BM91">
        <f t="shared" si="82"/>
        <v>2.6784178726595564E-3</v>
      </c>
      <c r="BN91">
        <f t="shared" si="83"/>
        <v>4.0030632135895292E-3</v>
      </c>
      <c r="BO91">
        <f t="shared" si="84"/>
        <v>1.6134523200637637E-4</v>
      </c>
      <c r="BP91">
        <f t="shared" si="85"/>
        <v>0</v>
      </c>
      <c r="BQ91">
        <f t="shared" si="86"/>
        <v>2.0398094594659981</v>
      </c>
      <c r="BR91">
        <f t="shared" si="87"/>
        <v>1.4788509036454949</v>
      </c>
    </row>
    <row r="92" spans="1:70">
      <c r="A92" t="s">
        <v>177</v>
      </c>
      <c r="B92">
        <v>370</v>
      </c>
      <c r="C92" s="1">
        <v>40.024000000000001</v>
      </c>
      <c r="D92" s="1">
        <v>5.0000000000000001E-3</v>
      </c>
      <c r="E92" s="1">
        <v>1.4999999999999999E-2</v>
      </c>
      <c r="F92" s="1">
        <v>5.0000000000000001E-3</v>
      </c>
      <c r="G92" s="1">
        <v>12.425000000000001</v>
      </c>
      <c r="H92" s="1">
        <v>48.106999999999999</v>
      </c>
      <c r="I92" s="1">
        <v>8.5999999999999993E-2</v>
      </c>
      <c r="J92" s="1">
        <v>0.185</v>
      </c>
      <c r="K92" s="1">
        <v>0.29699999999999999</v>
      </c>
      <c r="L92" s="1">
        <v>0</v>
      </c>
      <c r="N92">
        <f t="shared" si="45"/>
        <v>101.149</v>
      </c>
      <c r="P92" s="1">
        <v>74.091999999999999</v>
      </c>
      <c r="Q92" s="1">
        <v>95.664000000000001</v>
      </c>
      <c r="R92" s="1">
        <v>10.997</v>
      </c>
      <c r="S92" s="19">
        <f t="shared" si="88"/>
        <v>4.4721359550018667</v>
      </c>
      <c r="T92" s="19">
        <f>SUM(S$4:S92)</f>
        <v>199.99586038964205</v>
      </c>
      <c r="W92" s="4">
        <v>8</v>
      </c>
      <c r="X92" s="4">
        <v>3</v>
      </c>
      <c r="Y92" s="12">
        <v>0</v>
      </c>
      <c r="AA92" s="11">
        <f t="shared" si="46"/>
        <v>0.98413320757510558</v>
      </c>
      <c r="AB92" s="11">
        <f t="shared" si="47"/>
        <v>9.2485019204201847E-5</v>
      </c>
      <c r="AC92" s="11">
        <f t="shared" si="48"/>
        <v>4.3466507711432636E-4</v>
      </c>
      <c r="AD92" s="11">
        <f t="shared" si="49"/>
        <v>9.7195980574548135E-5</v>
      </c>
      <c r="AE92" s="11">
        <f t="shared" si="50"/>
        <v>0</v>
      </c>
      <c r="AF92" s="11">
        <f t="shared" si="51"/>
        <v>0.25548723945284957</v>
      </c>
      <c r="AG92" s="11">
        <f t="shared" si="52"/>
        <v>1.7632712845981893</v>
      </c>
      <c r="AH92" s="11">
        <f t="shared" si="53"/>
        <v>2.2655513085970448E-3</v>
      </c>
      <c r="AI92" s="11">
        <f t="shared" si="54"/>
        <v>3.8526520018949536E-3</v>
      </c>
      <c r="AJ92" s="11">
        <f t="shared" si="55"/>
        <v>5.8740958633162685E-3</v>
      </c>
      <c r="AK92" s="11">
        <f t="shared" si="56"/>
        <v>0</v>
      </c>
      <c r="AL92" s="11">
        <f t="shared" si="57"/>
        <v>0</v>
      </c>
      <c r="AM92" s="11">
        <f t="shared" si="58"/>
        <v>3.0155083768768454</v>
      </c>
      <c r="AN92" s="11">
        <f t="shared" si="59"/>
        <v>0.87344338789952747</v>
      </c>
      <c r="AO92" s="8">
        <f t="shared" si="60"/>
        <v>0</v>
      </c>
      <c r="AQ92">
        <f t="shared" si="61"/>
        <v>40.024000000000001</v>
      </c>
      <c r="AR92">
        <f t="shared" si="62"/>
        <v>5.0000000000000001E-3</v>
      </c>
      <c r="AS92">
        <f t="shared" si="63"/>
        <v>1.4999999999999999E-2</v>
      </c>
      <c r="AT92">
        <f t="shared" si="64"/>
        <v>5.0000000000000001E-3</v>
      </c>
      <c r="AU92">
        <f t="shared" si="65"/>
        <v>0</v>
      </c>
      <c r="AV92">
        <f t="shared" si="66"/>
        <v>12.424999999999999</v>
      </c>
      <c r="AW92">
        <f t="shared" si="67"/>
        <v>48.106999999999999</v>
      </c>
      <c r="AX92">
        <f t="shared" si="68"/>
        <v>8.5999999999999993E-2</v>
      </c>
      <c r="AY92">
        <f t="shared" si="69"/>
        <v>0.185</v>
      </c>
      <c r="AZ92">
        <f t="shared" si="70"/>
        <v>0.29699999999999999</v>
      </c>
      <c r="BA92">
        <f t="shared" si="71"/>
        <v>0</v>
      </c>
      <c r="BB92">
        <f t="shared" si="72"/>
        <v>0</v>
      </c>
      <c r="BC92">
        <f t="shared" si="73"/>
        <v>101.149</v>
      </c>
      <c r="BE92">
        <f t="shared" si="74"/>
        <v>0.66617842876165112</v>
      </c>
      <c r="BF92">
        <f t="shared" si="75"/>
        <v>6.2604863145769159E-5</v>
      </c>
      <c r="BG92">
        <f t="shared" si="76"/>
        <v>2.9423303256178896E-4</v>
      </c>
      <c r="BH92">
        <f t="shared" si="77"/>
        <v>6.5793802223830508E-5</v>
      </c>
      <c r="BI92">
        <f t="shared" si="78"/>
        <v>0.17294415678414343</v>
      </c>
      <c r="BJ92">
        <f t="shared" si="79"/>
        <v>0</v>
      </c>
      <c r="BK92">
        <f t="shared" si="80"/>
        <v>1.1935917666557496</v>
      </c>
      <c r="BL92">
        <f t="shared" si="81"/>
        <v>1.5335946388384625E-3</v>
      </c>
      <c r="BM92">
        <f t="shared" si="82"/>
        <v>2.6079331918000942E-3</v>
      </c>
      <c r="BN92">
        <f t="shared" si="83"/>
        <v>3.9762868710237122E-3</v>
      </c>
      <c r="BO92">
        <f t="shared" si="84"/>
        <v>0</v>
      </c>
      <c r="BP92">
        <f t="shared" si="85"/>
        <v>0</v>
      </c>
      <c r="BQ92">
        <f t="shared" si="86"/>
        <v>2.0412547986011376</v>
      </c>
      <c r="BR92">
        <f t="shared" si="87"/>
        <v>1.4772817087525572</v>
      </c>
    </row>
    <row r="93" spans="1:70">
      <c r="A93" t="s">
        <v>178</v>
      </c>
      <c r="B93">
        <v>372</v>
      </c>
      <c r="C93" s="1">
        <v>40.039000000000001</v>
      </c>
      <c r="D93" s="1">
        <v>0</v>
      </c>
      <c r="E93" s="1">
        <v>0.01</v>
      </c>
      <c r="F93" s="1">
        <v>7.0000000000000001E-3</v>
      </c>
      <c r="G93" s="1">
        <v>12.359</v>
      </c>
      <c r="H93" s="1">
        <v>48.143000000000001</v>
      </c>
      <c r="I93" s="1">
        <v>8.5999999999999993E-2</v>
      </c>
      <c r="J93" s="1">
        <v>0.19</v>
      </c>
      <c r="K93" s="1">
        <v>0.3</v>
      </c>
      <c r="L93" s="1">
        <v>0</v>
      </c>
      <c r="N93">
        <f t="shared" si="45"/>
        <v>101.13399999999999</v>
      </c>
      <c r="P93" s="1">
        <v>74.093999999999994</v>
      </c>
      <c r="Q93" s="1">
        <v>95.661000000000001</v>
      </c>
      <c r="R93" s="1">
        <v>10.997</v>
      </c>
      <c r="S93" s="19">
        <f t="shared" si="88"/>
        <v>3.6055512754614987</v>
      </c>
      <c r="T93" s="19">
        <f>SUM(S$4:S93)</f>
        <v>203.60141166510354</v>
      </c>
      <c r="W93" s="4">
        <v>8</v>
      </c>
      <c r="X93" s="4">
        <v>3</v>
      </c>
      <c r="Y93" s="12">
        <v>0</v>
      </c>
      <c r="AA93" s="11">
        <f t="shared" si="46"/>
        <v>0.98437418347504313</v>
      </c>
      <c r="AB93" s="11">
        <f t="shared" si="47"/>
        <v>0</v>
      </c>
      <c r="AC93" s="11">
        <f t="shared" si="48"/>
        <v>2.8973908610534991E-4</v>
      </c>
      <c r="AD93" s="11">
        <f t="shared" si="49"/>
        <v>1.360567014508259E-4</v>
      </c>
      <c r="AE93" s="11">
        <f t="shared" si="50"/>
        <v>0</v>
      </c>
      <c r="AF93" s="11">
        <f t="shared" si="51"/>
        <v>0.2540971214251343</v>
      </c>
      <c r="AG93" s="11">
        <f t="shared" si="52"/>
        <v>1.7643616373507989</v>
      </c>
      <c r="AH93" s="11">
        <f t="shared" si="53"/>
        <v>2.265257091858687E-3</v>
      </c>
      <c r="AI93" s="11">
        <f t="shared" si="54"/>
        <v>3.9562638831330725E-3</v>
      </c>
      <c r="AJ93" s="11">
        <f t="shared" si="55"/>
        <v>5.9326596176542054E-3</v>
      </c>
      <c r="AK93" s="11">
        <f t="shared" si="56"/>
        <v>0</v>
      </c>
      <c r="AL93" s="11">
        <f t="shared" si="57"/>
        <v>0</v>
      </c>
      <c r="AM93" s="11">
        <f t="shared" si="58"/>
        <v>3.0154129186311787</v>
      </c>
      <c r="AN93" s="11">
        <f t="shared" si="59"/>
        <v>0.87411329544368399</v>
      </c>
      <c r="AO93" s="8">
        <f t="shared" si="60"/>
        <v>0</v>
      </c>
      <c r="AQ93">
        <f t="shared" si="61"/>
        <v>40.039000000000001</v>
      </c>
      <c r="AR93">
        <f t="shared" si="62"/>
        <v>0</v>
      </c>
      <c r="AS93">
        <f t="shared" si="63"/>
        <v>0.01</v>
      </c>
      <c r="AT93">
        <f t="shared" si="64"/>
        <v>7.0000000000000001E-3</v>
      </c>
      <c r="AU93">
        <f t="shared" si="65"/>
        <v>0</v>
      </c>
      <c r="AV93">
        <f t="shared" si="66"/>
        <v>12.359</v>
      </c>
      <c r="AW93">
        <f t="shared" si="67"/>
        <v>48.143000000000001</v>
      </c>
      <c r="AX93">
        <f t="shared" si="68"/>
        <v>8.5999999999999993E-2</v>
      </c>
      <c r="AY93">
        <f t="shared" si="69"/>
        <v>0.19</v>
      </c>
      <c r="AZ93">
        <f t="shared" si="70"/>
        <v>0.3</v>
      </c>
      <c r="BA93">
        <f t="shared" si="71"/>
        <v>0</v>
      </c>
      <c r="BB93">
        <f t="shared" si="72"/>
        <v>0</v>
      </c>
      <c r="BC93">
        <f t="shared" si="73"/>
        <v>101.13399999999999</v>
      </c>
      <c r="BE93">
        <f t="shared" si="74"/>
        <v>0.66642809587217045</v>
      </c>
      <c r="BF93">
        <f t="shared" si="75"/>
        <v>0</v>
      </c>
      <c r="BG93">
        <f t="shared" si="76"/>
        <v>1.9615535504119265E-4</v>
      </c>
      <c r="BH93">
        <f t="shared" si="77"/>
        <v>9.2111323113362712E-5</v>
      </c>
      <c r="BI93">
        <f t="shared" si="78"/>
        <v>0.17202549969378098</v>
      </c>
      <c r="BJ93">
        <f t="shared" si="79"/>
        <v>0</v>
      </c>
      <c r="BK93">
        <f t="shared" si="80"/>
        <v>1.1944849693829953</v>
      </c>
      <c r="BL93">
        <f t="shared" si="81"/>
        <v>1.5335946388384625E-3</v>
      </c>
      <c r="BM93">
        <f t="shared" si="82"/>
        <v>2.6784178726595564E-3</v>
      </c>
      <c r="BN93">
        <f t="shared" si="83"/>
        <v>4.0164513848724367E-3</v>
      </c>
      <c r="BO93">
        <f t="shared" si="84"/>
        <v>0</v>
      </c>
      <c r="BP93">
        <f t="shared" si="85"/>
        <v>0</v>
      </c>
      <c r="BQ93">
        <f t="shared" si="86"/>
        <v>2.0414552955234719</v>
      </c>
      <c r="BR93">
        <f t="shared" si="87"/>
        <v>1.4770898609650738</v>
      </c>
    </row>
    <row r="94" spans="1:70">
      <c r="A94" t="s">
        <v>179</v>
      </c>
      <c r="B94">
        <v>375</v>
      </c>
      <c r="C94" s="1">
        <v>40.037999999999997</v>
      </c>
      <c r="D94" s="1">
        <v>0</v>
      </c>
      <c r="E94" s="1">
        <v>0.01</v>
      </c>
      <c r="F94" s="1">
        <v>8.0000000000000002E-3</v>
      </c>
      <c r="G94" s="1">
        <v>12.407999999999999</v>
      </c>
      <c r="H94" s="1">
        <v>48.180999999999997</v>
      </c>
      <c r="I94" s="1">
        <v>8.3000000000000004E-2</v>
      </c>
      <c r="J94" s="1">
        <v>0.187</v>
      </c>
      <c r="K94" s="1">
        <v>0.30199999999999999</v>
      </c>
      <c r="L94" s="1">
        <v>0</v>
      </c>
      <c r="N94">
        <f t="shared" si="45"/>
        <v>101.217</v>
      </c>
      <c r="P94" s="1">
        <v>74.097999999999999</v>
      </c>
      <c r="Q94" s="1">
        <v>95.656999999999996</v>
      </c>
      <c r="R94" s="1">
        <v>10.997</v>
      </c>
      <c r="S94" s="19">
        <f t="shared" si="88"/>
        <v>5.6568542494992942</v>
      </c>
      <c r="T94" s="19">
        <f>SUM(S$4:S94)</f>
        <v>209.25826591460284</v>
      </c>
      <c r="W94" s="4">
        <v>8</v>
      </c>
      <c r="X94" s="4">
        <v>3</v>
      </c>
      <c r="Y94" s="12">
        <v>0</v>
      </c>
      <c r="AA94" s="11">
        <f t="shared" si="46"/>
        <v>0.98378930321464186</v>
      </c>
      <c r="AB94" s="11">
        <f t="shared" si="47"/>
        <v>0</v>
      </c>
      <c r="AC94" s="11">
        <f t="shared" si="48"/>
        <v>2.8957416570938514E-4</v>
      </c>
      <c r="AD94" s="11">
        <f t="shared" si="49"/>
        <v>1.5540486577132127E-4</v>
      </c>
      <c r="AE94" s="11">
        <f t="shared" si="50"/>
        <v>0</v>
      </c>
      <c r="AF94" s="11">
        <f t="shared" si="51"/>
        <v>0.25495933958195832</v>
      </c>
      <c r="AG94" s="11">
        <f t="shared" si="52"/>
        <v>1.764749201880383</v>
      </c>
      <c r="AH94" s="11">
        <f t="shared" si="53"/>
        <v>2.1849920829652403E-3</v>
      </c>
      <c r="AI94" s="11">
        <f t="shared" si="54"/>
        <v>3.8915801974567055E-3</v>
      </c>
      <c r="AJ94" s="11">
        <f t="shared" si="55"/>
        <v>5.9688112807326334E-3</v>
      </c>
      <c r="AK94" s="11">
        <f t="shared" si="56"/>
        <v>0</v>
      </c>
      <c r="AL94" s="11">
        <f t="shared" si="57"/>
        <v>0</v>
      </c>
      <c r="AM94" s="11">
        <f t="shared" si="58"/>
        <v>3.0159882072696185</v>
      </c>
      <c r="AN94" s="11">
        <f t="shared" si="59"/>
        <v>0.87376429106084852</v>
      </c>
      <c r="AO94" s="8">
        <f t="shared" si="60"/>
        <v>0</v>
      </c>
      <c r="AQ94">
        <f t="shared" si="61"/>
        <v>40.037999999999997</v>
      </c>
      <c r="AR94">
        <f t="shared" si="62"/>
        <v>0</v>
      </c>
      <c r="AS94">
        <f t="shared" si="63"/>
        <v>0.01</v>
      </c>
      <c r="AT94">
        <f t="shared" si="64"/>
        <v>8.0000000000000002E-3</v>
      </c>
      <c r="AU94">
        <f t="shared" si="65"/>
        <v>0</v>
      </c>
      <c r="AV94">
        <f t="shared" si="66"/>
        <v>12.407999999999999</v>
      </c>
      <c r="AW94">
        <f t="shared" si="67"/>
        <v>48.180999999999997</v>
      </c>
      <c r="AX94">
        <f t="shared" si="68"/>
        <v>8.3000000000000004E-2</v>
      </c>
      <c r="AY94">
        <f t="shared" si="69"/>
        <v>0.187</v>
      </c>
      <c r="AZ94">
        <f t="shared" si="70"/>
        <v>0.30199999999999999</v>
      </c>
      <c r="BA94">
        <f t="shared" si="71"/>
        <v>0</v>
      </c>
      <c r="BB94">
        <f t="shared" si="72"/>
        <v>0</v>
      </c>
      <c r="BC94">
        <f t="shared" si="73"/>
        <v>101.217</v>
      </c>
      <c r="BE94">
        <f t="shared" si="74"/>
        <v>0.66641145139813573</v>
      </c>
      <c r="BF94">
        <f t="shared" si="75"/>
        <v>0</v>
      </c>
      <c r="BG94">
        <f t="shared" si="76"/>
        <v>1.9615535504119265E-4</v>
      </c>
      <c r="BH94">
        <f t="shared" si="77"/>
        <v>1.0527008355812881E-4</v>
      </c>
      <c r="BI94">
        <f t="shared" si="78"/>
        <v>0.17270753298814098</v>
      </c>
      <c r="BJ94">
        <f t="shared" si="79"/>
        <v>0</v>
      </c>
      <c r="BK94">
        <f t="shared" si="80"/>
        <v>1.1954277944839768</v>
      </c>
      <c r="BL94">
        <f t="shared" si="81"/>
        <v>1.480097151437121E-3</v>
      </c>
      <c r="BM94">
        <f t="shared" si="82"/>
        <v>2.6361270641438793E-3</v>
      </c>
      <c r="BN94">
        <f t="shared" si="83"/>
        <v>4.0432277274382537E-3</v>
      </c>
      <c r="BO94">
        <f t="shared" si="84"/>
        <v>0</v>
      </c>
      <c r="BP94">
        <f t="shared" si="85"/>
        <v>0</v>
      </c>
      <c r="BQ94">
        <f t="shared" si="86"/>
        <v>2.0430076562518718</v>
      </c>
      <c r="BR94">
        <f t="shared" si="87"/>
        <v>1.4762490967864452</v>
      </c>
    </row>
    <row r="95" spans="1:70">
      <c r="A95" t="s">
        <v>180</v>
      </c>
      <c r="B95">
        <v>378</v>
      </c>
      <c r="C95" s="1">
        <v>39.982999999999997</v>
      </c>
      <c r="D95" s="1">
        <v>0</v>
      </c>
      <c r="E95" s="1">
        <v>1.2E-2</v>
      </c>
      <c r="F95" s="1">
        <v>4.0000000000000001E-3</v>
      </c>
      <c r="G95" s="1">
        <v>12.381</v>
      </c>
      <c r="H95" s="1">
        <v>48.143999999999998</v>
      </c>
      <c r="I95" s="1">
        <v>8.5000000000000006E-2</v>
      </c>
      <c r="J95" s="1">
        <v>0.182</v>
      </c>
      <c r="K95" s="1">
        <v>0.29699999999999999</v>
      </c>
      <c r="L95" s="1">
        <v>0</v>
      </c>
      <c r="N95">
        <f t="shared" si="45"/>
        <v>101.08799999999999</v>
      </c>
      <c r="P95" s="1">
        <v>74.102000000000004</v>
      </c>
      <c r="Q95" s="1">
        <v>95.652000000000001</v>
      </c>
      <c r="R95" s="1">
        <v>10.997</v>
      </c>
      <c r="S95" s="19">
        <f t="shared" si="88"/>
        <v>6.403124237432352</v>
      </c>
      <c r="T95" s="19">
        <f>SUM(S$4:S95)</f>
        <v>215.66139015203521</v>
      </c>
      <c r="W95" s="4">
        <v>8</v>
      </c>
      <c r="X95" s="4">
        <v>3</v>
      </c>
      <c r="Y95" s="12">
        <v>0</v>
      </c>
      <c r="AA95" s="11">
        <f t="shared" si="46"/>
        <v>0.98361643883080974</v>
      </c>
      <c r="AB95" s="11">
        <f t="shared" si="47"/>
        <v>0</v>
      </c>
      <c r="AC95" s="11">
        <f t="shared" si="48"/>
        <v>3.4790585711533359E-4</v>
      </c>
      <c r="AD95" s="11">
        <f t="shared" si="49"/>
        <v>7.7795647063358132E-5</v>
      </c>
      <c r="AE95" s="11">
        <f t="shared" si="50"/>
        <v>0</v>
      </c>
      <c r="AF95" s="11">
        <f t="shared" si="51"/>
        <v>0.25470973546370523</v>
      </c>
      <c r="AG95" s="11">
        <f t="shared" si="52"/>
        <v>1.7655094051792779</v>
      </c>
      <c r="AH95" s="11">
        <f t="shared" si="53"/>
        <v>2.2403268379030221E-3</v>
      </c>
      <c r="AI95" s="11">
        <f t="shared" si="54"/>
        <v>3.7920708827132873E-3</v>
      </c>
      <c r="AJ95" s="11">
        <f t="shared" si="55"/>
        <v>5.8770317185131305E-3</v>
      </c>
      <c r="AK95" s="11">
        <f t="shared" si="56"/>
        <v>0</v>
      </c>
      <c r="AL95" s="11">
        <f t="shared" si="57"/>
        <v>0</v>
      </c>
      <c r="AM95" s="11">
        <f t="shared" si="58"/>
        <v>3.0161707104171009</v>
      </c>
      <c r="AN95" s="11">
        <f t="shared" si="59"/>
        <v>0.87391974942746176</v>
      </c>
      <c r="AO95" s="8">
        <f t="shared" si="60"/>
        <v>0</v>
      </c>
      <c r="AQ95">
        <f t="shared" si="61"/>
        <v>39.982999999999997</v>
      </c>
      <c r="AR95">
        <f t="shared" si="62"/>
        <v>0</v>
      </c>
      <c r="AS95">
        <f t="shared" si="63"/>
        <v>1.2E-2</v>
      </c>
      <c r="AT95">
        <f t="shared" si="64"/>
        <v>4.0000000000000001E-3</v>
      </c>
      <c r="AU95">
        <f t="shared" si="65"/>
        <v>0</v>
      </c>
      <c r="AV95">
        <f t="shared" si="66"/>
        <v>12.381</v>
      </c>
      <c r="AW95">
        <f t="shared" si="67"/>
        <v>48.143999999999998</v>
      </c>
      <c r="AX95">
        <f t="shared" si="68"/>
        <v>8.5000000000000006E-2</v>
      </c>
      <c r="AY95">
        <f t="shared" si="69"/>
        <v>0.182</v>
      </c>
      <c r="AZ95">
        <f t="shared" si="70"/>
        <v>0.29699999999999999</v>
      </c>
      <c r="BA95">
        <f t="shared" si="71"/>
        <v>0</v>
      </c>
      <c r="BB95">
        <f t="shared" si="72"/>
        <v>0</v>
      </c>
      <c r="BC95">
        <f t="shared" si="73"/>
        <v>101.08799999999999</v>
      </c>
      <c r="BE95">
        <f t="shared" si="74"/>
        <v>0.66549600532623165</v>
      </c>
      <c r="BF95">
        <f t="shared" si="75"/>
        <v>0</v>
      </c>
      <c r="BG95">
        <f t="shared" si="76"/>
        <v>2.3538642604943117E-4</v>
      </c>
      <c r="BH95">
        <f t="shared" si="77"/>
        <v>5.2635041779064407E-5</v>
      </c>
      <c r="BI95">
        <f t="shared" si="78"/>
        <v>0.17233171872390179</v>
      </c>
      <c r="BJ95">
        <f t="shared" si="79"/>
        <v>0</v>
      </c>
      <c r="BK95">
        <f t="shared" si="80"/>
        <v>1.1945097805698632</v>
      </c>
      <c r="BL95">
        <f t="shared" si="81"/>
        <v>1.5157621430380156E-3</v>
      </c>
      <c r="BM95">
        <f t="shared" si="82"/>
        <v>2.5656423832844171E-3</v>
      </c>
      <c r="BN95">
        <f t="shared" si="83"/>
        <v>3.9762868710237122E-3</v>
      </c>
      <c r="BO95">
        <f t="shared" si="84"/>
        <v>0</v>
      </c>
      <c r="BP95">
        <f t="shared" si="85"/>
        <v>0</v>
      </c>
      <c r="BQ95">
        <f t="shared" si="86"/>
        <v>2.0406832174851712</v>
      </c>
      <c r="BR95">
        <f t="shared" si="87"/>
        <v>1.4780200496449754</v>
      </c>
    </row>
    <row r="96" spans="1:70">
      <c r="A96" t="s">
        <v>181</v>
      </c>
      <c r="B96">
        <v>381</v>
      </c>
      <c r="C96" s="1">
        <v>39.917999999999999</v>
      </c>
      <c r="D96" s="1">
        <v>5.0000000000000001E-3</v>
      </c>
      <c r="E96" s="1">
        <v>0.01</v>
      </c>
      <c r="F96" s="1">
        <v>8.9999999999999993E-3</v>
      </c>
      <c r="G96" s="1">
        <v>12.396000000000001</v>
      </c>
      <c r="H96" s="1">
        <v>48.069000000000003</v>
      </c>
      <c r="I96" s="1">
        <v>8.5999999999999993E-2</v>
      </c>
      <c r="J96" s="1">
        <v>0.19400000000000001</v>
      </c>
      <c r="K96" s="1">
        <v>0.29599999999999999</v>
      </c>
      <c r="L96" s="1">
        <v>1E-3</v>
      </c>
      <c r="N96">
        <f t="shared" si="45"/>
        <v>100.98400000000002</v>
      </c>
      <c r="P96" s="1">
        <v>74.105000000000004</v>
      </c>
      <c r="Q96" s="1">
        <v>95.647000000000006</v>
      </c>
      <c r="R96" s="1">
        <v>10.997</v>
      </c>
      <c r="S96" s="19">
        <f t="shared" si="88"/>
        <v>5.8309518948414594</v>
      </c>
      <c r="T96" s="19">
        <f>SUM(S$4:S96)</f>
        <v>221.49234204687667</v>
      </c>
      <c r="W96" s="4">
        <v>8</v>
      </c>
      <c r="X96" s="4">
        <v>3</v>
      </c>
      <c r="Y96" s="12">
        <v>0</v>
      </c>
      <c r="AA96" s="11">
        <f t="shared" si="46"/>
        <v>0.98327486449408397</v>
      </c>
      <c r="AB96" s="11">
        <f t="shared" si="47"/>
        <v>9.2649730012668886E-5</v>
      </c>
      <c r="AC96" s="11">
        <f t="shared" si="48"/>
        <v>2.9029279471133048E-4</v>
      </c>
      <c r="AD96" s="11">
        <f t="shared" si="49"/>
        <v>1.7526434642996597E-4</v>
      </c>
      <c r="AE96" s="11">
        <f t="shared" si="50"/>
        <v>0</v>
      </c>
      <c r="AF96" s="11">
        <f t="shared" si="51"/>
        <v>0.25534487814662249</v>
      </c>
      <c r="AG96" s="11">
        <f t="shared" si="52"/>
        <v>1.7650162764138571</v>
      </c>
      <c r="AH96" s="11">
        <f t="shared" si="53"/>
        <v>2.2695861327326015E-3</v>
      </c>
      <c r="AI96" s="11">
        <f t="shared" si="54"/>
        <v>4.0472734760936034E-3</v>
      </c>
      <c r="AJ96" s="11">
        <f t="shared" si="55"/>
        <v>5.8647439855214331E-3</v>
      </c>
      <c r="AK96" s="11">
        <f t="shared" si="56"/>
        <v>4.7755370535403581E-5</v>
      </c>
      <c r="AL96" s="11">
        <f t="shared" si="57"/>
        <v>0</v>
      </c>
      <c r="AM96" s="11">
        <f t="shared" si="58"/>
        <v>3.0164235848906005</v>
      </c>
      <c r="AN96" s="11">
        <f t="shared" si="59"/>
        <v>0.87361424091418372</v>
      </c>
      <c r="AO96" s="8">
        <f t="shared" si="60"/>
        <v>0</v>
      </c>
      <c r="AQ96">
        <f t="shared" si="61"/>
        <v>39.917999999999999</v>
      </c>
      <c r="AR96">
        <f t="shared" si="62"/>
        <v>5.0000000000000001E-3</v>
      </c>
      <c r="AS96">
        <f t="shared" si="63"/>
        <v>0.01</v>
      </c>
      <c r="AT96">
        <f t="shared" si="64"/>
        <v>8.9999999999999993E-3</v>
      </c>
      <c r="AU96">
        <f t="shared" si="65"/>
        <v>0</v>
      </c>
      <c r="AV96">
        <f t="shared" si="66"/>
        <v>12.395999999999999</v>
      </c>
      <c r="AW96">
        <f t="shared" si="67"/>
        <v>48.069000000000003</v>
      </c>
      <c r="AX96">
        <f t="shared" si="68"/>
        <v>8.5999999999999993E-2</v>
      </c>
      <c r="AY96">
        <f t="shared" si="69"/>
        <v>0.19400000000000001</v>
      </c>
      <c r="AZ96">
        <f t="shared" si="70"/>
        <v>0.29599999999999999</v>
      </c>
      <c r="BA96">
        <f t="shared" si="71"/>
        <v>1E-3</v>
      </c>
      <c r="BB96">
        <f t="shared" si="72"/>
        <v>0</v>
      </c>
      <c r="BC96">
        <f t="shared" si="73"/>
        <v>100.98400000000002</v>
      </c>
      <c r="BE96">
        <f t="shared" si="74"/>
        <v>0.66441411451398136</v>
      </c>
      <c r="BF96">
        <f t="shared" si="75"/>
        <v>6.2604863145769159E-5</v>
      </c>
      <c r="BG96">
        <f t="shared" si="76"/>
        <v>1.9615535504119265E-4</v>
      </c>
      <c r="BH96">
        <f t="shared" si="77"/>
        <v>1.1842884400289492E-4</v>
      </c>
      <c r="BI96">
        <f t="shared" si="78"/>
        <v>0.1725405044262569</v>
      </c>
      <c r="BJ96">
        <f t="shared" si="79"/>
        <v>0</v>
      </c>
      <c r="BK96">
        <f t="shared" si="80"/>
        <v>1.1926489415547683</v>
      </c>
      <c r="BL96">
        <f t="shared" si="81"/>
        <v>1.5335946388384625E-3</v>
      </c>
      <c r="BM96">
        <f t="shared" si="82"/>
        <v>2.734805617347126E-3</v>
      </c>
      <c r="BN96">
        <f t="shared" si="83"/>
        <v>3.9628986997408047E-3</v>
      </c>
      <c r="BO96">
        <f t="shared" si="84"/>
        <v>3.226904640127527E-5</v>
      </c>
      <c r="BP96">
        <f t="shared" si="85"/>
        <v>0</v>
      </c>
      <c r="BQ96">
        <f t="shared" si="86"/>
        <v>2.0382443175595242</v>
      </c>
      <c r="BR96">
        <f t="shared" si="87"/>
        <v>1.4799126674383627</v>
      </c>
    </row>
    <row r="97" spans="1:70">
      <c r="A97" t="s">
        <v>182</v>
      </c>
      <c r="B97">
        <v>384</v>
      </c>
      <c r="C97" s="1">
        <v>39.881</v>
      </c>
      <c r="D97" s="1">
        <v>4.0000000000000001E-3</v>
      </c>
      <c r="E97" s="1">
        <v>1.2E-2</v>
      </c>
      <c r="F97" s="1">
        <v>5.0000000000000001E-3</v>
      </c>
      <c r="G97" s="1">
        <v>12.346</v>
      </c>
      <c r="H97" s="1">
        <v>48.012999999999998</v>
      </c>
      <c r="I97" s="1">
        <v>8.5000000000000006E-2</v>
      </c>
      <c r="J97" s="1">
        <v>0.186</v>
      </c>
      <c r="K97" s="1">
        <v>0.3</v>
      </c>
      <c r="L97" s="1">
        <v>2E-3</v>
      </c>
      <c r="N97">
        <f t="shared" si="45"/>
        <v>100.83399999999999</v>
      </c>
      <c r="P97" s="1">
        <v>74.108999999999995</v>
      </c>
      <c r="Q97" s="1">
        <v>95.643000000000001</v>
      </c>
      <c r="R97" s="1">
        <v>10.997</v>
      </c>
      <c r="S97" s="19">
        <f t="shared" si="88"/>
        <v>5.6568542494892453</v>
      </c>
      <c r="T97" s="19">
        <f>SUM(S$4:S97)</f>
        <v>227.14919629636591</v>
      </c>
      <c r="W97" s="4">
        <v>8</v>
      </c>
      <c r="X97" s="4">
        <v>3</v>
      </c>
      <c r="Y97" s="12">
        <v>0</v>
      </c>
      <c r="AA97" s="11">
        <f t="shared" si="46"/>
        <v>0.9836091946754526</v>
      </c>
      <c r="AB97" s="11">
        <f t="shared" si="47"/>
        <v>7.421377475622661E-5</v>
      </c>
      <c r="AC97" s="11">
        <f t="shared" si="48"/>
        <v>3.4879309541079609E-4</v>
      </c>
      <c r="AD97" s="11">
        <f t="shared" si="49"/>
        <v>9.7492554356878647E-5</v>
      </c>
      <c r="AE97" s="11">
        <f t="shared" si="50"/>
        <v>0</v>
      </c>
      <c r="AF97" s="11">
        <f t="shared" si="51"/>
        <v>0.25463742432899439</v>
      </c>
      <c r="AG97" s="11">
        <f t="shared" si="52"/>
        <v>1.7651956430937377</v>
      </c>
      <c r="AH97" s="11">
        <f t="shared" si="53"/>
        <v>2.2460401759348135E-3</v>
      </c>
      <c r="AI97" s="11">
        <f t="shared" si="54"/>
        <v>3.8852962761907958E-3</v>
      </c>
      <c r="AJ97" s="11">
        <f t="shared" si="55"/>
        <v>5.9515348213088747E-3</v>
      </c>
      <c r="AK97" s="11">
        <f t="shared" si="56"/>
        <v>9.5631857530236808E-5</v>
      </c>
      <c r="AL97" s="11">
        <f t="shared" si="57"/>
        <v>0</v>
      </c>
      <c r="AM97" s="11">
        <f t="shared" si="58"/>
        <v>3.0161412646536734</v>
      </c>
      <c r="AN97" s="11">
        <f t="shared" si="59"/>
        <v>0.87393145085306145</v>
      </c>
      <c r="AO97" s="8">
        <f t="shared" si="60"/>
        <v>0</v>
      </c>
      <c r="AQ97">
        <f t="shared" si="61"/>
        <v>39.881</v>
      </c>
      <c r="AR97">
        <f t="shared" si="62"/>
        <v>4.0000000000000001E-3</v>
      </c>
      <c r="AS97">
        <f t="shared" si="63"/>
        <v>1.2E-2</v>
      </c>
      <c r="AT97">
        <f t="shared" si="64"/>
        <v>5.0000000000000001E-3</v>
      </c>
      <c r="AU97">
        <f t="shared" si="65"/>
        <v>0</v>
      </c>
      <c r="AV97">
        <f t="shared" si="66"/>
        <v>12.346</v>
      </c>
      <c r="AW97">
        <f t="shared" si="67"/>
        <v>48.012999999999998</v>
      </c>
      <c r="AX97">
        <f t="shared" si="68"/>
        <v>8.5000000000000006E-2</v>
      </c>
      <c r="AY97">
        <f t="shared" si="69"/>
        <v>0.186</v>
      </c>
      <c r="AZ97">
        <f t="shared" si="70"/>
        <v>0.3</v>
      </c>
      <c r="BA97">
        <f t="shared" si="71"/>
        <v>2E-3</v>
      </c>
      <c r="BB97">
        <f t="shared" si="72"/>
        <v>0</v>
      </c>
      <c r="BC97">
        <f t="shared" si="73"/>
        <v>100.83399999999999</v>
      </c>
      <c r="BE97">
        <f t="shared" si="74"/>
        <v>0.6637982689747004</v>
      </c>
      <c r="BF97">
        <f t="shared" si="75"/>
        <v>5.0083890516615331E-5</v>
      </c>
      <c r="BG97">
        <f t="shared" si="76"/>
        <v>2.3538642604943117E-4</v>
      </c>
      <c r="BH97">
        <f t="shared" si="77"/>
        <v>6.5793802223830508E-5</v>
      </c>
      <c r="BI97">
        <f t="shared" si="78"/>
        <v>0.17184455208507324</v>
      </c>
      <c r="BJ97">
        <f t="shared" si="79"/>
        <v>0</v>
      </c>
      <c r="BK97">
        <f t="shared" si="80"/>
        <v>1.1912595150901637</v>
      </c>
      <c r="BL97">
        <f t="shared" si="81"/>
        <v>1.5157621430380156E-3</v>
      </c>
      <c r="BM97">
        <f t="shared" si="82"/>
        <v>2.6220301279719868E-3</v>
      </c>
      <c r="BN97">
        <f t="shared" si="83"/>
        <v>4.0164513848724367E-3</v>
      </c>
      <c r="BO97">
        <f t="shared" si="84"/>
        <v>6.453809280255054E-5</v>
      </c>
      <c r="BP97">
        <f t="shared" si="85"/>
        <v>0</v>
      </c>
      <c r="BQ97">
        <f t="shared" si="86"/>
        <v>2.0354723820174119</v>
      </c>
      <c r="BR97">
        <f t="shared" si="87"/>
        <v>1.4817893336701986</v>
      </c>
    </row>
    <row r="98" spans="1:70">
      <c r="A98" t="s">
        <v>183</v>
      </c>
      <c r="B98">
        <v>387</v>
      </c>
      <c r="C98" s="1">
        <v>39.857999999999997</v>
      </c>
      <c r="D98" s="1">
        <v>2E-3</v>
      </c>
      <c r="E98" s="1">
        <v>7.0000000000000001E-3</v>
      </c>
      <c r="F98" s="1">
        <v>8.0000000000000002E-3</v>
      </c>
      <c r="G98" s="1">
        <v>12.337</v>
      </c>
      <c r="H98" s="1">
        <v>47.878</v>
      </c>
      <c r="I98" s="1">
        <v>8.7999999999999995E-2</v>
      </c>
      <c r="J98" s="1">
        <v>0.17799999999999999</v>
      </c>
      <c r="K98" s="1">
        <v>0.309</v>
      </c>
      <c r="L98" s="1">
        <v>0.01</v>
      </c>
      <c r="N98">
        <f t="shared" si="45"/>
        <v>100.675</v>
      </c>
      <c r="P98" s="1">
        <v>74.113</v>
      </c>
      <c r="Q98" s="1">
        <v>95.638000000000005</v>
      </c>
      <c r="R98" s="1">
        <v>10.997</v>
      </c>
      <c r="S98" s="19">
        <f t="shared" si="88"/>
        <v>6.403124237432352</v>
      </c>
      <c r="T98" s="19">
        <f>SUM(S$4:S98)</f>
        <v>233.55232053379828</v>
      </c>
      <c r="W98" s="4">
        <v>8</v>
      </c>
      <c r="X98" s="4">
        <v>3</v>
      </c>
      <c r="Y98" s="12">
        <v>0</v>
      </c>
      <c r="AA98" s="11">
        <f t="shared" si="46"/>
        <v>0.98456947016670526</v>
      </c>
      <c r="AB98" s="11">
        <f t="shared" si="47"/>
        <v>3.7164547375104883E-5</v>
      </c>
      <c r="AC98" s="11">
        <f t="shared" si="48"/>
        <v>2.0377879741683883E-4</v>
      </c>
      <c r="AD98" s="11">
        <f t="shared" si="49"/>
        <v>1.5623047519758542E-4</v>
      </c>
      <c r="AE98" s="11">
        <f t="shared" si="50"/>
        <v>0</v>
      </c>
      <c r="AF98" s="11">
        <f t="shared" si="51"/>
        <v>0.25484718841186443</v>
      </c>
      <c r="AG98" s="11">
        <f t="shared" si="52"/>
        <v>1.7629675809009133</v>
      </c>
      <c r="AH98" s="11">
        <f t="shared" si="53"/>
        <v>2.3289254599722091E-3</v>
      </c>
      <c r="AI98" s="11">
        <f t="shared" si="54"/>
        <v>3.723964409729582E-3</v>
      </c>
      <c r="AJ98" s="11">
        <f t="shared" si="55"/>
        <v>6.1396063333010609E-3</v>
      </c>
      <c r="AK98" s="11">
        <f t="shared" si="56"/>
        <v>4.7890229427436217E-4</v>
      </c>
      <c r="AL98" s="11">
        <f t="shared" si="57"/>
        <v>0</v>
      </c>
      <c r="AM98" s="11">
        <f t="shared" si="58"/>
        <v>3.0154528117967496</v>
      </c>
      <c r="AN98" s="11">
        <f t="shared" si="59"/>
        <v>0.87370139604109465</v>
      </c>
      <c r="AO98" s="8">
        <f t="shared" si="60"/>
        <v>0</v>
      </c>
      <c r="AQ98">
        <f t="shared" si="61"/>
        <v>39.857999999999997</v>
      </c>
      <c r="AR98">
        <f t="shared" si="62"/>
        <v>2E-3</v>
      </c>
      <c r="AS98">
        <f t="shared" si="63"/>
        <v>7.0000000000000001E-3</v>
      </c>
      <c r="AT98">
        <f t="shared" si="64"/>
        <v>8.0000000000000002E-3</v>
      </c>
      <c r="AU98">
        <f t="shared" si="65"/>
        <v>0</v>
      </c>
      <c r="AV98">
        <f t="shared" si="66"/>
        <v>12.337</v>
      </c>
      <c r="AW98">
        <f t="shared" si="67"/>
        <v>47.878</v>
      </c>
      <c r="AX98">
        <f t="shared" si="68"/>
        <v>8.7999999999999995E-2</v>
      </c>
      <c r="AY98">
        <f t="shared" si="69"/>
        <v>0.17799999999999999</v>
      </c>
      <c r="AZ98">
        <f t="shared" si="70"/>
        <v>0.309</v>
      </c>
      <c r="BA98">
        <f t="shared" si="71"/>
        <v>0.01</v>
      </c>
      <c r="BB98">
        <f t="shared" si="72"/>
        <v>0</v>
      </c>
      <c r="BC98">
        <f t="shared" si="73"/>
        <v>100.675</v>
      </c>
      <c r="BE98">
        <f t="shared" si="74"/>
        <v>0.66341544607190406</v>
      </c>
      <c r="BF98">
        <f t="shared" si="75"/>
        <v>2.5041945258307666E-5</v>
      </c>
      <c r="BG98">
        <f t="shared" si="76"/>
        <v>1.3730874852883486E-4</v>
      </c>
      <c r="BH98">
        <f t="shared" si="77"/>
        <v>1.0527008355812881E-4</v>
      </c>
      <c r="BI98">
        <f t="shared" si="78"/>
        <v>0.17171928066366016</v>
      </c>
      <c r="BJ98">
        <f t="shared" si="79"/>
        <v>0</v>
      </c>
      <c r="BK98">
        <f t="shared" si="80"/>
        <v>1.1879100048629927</v>
      </c>
      <c r="BL98">
        <f t="shared" si="81"/>
        <v>1.5692596304393571E-3</v>
      </c>
      <c r="BM98">
        <f t="shared" si="82"/>
        <v>2.5092546385968475E-3</v>
      </c>
      <c r="BN98">
        <f t="shared" si="83"/>
        <v>4.1369449264186103E-3</v>
      </c>
      <c r="BO98">
        <f t="shared" si="84"/>
        <v>3.2269046401275274E-4</v>
      </c>
      <c r="BP98">
        <f t="shared" si="85"/>
        <v>0</v>
      </c>
      <c r="BQ98">
        <f t="shared" si="86"/>
        <v>2.0318505020353697</v>
      </c>
      <c r="BR98">
        <f t="shared" si="87"/>
        <v>1.4840918703300632</v>
      </c>
    </row>
    <row r="99" spans="1:70">
      <c r="A99" t="s">
        <v>184</v>
      </c>
      <c r="B99">
        <v>390</v>
      </c>
      <c r="C99" s="1">
        <v>39.975999999999999</v>
      </c>
      <c r="D99" s="1">
        <v>4.0000000000000001E-3</v>
      </c>
      <c r="E99" s="1">
        <v>8.9999999999999993E-3</v>
      </c>
      <c r="F99" s="1">
        <v>3.0000000000000001E-3</v>
      </c>
      <c r="G99" s="1">
        <v>12.329000000000001</v>
      </c>
      <c r="H99" s="1">
        <v>47.996000000000002</v>
      </c>
      <c r="I99" s="1">
        <v>8.6999999999999994E-2</v>
      </c>
      <c r="J99" s="1">
        <v>0.189</v>
      </c>
      <c r="K99" s="1">
        <v>0.30499999999999999</v>
      </c>
      <c r="L99" s="1">
        <v>1E-3</v>
      </c>
      <c r="N99">
        <f t="shared" si="45"/>
        <v>100.89900000000002</v>
      </c>
      <c r="P99" s="1">
        <v>74.117000000000004</v>
      </c>
      <c r="Q99" s="1">
        <v>95.632999999999996</v>
      </c>
      <c r="R99" s="1">
        <v>10.997</v>
      </c>
      <c r="S99" s="19">
        <f t="shared" si="88"/>
        <v>6.4031242374434481</v>
      </c>
      <c r="T99" s="19">
        <f>SUM(S$4:S99)</f>
        <v>239.95544477124173</v>
      </c>
      <c r="W99" s="4">
        <v>8</v>
      </c>
      <c r="X99" s="4">
        <v>3</v>
      </c>
      <c r="Y99" s="12">
        <v>0</v>
      </c>
      <c r="AA99" s="11">
        <f t="shared" si="46"/>
        <v>0.98503813167897725</v>
      </c>
      <c r="AB99" s="11">
        <f t="shared" si="47"/>
        <v>7.4144968977821917E-5</v>
      </c>
      <c r="AC99" s="11">
        <f t="shared" si="48"/>
        <v>2.6135228928719361E-4</v>
      </c>
      <c r="AD99" s="11">
        <f t="shared" si="49"/>
        <v>5.8441299681387506E-5</v>
      </c>
      <c r="AE99" s="11">
        <f t="shared" si="50"/>
        <v>0</v>
      </c>
      <c r="AF99" s="11">
        <f t="shared" si="51"/>
        <v>0.2540510409254309</v>
      </c>
      <c r="AG99" s="11">
        <f t="shared" si="52"/>
        <v>1.7629346534497554</v>
      </c>
      <c r="AH99" s="11">
        <f t="shared" si="53"/>
        <v>2.2967568130712957E-3</v>
      </c>
      <c r="AI99" s="11">
        <f t="shared" si="54"/>
        <v>3.9443020728851599E-3</v>
      </c>
      <c r="AJ99" s="11">
        <f t="shared" si="55"/>
        <v>6.0451172608897083E-3</v>
      </c>
      <c r="AK99" s="11">
        <f t="shared" si="56"/>
        <v>4.777159720794274E-5</v>
      </c>
      <c r="AL99" s="11">
        <f t="shared" si="57"/>
        <v>0</v>
      </c>
      <c r="AM99" s="11">
        <f t="shared" si="58"/>
        <v>3.0147517123561638</v>
      </c>
      <c r="AN99" s="11">
        <f t="shared" si="59"/>
        <v>0.87404420287466156</v>
      </c>
      <c r="AO99" s="8">
        <f t="shared" si="60"/>
        <v>0</v>
      </c>
      <c r="AQ99">
        <f t="shared" si="61"/>
        <v>39.975999999999999</v>
      </c>
      <c r="AR99">
        <f t="shared" si="62"/>
        <v>4.0000000000000001E-3</v>
      </c>
      <c r="AS99">
        <f t="shared" si="63"/>
        <v>8.9999999999999993E-3</v>
      </c>
      <c r="AT99">
        <f t="shared" si="64"/>
        <v>3.0000000000000001E-3</v>
      </c>
      <c r="AU99">
        <f t="shared" si="65"/>
        <v>0</v>
      </c>
      <c r="AV99">
        <f t="shared" si="66"/>
        <v>12.329000000000001</v>
      </c>
      <c r="AW99">
        <f t="shared" si="67"/>
        <v>47.996000000000002</v>
      </c>
      <c r="AX99">
        <f t="shared" si="68"/>
        <v>8.6999999999999994E-2</v>
      </c>
      <c r="AY99">
        <f t="shared" si="69"/>
        <v>0.189</v>
      </c>
      <c r="AZ99">
        <f t="shared" si="70"/>
        <v>0.30499999999999999</v>
      </c>
      <c r="BA99">
        <f t="shared" si="71"/>
        <v>1E-3</v>
      </c>
      <c r="BB99">
        <f t="shared" si="72"/>
        <v>0</v>
      </c>
      <c r="BC99">
        <f t="shared" si="73"/>
        <v>100.89900000000002</v>
      </c>
      <c r="BE99">
        <f t="shared" si="74"/>
        <v>0.66537949400798935</v>
      </c>
      <c r="BF99">
        <f t="shared" si="75"/>
        <v>5.0083890516615331E-5</v>
      </c>
      <c r="BG99">
        <f t="shared" si="76"/>
        <v>1.7653981953707335E-4</v>
      </c>
      <c r="BH99">
        <f t="shared" si="77"/>
        <v>3.9476281334298305E-5</v>
      </c>
      <c r="BI99">
        <f t="shared" si="78"/>
        <v>0.17160792828907079</v>
      </c>
      <c r="BJ99">
        <f t="shared" si="79"/>
        <v>0</v>
      </c>
      <c r="BK99">
        <f t="shared" si="80"/>
        <v>1.190837724913409</v>
      </c>
      <c r="BL99">
        <f t="shared" si="81"/>
        <v>1.5514271346389098E-3</v>
      </c>
      <c r="BM99">
        <f t="shared" si="82"/>
        <v>2.6643209364876639E-3</v>
      </c>
      <c r="BN99">
        <f t="shared" si="83"/>
        <v>4.0833922412869782E-3</v>
      </c>
      <c r="BO99">
        <f t="shared" si="84"/>
        <v>3.226904640127527E-5</v>
      </c>
      <c r="BP99">
        <f t="shared" si="85"/>
        <v>0</v>
      </c>
      <c r="BQ99">
        <f t="shared" si="86"/>
        <v>2.036422656560672</v>
      </c>
      <c r="BR99">
        <f t="shared" si="87"/>
        <v>1.4804155230956813</v>
      </c>
    </row>
    <row r="100" spans="1:70">
      <c r="A100" t="s">
        <v>185</v>
      </c>
      <c r="B100">
        <v>393</v>
      </c>
      <c r="C100" s="1">
        <v>39.969000000000001</v>
      </c>
      <c r="D100" s="1">
        <v>3.0000000000000001E-3</v>
      </c>
      <c r="E100" s="1">
        <v>1.0999999999999999E-2</v>
      </c>
      <c r="F100" s="1">
        <v>2E-3</v>
      </c>
      <c r="G100" s="1">
        <v>12.387</v>
      </c>
      <c r="H100" s="1">
        <v>48.113999999999997</v>
      </c>
      <c r="I100" s="1">
        <v>8.2000000000000003E-2</v>
      </c>
      <c r="J100" s="1">
        <v>0.186</v>
      </c>
      <c r="K100" s="1">
        <v>0.30199999999999999</v>
      </c>
      <c r="L100" s="1">
        <v>0</v>
      </c>
      <c r="N100">
        <f t="shared" si="45"/>
        <v>101.05600000000001</v>
      </c>
      <c r="P100" s="1">
        <v>74.12</v>
      </c>
      <c r="Q100" s="1">
        <v>95.629000000000005</v>
      </c>
      <c r="R100" s="1">
        <v>10.997</v>
      </c>
      <c r="S100" s="19">
        <f t="shared" si="88"/>
        <v>4.9999999999926104</v>
      </c>
      <c r="T100" s="19">
        <f>SUM(S$4:S100)</f>
        <v>244.95544477123434</v>
      </c>
      <c r="W100" s="4">
        <v>8</v>
      </c>
      <c r="X100" s="4">
        <v>3</v>
      </c>
      <c r="Y100" s="12">
        <v>0</v>
      </c>
      <c r="AA100" s="11">
        <f t="shared" si="46"/>
        <v>0.98365395915186149</v>
      </c>
      <c r="AB100" s="11">
        <f t="shared" si="47"/>
        <v>5.5540310912698602E-5</v>
      </c>
      <c r="AC100" s="11">
        <f t="shared" si="48"/>
        <v>3.1903757803641598E-4</v>
      </c>
      <c r="AD100" s="11">
        <f t="shared" si="49"/>
        <v>3.8912932617089603E-5</v>
      </c>
      <c r="AE100" s="11">
        <f t="shared" si="50"/>
        <v>0</v>
      </c>
      <c r="AF100" s="11">
        <f t="shared" si="51"/>
        <v>0.25493215611907694</v>
      </c>
      <c r="AG100" s="11">
        <f t="shared" si="52"/>
        <v>1.7650946118927167</v>
      </c>
      <c r="AH100" s="11">
        <f t="shared" si="53"/>
        <v>2.1620959759843486E-3</v>
      </c>
      <c r="AI100" s="11">
        <f t="shared" si="54"/>
        <v>3.8769184270063804E-3</v>
      </c>
      <c r="AJ100" s="11">
        <f t="shared" si="55"/>
        <v>5.9782928936871343E-3</v>
      </c>
      <c r="AK100" s="11">
        <f t="shared" si="56"/>
        <v>0</v>
      </c>
      <c r="AL100" s="11">
        <f t="shared" si="57"/>
        <v>0</v>
      </c>
      <c r="AM100" s="11">
        <f t="shared" si="58"/>
        <v>3.0161115252818993</v>
      </c>
      <c r="AN100" s="11">
        <f t="shared" si="59"/>
        <v>0.87379763468679517</v>
      </c>
      <c r="AO100" s="8">
        <f t="shared" si="60"/>
        <v>0</v>
      </c>
      <c r="AQ100">
        <f t="shared" si="61"/>
        <v>39.969000000000001</v>
      </c>
      <c r="AR100">
        <f t="shared" si="62"/>
        <v>3.0000000000000001E-3</v>
      </c>
      <c r="AS100">
        <f t="shared" si="63"/>
        <v>1.0999999999999999E-2</v>
      </c>
      <c r="AT100">
        <f t="shared" si="64"/>
        <v>2E-3</v>
      </c>
      <c r="AU100">
        <f t="shared" si="65"/>
        <v>0</v>
      </c>
      <c r="AV100">
        <f t="shared" si="66"/>
        <v>12.387</v>
      </c>
      <c r="AW100">
        <f t="shared" si="67"/>
        <v>48.113999999999997</v>
      </c>
      <c r="AX100">
        <f t="shared" si="68"/>
        <v>8.2000000000000003E-2</v>
      </c>
      <c r="AY100">
        <f t="shared" si="69"/>
        <v>0.186</v>
      </c>
      <c r="AZ100">
        <f t="shared" si="70"/>
        <v>0.30199999999999999</v>
      </c>
      <c r="BA100">
        <f t="shared" si="71"/>
        <v>0</v>
      </c>
      <c r="BB100">
        <f t="shared" si="72"/>
        <v>0</v>
      </c>
      <c r="BC100">
        <f t="shared" si="73"/>
        <v>101.05600000000001</v>
      </c>
      <c r="BE100">
        <f t="shared" si="74"/>
        <v>0.66526298268974704</v>
      </c>
      <c r="BF100">
        <f t="shared" si="75"/>
        <v>3.7562917887461497E-5</v>
      </c>
      <c r="BG100">
        <f t="shared" si="76"/>
        <v>2.1577089054531189E-4</v>
      </c>
      <c r="BH100">
        <f t="shared" si="77"/>
        <v>2.6317520889532203E-5</v>
      </c>
      <c r="BI100">
        <f t="shared" si="78"/>
        <v>0.17241523300484385</v>
      </c>
      <c r="BJ100">
        <f t="shared" si="79"/>
        <v>0</v>
      </c>
      <c r="BK100">
        <f t="shared" si="80"/>
        <v>1.1937654449638251</v>
      </c>
      <c r="BL100">
        <f t="shared" si="81"/>
        <v>1.4622646556366737E-3</v>
      </c>
      <c r="BM100">
        <f t="shared" si="82"/>
        <v>2.6220301279719868E-3</v>
      </c>
      <c r="BN100">
        <f t="shared" si="83"/>
        <v>4.0432277274382537E-3</v>
      </c>
      <c r="BO100">
        <f t="shared" si="84"/>
        <v>0</v>
      </c>
      <c r="BP100">
        <f t="shared" si="85"/>
        <v>0</v>
      </c>
      <c r="BQ100">
        <f t="shared" si="86"/>
        <v>2.0398508344987847</v>
      </c>
      <c r="BR100">
        <f t="shared" si="87"/>
        <v>1.4785941571178622</v>
      </c>
    </row>
    <row r="101" spans="1:70">
      <c r="A101" t="s">
        <v>186</v>
      </c>
      <c r="B101">
        <v>396</v>
      </c>
      <c r="C101" s="1">
        <v>39.97</v>
      </c>
      <c r="D101" s="1">
        <v>4.0000000000000001E-3</v>
      </c>
      <c r="E101" s="1">
        <v>8.0000000000000002E-3</v>
      </c>
      <c r="F101" s="1">
        <v>6.0000000000000001E-3</v>
      </c>
      <c r="G101" s="1">
        <v>12.336</v>
      </c>
      <c r="H101" s="1">
        <v>48.06</v>
      </c>
      <c r="I101" s="1">
        <v>8.5000000000000006E-2</v>
      </c>
      <c r="J101" s="1">
        <v>0.185</v>
      </c>
      <c r="K101" s="1">
        <v>0.309</v>
      </c>
      <c r="L101" s="1">
        <v>0</v>
      </c>
      <c r="N101">
        <f t="shared" si="45"/>
        <v>100.96299999999999</v>
      </c>
      <c r="P101" s="1">
        <v>74.123999999999995</v>
      </c>
      <c r="Q101" s="1">
        <v>95.623999999999995</v>
      </c>
      <c r="R101" s="1">
        <v>10.997</v>
      </c>
      <c r="S101" s="19">
        <f t="shared" si="88"/>
        <v>6.4031242374345707</v>
      </c>
      <c r="T101" s="19">
        <f>SUM(S$4:S101)</f>
        <v>251.35856900866892</v>
      </c>
      <c r="W101" s="4">
        <v>8</v>
      </c>
      <c r="X101" s="4">
        <v>3</v>
      </c>
      <c r="Y101" s="12">
        <v>0</v>
      </c>
      <c r="AA101" s="11">
        <f t="shared" si="46"/>
        <v>0.98435810640670895</v>
      </c>
      <c r="AB101" s="11">
        <f t="shared" si="47"/>
        <v>7.4104905091704201E-5</v>
      </c>
      <c r="AC101" s="11">
        <f t="shared" si="48"/>
        <v>2.3218761671455661E-4</v>
      </c>
      <c r="AD101" s="11">
        <f t="shared" si="49"/>
        <v>1.1681944239859295E-4</v>
      </c>
      <c r="AE101" s="11">
        <f t="shared" si="50"/>
        <v>0</v>
      </c>
      <c r="AF101" s="11">
        <f t="shared" si="51"/>
        <v>0.25405792950791556</v>
      </c>
      <c r="AG101" s="11">
        <f t="shared" si="52"/>
        <v>1.764331565186416</v>
      </c>
      <c r="AH101" s="11">
        <f t="shared" si="53"/>
        <v>2.2427452938019333E-3</v>
      </c>
      <c r="AI101" s="11">
        <f t="shared" si="54"/>
        <v>3.858738601781285E-3</v>
      </c>
      <c r="AJ101" s="11">
        <f t="shared" si="55"/>
        <v>6.1210881978139148E-3</v>
      </c>
      <c r="AK101" s="11">
        <f t="shared" si="56"/>
        <v>0</v>
      </c>
      <c r="AL101" s="11">
        <f t="shared" si="57"/>
        <v>0</v>
      </c>
      <c r="AM101" s="11">
        <f t="shared" si="58"/>
        <v>3.0153932851586425</v>
      </c>
      <c r="AN101" s="11">
        <f t="shared" si="59"/>
        <v>0.87412839287176791</v>
      </c>
      <c r="AO101" s="8">
        <f t="shared" si="60"/>
        <v>0</v>
      </c>
      <c r="AQ101">
        <f t="shared" si="61"/>
        <v>39.97</v>
      </c>
      <c r="AR101">
        <f t="shared" si="62"/>
        <v>4.0000000000000001E-3</v>
      </c>
      <c r="AS101">
        <f t="shared" si="63"/>
        <v>8.0000000000000002E-3</v>
      </c>
      <c r="AT101">
        <f t="shared" si="64"/>
        <v>6.0000000000000001E-3</v>
      </c>
      <c r="AU101">
        <f t="shared" si="65"/>
        <v>0</v>
      </c>
      <c r="AV101">
        <f t="shared" si="66"/>
        <v>12.336</v>
      </c>
      <c r="AW101">
        <f t="shared" si="67"/>
        <v>48.06</v>
      </c>
      <c r="AX101">
        <f t="shared" si="68"/>
        <v>8.5000000000000006E-2</v>
      </c>
      <c r="AY101">
        <f t="shared" si="69"/>
        <v>0.185</v>
      </c>
      <c r="AZ101">
        <f t="shared" si="70"/>
        <v>0.309</v>
      </c>
      <c r="BA101">
        <f t="shared" si="71"/>
        <v>0</v>
      </c>
      <c r="BB101">
        <f t="shared" si="72"/>
        <v>0</v>
      </c>
      <c r="BC101">
        <f t="shared" si="73"/>
        <v>100.96299999999999</v>
      </c>
      <c r="BE101">
        <f t="shared" si="74"/>
        <v>0.66527962716378164</v>
      </c>
      <c r="BF101">
        <f t="shared" si="75"/>
        <v>5.0083890516615331E-5</v>
      </c>
      <c r="BG101">
        <f t="shared" si="76"/>
        <v>1.569242840329541E-4</v>
      </c>
      <c r="BH101">
        <f t="shared" si="77"/>
        <v>7.895256266859661E-5</v>
      </c>
      <c r="BI101">
        <f t="shared" si="78"/>
        <v>0.1717053616168365</v>
      </c>
      <c r="BJ101">
        <f t="shared" si="79"/>
        <v>0</v>
      </c>
      <c r="BK101">
        <f t="shared" si="80"/>
        <v>1.1924256408729568</v>
      </c>
      <c r="BL101">
        <f t="shared" si="81"/>
        <v>1.5157621430380156E-3</v>
      </c>
      <c r="BM101">
        <f t="shared" si="82"/>
        <v>2.6079331918000942E-3</v>
      </c>
      <c r="BN101">
        <f t="shared" si="83"/>
        <v>4.1369449264186103E-3</v>
      </c>
      <c r="BO101">
        <f t="shared" si="84"/>
        <v>0</v>
      </c>
      <c r="BP101">
        <f t="shared" si="85"/>
        <v>0</v>
      </c>
      <c r="BQ101">
        <f t="shared" si="86"/>
        <v>2.0379572306520499</v>
      </c>
      <c r="BR101">
        <f t="shared" si="87"/>
        <v>1.479615587513512</v>
      </c>
    </row>
    <row r="102" spans="1:70">
      <c r="A102" t="s">
        <v>187</v>
      </c>
      <c r="B102">
        <v>399</v>
      </c>
      <c r="C102" s="1">
        <v>40.04</v>
      </c>
      <c r="D102" s="1">
        <v>6.0000000000000001E-3</v>
      </c>
      <c r="E102" s="1">
        <v>1.4E-2</v>
      </c>
      <c r="F102" s="1">
        <v>6.0000000000000001E-3</v>
      </c>
      <c r="G102" s="1">
        <v>12.378</v>
      </c>
      <c r="H102" s="1">
        <v>48.14</v>
      </c>
      <c r="I102" s="1">
        <v>8.5999999999999993E-2</v>
      </c>
      <c r="J102" s="1">
        <v>0.187</v>
      </c>
      <c r="K102" s="1">
        <v>0.307</v>
      </c>
      <c r="L102" s="1">
        <v>5.0000000000000001E-3</v>
      </c>
      <c r="N102">
        <f t="shared" si="45"/>
        <v>101.169</v>
      </c>
      <c r="P102" s="1">
        <v>74.128</v>
      </c>
      <c r="Q102" s="1">
        <v>95.619</v>
      </c>
      <c r="R102" s="1">
        <v>10.997</v>
      </c>
      <c r="S102" s="19">
        <f t="shared" si="88"/>
        <v>6.403124237432352</v>
      </c>
      <c r="T102" s="19">
        <f>SUM(S$4:S102)</f>
        <v>257.76169324610129</v>
      </c>
      <c r="W102" s="4">
        <v>8</v>
      </c>
      <c r="X102" s="4">
        <v>3</v>
      </c>
      <c r="Y102" s="12">
        <v>0</v>
      </c>
      <c r="AA102" s="11">
        <f t="shared" si="46"/>
        <v>0.98417939393010634</v>
      </c>
      <c r="AB102" s="11">
        <f t="shared" si="47"/>
        <v>1.109428810002273E-4</v>
      </c>
      <c r="AC102" s="11">
        <f t="shared" si="48"/>
        <v>4.0554432416469913E-4</v>
      </c>
      <c r="AD102" s="11">
        <f t="shared" si="49"/>
        <v>1.1659404084432073E-4</v>
      </c>
      <c r="AE102" s="11">
        <f t="shared" si="50"/>
        <v>0</v>
      </c>
      <c r="AF102" s="11">
        <f t="shared" si="51"/>
        <v>0.25443104237470149</v>
      </c>
      <c r="AG102" s="11">
        <f t="shared" si="52"/>
        <v>1.7638585258227983</v>
      </c>
      <c r="AH102" s="11">
        <f t="shared" si="53"/>
        <v>2.264752275488632E-3</v>
      </c>
      <c r="AI102" s="11">
        <f t="shared" si="54"/>
        <v>3.8929288195209133E-3</v>
      </c>
      <c r="AJ102" s="11">
        <f t="shared" si="55"/>
        <v>6.0697353897720512E-3</v>
      </c>
      <c r="AK102" s="11">
        <f t="shared" si="56"/>
        <v>2.3826829598363729E-4</v>
      </c>
      <c r="AL102" s="11">
        <f t="shared" si="57"/>
        <v>0</v>
      </c>
      <c r="AM102" s="11">
        <f t="shared" si="58"/>
        <v>3.0155677281543802</v>
      </c>
      <c r="AN102" s="11">
        <f t="shared" si="59"/>
        <v>0.87393729503248152</v>
      </c>
      <c r="AO102" s="8">
        <f t="shared" si="60"/>
        <v>0</v>
      </c>
      <c r="AQ102">
        <f t="shared" si="61"/>
        <v>40.04</v>
      </c>
      <c r="AR102">
        <f t="shared" si="62"/>
        <v>6.0000000000000001E-3</v>
      </c>
      <c r="AS102">
        <f t="shared" si="63"/>
        <v>1.4E-2</v>
      </c>
      <c r="AT102">
        <f t="shared" si="64"/>
        <v>6.0000000000000001E-3</v>
      </c>
      <c r="AU102">
        <f t="shared" si="65"/>
        <v>0</v>
      </c>
      <c r="AV102">
        <f t="shared" si="66"/>
        <v>12.378000000000002</v>
      </c>
      <c r="AW102">
        <f t="shared" si="67"/>
        <v>48.14</v>
      </c>
      <c r="AX102">
        <f t="shared" si="68"/>
        <v>8.5999999999999993E-2</v>
      </c>
      <c r="AY102">
        <f t="shared" si="69"/>
        <v>0.187</v>
      </c>
      <c r="AZ102">
        <f t="shared" si="70"/>
        <v>0.307</v>
      </c>
      <c r="BA102">
        <f t="shared" si="71"/>
        <v>5.0000000000000001E-3</v>
      </c>
      <c r="BB102">
        <f t="shared" si="72"/>
        <v>0</v>
      </c>
      <c r="BC102">
        <f t="shared" si="73"/>
        <v>101.169</v>
      </c>
      <c r="BE102">
        <f t="shared" si="74"/>
        <v>0.66644474034620504</v>
      </c>
      <c r="BF102">
        <f t="shared" si="75"/>
        <v>7.5125835774922993E-5</v>
      </c>
      <c r="BG102">
        <f t="shared" si="76"/>
        <v>2.7461749705766971E-4</v>
      </c>
      <c r="BH102">
        <f t="shared" si="77"/>
        <v>7.895256266859661E-5</v>
      </c>
      <c r="BI102">
        <f t="shared" si="78"/>
        <v>0.1722899615834308</v>
      </c>
      <c r="BJ102">
        <f t="shared" si="79"/>
        <v>0</v>
      </c>
      <c r="BK102">
        <f t="shared" si="80"/>
        <v>1.1944105358223915</v>
      </c>
      <c r="BL102">
        <f t="shared" si="81"/>
        <v>1.5335946388384625E-3</v>
      </c>
      <c r="BM102">
        <f t="shared" si="82"/>
        <v>2.6361270641438793E-3</v>
      </c>
      <c r="BN102">
        <f t="shared" si="83"/>
        <v>4.1101685838527942E-3</v>
      </c>
      <c r="BO102">
        <f t="shared" si="84"/>
        <v>1.6134523200637637E-4</v>
      </c>
      <c r="BP102">
        <f t="shared" si="85"/>
        <v>0</v>
      </c>
      <c r="BQ102">
        <f t="shared" si="86"/>
        <v>2.0420151691663704</v>
      </c>
      <c r="BR102">
        <f t="shared" si="87"/>
        <v>1.4767606889940257</v>
      </c>
    </row>
    <row r="103" spans="1:70">
      <c r="A103" t="s">
        <v>188</v>
      </c>
      <c r="B103">
        <v>402</v>
      </c>
      <c r="C103" s="1">
        <v>39.906999999999996</v>
      </c>
      <c r="D103" s="1">
        <v>2E-3</v>
      </c>
      <c r="E103" s="1">
        <v>1.2E-2</v>
      </c>
      <c r="F103" s="1">
        <v>3.0000000000000001E-3</v>
      </c>
      <c r="G103" s="1">
        <v>12.335000000000001</v>
      </c>
      <c r="H103" s="1">
        <v>48.021000000000001</v>
      </c>
      <c r="I103" s="1">
        <v>8.4000000000000005E-2</v>
      </c>
      <c r="J103" s="1">
        <v>0.183</v>
      </c>
      <c r="K103" s="1">
        <v>0.30199999999999999</v>
      </c>
      <c r="L103" s="1">
        <v>0</v>
      </c>
      <c r="N103">
        <f t="shared" si="45"/>
        <v>100.84900000000002</v>
      </c>
      <c r="P103" s="1">
        <v>74.132000000000005</v>
      </c>
      <c r="Q103" s="1">
        <v>95.614999999999995</v>
      </c>
      <c r="R103" s="1">
        <v>10.997</v>
      </c>
      <c r="S103" s="19">
        <f t="shared" si="88"/>
        <v>5.6568542494992942</v>
      </c>
      <c r="T103" s="19">
        <f>SUM(S$4:S103)</f>
        <v>263.41854749560059</v>
      </c>
      <c r="W103" s="4">
        <v>8</v>
      </c>
      <c r="X103" s="4">
        <v>3</v>
      </c>
      <c r="Y103" s="12">
        <v>0</v>
      </c>
      <c r="AA103" s="11">
        <f t="shared" si="46"/>
        <v>0.9839749814924712</v>
      </c>
      <c r="AB103" s="11">
        <f t="shared" si="47"/>
        <v>3.7096502095734881E-5</v>
      </c>
      <c r="AC103" s="11">
        <f t="shared" si="48"/>
        <v>3.4869547701584495E-4</v>
      </c>
      <c r="AD103" s="11">
        <f t="shared" si="49"/>
        <v>5.8479161189116952E-5</v>
      </c>
      <c r="AE103" s="11">
        <f t="shared" si="50"/>
        <v>0</v>
      </c>
      <c r="AF103" s="11">
        <f t="shared" si="51"/>
        <v>0.25433934518346812</v>
      </c>
      <c r="AG103" s="11">
        <f t="shared" si="52"/>
        <v>1.7649956466304686</v>
      </c>
      <c r="AH103" s="11">
        <f t="shared" si="53"/>
        <v>2.2189949592505078E-3</v>
      </c>
      <c r="AI103" s="11">
        <f t="shared" si="54"/>
        <v>3.8215603493866918E-3</v>
      </c>
      <c r="AJ103" s="11">
        <f t="shared" si="55"/>
        <v>5.9895349309849449E-3</v>
      </c>
      <c r="AK103" s="11">
        <f t="shared" si="56"/>
        <v>0</v>
      </c>
      <c r="AL103" s="11">
        <f t="shared" si="57"/>
        <v>0</v>
      </c>
      <c r="AM103" s="11">
        <f t="shared" si="58"/>
        <v>3.0157843346863307</v>
      </c>
      <c r="AN103" s="11">
        <f t="shared" si="59"/>
        <v>0.87404796816054831</v>
      </c>
      <c r="AO103" s="8">
        <f t="shared" si="60"/>
        <v>0</v>
      </c>
      <c r="AQ103">
        <f t="shared" si="61"/>
        <v>39.906999999999996</v>
      </c>
      <c r="AR103">
        <f t="shared" si="62"/>
        <v>2E-3</v>
      </c>
      <c r="AS103">
        <f t="shared" si="63"/>
        <v>1.2E-2</v>
      </c>
      <c r="AT103">
        <f t="shared" si="64"/>
        <v>3.0000000000000001E-3</v>
      </c>
      <c r="AU103">
        <f t="shared" si="65"/>
        <v>0</v>
      </c>
      <c r="AV103">
        <f t="shared" si="66"/>
        <v>12.335000000000001</v>
      </c>
      <c r="AW103">
        <f t="shared" si="67"/>
        <v>48.021000000000001</v>
      </c>
      <c r="AX103">
        <f t="shared" si="68"/>
        <v>8.4000000000000005E-2</v>
      </c>
      <c r="AY103">
        <f t="shared" si="69"/>
        <v>0.183</v>
      </c>
      <c r="AZ103">
        <f t="shared" si="70"/>
        <v>0.30199999999999999</v>
      </c>
      <c r="BA103">
        <f t="shared" si="71"/>
        <v>0</v>
      </c>
      <c r="BB103">
        <f t="shared" si="72"/>
        <v>0</v>
      </c>
      <c r="BC103">
        <f t="shared" si="73"/>
        <v>100.84900000000002</v>
      </c>
      <c r="BE103">
        <f t="shared" si="74"/>
        <v>0.66423102529960054</v>
      </c>
      <c r="BF103">
        <f t="shared" si="75"/>
        <v>2.5041945258307666E-5</v>
      </c>
      <c r="BG103">
        <f t="shared" si="76"/>
        <v>2.3538642604943117E-4</v>
      </c>
      <c r="BH103">
        <f t="shared" si="77"/>
        <v>3.9476281334298305E-5</v>
      </c>
      <c r="BI103">
        <f t="shared" si="78"/>
        <v>0.17169144257001284</v>
      </c>
      <c r="BJ103">
        <f t="shared" si="79"/>
        <v>0</v>
      </c>
      <c r="BK103">
        <f t="shared" si="80"/>
        <v>1.1914580045851073</v>
      </c>
      <c r="BL103">
        <f t="shared" si="81"/>
        <v>1.4979296472375683E-3</v>
      </c>
      <c r="BM103">
        <f t="shared" si="82"/>
        <v>2.5797393194563092E-3</v>
      </c>
      <c r="BN103">
        <f t="shared" si="83"/>
        <v>4.0432277274382537E-3</v>
      </c>
      <c r="BO103">
        <f t="shared" si="84"/>
        <v>0</v>
      </c>
      <c r="BP103">
        <f t="shared" si="85"/>
        <v>0</v>
      </c>
      <c r="BQ103">
        <f t="shared" si="86"/>
        <v>2.0358012738014946</v>
      </c>
      <c r="BR103">
        <f t="shared" si="87"/>
        <v>1.4813746181889811</v>
      </c>
    </row>
    <row r="104" spans="1:70">
      <c r="A104" t="s">
        <v>189</v>
      </c>
      <c r="B104">
        <v>405</v>
      </c>
      <c r="C104" s="1">
        <v>39.957000000000001</v>
      </c>
      <c r="D104" s="1">
        <v>4.0000000000000001E-3</v>
      </c>
      <c r="E104" s="1">
        <v>8.9999999999999993E-3</v>
      </c>
      <c r="F104" s="1">
        <v>5.0000000000000001E-3</v>
      </c>
      <c r="G104" s="1">
        <v>12.336</v>
      </c>
      <c r="H104" s="1">
        <v>48.048999999999999</v>
      </c>
      <c r="I104" s="1">
        <v>8.5000000000000006E-2</v>
      </c>
      <c r="J104" s="1">
        <v>0.191</v>
      </c>
      <c r="K104" s="1">
        <v>0.30599999999999999</v>
      </c>
      <c r="L104" s="1">
        <v>0</v>
      </c>
      <c r="N104">
        <f t="shared" si="45"/>
        <v>100.94199999999999</v>
      </c>
      <c r="P104" s="1">
        <v>74.135000000000005</v>
      </c>
      <c r="Q104" s="1">
        <v>95.61</v>
      </c>
      <c r="R104" s="1">
        <v>10.997</v>
      </c>
      <c r="S104" s="19">
        <f t="shared" si="88"/>
        <v>5.8309518948414594</v>
      </c>
      <c r="T104" s="19">
        <f>SUM(S$4:S104)</f>
        <v>269.24949939044205</v>
      </c>
      <c r="W104" s="4">
        <v>8</v>
      </c>
      <c r="X104" s="4">
        <v>3</v>
      </c>
      <c r="Y104" s="12">
        <v>0</v>
      </c>
      <c r="AA104" s="11">
        <f t="shared" si="46"/>
        <v>0.98427518080829435</v>
      </c>
      <c r="AB104" s="11">
        <f t="shared" si="47"/>
        <v>7.4122770229520944E-5</v>
      </c>
      <c r="AC104" s="11">
        <f t="shared" si="48"/>
        <v>2.6127404131207467E-4</v>
      </c>
      <c r="AD104" s="11">
        <f t="shared" si="49"/>
        <v>9.7373004262631078E-5</v>
      </c>
      <c r="AE104" s="11">
        <f t="shared" si="50"/>
        <v>0</v>
      </c>
      <c r="AF104" s="11">
        <f t="shared" si="51"/>
        <v>0.2541191775443104</v>
      </c>
      <c r="AG104" s="11">
        <f t="shared" si="52"/>
        <v>1.7643529899492021</v>
      </c>
      <c r="AH104" s="11">
        <f t="shared" si="53"/>
        <v>2.2432859726370527E-3</v>
      </c>
      <c r="AI104" s="11">
        <f t="shared" si="54"/>
        <v>3.9848473122986805E-3</v>
      </c>
      <c r="AJ104" s="11">
        <f t="shared" si="55"/>
        <v>6.0631214961421355E-3</v>
      </c>
      <c r="AK104" s="11">
        <f t="shared" si="56"/>
        <v>0</v>
      </c>
      <c r="AL104" s="11">
        <f t="shared" si="57"/>
        <v>0</v>
      </c>
      <c r="AM104" s="11">
        <f t="shared" si="58"/>
        <v>3.0154713728986891</v>
      </c>
      <c r="AN104" s="11">
        <f t="shared" si="59"/>
        <v>0.87410320457384905</v>
      </c>
      <c r="AO104" s="8">
        <f t="shared" si="60"/>
        <v>0</v>
      </c>
      <c r="AQ104">
        <f t="shared" si="61"/>
        <v>39.957000000000001</v>
      </c>
      <c r="AR104">
        <f t="shared" si="62"/>
        <v>4.0000000000000001E-3</v>
      </c>
      <c r="AS104">
        <f t="shared" si="63"/>
        <v>8.9999999999999993E-3</v>
      </c>
      <c r="AT104">
        <f t="shared" si="64"/>
        <v>5.0000000000000001E-3</v>
      </c>
      <c r="AU104">
        <f t="shared" si="65"/>
        <v>0</v>
      </c>
      <c r="AV104">
        <f t="shared" si="66"/>
        <v>12.336</v>
      </c>
      <c r="AW104">
        <f t="shared" si="67"/>
        <v>48.048999999999999</v>
      </c>
      <c r="AX104">
        <f t="shared" si="68"/>
        <v>8.5000000000000006E-2</v>
      </c>
      <c r="AY104">
        <f t="shared" si="69"/>
        <v>0.191</v>
      </c>
      <c r="AZ104">
        <f t="shared" si="70"/>
        <v>0.30599999999999999</v>
      </c>
      <c r="BA104">
        <f t="shared" si="71"/>
        <v>0</v>
      </c>
      <c r="BB104">
        <f t="shared" si="72"/>
        <v>0</v>
      </c>
      <c r="BC104">
        <f t="shared" si="73"/>
        <v>100.94199999999999</v>
      </c>
      <c r="BE104">
        <f t="shared" si="74"/>
        <v>0.66506324900133162</v>
      </c>
      <c r="BF104">
        <f t="shared" si="75"/>
        <v>5.0083890516615331E-5</v>
      </c>
      <c r="BG104">
        <f t="shared" si="76"/>
        <v>1.7653981953707335E-4</v>
      </c>
      <c r="BH104">
        <f t="shared" si="77"/>
        <v>6.5793802223830508E-5</v>
      </c>
      <c r="BI104">
        <f t="shared" si="78"/>
        <v>0.1717053616168365</v>
      </c>
      <c r="BJ104">
        <f t="shared" si="79"/>
        <v>0</v>
      </c>
      <c r="BK104">
        <f t="shared" si="80"/>
        <v>1.1921527178174094</v>
      </c>
      <c r="BL104">
        <f t="shared" si="81"/>
        <v>1.5157621430380156E-3</v>
      </c>
      <c r="BM104">
        <f t="shared" si="82"/>
        <v>2.6925148088314489E-3</v>
      </c>
      <c r="BN104">
        <f t="shared" si="83"/>
        <v>4.0967804125698858E-3</v>
      </c>
      <c r="BO104">
        <f t="shared" si="84"/>
        <v>0</v>
      </c>
      <c r="BP104">
        <f t="shared" si="85"/>
        <v>0</v>
      </c>
      <c r="BQ104">
        <f t="shared" si="86"/>
        <v>2.037518803312294</v>
      </c>
      <c r="BR104">
        <f t="shared" si="87"/>
        <v>1.4799722917877298</v>
      </c>
    </row>
    <row r="105" spans="1:70">
      <c r="A105" t="s">
        <v>190</v>
      </c>
      <c r="B105">
        <v>408</v>
      </c>
      <c r="C105" s="1">
        <v>39.997999999999998</v>
      </c>
      <c r="D105" s="1">
        <v>0</v>
      </c>
      <c r="E105" s="1">
        <v>1.0999999999999999E-2</v>
      </c>
      <c r="F105" s="1">
        <v>6.0000000000000001E-3</v>
      </c>
      <c r="G105" s="1">
        <v>12.404999999999999</v>
      </c>
      <c r="H105" s="1">
        <v>48.179000000000002</v>
      </c>
      <c r="I105" s="1">
        <v>8.6999999999999994E-2</v>
      </c>
      <c r="J105" s="1">
        <v>0.17899999999999999</v>
      </c>
      <c r="K105" s="1">
        <v>0.312</v>
      </c>
      <c r="L105" s="1">
        <v>5.0000000000000001E-3</v>
      </c>
      <c r="N105">
        <f t="shared" si="45"/>
        <v>101.182</v>
      </c>
      <c r="P105" s="1">
        <v>74.14</v>
      </c>
      <c r="Q105" s="1">
        <v>95.605000000000004</v>
      </c>
      <c r="R105" s="1">
        <v>10.997</v>
      </c>
      <c r="S105" s="19">
        <f t="shared" si="88"/>
        <v>7.0710678118590442</v>
      </c>
      <c r="T105" s="19">
        <f>SUM(S$4:S105)</f>
        <v>276.32056720230111</v>
      </c>
      <c r="W105" s="4">
        <v>8</v>
      </c>
      <c r="X105" s="4">
        <v>3</v>
      </c>
      <c r="Y105" s="12">
        <v>0</v>
      </c>
      <c r="AA105" s="11">
        <f t="shared" si="46"/>
        <v>0.98326364040506464</v>
      </c>
      <c r="AB105" s="11">
        <f t="shared" si="47"/>
        <v>0</v>
      </c>
      <c r="AC105" s="11">
        <f t="shared" si="48"/>
        <v>3.1867976032721757E-4</v>
      </c>
      <c r="AD105" s="11">
        <f t="shared" si="49"/>
        <v>1.1660786904507988E-4</v>
      </c>
      <c r="AE105" s="11">
        <f t="shared" si="50"/>
        <v>0</v>
      </c>
      <c r="AF105" s="11">
        <f t="shared" si="51"/>
        <v>0.2550162717722726</v>
      </c>
      <c r="AG105" s="11">
        <f t="shared" si="52"/>
        <v>1.7654968583840602</v>
      </c>
      <c r="AH105" s="11">
        <f t="shared" si="53"/>
        <v>2.291358330043338E-3</v>
      </c>
      <c r="AI105" s="11">
        <f t="shared" si="54"/>
        <v>3.7268283642725168E-3</v>
      </c>
      <c r="AJ105" s="11">
        <f t="shared" si="55"/>
        <v>6.1693226177115335E-3</v>
      </c>
      <c r="AK105" s="11">
        <f t="shared" si="56"/>
        <v>2.3829655490499851E-4</v>
      </c>
      <c r="AL105" s="11">
        <f t="shared" si="57"/>
        <v>0</v>
      </c>
      <c r="AM105" s="11">
        <f t="shared" si="58"/>
        <v>3.0166378640577021</v>
      </c>
      <c r="AN105" s="11">
        <f t="shared" si="59"/>
        <v>0.87378638229757932</v>
      </c>
      <c r="AO105" s="8">
        <f t="shared" si="60"/>
        <v>0</v>
      </c>
      <c r="AQ105">
        <f t="shared" si="61"/>
        <v>39.997999999999998</v>
      </c>
      <c r="AR105">
        <f t="shared" si="62"/>
        <v>0</v>
      </c>
      <c r="AS105">
        <f t="shared" si="63"/>
        <v>1.0999999999999999E-2</v>
      </c>
      <c r="AT105">
        <f t="shared" si="64"/>
        <v>6.0000000000000001E-3</v>
      </c>
      <c r="AU105">
        <f t="shared" si="65"/>
        <v>0</v>
      </c>
      <c r="AV105">
        <f t="shared" si="66"/>
        <v>12.404999999999999</v>
      </c>
      <c r="AW105">
        <f t="shared" si="67"/>
        <v>48.179000000000002</v>
      </c>
      <c r="AX105">
        <f t="shared" si="68"/>
        <v>8.6999999999999994E-2</v>
      </c>
      <c r="AY105">
        <f t="shared" si="69"/>
        <v>0.17899999999999999</v>
      </c>
      <c r="AZ105">
        <f t="shared" si="70"/>
        <v>0.312</v>
      </c>
      <c r="BA105">
        <f t="shared" si="71"/>
        <v>5.0000000000000001E-3</v>
      </c>
      <c r="BB105">
        <f t="shared" si="72"/>
        <v>0</v>
      </c>
      <c r="BC105">
        <f t="shared" si="73"/>
        <v>101.182</v>
      </c>
      <c r="BE105">
        <f t="shared" si="74"/>
        <v>0.66574567243675098</v>
      </c>
      <c r="BF105">
        <f t="shared" si="75"/>
        <v>0</v>
      </c>
      <c r="BG105">
        <f t="shared" si="76"/>
        <v>2.1577089054531189E-4</v>
      </c>
      <c r="BH105">
        <f t="shared" si="77"/>
        <v>7.895256266859661E-5</v>
      </c>
      <c r="BI105">
        <f t="shared" si="78"/>
        <v>0.17266577584766996</v>
      </c>
      <c r="BJ105">
        <f t="shared" si="79"/>
        <v>0</v>
      </c>
      <c r="BK105">
        <f t="shared" si="80"/>
        <v>1.195378172110241</v>
      </c>
      <c r="BL105">
        <f t="shared" si="81"/>
        <v>1.5514271346389098E-3</v>
      </c>
      <c r="BM105">
        <f t="shared" si="82"/>
        <v>2.5233515747687396E-3</v>
      </c>
      <c r="BN105">
        <f t="shared" si="83"/>
        <v>4.1771094402673348E-3</v>
      </c>
      <c r="BO105">
        <f t="shared" si="84"/>
        <v>1.6134523200637637E-4</v>
      </c>
      <c r="BP105">
        <f t="shared" si="85"/>
        <v>0</v>
      </c>
      <c r="BQ105">
        <f t="shared" si="86"/>
        <v>2.0424975772295575</v>
      </c>
      <c r="BR105">
        <f t="shared" si="87"/>
        <v>1.4769358346801411</v>
      </c>
    </row>
    <row r="106" spans="1:70">
      <c r="A106" t="s">
        <v>191</v>
      </c>
      <c r="B106">
        <v>411</v>
      </c>
      <c r="C106" s="1">
        <v>39.985999999999997</v>
      </c>
      <c r="D106" s="1">
        <v>5.0000000000000001E-3</v>
      </c>
      <c r="E106" s="1">
        <v>0.01</v>
      </c>
      <c r="F106" s="1">
        <v>8.0000000000000002E-3</v>
      </c>
      <c r="G106" s="1">
        <v>12.345000000000001</v>
      </c>
      <c r="H106" s="1">
        <v>48.069000000000003</v>
      </c>
      <c r="I106" s="1">
        <v>8.5999999999999993E-2</v>
      </c>
      <c r="J106" s="1">
        <v>0.189</v>
      </c>
      <c r="K106" s="1">
        <v>0.309</v>
      </c>
      <c r="L106" s="1">
        <v>0</v>
      </c>
      <c r="N106">
        <f t="shared" si="45"/>
        <v>101.00699999999999</v>
      </c>
      <c r="P106" s="1">
        <v>74.143000000000001</v>
      </c>
      <c r="Q106" s="1">
        <v>95.600999999999999</v>
      </c>
      <c r="R106" s="1">
        <v>10.997</v>
      </c>
      <c r="S106" s="19">
        <f t="shared" si="88"/>
        <v>5.0000000000039799</v>
      </c>
      <c r="T106" s="19">
        <f>SUM(S$4:S106)</f>
        <v>281.32056720230509</v>
      </c>
      <c r="W106" s="4">
        <v>8</v>
      </c>
      <c r="X106" s="4">
        <v>3</v>
      </c>
      <c r="Y106" s="12">
        <v>0</v>
      </c>
      <c r="AA106" s="11">
        <f t="shared" si="46"/>
        <v>0.98435934145194914</v>
      </c>
      <c r="AB106" s="11">
        <f t="shared" si="47"/>
        <v>9.2594182114243798E-5</v>
      </c>
      <c r="AC106" s="11">
        <f t="shared" si="48"/>
        <v>2.9011875044080804E-4</v>
      </c>
      <c r="AD106" s="11">
        <f t="shared" si="49"/>
        <v>1.5569712636328591E-4</v>
      </c>
      <c r="AE106" s="11">
        <f t="shared" si="50"/>
        <v>0</v>
      </c>
      <c r="AF106" s="11">
        <f t="shared" si="51"/>
        <v>0.25414186899991187</v>
      </c>
      <c r="AG106" s="11">
        <f t="shared" si="52"/>
        <v>1.7639580656146734</v>
      </c>
      <c r="AH106" s="11">
        <f t="shared" si="53"/>
        <v>2.2682254084223333E-3</v>
      </c>
      <c r="AI106" s="11">
        <f t="shared" si="54"/>
        <v>3.9405983115003967E-3</v>
      </c>
      <c r="AJ106" s="11">
        <f t="shared" si="55"/>
        <v>6.1186465821591492E-3</v>
      </c>
      <c r="AK106" s="11">
        <f t="shared" si="56"/>
        <v>0</v>
      </c>
      <c r="AL106" s="11">
        <f t="shared" si="57"/>
        <v>0</v>
      </c>
      <c r="AM106" s="11">
        <f t="shared" si="58"/>
        <v>3.0153251564275352</v>
      </c>
      <c r="AN106" s="11">
        <f t="shared" si="59"/>
        <v>0.87406873929241391</v>
      </c>
      <c r="AO106" s="8">
        <f t="shared" si="60"/>
        <v>0</v>
      </c>
      <c r="AQ106">
        <f t="shared" si="61"/>
        <v>39.985999999999997</v>
      </c>
      <c r="AR106">
        <f t="shared" si="62"/>
        <v>5.0000000000000001E-3</v>
      </c>
      <c r="AS106">
        <f t="shared" si="63"/>
        <v>0.01</v>
      </c>
      <c r="AT106">
        <f t="shared" si="64"/>
        <v>8.0000000000000002E-3</v>
      </c>
      <c r="AU106">
        <f t="shared" si="65"/>
        <v>0</v>
      </c>
      <c r="AV106">
        <f t="shared" si="66"/>
        <v>12.345000000000001</v>
      </c>
      <c r="AW106">
        <f t="shared" si="67"/>
        <v>48.069000000000003</v>
      </c>
      <c r="AX106">
        <f t="shared" si="68"/>
        <v>8.5999999999999993E-2</v>
      </c>
      <c r="AY106">
        <f t="shared" si="69"/>
        <v>0.189</v>
      </c>
      <c r="AZ106">
        <f t="shared" si="70"/>
        <v>0.309</v>
      </c>
      <c r="BA106">
        <f t="shared" si="71"/>
        <v>0</v>
      </c>
      <c r="BB106">
        <f t="shared" si="72"/>
        <v>0</v>
      </c>
      <c r="BC106">
        <f t="shared" si="73"/>
        <v>101.00699999999999</v>
      </c>
      <c r="BE106">
        <f t="shared" si="74"/>
        <v>0.66554593874833556</v>
      </c>
      <c r="BF106">
        <f t="shared" si="75"/>
        <v>6.2604863145769159E-5</v>
      </c>
      <c r="BG106">
        <f t="shared" si="76"/>
        <v>1.9615535504119265E-4</v>
      </c>
      <c r="BH106">
        <f t="shared" si="77"/>
        <v>1.0527008355812881E-4</v>
      </c>
      <c r="BI106">
        <f t="shared" si="78"/>
        <v>0.17183063303824955</v>
      </c>
      <c r="BJ106">
        <f t="shared" si="79"/>
        <v>0</v>
      </c>
      <c r="BK106">
        <f t="shared" si="80"/>
        <v>1.1926489415547683</v>
      </c>
      <c r="BL106">
        <f t="shared" si="81"/>
        <v>1.5335946388384625E-3</v>
      </c>
      <c r="BM106">
        <f t="shared" si="82"/>
        <v>2.6643209364876639E-3</v>
      </c>
      <c r="BN106">
        <f t="shared" si="83"/>
        <v>4.1369449264186103E-3</v>
      </c>
      <c r="BO106">
        <f t="shared" si="84"/>
        <v>0</v>
      </c>
      <c r="BP106">
        <f t="shared" si="85"/>
        <v>0</v>
      </c>
      <c r="BQ106">
        <f t="shared" si="86"/>
        <v>2.0387244041448436</v>
      </c>
      <c r="BR106">
        <f t="shared" si="87"/>
        <v>1.4790253897472392</v>
      </c>
    </row>
    <row r="107" spans="1:70">
      <c r="A107" t="s">
        <v>192</v>
      </c>
      <c r="B107">
        <v>414</v>
      </c>
      <c r="C107" s="1">
        <v>39.817</v>
      </c>
      <c r="D107" s="1">
        <v>7.0000000000000001E-3</v>
      </c>
      <c r="E107" s="1">
        <v>7.0000000000000001E-3</v>
      </c>
      <c r="F107" s="1">
        <v>8.9999999999999993E-3</v>
      </c>
      <c r="G107" s="1">
        <v>12.349</v>
      </c>
      <c r="H107" s="1">
        <v>47.935000000000002</v>
      </c>
      <c r="I107" s="1">
        <v>8.5000000000000006E-2</v>
      </c>
      <c r="J107" s="1">
        <v>0.188</v>
      </c>
      <c r="K107" s="1">
        <v>0.312</v>
      </c>
      <c r="L107" s="1">
        <v>2E-3</v>
      </c>
      <c r="N107">
        <f t="shared" si="45"/>
        <v>100.71099999999998</v>
      </c>
      <c r="P107" s="1">
        <v>74.147000000000006</v>
      </c>
      <c r="Q107" s="1">
        <v>95.594999999999999</v>
      </c>
      <c r="R107" s="1">
        <v>10.997</v>
      </c>
      <c r="S107" s="19">
        <f t="shared" si="88"/>
        <v>7.2111025509308799</v>
      </c>
      <c r="T107" s="19">
        <f>SUM(S$4:S107)</f>
        <v>288.53166975323597</v>
      </c>
      <c r="W107" s="4">
        <v>8</v>
      </c>
      <c r="X107" s="4">
        <v>3</v>
      </c>
      <c r="Y107" s="12">
        <v>0</v>
      </c>
      <c r="AA107" s="11">
        <f t="shared" si="46"/>
        <v>0.98342536315670459</v>
      </c>
      <c r="AB107" s="11">
        <f t="shared" si="47"/>
        <v>1.3005854762059086E-4</v>
      </c>
      <c r="AC107" s="11">
        <f t="shared" si="48"/>
        <v>2.0375158815743647E-4</v>
      </c>
      <c r="AD107" s="11">
        <f t="shared" si="49"/>
        <v>1.757358166014587E-4</v>
      </c>
      <c r="AE107" s="11">
        <f t="shared" si="50"/>
        <v>0</v>
      </c>
      <c r="AF107" s="11">
        <f t="shared" si="51"/>
        <v>0.25506101295410338</v>
      </c>
      <c r="AG107" s="11">
        <f t="shared" si="52"/>
        <v>1.7648307616435215</v>
      </c>
      <c r="AH107" s="11">
        <f t="shared" si="53"/>
        <v>2.2492299086686296E-3</v>
      </c>
      <c r="AI107" s="11">
        <f t="shared" si="54"/>
        <v>3.9326507219887407E-3</v>
      </c>
      <c r="AJ107" s="11">
        <f t="shared" si="55"/>
        <v>6.1983864209727351E-3</v>
      </c>
      <c r="AK107" s="11">
        <f t="shared" si="56"/>
        <v>9.576766991223611E-5</v>
      </c>
      <c r="AL107" s="11">
        <f t="shared" si="57"/>
        <v>0</v>
      </c>
      <c r="AM107" s="11">
        <f t="shared" si="58"/>
        <v>3.0163027184282512</v>
      </c>
      <c r="AN107" s="11">
        <f t="shared" si="59"/>
        <v>0.87372540639960117</v>
      </c>
      <c r="AO107" s="8">
        <f t="shared" si="60"/>
        <v>0</v>
      </c>
      <c r="AQ107">
        <f t="shared" si="61"/>
        <v>39.817</v>
      </c>
      <c r="AR107">
        <f t="shared" si="62"/>
        <v>7.0000000000000001E-3</v>
      </c>
      <c r="AS107">
        <f t="shared" si="63"/>
        <v>7.0000000000000001E-3</v>
      </c>
      <c r="AT107">
        <f t="shared" si="64"/>
        <v>8.9999999999999993E-3</v>
      </c>
      <c r="AU107">
        <f t="shared" si="65"/>
        <v>0</v>
      </c>
      <c r="AV107">
        <f t="shared" si="66"/>
        <v>12.349000000000002</v>
      </c>
      <c r="AW107">
        <f t="shared" si="67"/>
        <v>47.935000000000002</v>
      </c>
      <c r="AX107">
        <f t="shared" si="68"/>
        <v>8.5000000000000006E-2</v>
      </c>
      <c r="AY107">
        <f t="shared" si="69"/>
        <v>0.188</v>
      </c>
      <c r="AZ107">
        <f t="shared" si="70"/>
        <v>0.312</v>
      </c>
      <c r="BA107">
        <f t="shared" si="71"/>
        <v>2E-3</v>
      </c>
      <c r="BB107">
        <f t="shared" si="72"/>
        <v>0</v>
      </c>
      <c r="BC107">
        <f t="shared" si="73"/>
        <v>100.71099999999998</v>
      </c>
      <c r="BE107">
        <f t="shared" si="74"/>
        <v>0.6627330226364847</v>
      </c>
      <c r="BF107">
        <f t="shared" si="75"/>
        <v>8.7646808404076828E-5</v>
      </c>
      <c r="BG107">
        <f t="shared" si="76"/>
        <v>1.3730874852883486E-4</v>
      </c>
      <c r="BH107">
        <f t="shared" si="77"/>
        <v>1.1842884400289492E-4</v>
      </c>
      <c r="BI107">
        <f t="shared" si="78"/>
        <v>0.17188630922554426</v>
      </c>
      <c r="BJ107">
        <f t="shared" si="79"/>
        <v>0</v>
      </c>
      <c r="BK107">
        <f t="shared" si="80"/>
        <v>1.189324242514465</v>
      </c>
      <c r="BL107">
        <f t="shared" si="81"/>
        <v>1.5157621430380156E-3</v>
      </c>
      <c r="BM107">
        <f t="shared" si="82"/>
        <v>2.6502240003157713E-3</v>
      </c>
      <c r="BN107">
        <f t="shared" si="83"/>
        <v>4.1771094402673348E-3</v>
      </c>
      <c r="BO107">
        <f t="shared" si="84"/>
        <v>6.453809280255054E-5</v>
      </c>
      <c r="BP107">
        <f t="shared" si="85"/>
        <v>0</v>
      </c>
      <c r="BQ107">
        <f t="shared" si="86"/>
        <v>2.0326945924538533</v>
      </c>
      <c r="BR107">
        <f t="shared" si="87"/>
        <v>1.4838937091808728</v>
      </c>
    </row>
    <row r="108" spans="1:70">
      <c r="A108" t="s">
        <v>193</v>
      </c>
      <c r="B108">
        <v>417</v>
      </c>
      <c r="C108" s="1">
        <v>39.728999999999999</v>
      </c>
      <c r="D108" s="1">
        <v>4.0000000000000001E-3</v>
      </c>
      <c r="E108" s="1">
        <v>6.0000000000000001E-3</v>
      </c>
      <c r="F108" s="1">
        <v>2E-3</v>
      </c>
      <c r="G108" s="1">
        <v>12.393000000000001</v>
      </c>
      <c r="H108" s="1">
        <v>48.128999999999998</v>
      </c>
      <c r="I108" s="1">
        <v>8.4000000000000005E-2</v>
      </c>
      <c r="J108" s="1">
        <v>0.188</v>
      </c>
      <c r="K108" s="1">
        <v>0.311</v>
      </c>
      <c r="L108" s="1">
        <v>0</v>
      </c>
      <c r="N108">
        <f t="shared" si="45"/>
        <v>100.84600000000002</v>
      </c>
      <c r="P108" s="1">
        <v>74.150000000000006</v>
      </c>
      <c r="Q108" s="1">
        <v>95.590999999999994</v>
      </c>
      <c r="R108" s="1">
        <v>10.997</v>
      </c>
      <c r="S108" s="19">
        <f t="shared" si="88"/>
        <v>5.0000000000039799</v>
      </c>
      <c r="T108" s="19">
        <f>SUM(S$4:S108)</f>
        <v>293.53166975323995</v>
      </c>
      <c r="W108" s="4">
        <v>8</v>
      </c>
      <c r="X108" s="4">
        <v>3</v>
      </c>
      <c r="Y108" s="12">
        <v>0</v>
      </c>
      <c r="AA108" s="11">
        <f t="shared" si="46"/>
        <v>0.9804552669781712</v>
      </c>
      <c r="AB108" s="11">
        <f t="shared" si="47"/>
        <v>7.4258835007330593E-5</v>
      </c>
      <c r="AC108" s="11">
        <f t="shared" si="48"/>
        <v>1.7450243575996857E-4</v>
      </c>
      <c r="AD108" s="11">
        <f t="shared" si="49"/>
        <v>3.9020699497963447E-5</v>
      </c>
      <c r="AE108" s="11">
        <f t="shared" si="50"/>
        <v>0</v>
      </c>
      <c r="AF108" s="11">
        <f t="shared" si="51"/>
        <v>0.25576200014686995</v>
      </c>
      <c r="AG108" s="11">
        <f t="shared" si="52"/>
        <v>1.7705347377732703</v>
      </c>
      <c r="AH108" s="11">
        <f t="shared" si="53"/>
        <v>2.2209638544334219E-3</v>
      </c>
      <c r="AI108" s="11">
        <f t="shared" si="54"/>
        <v>3.9294580501214706E-3</v>
      </c>
      <c r="AJ108" s="11">
        <f t="shared" si="55"/>
        <v>6.1735038460610974E-3</v>
      </c>
      <c r="AK108" s="11">
        <f t="shared" si="56"/>
        <v>0</v>
      </c>
      <c r="AL108" s="11">
        <f t="shared" si="57"/>
        <v>0</v>
      </c>
      <c r="AM108" s="11">
        <f t="shared" si="58"/>
        <v>3.0193637126191932</v>
      </c>
      <c r="AN108" s="11">
        <f t="shared" si="59"/>
        <v>0.87377860539350571</v>
      </c>
      <c r="AO108" s="8">
        <f t="shared" si="60"/>
        <v>0</v>
      </c>
      <c r="AQ108">
        <f t="shared" si="61"/>
        <v>39.728999999999999</v>
      </c>
      <c r="AR108">
        <f t="shared" si="62"/>
        <v>4.0000000000000001E-3</v>
      </c>
      <c r="AS108">
        <f t="shared" si="63"/>
        <v>6.0000000000000001E-3</v>
      </c>
      <c r="AT108">
        <f t="shared" si="64"/>
        <v>2E-3</v>
      </c>
      <c r="AU108">
        <f t="shared" si="65"/>
        <v>0</v>
      </c>
      <c r="AV108">
        <f t="shared" si="66"/>
        <v>12.393000000000001</v>
      </c>
      <c r="AW108">
        <f t="shared" si="67"/>
        <v>48.128999999999998</v>
      </c>
      <c r="AX108">
        <f t="shared" si="68"/>
        <v>8.4000000000000005E-2</v>
      </c>
      <c r="AY108">
        <f t="shared" si="69"/>
        <v>0.188</v>
      </c>
      <c r="AZ108">
        <f t="shared" si="70"/>
        <v>0.311</v>
      </c>
      <c r="BA108">
        <f t="shared" si="71"/>
        <v>0</v>
      </c>
      <c r="BB108">
        <f t="shared" si="72"/>
        <v>0</v>
      </c>
      <c r="BC108">
        <f t="shared" si="73"/>
        <v>100.84600000000002</v>
      </c>
      <c r="BE108">
        <f t="shared" si="74"/>
        <v>0.66126830892143806</v>
      </c>
      <c r="BF108">
        <f t="shared" si="75"/>
        <v>5.0083890516615331E-5</v>
      </c>
      <c r="BG108">
        <f t="shared" si="76"/>
        <v>1.1769321302471558E-4</v>
      </c>
      <c r="BH108">
        <f t="shared" si="77"/>
        <v>2.6317520889532203E-5</v>
      </c>
      <c r="BI108">
        <f t="shared" si="78"/>
        <v>0.1724987472857859</v>
      </c>
      <c r="BJ108">
        <f t="shared" si="79"/>
        <v>0</v>
      </c>
      <c r="BK108">
        <f t="shared" si="80"/>
        <v>1.1941376127668442</v>
      </c>
      <c r="BL108">
        <f t="shared" si="81"/>
        <v>1.4979296472375683E-3</v>
      </c>
      <c r="BM108">
        <f t="shared" si="82"/>
        <v>2.6502240003157713E-3</v>
      </c>
      <c r="BN108">
        <f t="shared" si="83"/>
        <v>4.1637212689844263E-3</v>
      </c>
      <c r="BO108">
        <f t="shared" si="84"/>
        <v>0</v>
      </c>
      <c r="BP108">
        <f t="shared" si="85"/>
        <v>0</v>
      </c>
      <c r="BQ108">
        <f t="shared" si="86"/>
        <v>2.0364106385150365</v>
      </c>
      <c r="BR108">
        <f t="shared" si="87"/>
        <v>1.4826890291738661</v>
      </c>
    </row>
    <row r="109" spans="1:70">
      <c r="A109" t="s">
        <v>194</v>
      </c>
      <c r="B109">
        <v>420</v>
      </c>
      <c r="C109" s="1">
        <v>39.74</v>
      </c>
      <c r="D109" s="1">
        <v>4.0000000000000001E-3</v>
      </c>
      <c r="E109" s="1">
        <v>1.0999999999999999E-2</v>
      </c>
      <c r="F109" s="1">
        <v>1E-3</v>
      </c>
      <c r="G109" s="1">
        <v>12.382999999999999</v>
      </c>
      <c r="H109" s="1">
        <v>48.249000000000002</v>
      </c>
      <c r="I109" s="1">
        <v>8.6999999999999994E-2</v>
      </c>
      <c r="J109" s="1">
        <v>0.186</v>
      </c>
      <c r="K109" s="1">
        <v>0.307</v>
      </c>
      <c r="L109" s="1">
        <v>4.0000000000000001E-3</v>
      </c>
      <c r="N109">
        <f t="shared" si="45"/>
        <v>100.97200000000002</v>
      </c>
      <c r="P109" s="1">
        <v>74.155000000000001</v>
      </c>
      <c r="Q109" s="1">
        <v>95.587000000000003</v>
      </c>
      <c r="R109" s="1">
        <v>10.997</v>
      </c>
      <c r="S109" s="19">
        <f t="shared" si="88"/>
        <v>6.4031242374234738</v>
      </c>
      <c r="T109" s="19">
        <f>SUM(S$4:S109)</f>
        <v>299.93479399066342</v>
      </c>
      <c r="W109" s="4">
        <v>8</v>
      </c>
      <c r="X109" s="4">
        <v>3</v>
      </c>
      <c r="Y109" s="12">
        <v>0</v>
      </c>
      <c r="AA109" s="11">
        <f t="shared" si="46"/>
        <v>0.97950389582175401</v>
      </c>
      <c r="AB109" s="11">
        <f t="shared" si="47"/>
        <v>7.4166244137051064E-5</v>
      </c>
      <c r="AC109" s="11">
        <f t="shared" si="48"/>
        <v>3.1952223321276446E-4</v>
      </c>
      <c r="AD109" s="11">
        <f t="shared" si="49"/>
        <v>1.9486022943120337E-5</v>
      </c>
      <c r="AE109" s="11">
        <f t="shared" si="50"/>
        <v>0</v>
      </c>
      <c r="AF109" s="11">
        <f t="shared" si="51"/>
        <v>0.25523698016318097</v>
      </c>
      <c r="AG109" s="11">
        <f t="shared" si="52"/>
        <v>1.7727360856153098</v>
      </c>
      <c r="AH109" s="11">
        <f t="shared" si="53"/>
        <v>2.297415844527946E-3</v>
      </c>
      <c r="AI109" s="11">
        <f t="shared" si="54"/>
        <v>3.8828079168761759E-3</v>
      </c>
      <c r="AJ109" s="11">
        <f t="shared" si="55"/>
        <v>6.0865033345070211E-3</v>
      </c>
      <c r="AK109" s="11">
        <f t="shared" si="56"/>
        <v>1.9114121916490032E-4</v>
      </c>
      <c r="AL109" s="11">
        <f t="shared" si="57"/>
        <v>0</v>
      </c>
      <c r="AM109" s="11">
        <f t="shared" si="58"/>
        <v>3.0203480044156139</v>
      </c>
      <c r="AN109" s="11">
        <f t="shared" si="59"/>
        <v>0.87414182936142615</v>
      </c>
      <c r="AO109" s="8">
        <f t="shared" si="60"/>
        <v>0</v>
      </c>
      <c r="AQ109">
        <f t="shared" si="61"/>
        <v>39.74</v>
      </c>
      <c r="AR109">
        <f t="shared" si="62"/>
        <v>4.0000000000000001E-3</v>
      </c>
      <c r="AS109">
        <f t="shared" si="63"/>
        <v>1.0999999999999999E-2</v>
      </c>
      <c r="AT109">
        <f t="shared" si="64"/>
        <v>1E-3</v>
      </c>
      <c r="AU109">
        <f t="shared" si="65"/>
        <v>0</v>
      </c>
      <c r="AV109">
        <f t="shared" si="66"/>
        <v>12.382999999999999</v>
      </c>
      <c r="AW109">
        <f t="shared" si="67"/>
        <v>48.249000000000002</v>
      </c>
      <c r="AX109">
        <f t="shared" si="68"/>
        <v>8.6999999999999994E-2</v>
      </c>
      <c r="AY109">
        <f t="shared" si="69"/>
        <v>0.186</v>
      </c>
      <c r="AZ109">
        <f t="shared" si="70"/>
        <v>0.307</v>
      </c>
      <c r="BA109">
        <f t="shared" si="71"/>
        <v>4.0000000000000001E-3</v>
      </c>
      <c r="BB109">
        <f t="shared" si="72"/>
        <v>0</v>
      </c>
      <c r="BC109">
        <f t="shared" si="73"/>
        <v>100.97200000000002</v>
      </c>
      <c r="BE109">
        <f t="shared" si="74"/>
        <v>0.66145139813581899</v>
      </c>
      <c r="BF109">
        <f t="shared" si="75"/>
        <v>5.0083890516615331E-5</v>
      </c>
      <c r="BG109">
        <f t="shared" si="76"/>
        <v>2.1577089054531189E-4</v>
      </c>
      <c r="BH109">
        <f t="shared" si="77"/>
        <v>1.3158760444766102E-5</v>
      </c>
      <c r="BI109">
        <f t="shared" si="78"/>
        <v>0.17235955681754914</v>
      </c>
      <c r="BJ109">
        <f t="shared" si="79"/>
        <v>0</v>
      </c>
      <c r="BK109">
        <f t="shared" si="80"/>
        <v>1.1971149551909965</v>
      </c>
      <c r="BL109">
        <f t="shared" si="81"/>
        <v>1.5514271346389098E-3</v>
      </c>
      <c r="BM109">
        <f t="shared" si="82"/>
        <v>2.6220301279719868E-3</v>
      </c>
      <c r="BN109">
        <f t="shared" si="83"/>
        <v>4.1101685838527942E-3</v>
      </c>
      <c r="BO109">
        <f t="shared" si="84"/>
        <v>1.2907618560510108E-4</v>
      </c>
      <c r="BP109">
        <f t="shared" si="85"/>
        <v>0</v>
      </c>
      <c r="BQ109">
        <f t="shared" si="86"/>
        <v>2.0396176257179404</v>
      </c>
      <c r="BR109">
        <f t="shared" si="87"/>
        <v>1.4808403135624302</v>
      </c>
    </row>
    <row r="110" spans="1:70">
      <c r="A110" t="s">
        <v>195</v>
      </c>
      <c r="B110">
        <v>423</v>
      </c>
      <c r="C110" s="1">
        <v>39.807000000000002</v>
      </c>
      <c r="D110" s="1">
        <v>0</v>
      </c>
      <c r="E110" s="1">
        <v>1.2E-2</v>
      </c>
      <c r="F110" s="1">
        <v>5.0000000000000001E-3</v>
      </c>
      <c r="G110" s="1">
        <v>12.382</v>
      </c>
      <c r="H110" s="1">
        <v>48.308</v>
      </c>
      <c r="I110" s="1">
        <v>8.4000000000000005E-2</v>
      </c>
      <c r="J110" s="1">
        <v>0.17799999999999999</v>
      </c>
      <c r="K110" s="1">
        <v>0.31</v>
      </c>
      <c r="L110" s="1">
        <v>1E-3</v>
      </c>
      <c r="N110">
        <f t="shared" si="45"/>
        <v>101.08700000000002</v>
      </c>
      <c r="P110" s="1">
        <v>74.158000000000001</v>
      </c>
      <c r="Q110" s="1">
        <v>95.581000000000003</v>
      </c>
      <c r="R110" s="1">
        <v>10.997</v>
      </c>
      <c r="S110" s="19">
        <f t="shared" si="88"/>
        <v>6.7082039324996234</v>
      </c>
      <c r="T110" s="19">
        <f>SUM(S$4:S110)</f>
        <v>306.64299792316302</v>
      </c>
      <c r="W110" s="4">
        <v>8</v>
      </c>
      <c r="X110" s="4">
        <v>3</v>
      </c>
      <c r="Y110" s="12">
        <v>0</v>
      </c>
      <c r="AA110" s="11">
        <f t="shared" si="46"/>
        <v>0.97988055575476829</v>
      </c>
      <c r="AB110" s="11">
        <f t="shared" si="47"/>
        <v>0</v>
      </c>
      <c r="AC110" s="11">
        <f t="shared" si="48"/>
        <v>3.481168378683315E-4</v>
      </c>
      <c r="AD110" s="11">
        <f t="shared" si="49"/>
        <v>9.7303530904048168E-5</v>
      </c>
      <c r="AE110" s="11">
        <f t="shared" si="50"/>
        <v>0</v>
      </c>
      <c r="AF110" s="11">
        <f t="shared" si="51"/>
        <v>0.25488478434413453</v>
      </c>
      <c r="AG110" s="11">
        <f t="shared" si="52"/>
        <v>1.7725978260165893</v>
      </c>
      <c r="AH110" s="11">
        <f t="shared" si="53"/>
        <v>2.2153126707317528E-3</v>
      </c>
      <c r="AI110" s="11">
        <f t="shared" si="54"/>
        <v>3.7109777520108128E-3</v>
      </c>
      <c r="AJ110" s="11">
        <f t="shared" si="55"/>
        <v>6.1379955434164302E-3</v>
      </c>
      <c r="AK110" s="11">
        <f t="shared" si="56"/>
        <v>4.7723220844856173E-5</v>
      </c>
      <c r="AL110" s="11">
        <f t="shared" si="57"/>
        <v>0</v>
      </c>
      <c r="AM110" s="11">
        <f t="shared" si="58"/>
        <v>3.0199205956712682</v>
      </c>
      <c r="AN110" s="11">
        <f t="shared" si="59"/>
        <v>0.87428509470728033</v>
      </c>
      <c r="AO110" s="8">
        <f t="shared" si="60"/>
        <v>0</v>
      </c>
      <c r="AQ110">
        <f t="shared" si="61"/>
        <v>39.807000000000002</v>
      </c>
      <c r="AR110">
        <f t="shared" si="62"/>
        <v>0</v>
      </c>
      <c r="AS110">
        <f t="shared" si="63"/>
        <v>1.2E-2</v>
      </c>
      <c r="AT110">
        <f t="shared" si="64"/>
        <v>5.0000000000000001E-3</v>
      </c>
      <c r="AU110">
        <f t="shared" si="65"/>
        <v>0</v>
      </c>
      <c r="AV110">
        <f t="shared" si="66"/>
        <v>12.382</v>
      </c>
      <c r="AW110">
        <f t="shared" si="67"/>
        <v>48.308</v>
      </c>
      <c r="AX110">
        <f t="shared" si="68"/>
        <v>8.4000000000000005E-2</v>
      </c>
      <c r="AY110">
        <f t="shared" si="69"/>
        <v>0.17799999999999999</v>
      </c>
      <c r="AZ110">
        <f t="shared" si="70"/>
        <v>0.31</v>
      </c>
      <c r="BA110">
        <f t="shared" si="71"/>
        <v>1E-3</v>
      </c>
      <c r="BB110">
        <f t="shared" si="72"/>
        <v>0</v>
      </c>
      <c r="BC110">
        <f t="shared" si="73"/>
        <v>101.08700000000002</v>
      </c>
      <c r="BE110">
        <f t="shared" si="74"/>
        <v>0.66256657789613849</v>
      </c>
      <c r="BF110">
        <f t="shared" si="75"/>
        <v>0</v>
      </c>
      <c r="BG110">
        <f t="shared" si="76"/>
        <v>2.3538642604943117E-4</v>
      </c>
      <c r="BH110">
        <f t="shared" si="77"/>
        <v>6.5793802223830508E-5</v>
      </c>
      <c r="BI110">
        <f t="shared" si="78"/>
        <v>0.17234563777072548</v>
      </c>
      <c r="BJ110">
        <f t="shared" si="79"/>
        <v>0</v>
      </c>
      <c r="BK110">
        <f t="shared" si="80"/>
        <v>1.1985788152162047</v>
      </c>
      <c r="BL110">
        <f t="shared" si="81"/>
        <v>1.4979296472375683E-3</v>
      </c>
      <c r="BM110">
        <f t="shared" si="82"/>
        <v>2.5092546385968475E-3</v>
      </c>
      <c r="BN110">
        <f t="shared" si="83"/>
        <v>4.1503330977015187E-3</v>
      </c>
      <c r="BO110">
        <f t="shared" si="84"/>
        <v>3.226904640127527E-5</v>
      </c>
      <c r="BP110">
        <f t="shared" si="85"/>
        <v>0</v>
      </c>
      <c r="BQ110">
        <f t="shared" si="86"/>
        <v>2.0419819975412787</v>
      </c>
      <c r="BR110">
        <f t="shared" si="87"/>
        <v>1.4789163662106282</v>
      </c>
    </row>
    <row r="111" spans="1:70">
      <c r="A111" t="s">
        <v>196</v>
      </c>
      <c r="B111">
        <v>427</v>
      </c>
      <c r="C111" s="1">
        <v>39.881</v>
      </c>
      <c r="D111" s="1">
        <v>1E-3</v>
      </c>
      <c r="E111" s="1">
        <v>8.0000000000000002E-3</v>
      </c>
      <c r="F111" s="1">
        <v>5.0000000000000001E-3</v>
      </c>
      <c r="G111" s="1">
        <v>12.39</v>
      </c>
      <c r="H111" s="1">
        <v>48.395000000000003</v>
      </c>
      <c r="I111" s="1">
        <v>8.5000000000000006E-2</v>
      </c>
      <c r="J111" s="1">
        <v>0.184</v>
      </c>
      <c r="K111" s="1">
        <v>0.308</v>
      </c>
      <c r="L111" s="1">
        <v>0</v>
      </c>
      <c r="N111">
        <f t="shared" si="45"/>
        <v>101.25700000000001</v>
      </c>
      <c r="P111" s="1">
        <v>74.162999999999997</v>
      </c>
      <c r="Q111" s="1">
        <v>95.575999999999993</v>
      </c>
      <c r="R111" s="1">
        <v>10.997</v>
      </c>
      <c r="S111" s="19">
        <f t="shared" si="88"/>
        <v>7.0710678118690922</v>
      </c>
      <c r="T111" s="19">
        <f>SUM(S$4:S111)</f>
        <v>313.71406573503214</v>
      </c>
      <c r="W111" s="4">
        <v>8</v>
      </c>
      <c r="X111" s="4">
        <v>3</v>
      </c>
      <c r="Y111" s="12">
        <v>0</v>
      </c>
      <c r="AA111" s="11">
        <f t="shared" si="46"/>
        <v>0.9799990953357407</v>
      </c>
      <c r="AB111" s="11">
        <f t="shared" si="47"/>
        <v>1.848534776724764E-5</v>
      </c>
      <c r="AC111" s="11">
        <f t="shared" si="48"/>
        <v>2.316752898829345E-4</v>
      </c>
      <c r="AD111" s="11">
        <f t="shared" si="49"/>
        <v>9.7134731546746488E-5</v>
      </c>
      <c r="AE111" s="11">
        <f t="shared" si="50"/>
        <v>0</v>
      </c>
      <c r="AF111" s="11">
        <f t="shared" si="51"/>
        <v>0.25460701274165992</v>
      </c>
      <c r="AG111" s="11">
        <f t="shared" si="52"/>
        <v>1.7727095857866564</v>
      </c>
      <c r="AH111" s="11">
        <f t="shared" si="53"/>
        <v>2.2377966294124733E-3</v>
      </c>
      <c r="AI111" s="11">
        <f t="shared" si="54"/>
        <v>3.8294121915849189E-3</v>
      </c>
      <c r="AJ111" s="11">
        <f t="shared" si="55"/>
        <v>6.0878162515253407E-3</v>
      </c>
      <c r="AK111" s="11">
        <f t="shared" si="56"/>
        <v>0</v>
      </c>
      <c r="AL111" s="11">
        <f t="shared" si="57"/>
        <v>0</v>
      </c>
      <c r="AM111" s="11">
        <f t="shared" si="58"/>
        <v>3.0198180143057765</v>
      </c>
      <c r="AN111" s="11">
        <f t="shared" si="59"/>
        <v>0.87441181464874018</v>
      </c>
      <c r="AO111" s="8">
        <f t="shared" si="60"/>
        <v>0</v>
      </c>
      <c r="AQ111">
        <f t="shared" si="61"/>
        <v>39.881</v>
      </c>
      <c r="AR111">
        <f t="shared" si="62"/>
        <v>1E-3</v>
      </c>
      <c r="AS111">
        <f t="shared" si="63"/>
        <v>8.0000000000000002E-3</v>
      </c>
      <c r="AT111">
        <f t="shared" si="64"/>
        <v>5.0000000000000001E-3</v>
      </c>
      <c r="AU111">
        <f t="shared" si="65"/>
        <v>0</v>
      </c>
      <c r="AV111">
        <f t="shared" si="66"/>
        <v>12.39</v>
      </c>
      <c r="AW111">
        <f t="shared" si="67"/>
        <v>48.395000000000003</v>
      </c>
      <c r="AX111">
        <f t="shared" si="68"/>
        <v>8.5000000000000006E-2</v>
      </c>
      <c r="AY111">
        <f t="shared" si="69"/>
        <v>0.184</v>
      </c>
      <c r="AZ111">
        <f t="shared" si="70"/>
        <v>0.308</v>
      </c>
      <c r="BA111">
        <f t="shared" si="71"/>
        <v>0</v>
      </c>
      <c r="BB111">
        <f t="shared" si="72"/>
        <v>0</v>
      </c>
      <c r="BC111">
        <f t="shared" si="73"/>
        <v>101.25700000000001</v>
      </c>
      <c r="BE111">
        <f t="shared" si="74"/>
        <v>0.6637982689747004</v>
      </c>
      <c r="BF111">
        <f t="shared" si="75"/>
        <v>1.2520972629153833E-5</v>
      </c>
      <c r="BG111">
        <f t="shared" si="76"/>
        <v>1.569242840329541E-4</v>
      </c>
      <c r="BH111">
        <f t="shared" si="77"/>
        <v>6.5793802223830508E-5</v>
      </c>
      <c r="BI111">
        <f t="shared" si="78"/>
        <v>0.17245699014531488</v>
      </c>
      <c r="BJ111">
        <f t="shared" si="79"/>
        <v>0</v>
      </c>
      <c r="BK111">
        <f t="shared" si="80"/>
        <v>1.2007373884737151</v>
      </c>
      <c r="BL111">
        <f t="shared" si="81"/>
        <v>1.5157621430380156E-3</v>
      </c>
      <c r="BM111">
        <f t="shared" si="82"/>
        <v>2.5938362556282017E-3</v>
      </c>
      <c r="BN111">
        <f t="shared" si="83"/>
        <v>4.1235567551357018E-3</v>
      </c>
      <c r="BO111">
        <f t="shared" si="84"/>
        <v>0</v>
      </c>
      <c r="BP111">
        <f t="shared" si="85"/>
        <v>0</v>
      </c>
      <c r="BQ111">
        <f t="shared" si="86"/>
        <v>2.0454610418064183</v>
      </c>
      <c r="BR111">
        <f t="shared" si="87"/>
        <v>1.4763507847790001</v>
      </c>
    </row>
    <row r="112" spans="1:70">
      <c r="A112" t="s">
        <v>197</v>
      </c>
      <c r="B112">
        <v>431</v>
      </c>
      <c r="C112" s="1">
        <v>39.755000000000003</v>
      </c>
      <c r="D112" s="1">
        <v>5.0000000000000001E-3</v>
      </c>
      <c r="E112" s="1">
        <v>8.0000000000000002E-3</v>
      </c>
      <c r="F112" s="1">
        <v>6.0000000000000001E-3</v>
      </c>
      <c r="G112" s="1">
        <v>12.423</v>
      </c>
      <c r="H112" s="1">
        <v>48.276000000000003</v>
      </c>
      <c r="I112" s="1">
        <v>8.5000000000000006E-2</v>
      </c>
      <c r="J112" s="1">
        <v>0.182</v>
      </c>
      <c r="K112" s="1">
        <v>0.312</v>
      </c>
      <c r="L112" s="1">
        <v>0</v>
      </c>
      <c r="N112">
        <f t="shared" si="45"/>
        <v>101.05200000000001</v>
      </c>
      <c r="P112" s="1">
        <v>74.168000000000006</v>
      </c>
      <c r="Q112" s="1">
        <v>95.569000000000003</v>
      </c>
      <c r="R112" s="1">
        <v>10.997</v>
      </c>
      <c r="S112" s="19">
        <f t="shared" si="88"/>
        <v>8.6023252670407491</v>
      </c>
      <c r="T112" s="19">
        <f>SUM(S$4:S112)</f>
        <v>322.31639100207286</v>
      </c>
      <c r="W112" s="4">
        <v>8</v>
      </c>
      <c r="X112" s="4">
        <v>3</v>
      </c>
      <c r="Y112" s="12">
        <v>0</v>
      </c>
      <c r="AA112" s="11">
        <f t="shared" si="46"/>
        <v>0.979267523467793</v>
      </c>
      <c r="AB112" s="11">
        <f t="shared" si="47"/>
        <v>9.2650461831996761E-5</v>
      </c>
      <c r="AC112" s="11">
        <f t="shared" si="48"/>
        <v>2.3223607013493148E-4</v>
      </c>
      <c r="AD112" s="11">
        <f t="shared" si="49"/>
        <v>1.1684382053568134E-4</v>
      </c>
      <c r="AE112" s="11">
        <f t="shared" si="50"/>
        <v>0</v>
      </c>
      <c r="AF112" s="11">
        <f t="shared" si="51"/>
        <v>0.25590307174157417</v>
      </c>
      <c r="AG112" s="11">
        <f t="shared" si="52"/>
        <v>1.772630984591927</v>
      </c>
      <c r="AH112" s="11">
        <f t="shared" si="53"/>
        <v>2.2432133148017268E-3</v>
      </c>
      <c r="AI112" s="11">
        <f t="shared" si="54"/>
        <v>3.7969566542069891E-3</v>
      </c>
      <c r="AJ112" s="11">
        <f t="shared" si="55"/>
        <v>6.1818060022341302E-3</v>
      </c>
      <c r="AK112" s="11">
        <f t="shared" si="56"/>
        <v>0</v>
      </c>
      <c r="AL112" s="11">
        <f t="shared" si="57"/>
        <v>0</v>
      </c>
      <c r="AM112" s="11">
        <f t="shared" si="58"/>
        <v>3.0204652861250398</v>
      </c>
      <c r="AN112" s="11">
        <f t="shared" si="59"/>
        <v>0.87384827435231271</v>
      </c>
      <c r="AO112" s="8">
        <f t="shared" si="60"/>
        <v>0</v>
      </c>
      <c r="AQ112">
        <f t="shared" si="61"/>
        <v>39.755000000000003</v>
      </c>
      <c r="AR112">
        <f t="shared" si="62"/>
        <v>5.0000000000000001E-3</v>
      </c>
      <c r="AS112">
        <f t="shared" si="63"/>
        <v>8.0000000000000002E-3</v>
      </c>
      <c r="AT112">
        <f t="shared" si="64"/>
        <v>6.0000000000000001E-3</v>
      </c>
      <c r="AU112">
        <f t="shared" si="65"/>
        <v>0</v>
      </c>
      <c r="AV112">
        <f t="shared" si="66"/>
        <v>12.423</v>
      </c>
      <c r="AW112">
        <f t="shared" si="67"/>
        <v>48.276000000000003</v>
      </c>
      <c r="AX112">
        <f t="shared" si="68"/>
        <v>8.5000000000000006E-2</v>
      </c>
      <c r="AY112">
        <f t="shared" si="69"/>
        <v>0.182</v>
      </c>
      <c r="AZ112">
        <f t="shared" si="70"/>
        <v>0.312</v>
      </c>
      <c r="BA112">
        <f t="shared" si="71"/>
        <v>0</v>
      </c>
      <c r="BB112">
        <f t="shared" si="72"/>
        <v>0</v>
      </c>
      <c r="BC112">
        <f t="shared" si="73"/>
        <v>101.05200000000001</v>
      </c>
      <c r="BE112">
        <f t="shared" si="74"/>
        <v>0.66170106524633832</v>
      </c>
      <c r="BF112">
        <f t="shared" si="75"/>
        <v>6.2604863145769159E-5</v>
      </c>
      <c r="BG112">
        <f t="shared" si="76"/>
        <v>1.569242840329541E-4</v>
      </c>
      <c r="BH112">
        <f t="shared" si="77"/>
        <v>7.895256266859661E-5</v>
      </c>
      <c r="BI112">
        <f t="shared" si="78"/>
        <v>0.17291631869049609</v>
      </c>
      <c r="BJ112">
        <f t="shared" si="79"/>
        <v>0</v>
      </c>
      <c r="BK112">
        <f t="shared" si="80"/>
        <v>1.1977848572364309</v>
      </c>
      <c r="BL112">
        <f t="shared" si="81"/>
        <v>1.5157621430380156E-3</v>
      </c>
      <c r="BM112">
        <f t="shared" si="82"/>
        <v>2.5656423832844171E-3</v>
      </c>
      <c r="BN112">
        <f t="shared" si="83"/>
        <v>4.1771094402673348E-3</v>
      </c>
      <c r="BO112">
        <f t="shared" si="84"/>
        <v>0</v>
      </c>
      <c r="BP112">
        <f t="shared" si="85"/>
        <v>0</v>
      </c>
      <c r="BQ112">
        <f t="shared" si="86"/>
        <v>2.0409592368497025</v>
      </c>
      <c r="BR112">
        <f t="shared" si="87"/>
        <v>1.4799243569348508</v>
      </c>
    </row>
    <row r="113" spans="1:70">
      <c r="A113" t="s">
        <v>198</v>
      </c>
      <c r="B113">
        <v>435</v>
      </c>
      <c r="C113" s="1">
        <v>39.767000000000003</v>
      </c>
      <c r="D113" s="1">
        <v>3.0000000000000001E-3</v>
      </c>
      <c r="E113" s="1">
        <v>1.0999999999999999E-2</v>
      </c>
      <c r="F113" s="1">
        <v>5.0000000000000001E-3</v>
      </c>
      <c r="G113" s="1">
        <v>12.394</v>
      </c>
      <c r="H113" s="1">
        <v>48.298999999999999</v>
      </c>
      <c r="I113" s="1">
        <v>8.5000000000000006E-2</v>
      </c>
      <c r="J113" s="1">
        <v>0.187</v>
      </c>
      <c r="K113" s="1">
        <v>0.30499999999999999</v>
      </c>
      <c r="L113" s="1">
        <v>0</v>
      </c>
      <c r="N113">
        <f t="shared" ref="N113:N127" si="89">SUM(C113:M113)</f>
        <v>101.05600000000001</v>
      </c>
      <c r="P113" s="1">
        <v>74.173000000000002</v>
      </c>
      <c r="Q113" s="1">
        <v>95.563000000000002</v>
      </c>
      <c r="R113" s="1">
        <v>10.997</v>
      </c>
      <c r="S113" s="19">
        <f t="shared" si="88"/>
        <v>7.8102496759039175</v>
      </c>
      <c r="T113" s="19">
        <f>SUM(S$4:S113)</f>
        <v>330.12664067797675</v>
      </c>
      <c r="W113" s="4">
        <v>8</v>
      </c>
      <c r="X113" s="4">
        <v>3</v>
      </c>
      <c r="Y113" s="12">
        <v>0</v>
      </c>
      <c r="AA113" s="11">
        <f t="shared" ref="AA113:AA127" si="90">IFERROR(BE113*$BR113,"NA")</f>
        <v>0.97935958976196746</v>
      </c>
      <c r="AB113" s="11">
        <f t="shared" ref="AB113:AB127" si="91">IFERROR(BF113*$BR113,"NA")</f>
        <v>5.557872707168777E-5</v>
      </c>
      <c r="AC113" s="11">
        <f t="shared" ref="AC113:AC127" si="92">IFERROR(BG113*$BR113,"NA")</f>
        <v>3.1925825015941922E-4</v>
      </c>
      <c r="AD113" s="11">
        <f t="shared" ref="AD113:AD127" si="93">IFERROR(BH113*$BR113,"NA")</f>
        <v>9.7349619850152752E-5</v>
      </c>
      <c r="AE113" s="11">
        <f t="shared" ref="AE113:AE127" si="94">IFERROR(IF(OR($Y113="spinel", $Y113="Spinel", $Y113="SPINEL"),((BI113+BJ113)*BR113-AF113),BJ113*$BR113),"NA")</f>
        <v>0</v>
      </c>
      <c r="AF113" s="11">
        <f t="shared" ref="AF113:AF127" si="95">IFERROR(IF(OR($Y113="spinel", $Y113="Spinel", $Y113="SPINEL"),(1-AG113-AH113-AI113-AJ113),BI113*$BR113),"NA")</f>
        <v>0.25525265175711315</v>
      </c>
      <c r="AG113" s="11">
        <f t="shared" ref="AG113:AG127" si="96">IFERROR(BK113*$BR113,"NA")</f>
        <v>1.773107038082127</v>
      </c>
      <c r="AH113" s="11">
        <f t="shared" ref="AH113:AH127" si="97">IFERROR(BL113*$BR113,"NA")</f>
        <v>2.242747240933248E-3</v>
      </c>
      <c r="AI113" s="11">
        <f t="shared" ref="AI113:AI127" si="98">IFERROR(BM113*$BR113,"NA")</f>
        <v>3.9004580811132388E-3</v>
      </c>
      <c r="AJ113" s="11">
        <f t="shared" ref="AJ113:AJ127" si="99">IFERROR(BN113*$BR113,"NA")</f>
        <v>6.0418560556205403E-3</v>
      </c>
      <c r="AK113" s="11">
        <f t="shared" ref="AK113:AK127" si="100">IFERROR(BO113*$BR113,"NA")</f>
        <v>0</v>
      </c>
      <c r="AL113" s="11">
        <f t="shared" ref="AL113:AL127" si="101">IFERROR(BP113*$BR113,"NA")</f>
        <v>0</v>
      </c>
      <c r="AM113" s="11">
        <f t="shared" ref="AM113:AM127" si="102">IFERROR(SUM(AA113:AL113),"NA")</f>
        <v>3.020376527575956</v>
      </c>
      <c r="AN113" s="11">
        <f t="shared" ref="AN113:AN127" si="103">IFERROR(AG113/(AG113+AF113),"NA")</f>
        <v>0.87415809284923063</v>
      </c>
      <c r="AO113" s="8">
        <f t="shared" ref="AO113:AO127" si="104">IFERROR(AE113/(AE113+AF113),"NA")</f>
        <v>0</v>
      </c>
      <c r="AQ113">
        <f t="shared" ref="AQ113:AQ127" si="105">C113</f>
        <v>39.767000000000003</v>
      </c>
      <c r="AR113">
        <f t="shared" ref="AR113:AR127" si="106">D113</f>
        <v>3.0000000000000001E-3</v>
      </c>
      <c r="AS113">
        <f t="shared" ref="AS113:AS127" si="107">E113</f>
        <v>1.0999999999999999E-2</v>
      </c>
      <c r="AT113">
        <f t="shared" ref="AT113:AT127" si="108">F113</f>
        <v>5.0000000000000001E-3</v>
      </c>
      <c r="AU113">
        <f t="shared" ref="AU113:AU127" si="109">BJ113*AU$1/2</f>
        <v>0</v>
      </c>
      <c r="AV113">
        <f t="shared" ref="AV113:AV127" si="110">BI113*AV$1</f>
        <v>12.394</v>
      </c>
      <c r="AW113">
        <f t="shared" ref="AW113:AW127" si="111">H113</f>
        <v>48.298999999999999</v>
      </c>
      <c r="AX113">
        <f t="shared" ref="AX113:AX127" si="112">I113</f>
        <v>8.5000000000000006E-2</v>
      </c>
      <c r="AY113">
        <f t="shared" ref="AY113:AY127" si="113">J113</f>
        <v>0.187</v>
      </c>
      <c r="AZ113">
        <f t="shared" ref="AZ113:AZ127" si="114">K113</f>
        <v>0.30499999999999999</v>
      </c>
      <c r="BA113">
        <f t="shared" ref="BA113:BA127" si="115">L113</f>
        <v>0</v>
      </c>
      <c r="BB113">
        <f t="shared" ref="BB113:BB127" si="116">M113</f>
        <v>0</v>
      </c>
      <c r="BC113">
        <f t="shared" ref="BC113:BC127" si="117">SUM(AQ113:BB113)</f>
        <v>101.05600000000001</v>
      </c>
      <c r="BE113">
        <f t="shared" ref="BE113:BE127" si="118">C113/AQ$1</f>
        <v>0.66190079893475373</v>
      </c>
      <c r="BF113">
        <f t="shared" ref="BF113:BF127" si="119">D113/AR$1</f>
        <v>3.7562917887461497E-5</v>
      </c>
      <c r="BG113">
        <f t="shared" ref="BG113:BG127" si="120">E113/AS$1*2</f>
        <v>2.1577089054531189E-4</v>
      </c>
      <c r="BH113">
        <f t="shared" ref="BH113:BH127" si="121">F113/AT$1*2</f>
        <v>6.5793802223830508E-5</v>
      </c>
      <c r="BI113">
        <f t="shared" ref="BI113:BI127" si="122">IF(OR($Y113="spinel", $Y113="Spinel", $Y113="SPINEL"),G113/AV$1,G113/AV$1*(1-$Y113))</f>
        <v>0.17251266633260956</v>
      </c>
      <c r="BJ113">
        <f t="shared" ref="BJ113:BJ127" si="123">IF(OR($Y113="spinel", $Y113="Spinel", $Y113="SPINEL"),0,G113/AV$1*$Y113)</f>
        <v>0</v>
      </c>
      <c r="BK113">
        <f t="shared" ref="BK113:BK127" si="124">H113/AW$1</f>
        <v>1.1983555145343932</v>
      </c>
      <c r="BL113">
        <f t="shared" ref="BL113:BL127" si="125">I113/AX$1</f>
        <v>1.5157621430380156E-3</v>
      </c>
      <c r="BM113">
        <f t="shared" ref="BM113:BM127" si="126">J113/AY$1</f>
        <v>2.6361270641438793E-3</v>
      </c>
      <c r="BN113">
        <f t="shared" ref="BN113:BN127" si="127">K113/AZ$1</f>
        <v>4.0833922412869782E-3</v>
      </c>
      <c r="BO113">
        <f t="shared" ref="BO113:BO127" si="128">L113/BA$1*2</f>
        <v>0</v>
      </c>
      <c r="BP113">
        <f t="shared" ref="BP113:BP127" si="129">M113/BB$1*2</f>
        <v>0</v>
      </c>
      <c r="BQ113">
        <f t="shared" ref="BQ113:BQ127" si="130">SUM(BE113:BP113)</f>
        <v>2.0413233888608819</v>
      </c>
      <c r="BR113">
        <f t="shared" ref="BR113:BR127" si="131">IFERROR(IF(OR($V113="Total",$V113="total", $V113="TOTAL"),$X113/$BQ113,W113/(BE113*4+BF113*4+BG113*3+BH113*3+BI113*2+BJ113*3+BK113*2+BL113*2+BM113*2+BN113*2+BO113+BP113)),"NA")</f>
        <v>1.4796168721024718</v>
      </c>
    </row>
    <row r="114" spans="1:70">
      <c r="A114" t="s">
        <v>199</v>
      </c>
      <c r="B114">
        <v>439</v>
      </c>
      <c r="C114" s="1">
        <v>39.817</v>
      </c>
      <c r="D114" s="1">
        <v>0</v>
      </c>
      <c r="E114" s="1">
        <v>6.0000000000000001E-3</v>
      </c>
      <c r="F114" s="1">
        <v>5.0000000000000001E-3</v>
      </c>
      <c r="G114" s="1">
        <v>12.439</v>
      </c>
      <c r="H114" s="1">
        <v>48.366999999999997</v>
      </c>
      <c r="I114" s="1">
        <v>8.6999999999999994E-2</v>
      </c>
      <c r="J114" s="1">
        <v>0.183</v>
      </c>
      <c r="K114" s="1">
        <v>0.309</v>
      </c>
      <c r="L114" s="1">
        <v>4.0000000000000001E-3</v>
      </c>
      <c r="N114">
        <f t="shared" si="89"/>
        <v>101.21700000000001</v>
      </c>
      <c r="P114" s="1">
        <v>74.177999999999997</v>
      </c>
      <c r="Q114" s="1">
        <v>95.557000000000002</v>
      </c>
      <c r="R114" s="1">
        <v>10.997</v>
      </c>
      <c r="S114" s="19">
        <f t="shared" si="88"/>
        <v>7.8102496759039175</v>
      </c>
      <c r="T114" s="19">
        <f>SUM(S$4:S114)</f>
        <v>337.93689035388064</v>
      </c>
      <c r="W114" s="4">
        <v>8</v>
      </c>
      <c r="X114" s="4">
        <v>3</v>
      </c>
      <c r="Y114" s="12">
        <v>0</v>
      </c>
      <c r="AA114" s="11">
        <f t="shared" si="90"/>
        <v>0.97919533977285689</v>
      </c>
      <c r="AB114" s="11">
        <f t="shared" si="91"/>
        <v>0</v>
      </c>
      <c r="AC114" s="11">
        <f t="shared" si="92"/>
        <v>1.7389301842577471E-4</v>
      </c>
      <c r="AD114" s="11">
        <f t="shared" si="93"/>
        <v>9.7211067387613137E-5</v>
      </c>
      <c r="AE114" s="11">
        <f t="shared" si="94"/>
        <v>0</v>
      </c>
      <c r="AF114" s="11">
        <f t="shared" si="95"/>
        <v>0.2558148139510254</v>
      </c>
      <c r="AG114" s="11">
        <f t="shared" si="96"/>
        <v>1.7730762690083783</v>
      </c>
      <c r="AH114" s="11">
        <f t="shared" si="97"/>
        <v>2.2922506776440581E-3</v>
      </c>
      <c r="AI114" s="11">
        <f t="shared" si="98"/>
        <v>3.8115932557445408E-3</v>
      </c>
      <c r="AJ114" s="11">
        <f t="shared" si="99"/>
        <v>6.1123816898860216E-3</v>
      </c>
      <c r="AK114" s="11">
        <f t="shared" si="100"/>
        <v>1.9071148577652487E-4</v>
      </c>
      <c r="AL114" s="11">
        <f t="shared" si="101"/>
        <v>0</v>
      </c>
      <c r="AM114" s="11">
        <f t="shared" si="102"/>
        <v>3.0207644639271249</v>
      </c>
      <c r="AN114" s="11">
        <f t="shared" si="103"/>
        <v>0.8739139739438917</v>
      </c>
      <c r="AO114" s="8">
        <f t="shared" si="104"/>
        <v>0</v>
      </c>
      <c r="AQ114">
        <f t="shared" si="105"/>
        <v>39.817</v>
      </c>
      <c r="AR114">
        <f t="shared" si="106"/>
        <v>0</v>
      </c>
      <c r="AS114">
        <f t="shared" si="107"/>
        <v>6.0000000000000001E-3</v>
      </c>
      <c r="AT114">
        <f t="shared" si="108"/>
        <v>5.0000000000000001E-3</v>
      </c>
      <c r="AU114">
        <f t="shared" si="109"/>
        <v>0</v>
      </c>
      <c r="AV114">
        <f t="shared" si="110"/>
        <v>12.439</v>
      </c>
      <c r="AW114">
        <f t="shared" si="111"/>
        <v>48.366999999999997</v>
      </c>
      <c r="AX114">
        <f t="shared" si="112"/>
        <v>8.6999999999999994E-2</v>
      </c>
      <c r="AY114">
        <f t="shared" si="113"/>
        <v>0.183</v>
      </c>
      <c r="AZ114">
        <f t="shared" si="114"/>
        <v>0.309</v>
      </c>
      <c r="BA114">
        <f t="shared" si="115"/>
        <v>4.0000000000000001E-3</v>
      </c>
      <c r="BB114">
        <f t="shared" si="116"/>
        <v>0</v>
      </c>
      <c r="BC114">
        <f t="shared" si="117"/>
        <v>101.21700000000001</v>
      </c>
      <c r="BE114">
        <f t="shared" si="118"/>
        <v>0.6627330226364847</v>
      </c>
      <c r="BF114">
        <f t="shared" si="119"/>
        <v>0</v>
      </c>
      <c r="BG114">
        <f t="shared" si="120"/>
        <v>1.1769321302471558E-4</v>
      </c>
      <c r="BH114">
        <f t="shared" si="121"/>
        <v>6.5793802223830508E-5</v>
      </c>
      <c r="BI114">
        <f t="shared" si="122"/>
        <v>0.17313902343967486</v>
      </c>
      <c r="BJ114">
        <f t="shared" si="123"/>
        <v>0</v>
      </c>
      <c r="BK114">
        <f t="shared" si="124"/>
        <v>1.2000426752414128</v>
      </c>
      <c r="BL114">
        <f t="shared" si="125"/>
        <v>1.5514271346389098E-3</v>
      </c>
      <c r="BM114">
        <f t="shared" si="126"/>
        <v>2.5797393194563092E-3</v>
      </c>
      <c r="BN114">
        <f t="shared" si="127"/>
        <v>4.1369449264186103E-3</v>
      </c>
      <c r="BO114">
        <f t="shared" si="128"/>
        <v>1.2907618560510108E-4</v>
      </c>
      <c r="BP114">
        <f t="shared" si="129"/>
        <v>0</v>
      </c>
      <c r="BQ114">
        <f t="shared" si="130"/>
        <v>2.0444953958989402</v>
      </c>
      <c r="BR114">
        <f t="shared" si="131"/>
        <v>1.4775110132243323</v>
      </c>
    </row>
    <row r="115" spans="1:70">
      <c r="A115" t="s">
        <v>200</v>
      </c>
      <c r="B115">
        <v>443</v>
      </c>
      <c r="C115" s="1">
        <v>39.874000000000002</v>
      </c>
      <c r="D115" s="1">
        <v>2E-3</v>
      </c>
      <c r="E115" s="1">
        <v>5.0000000000000001E-3</v>
      </c>
      <c r="F115" s="1">
        <v>5.0000000000000001E-3</v>
      </c>
      <c r="G115" s="1">
        <v>12.4</v>
      </c>
      <c r="H115" s="1">
        <v>48.393999999999998</v>
      </c>
      <c r="I115" s="1">
        <v>8.4000000000000005E-2</v>
      </c>
      <c r="J115" s="1">
        <v>0.191</v>
      </c>
      <c r="K115" s="1">
        <v>0.311</v>
      </c>
      <c r="L115" s="1">
        <v>8.0000000000000002E-3</v>
      </c>
      <c r="N115">
        <f t="shared" si="89"/>
        <v>101.27400000000002</v>
      </c>
      <c r="P115" s="1">
        <v>74.183000000000007</v>
      </c>
      <c r="Q115" s="1">
        <v>95.55</v>
      </c>
      <c r="R115" s="1">
        <v>10.997</v>
      </c>
      <c r="S115" s="19">
        <f t="shared" si="88"/>
        <v>8.6023252670523132</v>
      </c>
      <c r="T115" s="19">
        <f>SUM(S$4:S115)</f>
        <v>346.53921562093296</v>
      </c>
      <c r="W115" s="4">
        <v>8</v>
      </c>
      <c r="X115" s="4">
        <v>3</v>
      </c>
      <c r="Y115" s="12">
        <v>0</v>
      </c>
      <c r="AA115" s="11">
        <f t="shared" si="90"/>
        <v>0.97980241480531438</v>
      </c>
      <c r="AB115" s="11">
        <f t="shared" si="91"/>
        <v>3.6969764729036001E-5</v>
      </c>
      <c r="AC115" s="11">
        <f t="shared" si="92"/>
        <v>1.4479341064384022E-4</v>
      </c>
      <c r="AD115" s="11">
        <f t="shared" si="93"/>
        <v>9.7132286000697047E-5</v>
      </c>
      <c r="AE115" s="11">
        <f t="shared" si="94"/>
        <v>0</v>
      </c>
      <c r="AF115" s="11">
        <f t="shared" si="95"/>
        <v>0.25480609132377063</v>
      </c>
      <c r="AG115" s="11">
        <f t="shared" si="96"/>
        <v>1.7726283254597717</v>
      </c>
      <c r="AH115" s="11">
        <f t="shared" si="97"/>
        <v>2.211413932416017E-3</v>
      </c>
      <c r="AI115" s="11">
        <f t="shared" si="98"/>
        <v>3.9749962706639597E-3</v>
      </c>
      <c r="AJ115" s="11">
        <f t="shared" si="99"/>
        <v>6.146958398152819E-3</v>
      </c>
      <c r="AK115" s="11">
        <f t="shared" si="100"/>
        <v>3.8111386034268938E-4</v>
      </c>
      <c r="AL115" s="11">
        <f t="shared" si="101"/>
        <v>0</v>
      </c>
      <c r="AM115" s="11">
        <f t="shared" si="102"/>
        <v>3.0202302095118059</v>
      </c>
      <c r="AN115" s="11">
        <f t="shared" si="103"/>
        <v>0.874320920462615</v>
      </c>
      <c r="AO115" s="8">
        <f t="shared" si="104"/>
        <v>0</v>
      </c>
      <c r="AQ115">
        <f t="shared" si="105"/>
        <v>39.874000000000002</v>
      </c>
      <c r="AR115">
        <f t="shared" si="106"/>
        <v>2E-3</v>
      </c>
      <c r="AS115">
        <f t="shared" si="107"/>
        <v>5.0000000000000001E-3</v>
      </c>
      <c r="AT115">
        <f t="shared" si="108"/>
        <v>5.0000000000000001E-3</v>
      </c>
      <c r="AU115">
        <f t="shared" si="109"/>
        <v>0</v>
      </c>
      <c r="AV115">
        <f t="shared" si="110"/>
        <v>12.4</v>
      </c>
      <c r="AW115">
        <f t="shared" si="111"/>
        <v>48.393999999999998</v>
      </c>
      <c r="AX115">
        <f t="shared" si="112"/>
        <v>8.4000000000000005E-2</v>
      </c>
      <c r="AY115">
        <f t="shared" si="113"/>
        <v>0.191</v>
      </c>
      <c r="AZ115">
        <f t="shared" si="114"/>
        <v>0.311</v>
      </c>
      <c r="BA115">
        <f t="shared" si="115"/>
        <v>8.0000000000000002E-3</v>
      </c>
      <c r="BB115">
        <f t="shared" si="116"/>
        <v>0</v>
      </c>
      <c r="BC115">
        <f t="shared" si="117"/>
        <v>101.27400000000002</v>
      </c>
      <c r="BE115">
        <f t="shared" si="118"/>
        <v>0.66368175765645809</v>
      </c>
      <c r="BF115">
        <f t="shared" si="119"/>
        <v>2.5041945258307666E-5</v>
      </c>
      <c r="BG115">
        <f t="shared" si="120"/>
        <v>9.8077677520596324E-5</v>
      </c>
      <c r="BH115">
        <f t="shared" si="121"/>
        <v>6.5793802223830508E-5</v>
      </c>
      <c r="BI115">
        <f t="shared" si="122"/>
        <v>0.17259618061355161</v>
      </c>
      <c r="BJ115">
        <f t="shared" si="123"/>
        <v>0</v>
      </c>
      <c r="BK115">
        <f t="shared" si="124"/>
        <v>1.200712577286847</v>
      </c>
      <c r="BL115">
        <f t="shared" si="125"/>
        <v>1.4979296472375683E-3</v>
      </c>
      <c r="BM115">
        <f t="shared" si="126"/>
        <v>2.6925148088314489E-3</v>
      </c>
      <c r="BN115">
        <f t="shared" si="127"/>
        <v>4.1637212689844263E-3</v>
      </c>
      <c r="BO115">
        <f t="shared" si="128"/>
        <v>2.5815237121020216E-4</v>
      </c>
      <c r="BP115">
        <f t="shared" si="129"/>
        <v>0</v>
      </c>
      <c r="BQ115">
        <f t="shared" si="130"/>
        <v>2.0457917470781228</v>
      </c>
      <c r="BR115">
        <f t="shared" si="131"/>
        <v>1.4763136149245946</v>
      </c>
    </row>
    <row r="116" spans="1:70">
      <c r="A116" t="s">
        <v>201</v>
      </c>
      <c r="B116">
        <v>447</v>
      </c>
      <c r="C116" s="1">
        <v>39.802999999999997</v>
      </c>
      <c r="D116" s="1">
        <v>5.0000000000000001E-3</v>
      </c>
      <c r="E116" s="1">
        <v>6.0000000000000001E-3</v>
      </c>
      <c r="F116" s="1">
        <v>5.0000000000000001E-3</v>
      </c>
      <c r="G116" s="1">
        <v>12.422000000000001</v>
      </c>
      <c r="H116" s="1">
        <v>48.357999999999997</v>
      </c>
      <c r="I116" s="1">
        <v>8.7999999999999995E-2</v>
      </c>
      <c r="J116" s="1">
        <v>0.17799999999999999</v>
      </c>
      <c r="K116" s="1">
        <v>0.311</v>
      </c>
      <c r="L116" s="1">
        <v>3.0000000000000001E-3</v>
      </c>
      <c r="N116">
        <f t="shared" si="89"/>
        <v>101.17899999999999</v>
      </c>
      <c r="P116" s="1">
        <v>74.188000000000002</v>
      </c>
      <c r="Q116" s="1">
        <v>95.543999999999997</v>
      </c>
      <c r="R116" s="1">
        <v>10.997</v>
      </c>
      <c r="S116" s="19">
        <f t="shared" si="88"/>
        <v>7.8102496759039175</v>
      </c>
      <c r="T116" s="19">
        <f>SUM(S$4:S116)</f>
        <v>354.34946529683685</v>
      </c>
      <c r="W116" s="4">
        <v>8</v>
      </c>
      <c r="X116" s="4">
        <v>3</v>
      </c>
      <c r="Y116" s="12">
        <v>0</v>
      </c>
      <c r="AA116" s="11">
        <f t="shared" si="90"/>
        <v>0.97915585809982619</v>
      </c>
      <c r="AB116" s="11">
        <f t="shared" si="91"/>
        <v>9.2528178859951378E-5</v>
      </c>
      <c r="AC116" s="11">
        <f t="shared" si="92"/>
        <v>1.7394716828942044E-4</v>
      </c>
      <c r="AD116" s="11">
        <f t="shared" si="93"/>
        <v>9.7241338677924558E-5</v>
      </c>
      <c r="AE116" s="11">
        <f t="shared" si="94"/>
        <v>0</v>
      </c>
      <c r="AF116" s="11">
        <f t="shared" si="95"/>
        <v>0.25554475092923651</v>
      </c>
      <c r="AG116" s="11">
        <f t="shared" si="96"/>
        <v>1.7732983686969106</v>
      </c>
      <c r="AH116" s="11">
        <f t="shared" si="97"/>
        <v>2.3193203924894564E-3</v>
      </c>
      <c r="AI116" s="11">
        <f t="shared" si="98"/>
        <v>3.7086058548622875E-3</v>
      </c>
      <c r="AJ116" s="11">
        <f t="shared" si="99"/>
        <v>6.1538597313523678E-3</v>
      </c>
      <c r="AK116" s="11">
        <f t="shared" si="100"/>
        <v>1.430781546525455E-4</v>
      </c>
      <c r="AL116" s="11">
        <f t="shared" si="101"/>
        <v>0</v>
      </c>
      <c r="AM116" s="11">
        <f t="shared" si="102"/>
        <v>3.0206875585451574</v>
      </c>
      <c r="AN116" s="11">
        <f t="shared" si="103"/>
        <v>0.87404410500880658</v>
      </c>
      <c r="AO116" s="8">
        <f t="shared" si="104"/>
        <v>0</v>
      </c>
      <c r="AQ116">
        <f t="shared" si="105"/>
        <v>39.802999999999997</v>
      </c>
      <c r="AR116">
        <f t="shared" si="106"/>
        <v>5.0000000000000001E-3</v>
      </c>
      <c r="AS116">
        <f t="shared" si="107"/>
        <v>6.0000000000000001E-3</v>
      </c>
      <c r="AT116">
        <f t="shared" si="108"/>
        <v>5.0000000000000001E-3</v>
      </c>
      <c r="AU116">
        <f t="shared" si="109"/>
        <v>0</v>
      </c>
      <c r="AV116">
        <f t="shared" si="110"/>
        <v>12.422000000000001</v>
      </c>
      <c r="AW116">
        <f t="shared" si="111"/>
        <v>48.357999999999997</v>
      </c>
      <c r="AX116">
        <f t="shared" si="112"/>
        <v>8.7999999999999995E-2</v>
      </c>
      <c r="AY116">
        <f t="shared" si="113"/>
        <v>0.17799999999999999</v>
      </c>
      <c r="AZ116">
        <f t="shared" si="114"/>
        <v>0.311</v>
      </c>
      <c r="BA116">
        <f t="shared" si="115"/>
        <v>3.0000000000000001E-3</v>
      </c>
      <c r="BB116">
        <f t="shared" si="116"/>
        <v>0</v>
      </c>
      <c r="BC116">
        <f t="shared" si="117"/>
        <v>101.17899999999999</v>
      </c>
      <c r="BE116">
        <f t="shared" si="118"/>
        <v>0.66249999999999998</v>
      </c>
      <c r="BF116">
        <f t="shared" si="119"/>
        <v>6.2604863145769159E-5</v>
      </c>
      <c r="BG116">
        <f t="shared" si="120"/>
        <v>1.1769321302471558E-4</v>
      </c>
      <c r="BH116">
        <f t="shared" si="121"/>
        <v>6.5793802223830508E-5</v>
      </c>
      <c r="BI116">
        <f t="shared" si="122"/>
        <v>0.17290239964367243</v>
      </c>
      <c r="BJ116">
        <f t="shared" si="123"/>
        <v>0</v>
      </c>
      <c r="BK116">
        <f t="shared" si="124"/>
        <v>1.1998193745596013</v>
      </c>
      <c r="BL116">
        <f t="shared" si="125"/>
        <v>1.5692596304393571E-3</v>
      </c>
      <c r="BM116">
        <f t="shared" si="126"/>
        <v>2.5092546385968475E-3</v>
      </c>
      <c r="BN116">
        <f t="shared" si="127"/>
        <v>4.1637212689844263E-3</v>
      </c>
      <c r="BO116">
        <f t="shared" si="128"/>
        <v>9.6807139203825818E-5</v>
      </c>
      <c r="BP116">
        <f t="shared" si="129"/>
        <v>0</v>
      </c>
      <c r="BQ116">
        <f t="shared" si="130"/>
        <v>2.0438069087588926</v>
      </c>
      <c r="BR116">
        <f t="shared" si="131"/>
        <v>1.4779711065657755</v>
      </c>
    </row>
    <row r="117" spans="1:70">
      <c r="A117" t="s">
        <v>202</v>
      </c>
      <c r="B117">
        <v>451</v>
      </c>
      <c r="C117" s="1">
        <v>39.82</v>
      </c>
      <c r="D117" s="1">
        <v>5.0000000000000001E-3</v>
      </c>
      <c r="E117" s="1">
        <v>8.0000000000000002E-3</v>
      </c>
      <c r="F117" s="1">
        <v>7.0000000000000001E-3</v>
      </c>
      <c r="G117" s="1">
        <v>12.397</v>
      </c>
      <c r="H117" s="1">
        <v>48.378999999999998</v>
      </c>
      <c r="I117" s="1">
        <v>8.1000000000000003E-2</v>
      </c>
      <c r="J117" s="1">
        <v>0.17499999999999999</v>
      </c>
      <c r="K117" s="1">
        <v>0.308</v>
      </c>
      <c r="L117" s="1">
        <v>2E-3</v>
      </c>
      <c r="N117">
        <f t="shared" si="89"/>
        <v>101.182</v>
      </c>
      <c r="P117" s="1">
        <v>74.192999999999998</v>
      </c>
      <c r="Q117" s="1">
        <v>95.537999999999997</v>
      </c>
      <c r="R117" s="1">
        <v>10.997</v>
      </c>
      <c r="S117" s="19">
        <f t="shared" si="88"/>
        <v>7.8102496759039175</v>
      </c>
      <c r="T117" s="19">
        <f>SUM(S$4:S117)</f>
        <v>362.15971497274074</v>
      </c>
      <c r="W117" s="4">
        <v>8</v>
      </c>
      <c r="X117" s="4">
        <v>3</v>
      </c>
      <c r="Y117" s="12">
        <v>0</v>
      </c>
      <c r="AA117" s="11">
        <f t="shared" si="90"/>
        <v>0.97935191952532219</v>
      </c>
      <c r="AB117" s="11">
        <f t="shared" si="91"/>
        <v>9.2507196108418432E-5</v>
      </c>
      <c r="AC117" s="11">
        <f t="shared" si="92"/>
        <v>2.3187696271149302E-4</v>
      </c>
      <c r="AD117" s="11">
        <f t="shared" si="93"/>
        <v>1.3610700196266761E-4</v>
      </c>
      <c r="AE117" s="11">
        <f t="shared" si="94"/>
        <v>0</v>
      </c>
      <c r="AF117" s="11">
        <f t="shared" si="95"/>
        <v>0.25497261857169468</v>
      </c>
      <c r="AG117" s="11">
        <f t="shared" si="96"/>
        <v>1.773666135144069</v>
      </c>
      <c r="AH117" s="11">
        <f t="shared" si="97"/>
        <v>2.1343448793132019E-3</v>
      </c>
      <c r="AI117" s="11">
        <f t="shared" si="98"/>
        <v>3.6452744300442801E-3</v>
      </c>
      <c r="AJ117" s="11">
        <f t="shared" si="99"/>
        <v>6.0931156821370817E-3</v>
      </c>
      <c r="AK117" s="11">
        <f t="shared" si="100"/>
        <v>9.5363805738984662E-5</v>
      </c>
      <c r="AL117" s="11">
        <f t="shared" si="101"/>
        <v>0</v>
      </c>
      <c r="AM117" s="11">
        <f t="shared" si="102"/>
        <v>3.020419263199102</v>
      </c>
      <c r="AN117" s="11">
        <f t="shared" si="103"/>
        <v>0.87431344387724375</v>
      </c>
      <c r="AO117" s="8">
        <f t="shared" si="104"/>
        <v>0</v>
      </c>
      <c r="AQ117">
        <f t="shared" si="105"/>
        <v>39.82</v>
      </c>
      <c r="AR117">
        <f t="shared" si="106"/>
        <v>5.0000000000000001E-3</v>
      </c>
      <c r="AS117">
        <f t="shared" si="107"/>
        <v>8.0000000000000002E-3</v>
      </c>
      <c r="AT117">
        <f t="shared" si="108"/>
        <v>7.0000000000000001E-3</v>
      </c>
      <c r="AU117">
        <f t="shared" si="109"/>
        <v>0</v>
      </c>
      <c r="AV117">
        <f t="shared" si="110"/>
        <v>12.397</v>
      </c>
      <c r="AW117">
        <f t="shared" si="111"/>
        <v>48.378999999999998</v>
      </c>
      <c r="AX117">
        <f t="shared" si="112"/>
        <v>8.1000000000000003E-2</v>
      </c>
      <c r="AY117">
        <f t="shared" si="113"/>
        <v>0.17499999999999999</v>
      </c>
      <c r="AZ117">
        <f t="shared" si="114"/>
        <v>0.308</v>
      </c>
      <c r="BA117">
        <f t="shared" si="115"/>
        <v>2E-3</v>
      </c>
      <c r="BB117">
        <f t="shared" si="116"/>
        <v>0</v>
      </c>
      <c r="BC117">
        <f t="shared" si="117"/>
        <v>101.182</v>
      </c>
      <c r="BE117">
        <f t="shared" si="118"/>
        <v>0.66278295605858861</v>
      </c>
      <c r="BF117">
        <f t="shared" si="119"/>
        <v>6.2604863145769159E-5</v>
      </c>
      <c r="BG117">
        <f t="shared" si="120"/>
        <v>1.569242840329541E-4</v>
      </c>
      <c r="BH117">
        <f t="shared" si="121"/>
        <v>9.2111323113362712E-5</v>
      </c>
      <c r="BI117">
        <f t="shared" si="122"/>
        <v>0.17255442347308059</v>
      </c>
      <c r="BJ117">
        <f t="shared" si="123"/>
        <v>0</v>
      </c>
      <c r="BK117">
        <f t="shared" si="124"/>
        <v>1.2003404094838279</v>
      </c>
      <c r="BL117">
        <f t="shared" si="125"/>
        <v>1.4444321598362266E-3</v>
      </c>
      <c r="BM117">
        <f t="shared" si="126"/>
        <v>2.46696383008117E-3</v>
      </c>
      <c r="BN117">
        <f t="shared" si="127"/>
        <v>4.1235567551357018E-3</v>
      </c>
      <c r="BO117">
        <f t="shared" si="128"/>
        <v>6.453809280255054E-5</v>
      </c>
      <c r="BP117">
        <f t="shared" si="129"/>
        <v>0</v>
      </c>
      <c r="BQ117">
        <f t="shared" si="130"/>
        <v>2.0440889203236443</v>
      </c>
      <c r="BR117">
        <f t="shared" si="131"/>
        <v>1.4776359448789893</v>
      </c>
    </row>
    <row r="118" spans="1:70">
      <c r="A118" t="s">
        <v>203</v>
      </c>
      <c r="B118">
        <v>455</v>
      </c>
      <c r="C118" s="1">
        <v>39.805999999999997</v>
      </c>
      <c r="D118" s="1">
        <v>0</v>
      </c>
      <c r="E118" s="1">
        <v>7.0000000000000001E-3</v>
      </c>
      <c r="F118" s="1">
        <v>8.0000000000000002E-3</v>
      </c>
      <c r="G118" s="1">
        <v>12.388999999999999</v>
      </c>
      <c r="H118" s="1">
        <v>48.402000000000001</v>
      </c>
      <c r="I118" s="1">
        <v>8.5999999999999993E-2</v>
      </c>
      <c r="J118" s="1">
        <v>0.193</v>
      </c>
      <c r="K118" s="1">
        <v>0.30599999999999999</v>
      </c>
      <c r="L118" s="1">
        <v>0</v>
      </c>
      <c r="N118">
        <f t="shared" si="89"/>
        <v>101.19699999999999</v>
      </c>
      <c r="P118" s="1">
        <v>74.197999999999993</v>
      </c>
      <c r="Q118" s="1">
        <v>95.531999999999996</v>
      </c>
      <c r="R118" s="1">
        <v>10.997</v>
      </c>
      <c r="S118" s="19">
        <f t="shared" si="88"/>
        <v>7.8102496759039175</v>
      </c>
      <c r="T118" s="19">
        <f>SUM(S$4:S118)</f>
        <v>369.96996464864463</v>
      </c>
      <c r="W118" s="4">
        <v>8</v>
      </c>
      <c r="X118" s="4">
        <v>3</v>
      </c>
      <c r="Y118" s="12">
        <v>0</v>
      </c>
      <c r="AA118" s="11">
        <f t="shared" si="90"/>
        <v>0.97895616271910746</v>
      </c>
      <c r="AB118" s="11">
        <f t="shared" si="91"/>
        <v>0</v>
      </c>
      <c r="AC118" s="11">
        <f t="shared" si="92"/>
        <v>2.0288168300503613E-4</v>
      </c>
      <c r="AD118" s="11">
        <f t="shared" si="93"/>
        <v>1.5554268720080063E-4</v>
      </c>
      <c r="AE118" s="11">
        <f t="shared" si="94"/>
        <v>0</v>
      </c>
      <c r="AF118" s="11">
        <f t="shared" si="95"/>
        <v>0.25479469343260402</v>
      </c>
      <c r="AG118" s="11">
        <f t="shared" si="96"/>
        <v>1.7744161313719786</v>
      </c>
      <c r="AH118" s="11">
        <f t="shared" si="97"/>
        <v>2.2659755092714192E-3</v>
      </c>
      <c r="AI118" s="11">
        <f t="shared" si="98"/>
        <v>4.0200057324630504E-3</v>
      </c>
      <c r="AJ118" s="11">
        <f t="shared" si="99"/>
        <v>6.0532319601594841E-3</v>
      </c>
      <c r="AK118" s="11">
        <f t="shared" si="100"/>
        <v>0</v>
      </c>
      <c r="AL118" s="11">
        <f t="shared" si="101"/>
        <v>0</v>
      </c>
      <c r="AM118" s="11">
        <f t="shared" si="102"/>
        <v>3.0208646250957902</v>
      </c>
      <c r="AN118" s="11">
        <f t="shared" si="103"/>
        <v>0.87443655912039531</v>
      </c>
      <c r="AO118" s="8">
        <f t="shared" si="104"/>
        <v>0</v>
      </c>
      <c r="AQ118">
        <f t="shared" si="105"/>
        <v>39.805999999999997</v>
      </c>
      <c r="AR118">
        <f t="shared" si="106"/>
        <v>0</v>
      </c>
      <c r="AS118">
        <f t="shared" si="107"/>
        <v>7.0000000000000001E-3</v>
      </c>
      <c r="AT118">
        <f t="shared" si="108"/>
        <v>8.0000000000000002E-3</v>
      </c>
      <c r="AU118">
        <f t="shared" si="109"/>
        <v>0</v>
      </c>
      <c r="AV118">
        <f t="shared" si="110"/>
        <v>12.388999999999999</v>
      </c>
      <c r="AW118">
        <f t="shared" si="111"/>
        <v>48.402000000000001</v>
      </c>
      <c r="AX118">
        <f t="shared" si="112"/>
        <v>8.5999999999999993E-2</v>
      </c>
      <c r="AY118">
        <f t="shared" si="113"/>
        <v>0.193</v>
      </c>
      <c r="AZ118">
        <f t="shared" si="114"/>
        <v>0.30599999999999999</v>
      </c>
      <c r="BA118">
        <f t="shared" si="115"/>
        <v>0</v>
      </c>
      <c r="BB118">
        <f t="shared" si="116"/>
        <v>0</v>
      </c>
      <c r="BC118">
        <f t="shared" si="117"/>
        <v>101.19699999999999</v>
      </c>
      <c r="BE118">
        <f t="shared" si="118"/>
        <v>0.66254993342210389</v>
      </c>
      <c r="BF118">
        <f t="shared" si="119"/>
        <v>0</v>
      </c>
      <c r="BG118">
        <f t="shared" si="120"/>
        <v>1.3730874852883486E-4</v>
      </c>
      <c r="BH118">
        <f t="shared" si="121"/>
        <v>1.0527008355812881E-4</v>
      </c>
      <c r="BI118">
        <f t="shared" si="122"/>
        <v>0.17244307109849119</v>
      </c>
      <c r="BJ118">
        <f t="shared" si="123"/>
        <v>0</v>
      </c>
      <c r="BK118">
        <f t="shared" si="124"/>
        <v>1.2009110667817906</v>
      </c>
      <c r="BL118">
        <f t="shared" si="125"/>
        <v>1.5335946388384625E-3</v>
      </c>
      <c r="BM118">
        <f t="shared" si="126"/>
        <v>2.7207086811752335E-3</v>
      </c>
      <c r="BN118">
        <f t="shared" si="127"/>
        <v>4.0967804125698858E-3</v>
      </c>
      <c r="BO118">
        <f t="shared" si="128"/>
        <v>0</v>
      </c>
      <c r="BP118">
        <f t="shared" si="129"/>
        <v>0</v>
      </c>
      <c r="BQ118">
        <f t="shared" si="130"/>
        <v>2.0444977338670558</v>
      </c>
      <c r="BR118">
        <f t="shared" si="131"/>
        <v>1.4775583142281057</v>
      </c>
    </row>
    <row r="119" spans="1:70">
      <c r="A119" t="s">
        <v>204</v>
      </c>
      <c r="B119">
        <v>459</v>
      </c>
      <c r="C119" s="1">
        <v>39.905999999999999</v>
      </c>
      <c r="D119" s="1">
        <v>3.0000000000000001E-3</v>
      </c>
      <c r="E119" s="1">
        <v>7.0000000000000001E-3</v>
      </c>
      <c r="F119" s="1">
        <v>4.0000000000000001E-3</v>
      </c>
      <c r="G119" s="1">
        <v>12.382</v>
      </c>
      <c r="H119" s="1">
        <v>48.021999999999998</v>
      </c>
      <c r="I119" s="1">
        <v>8.5999999999999993E-2</v>
      </c>
      <c r="J119" s="1">
        <v>0.17699999999999999</v>
      </c>
      <c r="K119" s="1">
        <v>0.313</v>
      </c>
      <c r="L119" s="1">
        <v>0</v>
      </c>
      <c r="N119">
        <f t="shared" si="89"/>
        <v>100.89999999999999</v>
      </c>
      <c r="P119" s="1">
        <v>74.203000000000003</v>
      </c>
      <c r="Q119" s="1">
        <v>95.525000000000006</v>
      </c>
      <c r="R119" s="1">
        <v>10.997</v>
      </c>
      <c r="S119" s="19">
        <f t="shared" si="88"/>
        <v>8.6023252670407491</v>
      </c>
      <c r="T119" s="19">
        <f>SUM(S$4:S119)</f>
        <v>378.57228991568536</v>
      </c>
      <c r="W119" s="4">
        <v>8</v>
      </c>
      <c r="X119" s="4">
        <v>3</v>
      </c>
      <c r="Y119" s="12">
        <v>0</v>
      </c>
      <c r="AA119" s="11">
        <f t="shared" si="90"/>
        <v>0.98371653254203173</v>
      </c>
      <c r="AB119" s="11">
        <f t="shared" si="91"/>
        <v>5.5631531630626819E-5</v>
      </c>
      <c r="AC119" s="11">
        <f t="shared" si="92"/>
        <v>2.0335736456441415E-4</v>
      </c>
      <c r="AD119" s="11">
        <f t="shared" si="93"/>
        <v>7.7953688272678316E-5</v>
      </c>
      <c r="AE119" s="11">
        <f t="shared" si="94"/>
        <v>0</v>
      </c>
      <c r="AF119" s="11">
        <f t="shared" si="95"/>
        <v>0.2552477905941139</v>
      </c>
      <c r="AG119" s="11">
        <f t="shared" si="96"/>
        <v>1.7646130194558862</v>
      </c>
      <c r="AH119" s="11">
        <f t="shared" si="97"/>
        <v>2.2712883731426038E-3</v>
      </c>
      <c r="AI119" s="11">
        <f t="shared" si="98"/>
        <v>3.6953850353619797E-3</v>
      </c>
      <c r="AJ119" s="11">
        <f t="shared" si="99"/>
        <v>6.2062218149149763E-3</v>
      </c>
      <c r="AK119" s="11">
        <f t="shared" si="100"/>
        <v>0</v>
      </c>
      <c r="AL119" s="11">
        <f t="shared" si="101"/>
        <v>0</v>
      </c>
      <c r="AM119" s="11">
        <f t="shared" si="102"/>
        <v>3.0160871803999187</v>
      </c>
      <c r="AN119" s="11">
        <f t="shared" si="103"/>
        <v>0.87363100005500116</v>
      </c>
      <c r="AO119" s="8">
        <f t="shared" si="104"/>
        <v>0</v>
      </c>
      <c r="AQ119">
        <f t="shared" si="105"/>
        <v>39.905999999999999</v>
      </c>
      <c r="AR119">
        <f t="shared" si="106"/>
        <v>3.0000000000000001E-3</v>
      </c>
      <c r="AS119">
        <f t="shared" si="107"/>
        <v>7.0000000000000001E-3</v>
      </c>
      <c r="AT119">
        <f t="shared" si="108"/>
        <v>4.0000000000000001E-3</v>
      </c>
      <c r="AU119">
        <f t="shared" si="109"/>
        <v>0</v>
      </c>
      <c r="AV119">
        <f t="shared" si="110"/>
        <v>12.382</v>
      </c>
      <c r="AW119">
        <f t="shared" si="111"/>
        <v>48.021999999999998</v>
      </c>
      <c r="AX119">
        <f t="shared" si="112"/>
        <v>8.5999999999999993E-2</v>
      </c>
      <c r="AY119">
        <f t="shared" si="113"/>
        <v>0.17699999999999999</v>
      </c>
      <c r="AZ119">
        <f t="shared" si="114"/>
        <v>0.313</v>
      </c>
      <c r="BA119">
        <f t="shared" si="115"/>
        <v>0</v>
      </c>
      <c r="BB119">
        <f t="shared" si="116"/>
        <v>0</v>
      </c>
      <c r="BC119">
        <f t="shared" si="117"/>
        <v>100.89999999999999</v>
      </c>
      <c r="BE119">
        <f t="shared" si="118"/>
        <v>0.66421438082556594</v>
      </c>
      <c r="BF119">
        <f t="shared" si="119"/>
        <v>3.7562917887461497E-5</v>
      </c>
      <c r="BG119">
        <f t="shared" si="120"/>
        <v>1.3730874852883486E-4</v>
      </c>
      <c r="BH119">
        <f t="shared" si="121"/>
        <v>5.2635041779064407E-5</v>
      </c>
      <c r="BI119">
        <f t="shared" si="122"/>
        <v>0.17234563777072548</v>
      </c>
      <c r="BJ119">
        <f t="shared" si="123"/>
        <v>0</v>
      </c>
      <c r="BK119">
        <f t="shared" si="124"/>
        <v>1.1914828157719752</v>
      </c>
      <c r="BL119">
        <f t="shared" si="125"/>
        <v>1.5335946388384625E-3</v>
      </c>
      <c r="BM119">
        <f t="shared" si="126"/>
        <v>2.495157702424955E-3</v>
      </c>
      <c r="BN119">
        <f t="shared" si="127"/>
        <v>4.1904976115502432E-3</v>
      </c>
      <c r="BO119">
        <f t="shared" si="128"/>
        <v>0</v>
      </c>
      <c r="BP119">
        <f t="shared" si="129"/>
        <v>0</v>
      </c>
      <c r="BQ119">
        <f t="shared" si="130"/>
        <v>2.0364895910292757</v>
      </c>
      <c r="BR119">
        <f t="shared" si="131"/>
        <v>1.4810226350705473</v>
      </c>
    </row>
    <row r="120" spans="1:70">
      <c r="A120" t="s">
        <v>205</v>
      </c>
      <c r="B120">
        <v>463</v>
      </c>
      <c r="C120" s="1">
        <v>39.948999999999998</v>
      </c>
      <c r="D120" s="1">
        <v>1E-3</v>
      </c>
      <c r="E120" s="1">
        <v>1.2999999999999999E-2</v>
      </c>
      <c r="F120" s="1">
        <v>5.0000000000000001E-3</v>
      </c>
      <c r="G120" s="1">
        <v>12.356</v>
      </c>
      <c r="H120" s="1">
        <v>47.991999999999997</v>
      </c>
      <c r="I120" s="1">
        <v>8.6999999999999994E-2</v>
      </c>
      <c r="J120" s="1">
        <v>0.19</v>
      </c>
      <c r="K120" s="1">
        <v>0.31</v>
      </c>
      <c r="L120" s="1">
        <v>0</v>
      </c>
      <c r="N120">
        <f t="shared" si="89"/>
        <v>100.90300000000001</v>
      </c>
      <c r="P120" s="1">
        <v>74.207999999999998</v>
      </c>
      <c r="Q120" s="1">
        <v>95.519000000000005</v>
      </c>
      <c r="R120" s="1">
        <v>10.997</v>
      </c>
      <c r="S120" s="19">
        <f t="shared" si="88"/>
        <v>7.8102496759039175</v>
      </c>
      <c r="T120" s="19">
        <f>SUM(S$4:S120)</f>
        <v>386.38253959158925</v>
      </c>
      <c r="W120" s="4">
        <v>8</v>
      </c>
      <c r="X120" s="4">
        <v>3</v>
      </c>
      <c r="Y120" s="12">
        <v>0</v>
      </c>
      <c r="AA120" s="11">
        <f t="shared" si="90"/>
        <v>0.98454601820898424</v>
      </c>
      <c r="AB120" s="11">
        <f t="shared" si="91"/>
        <v>1.8539503433575707E-5</v>
      </c>
      <c r="AC120" s="11">
        <f t="shared" si="92"/>
        <v>3.7757527963784711E-4</v>
      </c>
      <c r="AD120" s="11">
        <f t="shared" si="93"/>
        <v>9.7419302666356818E-5</v>
      </c>
      <c r="AE120" s="11">
        <f t="shared" si="94"/>
        <v>0</v>
      </c>
      <c r="AF120" s="11">
        <f t="shared" si="95"/>
        <v>0.25465219676003464</v>
      </c>
      <c r="AG120" s="11">
        <f t="shared" si="96"/>
        <v>1.7630978675032041</v>
      </c>
      <c r="AH120" s="11">
        <f t="shared" si="97"/>
        <v>2.2971608948820434E-3</v>
      </c>
      <c r="AI120" s="11">
        <f t="shared" si="98"/>
        <v>3.9658690117333299E-3</v>
      </c>
      <c r="AJ120" s="11">
        <f t="shared" si="99"/>
        <v>6.1452985318537637E-3</v>
      </c>
      <c r="AK120" s="11">
        <f t="shared" si="100"/>
        <v>0</v>
      </c>
      <c r="AL120" s="11">
        <f t="shared" si="101"/>
        <v>0</v>
      </c>
      <c r="AM120" s="11">
        <f t="shared" si="102"/>
        <v>3.0151979449964301</v>
      </c>
      <c r="AN120" s="11">
        <f t="shared" si="103"/>
        <v>0.87379398406659536</v>
      </c>
      <c r="AO120" s="8">
        <f t="shared" si="104"/>
        <v>0</v>
      </c>
      <c r="AQ120">
        <f t="shared" si="105"/>
        <v>39.948999999999998</v>
      </c>
      <c r="AR120">
        <f t="shared" si="106"/>
        <v>1E-3</v>
      </c>
      <c r="AS120">
        <f t="shared" si="107"/>
        <v>1.2999999999999999E-2</v>
      </c>
      <c r="AT120">
        <f t="shared" si="108"/>
        <v>5.0000000000000001E-3</v>
      </c>
      <c r="AU120">
        <f t="shared" si="109"/>
        <v>0</v>
      </c>
      <c r="AV120">
        <f t="shared" si="110"/>
        <v>12.355999999999998</v>
      </c>
      <c r="AW120">
        <f t="shared" si="111"/>
        <v>47.991999999999997</v>
      </c>
      <c r="AX120">
        <f t="shared" si="112"/>
        <v>8.6999999999999994E-2</v>
      </c>
      <c r="AY120">
        <f t="shared" si="113"/>
        <v>0.19</v>
      </c>
      <c r="AZ120">
        <f t="shared" si="114"/>
        <v>0.31</v>
      </c>
      <c r="BA120">
        <f t="shared" si="115"/>
        <v>0</v>
      </c>
      <c r="BB120">
        <f t="shared" si="116"/>
        <v>0</v>
      </c>
      <c r="BC120">
        <f t="shared" si="117"/>
        <v>100.90300000000001</v>
      </c>
      <c r="BE120">
        <f t="shared" si="118"/>
        <v>0.66493009320905461</v>
      </c>
      <c r="BF120">
        <f t="shared" si="119"/>
        <v>1.2520972629153833E-5</v>
      </c>
      <c r="BG120">
        <f t="shared" si="120"/>
        <v>2.5500196155355041E-4</v>
      </c>
      <c r="BH120">
        <f t="shared" si="121"/>
        <v>6.5793802223830508E-5</v>
      </c>
      <c r="BI120">
        <f t="shared" si="122"/>
        <v>0.17198374255330995</v>
      </c>
      <c r="BJ120">
        <f t="shared" si="123"/>
        <v>0</v>
      </c>
      <c r="BK120">
        <f t="shared" si="124"/>
        <v>1.1907384801659371</v>
      </c>
      <c r="BL120">
        <f t="shared" si="125"/>
        <v>1.5514271346389098E-3</v>
      </c>
      <c r="BM120">
        <f t="shared" si="126"/>
        <v>2.6784178726595564E-3</v>
      </c>
      <c r="BN120">
        <f t="shared" si="127"/>
        <v>4.1503330977015187E-3</v>
      </c>
      <c r="BO120">
        <f t="shared" si="128"/>
        <v>0</v>
      </c>
      <c r="BP120">
        <f t="shared" si="129"/>
        <v>0</v>
      </c>
      <c r="BQ120">
        <f t="shared" si="130"/>
        <v>2.0363658107697082</v>
      </c>
      <c r="BR120">
        <f t="shared" si="131"/>
        <v>1.4806759812259573</v>
      </c>
    </row>
    <row r="121" spans="1:70">
      <c r="A121" t="s">
        <v>206</v>
      </c>
      <c r="B121">
        <v>467</v>
      </c>
      <c r="C121" s="1">
        <v>39.951999999999998</v>
      </c>
      <c r="D121" s="1">
        <v>0</v>
      </c>
      <c r="E121" s="1">
        <v>5.0000000000000001E-3</v>
      </c>
      <c r="F121" s="1">
        <v>5.0000000000000001E-3</v>
      </c>
      <c r="G121" s="1">
        <v>12.348000000000001</v>
      </c>
      <c r="H121" s="1">
        <v>48.045999999999999</v>
      </c>
      <c r="I121" s="1">
        <v>8.5999999999999993E-2</v>
      </c>
      <c r="J121" s="1">
        <v>0.183</v>
      </c>
      <c r="K121" s="1">
        <v>0.307</v>
      </c>
      <c r="L121" s="1">
        <v>1E-3</v>
      </c>
      <c r="N121">
        <f t="shared" si="89"/>
        <v>100.93300000000001</v>
      </c>
      <c r="P121" s="1">
        <v>74.212999999999994</v>
      </c>
      <c r="Q121" s="1">
        <v>95.513000000000005</v>
      </c>
      <c r="R121" s="1">
        <v>10.997</v>
      </c>
      <c r="S121" s="19">
        <f t="shared" si="88"/>
        <v>7.8102496759039175</v>
      </c>
      <c r="T121" s="19">
        <f>SUM(S$4:S121)</f>
        <v>394.19278926749314</v>
      </c>
      <c r="W121" s="4">
        <v>8</v>
      </c>
      <c r="X121" s="4">
        <v>3</v>
      </c>
      <c r="Y121" s="12">
        <v>0</v>
      </c>
      <c r="AA121" s="11">
        <f t="shared" si="90"/>
        <v>0.98428207311032101</v>
      </c>
      <c r="AB121" s="11">
        <f t="shared" si="91"/>
        <v>0</v>
      </c>
      <c r="AC121" s="11">
        <f t="shared" si="92"/>
        <v>1.451714275462943E-4</v>
      </c>
      <c r="AD121" s="11">
        <f t="shared" si="93"/>
        <v>9.738587244305655E-5</v>
      </c>
      <c r="AE121" s="11">
        <f t="shared" si="94"/>
        <v>0</v>
      </c>
      <c r="AF121" s="11">
        <f t="shared" si="95"/>
        <v>0.25439999058704116</v>
      </c>
      <c r="AG121" s="11">
        <f t="shared" si="96"/>
        <v>1.7644759811543862</v>
      </c>
      <c r="AH121" s="11">
        <f t="shared" si="97"/>
        <v>2.2699775180827467E-3</v>
      </c>
      <c r="AI121" s="11">
        <f t="shared" si="98"/>
        <v>3.8184472672095262E-3</v>
      </c>
      <c r="AJ121" s="11">
        <f t="shared" si="99"/>
        <v>6.0837394997300823E-3</v>
      </c>
      <c r="AK121" s="11">
        <f t="shared" si="100"/>
        <v>4.776360584850704E-5</v>
      </c>
      <c r="AL121" s="11">
        <f t="shared" si="101"/>
        <v>0</v>
      </c>
      <c r="AM121" s="11">
        <f t="shared" si="102"/>
        <v>3.0156205300426082</v>
      </c>
      <c r="AN121" s="11">
        <f t="shared" si="103"/>
        <v>0.87398929198825293</v>
      </c>
      <c r="AO121" s="8">
        <f t="shared" si="104"/>
        <v>0</v>
      </c>
      <c r="AQ121">
        <f t="shared" si="105"/>
        <v>39.951999999999998</v>
      </c>
      <c r="AR121">
        <f t="shared" si="106"/>
        <v>0</v>
      </c>
      <c r="AS121">
        <f t="shared" si="107"/>
        <v>5.0000000000000001E-3</v>
      </c>
      <c r="AT121">
        <f t="shared" si="108"/>
        <v>5.0000000000000001E-3</v>
      </c>
      <c r="AU121">
        <f t="shared" si="109"/>
        <v>0</v>
      </c>
      <c r="AV121">
        <f t="shared" si="110"/>
        <v>12.348000000000001</v>
      </c>
      <c r="AW121">
        <f t="shared" si="111"/>
        <v>48.045999999999999</v>
      </c>
      <c r="AX121">
        <f t="shared" si="112"/>
        <v>8.5999999999999993E-2</v>
      </c>
      <c r="AY121">
        <f t="shared" si="113"/>
        <v>0.183</v>
      </c>
      <c r="AZ121">
        <f t="shared" si="114"/>
        <v>0.307</v>
      </c>
      <c r="BA121">
        <f t="shared" si="115"/>
        <v>1E-3</v>
      </c>
      <c r="BB121">
        <f t="shared" si="116"/>
        <v>0</v>
      </c>
      <c r="BC121">
        <f t="shared" si="117"/>
        <v>100.93300000000001</v>
      </c>
      <c r="BE121">
        <f t="shared" si="118"/>
        <v>0.66498002663115841</v>
      </c>
      <c r="BF121">
        <f t="shared" si="119"/>
        <v>0</v>
      </c>
      <c r="BG121">
        <f t="shared" si="120"/>
        <v>9.8077677520596324E-5</v>
      </c>
      <c r="BH121">
        <f t="shared" si="121"/>
        <v>6.5793802223830508E-5</v>
      </c>
      <c r="BI121">
        <f t="shared" si="122"/>
        <v>0.17187239017872058</v>
      </c>
      <c r="BJ121">
        <f t="shared" si="123"/>
        <v>0</v>
      </c>
      <c r="BK121">
        <f t="shared" si="124"/>
        <v>1.1920782842568056</v>
      </c>
      <c r="BL121">
        <f t="shared" si="125"/>
        <v>1.5335946388384625E-3</v>
      </c>
      <c r="BM121">
        <f t="shared" si="126"/>
        <v>2.5797393194563092E-3</v>
      </c>
      <c r="BN121">
        <f t="shared" si="127"/>
        <v>4.1101685838527942E-3</v>
      </c>
      <c r="BO121">
        <f t="shared" si="128"/>
        <v>3.226904640127527E-5</v>
      </c>
      <c r="BP121">
        <f t="shared" si="129"/>
        <v>0</v>
      </c>
      <c r="BQ121">
        <f t="shared" si="130"/>
        <v>2.0373503441349778</v>
      </c>
      <c r="BR121">
        <f t="shared" si="131"/>
        <v>1.4801678752620167</v>
      </c>
    </row>
    <row r="122" spans="1:70">
      <c r="A122" t="s">
        <v>207</v>
      </c>
      <c r="B122">
        <v>471</v>
      </c>
      <c r="C122" s="1">
        <v>39.950000000000003</v>
      </c>
      <c r="D122" s="1">
        <v>0</v>
      </c>
      <c r="E122" s="1">
        <v>6.0000000000000001E-3</v>
      </c>
      <c r="F122" s="1">
        <v>5.0000000000000001E-3</v>
      </c>
      <c r="G122" s="1">
        <v>12.379</v>
      </c>
      <c r="H122" s="1">
        <v>48.076999999999998</v>
      </c>
      <c r="I122" s="1">
        <v>8.4000000000000005E-2</v>
      </c>
      <c r="J122" s="1">
        <v>0.17899999999999999</v>
      </c>
      <c r="K122" s="1">
        <v>0.308</v>
      </c>
      <c r="L122" s="1">
        <v>7.0000000000000001E-3</v>
      </c>
      <c r="N122">
        <f t="shared" si="89"/>
        <v>100.99500000000002</v>
      </c>
      <c r="P122" s="1">
        <v>74.218000000000004</v>
      </c>
      <c r="Q122" s="1">
        <v>95.507000000000005</v>
      </c>
      <c r="R122" s="1">
        <v>10.997</v>
      </c>
      <c r="S122" s="19">
        <f t="shared" si="88"/>
        <v>7.810249675913016</v>
      </c>
      <c r="T122" s="19">
        <f>SUM(S$4:S122)</f>
        <v>402.00303894340618</v>
      </c>
      <c r="W122" s="4">
        <v>8</v>
      </c>
      <c r="X122" s="4">
        <v>3</v>
      </c>
      <c r="Y122" s="12">
        <v>0</v>
      </c>
      <c r="AA122" s="11">
        <f t="shared" si="90"/>
        <v>0.98380263126830647</v>
      </c>
      <c r="AB122" s="11">
        <f t="shared" si="91"/>
        <v>0</v>
      </c>
      <c r="AC122" s="11">
        <f t="shared" si="92"/>
        <v>1.7412957473793945E-4</v>
      </c>
      <c r="AD122" s="11">
        <f t="shared" si="93"/>
        <v>9.7343308991163351E-5</v>
      </c>
      <c r="AE122" s="11">
        <f t="shared" si="94"/>
        <v>0</v>
      </c>
      <c r="AF122" s="11">
        <f t="shared" si="95"/>
        <v>0.25492720173713174</v>
      </c>
      <c r="AG122" s="11">
        <f t="shared" si="96"/>
        <v>1.7648427683957504</v>
      </c>
      <c r="AH122" s="11">
        <f t="shared" si="97"/>
        <v>2.2162182997421801E-3</v>
      </c>
      <c r="AI122" s="11">
        <f t="shared" si="98"/>
        <v>3.7333515275559557E-3</v>
      </c>
      <c r="AJ122" s="11">
        <f t="shared" si="99"/>
        <v>6.1008886215788011E-3</v>
      </c>
      <c r="AK122" s="11">
        <f t="shared" si="100"/>
        <v>3.3419911206868281E-4</v>
      </c>
      <c r="AL122" s="11">
        <f t="shared" si="101"/>
        <v>0</v>
      </c>
      <c r="AM122" s="11">
        <f t="shared" si="102"/>
        <v>3.0162287318458634</v>
      </c>
      <c r="AN122" s="11">
        <f t="shared" si="103"/>
        <v>0.87378404199149473</v>
      </c>
      <c r="AO122" s="8">
        <f t="shared" si="104"/>
        <v>0</v>
      </c>
      <c r="AQ122">
        <f t="shared" si="105"/>
        <v>39.950000000000003</v>
      </c>
      <c r="AR122">
        <f t="shared" si="106"/>
        <v>0</v>
      </c>
      <c r="AS122">
        <f t="shared" si="107"/>
        <v>6.0000000000000001E-3</v>
      </c>
      <c r="AT122">
        <f t="shared" si="108"/>
        <v>5.0000000000000001E-3</v>
      </c>
      <c r="AU122">
        <f t="shared" si="109"/>
        <v>0</v>
      </c>
      <c r="AV122">
        <f t="shared" si="110"/>
        <v>12.379</v>
      </c>
      <c r="AW122">
        <f t="shared" si="111"/>
        <v>48.076999999999998</v>
      </c>
      <c r="AX122">
        <f t="shared" si="112"/>
        <v>8.4000000000000005E-2</v>
      </c>
      <c r="AY122">
        <f t="shared" si="113"/>
        <v>0.17899999999999999</v>
      </c>
      <c r="AZ122">
        <f t="shared" si="114"/>
        <v>0.308</v>
      </c>
      <c r="BA122">
        <f t="shared" si="115"/>
        <v>7.0000000000000001E-3</v>
      </c>
      <c r="BB122">
        <f t="shared" si="116"/>
        <v>0</v>
      </c>
      <c r="BC122">
        <f t="shared" si="117"/>
        <v>100.99500000000002</v>
      </c>
      <c r="BE122">
        <f t="shared" si="118"/>
        <v>0.66494673768308932</v>
      </c>
      <c r="BF122">
        <f t="shared" si="119"/>
        <v>0</v>
      </c>
      <c r="BG122">
        <f t="shared" si="120"/>
        <v>1.1769321302471558E-4</v>
      </c>
      <c r="BH122">
        <f t="shared" si="121"/>
        <v>6.5793802223830508E-5</v>
      </c>
      <c r="BI122">
        <f t="shared" si="122"/>
        <v>0.17230388063025445</v>
      </c>
      <c r="BJ122">
        <f t="shared" si="123"/>
        <v>0</v>
      </c>
      <c r="BK122">
        <f t="shared" si="124"/>
        <v>1.1928474310497117</v>
      </c>
      <c r="BL122">
        <f t="shared" si="125"/>
        <v>1.4979296472375683E-3</v>
      </c>
      <c r="BM122">
        <f t="shared" si="126"/>
        <v>2.5233515747687396E-3</v>
      </c>
      <c r="BN122">
        <f t="shared" si="127"/>
        <v>4.1235567551357018E-3</v>
      </c>
      <c r="BO122">
        <f t="shared" si="128"/>
        <v>2.258833248089269E-4</v>
      </c>
      <c r="BP122">
        <f t="shared" si="129"/>
        <v>0</v>
      </c>
      <c r="BQ122">
        <f t="shared" si="130"/>
        <v>2.0386522576802548</v>
      </c>
      <c r="BR122">
        <f t="shared" si="131"/>
        <v>1.479520953356692</v>
      </c>
    </row>
    <row r="123" spans="1:70">
      <c r="A123" t="s">
        <v>208</v>
      </c>
      <c r="B123">
        <v>476</v>
      </c>
      <c r="C123" s="1">
        <v>40.012</v>
      </c>
      <c r="D123" s="1">
        <v>0</v>
      </c>
      <c r="E123" s="1">
        <v>5.0000000000000001E-3</v>
      </c>
      <c r="F123" s="1">
        <v>6.0000000000000001E-3</v>
      </c>
      <c r="G123" s="1">
        <v>12.313000000000001</v>
      </c>
      <c r="H123" s="1">
        <v>48.13</v>
      </c>
      <c r="I123" s="1">
        <v>8.2000000000000003E-2</v>
      </c>
      <c r="J123" s="1">
        <v>0.19500000000000001</v>
      </c>
      <c r="K123" s="1">
        <v>0.307</v>
      </c>
      <c r="L123" s="1">
        <v>3.0000000000000001E-3</v>
      </c>
      <c r="N123">
        <f t="shared" si="89"/>
        <v>101.053</v>
      </c>
      <c r="P123" s="1">
        <v>74.224999999999994</v>
      </c>
      <c r="Q123" s="1">
        <v>95.498999999999995</v>
      </c>
      <c r="R123" s="1">
        <v>10.997</v>
      </c>
      <c r="S123" s="19">
        <f t="shared" si="88"/>
        <v>10.630145812735943</v>
      </c>
      <c r="T123" s="19">
        <f>SUM(S$4:S123)</f>
        <v>412.6331847561421</v>
      </c>
      <c r="W123" s="4">
        <v>8</v>
      </c>
      <c r="X123" s="4">
        <v>3</v>
      </c>
      <c r="Y123" s="12">
        <v>0</v>
      </c>
      <c r="AA123" s="11">
        <f t="shared" si="90"/>
        <v>0.98439639595881867</v>
      </c>
      <c r="AB123" s="11">
        <f t="shared" si="91"/>
        <v>0</v>
      </c>
      <c r="AC123" s="11">
        <f t="shared" si="92"/>
        <v>1.4497057186592019E-4</v>
      </c>
      <c r="AD123" s="11">
        <f t="shared" si="93"/>
        <v>1.1670135804289139E-4</v>
      </c>
      <c r="AE123" s="11">
        <f t="shared" si="94"/>
        <v>0</v>
      </c>
      <c r="AF123" s="11">
        <f t="shared" si="95"/>
        <v>0.25332791817719263</v>
      </c>
      <c r="AG123" s="11">
        <f t="shared" si="96"/>
        <v>1.7651153032758979</v>
      </c>
      <c r="AH123" s="11">
        <f t="shared" si="97"/>
        <v>2.1614025607657205E-3</v>
      </c>
      <c r="AI123" s="11">
        <f t="shared" si="98"/>
        <v>4.0632077070101224E-3</v>
      </c>
      <c r="AJ123" s="11">
        <f t="shared" si="99"/>
        <v>6.0753221847178185E-3</v>
      </c>
      <c r="AK123" s="11">
        <f t="shared" si="100"/>
        <v>1.4309256383171585E-4</v>
      </c>
      <c r="AL123" s="11">
        <f t="shared" si="101"/>
        <v>0</v>
      </c>
      <c r="AM123" s="11">
        <f t="shared" si="102"/>
        <v>3.0155443143581433</v>
      </c>
      <c r="AN123" s="11">
        <f t="shared" si="103"/>
        <v>0.87449341379302203</v>
      </c>
      <c r="AO123" s="8">
        <f t="shared" si="104"/>
        <v>0</v>
      </c>
      <c r="AQ123">
        <f t="shared" si="105"/>
        <v>40.012</v>
      </c>
      <c r="AR123">
        <f t="shared" si="106"/>
        <v>0</v>
      </c>
      <c r="AS123">
        <f t="shared" si="107"/>
        <v>5.0000000000000001E-3</v>
      </c>
      <c r="AT123">
        <f t="shared" si="108"/>
        <v>6.0000000000000001E-3</v>
      </c>
      <c r="AU123">
        <f t="shared" si="109"/>
        <v>0</v>
      </c>
      <c r="AV123">
        <f t="shared" si="110"/>
        <v>12.313000000000002</v>
      </c>
      <c r="AW123">
        <f t="shared" si="111"/>
        <v>48.13</v>
      </c>
      <c r="AX123">
        <f t="shared" si="112"/>
        <v>8.2000000000000003E-2</v>
      </c>
      <c r="AY123">
        <f t="shared" si="113"/>
        <v>0.19500000000000001</v>
      </c>
      <c r="AZ123">
        <f t="shared" si="114"/>
        <v>0.307</v>
      </c>
      <c r="BA123">
        <f t="shared" si="115"/>
        <v>3.0000000000000001E-3</v>
      </c>
      <c r="BB123">
        <f t="shared" si="116"/>
        <v>0</v>
      </c>
      <c r="BC123">
        <f t="shared" si="117"/>
        <v>101.053</v>
      </c>
      <c r="BE123">
        <f t="shared" si="118"/>
        <v>0.6659786950732357</v>
      </c>
      <c r="BF123">
        <f t="shared" si="119"/>
        <v>0</v>
      </c>
      <c r="BG123">
        <f t="shared" si="120"/>
        <v>9.8077677520596324E-5</v>
      </c>
      <c r="BH123">
        <f t="shared" si="121"/>
        <v>7.895256266859661E-5</v>
      </c>
      <c r="BI123">
        <f t="shared" si="122"/>
        <v>0.17138522353989202</v>
      </c>
      <c r="BJ123">
        <f t="shared" si="123"/>
        <v>0</v>
      </c>
      <c r="BK123">
        <f t="shared" si="124"/>
        <v>1.1941624239537123</v>
      </c>
      <c r="BL123">
        <f t="shared" si="125"/>
        <v>1.4622646556366737E-3</v>
      </c>
      <c r="BM123">
        <f t="shared" si="126"/>
        <v>2.7489025535190185E-3</v>
      </c>
      <c r="BN123">
        <f t="shared" si="127"/>
        <v>4.1101685838527942E-3</v>
      </c>
      <c r="BO123">
        <f t="shared" si="128"/>
        <v>9.6807139203825818E-5</v>
      </c>
      <c r="BP123">
        <f t="shared" si="129"/>
        <v>0</v>
      </c>
      <c r="BQ123">
        <f t="shared" si="130"/>
        <v>2.0401215157392416</v>
      </c>
      <c r="BR123">
        <f t="shared" si="131"/>
        <v>1.4781199507449221</v>
      </c>
    </row>
    <row r="124" spans="1:70">
      <c r="A124" t="s">
        <v>209</v>
      </c>
      <c r="B124">
        <v>481</v>
      </c>
      <c r="C124" s="1">
        <v>39.965000000000003</v>
      </c>
      <c r="D124" s="1">
        <v>0</v>
      </c>
      <c r="E124" s="1">
        <v>0.01</v>
      </c>
      <c r="F124" s="1">
        <v>7.0000000000000001E-3</v>
      </c>
      <c r="G124" s="1">
        <v>12.388</v>
      </c>
      <c r="H124" s="1">
        <v>48.128999999999998</v>
      </c>
      <c r="I124" s="1">
        <v>8.2000000000000003E-2</v>
      </c>
      <c r="J124" s="1">
        <v>0.19</v>
      </c>
      <c r="K124" s="1">
        <v>0.311</v>
      </c>
      <c r="L124" s="1">
        <v>4.0000000000000001E-3</v>
      </c>
      <c r="N124">
        <f t="shared" si="89"/>
        <v>101.086</v>
      </c>
      <c r="P124" s="1">
        <v>74.23</v>
      </c>
      <c r="Q124" s="1">
        <v>95.491</v>
      </c>
      <c r="R124" s="1">
        <v>10.997</v>
      </c>
      <c r="S124" s="19">
        <f t="shared" si="88"/>
        <v>9.4339811320579656</v>
      </c>
      <c r="T124" s="19">
        <f>SUM(S$4:S124)</f>
        <v>422.06716588820007</v>
      </c>
      <c r="W124" s="4">
        <v>8</v>
      </c>
      <c r="X124" s="4">
        <v>3</v>
      </c>
      <c r="Y124" s="12">
        <v>0</v>
      </c>
      <c r="AA124" s="11">
        <f t="shared" si="90"/>
        <v>0.98337794855877603</v>
      </c>
      <c r="AB124" s="11">
        <f t="shared" si="91"/>
        <v>0</v>
      </c>
      <c r="AC124" s="11">
        <f t="shared" si="92"/>
        <v>2.8998179973488604E-4</v>
      </c>
      <c r="AD124" s="11">
        <f t="shared" si="93"/>
        <v>1.3617067577260532E-4</v>
      </c>
      <c r="AE124" s="11">
        <f t="shared" si="94"/>
        <v>0</v>
      </c>
      <c r="AF124" s="11">
        <f t="shared" si="95"/>
        <v>0.25490670814570715</v>
      </c>
      <c r="AG124" s="11">
        <f t="shared" si="96"/>
        <v>1.7653261314662116</v>
      </c>
      <c r="AH124" s="11">
        <f t="shared" si="97"/>
        <v>2.1617056360311426E-3</v>
      </c>
      <c r="AI124" s="11">
        <f t="shared" si="98"/>
        <v>3.9595780344247929E-3</v>
      </c>
      <c r="AJ124" s="11">
        <f t="shared" si="99"/>
        <v>6.1553424678157404E-3</v>
      </c>
      <c r="AK124" s="11">
        <f t="shared" si="100"/>
        <v>1.9081683799466575E-4</v>
      </c>
      <c r="AL124" s="11">
        <f t="shared" si="101"/>
        <v>0</v>
      </c>
      <c r="AM124" s="11">
        <f t="shared" si="102"/>
        <v>3.0165043836224683</v>
      </c>
      <c r="AN124" s="11">
        <f t="shared" si="103"/>
        <v>0.87382310437312072</v>
      </c>
      <c r="AO124" s="8">
        <f t="shared" si="104"/>
        <v>0</v>
      </c>
      <c r="AQ124">
        <f t="shared" si="105"/>
        <v>39.965000000000003</v>
      </c>
      <c r="AR124">
        <f t="shared" si="106"/>
        <v>0</v>
      </c>
      <c r="AS124">
        <f t="shared" si="107"/>
        <v>0.01</v>
      </c>
      <c r="AT124">
        <f t="shared" si="108"/>
        <v>7.0000000000000001E-3</v>
      </c>
      <c r="AU124">
        <f t="shared" si="109"/>
        <v>0</v>
      </c>
      <c r="AV124">
        <f t="shared" si="110"/>
        <v>12.388</v>
      </c>
      <c r="AW124">
        <f t="shared" si="111"/>
        <v>48.128999999999998</v>
      </c>
      <c r="AX124">
        <f t="shared" si="112"/>
        <v>8.2000000000000003E-2</v>
      </c>
      <c r="AY124">
        <f t="shared" si="113"/>
        <v>0.19</v>
      </c>
      <c r="AZ124">
        <f t="shared" si="114"/>
        <v>0.311</v>
      </c>
      <c r="BA124">
        <f t="shared" si="115"/>
        <v>4.0000000000000001E-3</v>
      </c>
      <c r="BB124">
        <f t="shared" si="116"/>
        <v>0</v>
      </c>
      <c r="BC124">
        <f t="shared" si="117"/>
        <v>101.086</v>
      </c>
      <c r="BE124">
        <f t="shared" si="118"/>
        <v>0.66519640479360864</v>
      </c>
      <c r="BF124">
        <f t="shared" si="119"/>
        <v>0</v>
      </c>
      <c r="BG124">
        <f t="shared" si="120"/>
        <v>1.9615535504119265E-4</v>
      </c>
      <c r="BH124">
        <f t="shared" si="121"/>
        <v>9.2111323113362712E-5</v>
      </c>
      <c r="BI124">
        <f t="shared" si="122"/>
        <v>0.17242915205166751</v>
      </c>
      <c r="BJ124">
        <f t="shared" si="123"/>
        <v>0</v>
      </c>
      <c r="BK124">
        <f t="shared" si="124"/>
        <v>1.1941376127668442</v>
      </c>
      <c r="BL124">
        <f t="shared" si="125"/>
        <v>1.4622646556366737E-3</v>
      </c>
      <c r="BM124">
        <f t="shared" si="126"/>
        <v>2.6784178726595564E-3</v>
      </c>
      <c r="BN124">
        <f t="shared" si="127"/>
        <v>4.1637212689844263E-3</v>
      </c>
      <c r="BO124">
        <f t="shared" si="128"/>
        <v>1.2907618560510108E-4</v>
      </c>
      <c r="BP124">
        <f t="shared" si="129"/>
        <v>0</v>
      </c>
      <c r="BQ124">
        <f t="shared" si="130"/>
        <v>2.0404849162731606</v>
      </c>
      <c r="BR124">
        <f t="shared" si="131"/>
        <v>1.4783272150484488</v>
      </c>
    </row>
    <row r="125" spans="1:70">
      <c r="A125" t="s">
        <v>210</v>
      </c>
      <c r="B125">
        <v>486</v>
      </c>
      <c r="C125" s="1">
        <v>39.850999999999999</v>
      </c>
      <c r="D125" s="1">
        <v>5.0000000000000001E-3</v>
      </c>
      <c r="E125" s="1">
        <v>0.01</v>
      </c>
      <c r="F125" s="1">
        <v>6.0000000000000001E-3</v>
      </c>
      <c r="G125" s="1">
        <v>12.391999999999999</v>
      </c>
      <c r="H125" s="1">
        <v>48.015000000000001</v>
      </c>
      <c r="I125" s="1">
        <v>8.5999999999999993E-2</v>
      </c>
      <c r="J125" s="1">
        <v>0.19600000000000001</v>
      </c>
      <c r="K125" s="1">
        <v>0.311</v>
      </c>
      <c r="L125" s="1">
        <v>0</v>
      </c>
      <c r="N125">
        <f t="shared" si="89"/>
        <v>100.872</v>
      </c>
      <c r="P125" s="1">
        <v>74.236999999999995</v>
      </c>
      <c r="Q125" s="1">
        <v>95.483000000000004</v>
      </c>
      <c r="R125" s="1">
        <v>10.997</v>
      </c>
      <c r="S125" s="19">
        <f t="shared" si="88"/>
        <v>10.630145812725249</v>
      </c>
      <c r="T125" s="19">
        <f>SUM(S$4:S125)</f>
        <v>432.6973117009253</v>
      </c>
      <c r="W125" s="4">
        <v>8</v>
      </c>
      <c r="X125" s="4">
        <v>3</v>
      </c>
      <c r="Y125" s="12">
        <v>0</v>
      </c>
      <c r="AA125" s="11">
        <f t="shared" si="90"/>
        <v>0.98288714012579814</v>
      </c>
      <c r="AB125" s="11">
        <f t="shared" si="91"/>
        <v>9.2768903538439356E-5</v>
      </c>
      <c r="AC125" s="11">
        <f t="shared" si="92"/>
        <v>2.9066619262459783E-4</v>
      </c>
      <c r="AD125" s="11">
        <f t="shared" si="93"/>
        <v>1.1699319034148558E-4</v>
      </c>
      <c r="AE125" s="11">
        <f t="shared" si="94"/>
        <v>0</v>
      </c>
      <c r="AF125" s="11">
        <f t="shared" si="95"/>
        <v>0.2555908213629875</v>
      </c>
      <c r="AG125" s="11">
        <f t="shared" si="96"/>
        <v>1.7653012386677283</v>
      </c>
      <c r="AH125" s="11">
        <f t="shared" si="97"/>
        <v>2.2725054567440213E-3</v>
      </c>
      <c r="AI125" s="11">
        <f t="shared" si="98"/>
        <v>4.0942575425662511E-3</v>
      </c>
      <c r="AJ125" s="11">
        <f t="shared" si="99"/>
        <v>6.1698698368525757E-3</v>
      </c>
      <c r="AK125" s="11">
        <f t="shared" si="100"/>
        <v>0</v>
      </c>
      <c r="AL125" s="11">
        <f t="shared" si="101"/>
        <v>0</v>
      </c>
      <c r="AM125" s="11">
        <f t="shared" si="102"/>
        <v>3.0168162612791813</v>
      </c>
      <c r="AN125" s="11">
        <f t="shared" si="103"/>
        <v>0.87352574320119658</v>
      </c>
      <c r="AO125" s="8">
        <f t="shared" si="104"/>
        <v>0</v>
      </c>
      <c r="AQ125">
        <f t="shared" si="105"/>
        <v>39.850999999999999</v>
      </c>
      <c r="AR125">
        <f t="shared" si="106"/>
        <v>5.0000000000000001E-3</v>
      </c>
      <c r="AS125">
        <f t="shared" si="107"/>
        <v>0.01</v>
      </c>
      <c r="AT125">
        <f t="shared" si="108"/>
        <v>6.0000000000000001E-3</v>
      </c>
      <c r="AU125">
        <f t="shared" si="109"/>
        <v>0</v>
      </c>
      <c r="AV125">
        <f t="shared" si="110"/>
        <v>12.391999999999998</v>
      </c>
      <c r="AW125">
        <f t="shared" si="111"/>
        <v>48.015000000000001</v>
      </c>
      <c r="AX125">
        <f t="shared" si="112"/>
        <v>8.5999999999999993E-2</v>
      </c>
      <c r="AY125">
        <f t="shared" si="113"/>
        <v>0.19600000000000001</v>
      </c>
      <c r="AZ125">
        <f t="shared" si="114"/>
        <v>0.311</v>
      </c>
      <c r="BA125">
        <f t="shared" si="115"/>
        <v>0</v>
      </c>
      <c r="BB125">
        <f t="shared" si="116"/>
        <v>0</v>
      </c>
      <c r="BC125">
        <f t="shared" si="117"/>
        <v>100.872</v>
      </c>
      <c r="BE125">
        <f t="shared" si="118"/>
        <v>0.66329893475366175</v>
      </c>
      <c r="BF125">
        <f t="shared" si="119"/>
        <v>6.2604863145769159E-5</v>
      </c>
      <c r="BG125">
        <f t="shared" si="120"/>
        <v>1.9615535504119265E-4</v>
      </c>
      <c r="BH125">
        <f t="shared" si="121"/>
        <v>7.895256266859661E-5</v>
      </c>
      <c r="BI125">
        <f t="shared" si="122"/>
        <v>0.17248482823896219</v>
      </c>
      <c r="BJ125">
        <f t="shared" si="123"/>
        <v>0</v>
      </c>
      <c r="BK125">
        <f t="shared" si="124"/>
        <v>1.1913091374638998</v>
      </c>
      <c r="BL125">
        <f t="shared" si="125"/>
        <v>1.5335946388384625E-3</v>
      </c>
      <c r="BM125">
        <f t="shared" si="126"/>
        <v>2.762999489690911E-3</v>
      </c>
      <c r="BN125">
        <f t="shared" si="127"/>
        <v>4.1637212689844263E-3</v>
      </c>
      <c r="BO125">
        <f t="shared" si="128"/>
        <v>0</v>
      </c>
      <c r="BP125">
        <f t="shared" si="129"/>
        <v>0</v>
      </c>
      <c r="BQ125">
        <f t="shared" si="130"/>
        <v>2.0358909286348923</v>
      </c>
      <c r="BR125">
        <f t="shared" si="131"/>
        <v>1.4818162500001997</v>
      </c>
    </row>
    <row r="126" spans="1:70">
      <c r="A126" t="s">
        <v>211</v>
      </c>
      <c r="B126">
        <v>491</v>
      </c>
      <c r="C126" s="1">
        <v>39.996000000000002</v>
      </c>
      <c r="D126" s="1">
        <v>4.0000000000000001E-3</v>
      </c>
      <c r="E126" s="1">
        <v>5.0000000000000001E-3</v>
      </c>
      <c r="F126" s="1">
        <v>5.0000000000000001E-3</v>
      </c>
      <c r="G126" s="1">
        <v>12.294</v>
      </c>
      <c r="H126" s="1">
        <v>48.046999999999997</v>
      </c>
      <c r="I126" s="1">
        <v>8.5999999999999993E-2</v>
      </c>
      <c r="J126" s="1">
        <v>0.189</v>
      </c>
      <c r="K126" s="1">
        <v>0.313</v>
      </c>
      <c r="L126" s="1">
        <v>6.0000000000000001E-3</v>
      </c>
      <c r="N126">
        <f t="shared" si="89"/>
        <v>100.94499999999999</v>
      </c>
      <c r="P126" s="1">
        <v>74.242999999999995</v>
      </c>
      <c r="Q126" s="1">
        <v>95.475999999999999</v>
      </c>
      <c r="R126" s="1">
        <v>10.997</v>
      </c>
      <c r="S126" s="19">
        <f t="shared" si="88"/>
        <v>9.2195444572968341</v>
      </c>
      <c r="T126" s="19">
        <f>SUM(S$4:S126)</f>
        <v>441.91685615822212</v>
      </c>
      <c r="W126" s="4">
        <v>8</v>
      </c>
      <c r="X126" s="4">
        <v>3</v>
      </c>
      <c r="Y126" s="12">
        <v>0</v>
      </c>
      <c r="AA126" s="11">
        <f t="shared" si="90"/>
        <v>0.98497111568884221</v>
      </c>
      <c r="AB126" s="11">
        <f t="shared" si="91"/>
        <v>7.4102850936416656E-5</v>
      </c>
      <c r="AC126" s="11">
        <f t="shared" si="92"/>
        <v>1.4511323786013764E-4</v>
      </c>
      <c r="AD126" s="11">
        <f t="shared" si="93"/>
        <v>9.7346836845974271E-5</v>
      </c>
      <c r="AE126" s="11">
        <f t="shared" si="94"/>
        <v>0</v>
      </c>
      <c r="AF126" s="11">
        <f t="shared" si="95"/>
        <v>0.25318592788807437</v>
      </c>
      <c r="AG126" s="11">
        <f t="shared" si="96"/>
        <v>1.7638054286776546</v>
      </c>
      <c r="AH126" s="11">
        <f t="shared" si="97"/>
        <v>2.2690676332549091E-3</v>
      </c>
      <c r="AI126" s="11">
        <f t="shared" si="98"/>
        <v>3.9420615125300767E-3</v>
      </c>
      <c r="AJ126" s="11">
        <f t="shared" si="99"/>
        <v>6.2001537151971072E-3</v>
      </c>
      <c r="AK126" s="11">
        <f t="shared" si="100"/>
        <v>2.8646676334467954E-4</v>
      </c>
      <c r="AL126" s="11">
        <f t="shared" si="101"/>
        <v>0</v>
      </c>
      <c r="AM126" s="11">
        <f t="shared" si="102"/>
        <v>3.0149767848045412</v>
      </c>
      <c r="AN126" s="11">
        <f t="shared" si="103"/>
        <v>0.87447346907863477</v>
      </c>
      <c r="AO126" s="8">
        <f t="shared" si="104"/>
        <v>0</v>
      </c>
      <c r="AQ126">
        <f t="shared" si="105"/>
        <v>39.996000000000002</v>
      </c>
      <c r="AR126">
        <f t="shared" si="106"/>
        <v>4.0000000000000001E-3</v>
      </c>
      <c r="AS126">
        <f t="shared" si="107"/>
        <v>5.0000000000000001E-3</v>
      </c>
      <c r="AT126">
        <f t="shared" si="108"/>
        <v>5.0000000000000001E-3</v>
      </c>
      <c r="AU126">
        <f t="shared" si="109"/>
        <v>0</v>
      </c>
      <c r="AV126">
        <f t="shared" si="110"/>
        <v>12.294</v>
      </c>
      <c r="AW126">
        <f t="shared" si="111"/>
        <v>48.046999999999997</v>
      </c>
      <c r="AX126">
        <f t="shared" si="112"/>
        <v>8.5999999999999993E-2</v>
      </c>
      <c r="AY126">
        <f t="shared" si="113"/>
        <v>0.189</v>
      </c>
      <c r="AZ126">
        <f t="shared" si="114"/>
        <v>0.313</v>
      </c>
      <c r="BA126">
        <f t="shared" si="115"/>
        <v>6.0000000000000001E-3</v>
      </c>
      <c r="BB126">
        <f t="shared" si="116"/>
        <v>0</v>
      </c>
      <c r="BC126">
        <f t="shared" si="117"/>
        <v>100.94499999999999</v>
      </c>
      <c r="BE126">
        <f t="shared" si="118"/>
        <v>0.66571238348868178</v>
      </c>
      <c r="BF126">
        <f t="shared" si="119"/>
        <v>5.0083890516615331E-5</v>
      </c>
      <c r="BG126">
        <f t="shared" si="120"/>
        <v>9.8077677520596324E-5</v>
      </c>
      <c r="BH126">
        <f t="shared" si="121"/>
        <v>6.5793802223830508E-5</v>
      </c>
      <c r="BI126">
        <f t="shared" si="122"/>
        <v>0.1711207616502422</v>
      </c>
      <c r="BJ126">
        <f t="shared" si="123"/>
        <v>0</v>
      </c>
      <c r="BK126">
        <f t="shared" si="124"/>
        <v>1.1921030954436735</v>
      </c>
      <c r="BL126">
        <f t="shared" si="125"/>
        <v>1.5335946388384625E-3</v>
      </c>
      <c r="BM126">
        <f t="shared" si="126"/>
        <v>2.6643209364876639E-3</v>
      </c>
      <c r="BN126">
        <f t="shared" si="127"/>
        <v>4.1904976115502432E-3</v>
      </c>
      <c r="BO126">
        <f t="shared" si="128"/>
        <v>1.9361427840765164E-4</v>
      </c>
      <c r="BP126">
        <f t="shared" si="129"/>
        <v>0</v>
      </c>
      <c r="BQ126">
        <f t="shared" si="130"/>
        <v>2.0377322234181428</v>
      </c>
      <c r="BR126">
        <f t="shared" si="131"/>
        <v>1.4795745732219632</v>
      </c>
    </row>
    <row r="127" spans="1:70">
      <c r="A127" t="s">
        <v>212</v>
      </c>
      <c r="B127">
        <v>496</v>
      </c>
      <c r="C127" s="1">
        <v>39.906999999999996</v>
      </c>
      <c r="D127" s="1">
        <v>2E-3</v>
      </c>
      <c r="E127" s="1">
        <v>6.0000000000000001E-3</v>
      </c>
      <c r="F127" s="1">
        <v>7.0000000000000001E-3</v>
      </c>
      <c r="G127" s="1">
        <v>12.353</v>
      </c>
      <c r="H127" s="1">
        <v>48.009</v>
      </c>
      <c r="I127" s="1">
        <v>8.1000000000000003E-2</v>
      </c>
      <c r="J127" s="1">
        <v>0.187</v>
      </c>
      <c r="K127" s="1">
        <v>0.313</v>
      </c>
      <c r="L127" s="1">
        <v>0</v>
      </c>
      <c r="N127">
        <f t="shared" si="89"/>
        <v>100.86499999999999</v>
      </c>
      <c r="P127" s="1">
        <v>74.248999999999995</v>
      </c>
      <c r="Q127" s="1">
        <v>95.466999999999999</v>
      </c>
      <c r="R127" s="1">
        <v>10.997</v>
      </c>
      <c r="S127" s="19">
        <f t="shared" si="88"/>
        <v>10.816653826392379</v>
      </c>
      <c r="T127" s="19">
        <f>SUM(S$4:S127)</f>
        <v>452.7335099846145</v>
      </c>
      <c r="W127" s="4">
        <v>8</v>
      </c>
      <c r="X127" s="4">
        <v>3</v>
      </c>
      <c r="Y127" s="12">
        <v>0</v>
      </c>
      <c r="AA127" s="11">
        <f t="shared" si="90"/>
        <v>0.98397302043542256</v>
      </c>
      <c r="AB127" s="11">
        <f t="shared" si="91"/>
        <v>3.7096428162598087E-5</v>
      </c>
      <c r="AC127" s="11">
        <f t="shared" si="92"/>
        <v>1.7434739103378141E-4</v>
      </c>
      <c r="AD127" s="11">
        <f t="shared" si="93"/>
        <v>1.3645110416105275E-4</v>
      </c>
      <c r="AE127" s="11">
        <f t="shared" si="94"/>
        <v>0</v>
      </c>
      <c r="AF127" s="11">
        <f t="shared" si="95"/>
        <v>0.25470998535490458</v>
      </c>
      <c r="AG127" s="11">
        <f t="shared" si="96"/>
        <v>1.7645510739326167</v>
      </c>
      <c r="AH127" s="11">
        <f t="shared" si="97"/>
        <v>2.1397408747762803E-3</v>
      </c>
      <c r="AI127" s="11">
        <f t="shared" si="98"/>
        <v>3.9050839403161732E-3</v>
      </c>
      <c r="AJ127" s="11">
        <f t="shared" si="99"/>
        <v>6.2076844274244663E-3</v>
      </c>
      <c r="AK127" s="11">
        <f t="shared" si="100"/>
        <v>0</v>
      </c>
      <c r="AL127" s="11">
        <f t="shared" si="101"/>
        <v>0</v>
      </c>
      <c r="AM127" s="11">
        <f t="shared" si="102"/>
        <v>3.0158344838888178</v>
      </c>
      <c r="AN127" s="11">
        <f t="shared" si="103"/>
        <v>0.87385980421730269</v>
      </c>
      <c r="AO127" s="8">
        <f t="shared" si="104"/>
        <v>0</v>
      </c>
      <c r="AQ127">
        <f t="shared" si="105"/>
        <v>39.906999999999996</v>
      </c>
      <c r="AR127">
        <f t="shared" si="106"/>
        <v>2E-3</v>
      </c>
      <c r="AS127">
        <f t="shared" si="107"/>
        <v>6.0000000000000001E-3</v>
      </c>
      <c r="AT127">
        <f t="shared" si="108"/>
        <v>7.0000000000000001E-3</v>
      </c>
      <c r="AU127">
        <f t="shared" si="109"/>
        <v>0</v>
      </c>
      <c r="AV127">
        <f t="shared" si="110"/>
        <v>12.353</v>
      </c>
      <c r="AW127">
        <f t="shared" si="111"/>
        <v>48.009</v>
      </c>
      <c r="AX127">
        <f t="shared" si="112"/>
        <v>8.1000000000000003E-2</v>
      </c>
      <c r="AY127">
        <f t="shared" si="113"/>
        <v>0.187</v>
      </c>
      <c r="AZ127">
        <f t="shared" si="114"/>
        <v>0.313</v>
      </c>
      <c r="BA127">
        <f t="shared" si="115"/>
        <v>0</v>
      </c>
      <c r="BB127">
        <f t="shared" si="116"/>
        <v>0</v>
      </c>
      <c r="BC127">
        <f t="shared" si="117"/>
        <v>100.86499999999999</v>
      </c>
      <c r="BE127">
        <f t="shared" si="118"/>
        <v>0.66423102529960054</v>
      </c>
      <c r="BF127">
        <f t="shared" si="119"/>
        <v>2.5041945258307666E-5</v>
      </c>
      <c r="BG127">
        <f t="shared" si="120"/>
        <v>1.1769321302471558E-4</v>
      </c>
      <c r="BH127">
        <f t="shared" si="121"/>
        <v>9.2111323113362712E-5</v>
      </c>
      <c r="BI127">
        <f t="shared" si="122"/>
        <v>0.17194198541283895</v>
      </c>
      <c r="BJ127">
        <f t="shared" si="123"/>
        <v>0</v>
      </c>
      <c r="BK127">
        <f t="shared" si="124"/>
        <v>1.191160270342692</v>
      </c>
      <c r="BL127">
        <f t="shared" si="125"/>
        <v>1.4444321598362266E-3</v>
      </c>
      <c r="BM127">
        <f t="shared" si="126"/>
        <v>2.6361270641438793E-3</v>
      </c>
      <c r="BN127">
        <f t="shared" si="127"/>
        <v>4.1904976115502432E-3</v>
      </c>
      <c r="BO127">
        <f t="shared" si="128"/>
        <v>0</v>
      </c>
      <c r="BP127">
        <f t="shared" si="129"/>
        <v>0</v>
      </c>
      <c r="BQ127">
        <f t="shared" si="130"/>
        <v>2.0358391843720578</v>
      </c>
      <c r="BR127">
        <f t="shared" si="131"/>
        <v>1.4813716658170293</v>
      </c>
    </row>
    <row r="128" spans="1:70">
      <c r="A128" t="s">
        <v>213</v>
      </c>
      <c r="B128">
        <v>501</v>
      </c>
      <c r="C128" s="1">
        <v>39.945999999999998</v>
      </c>
      <c r="D128" s="1">
        <v>0</v>
      </c>
      <c r="E128" s="1">
        <v>8.9999999999999993E-3</v>
      </c>
      <c r="F128" s="1">
        <v>7.0000000000000001E-3</v>
      </c>
      <c r="G128" s="1">
        <v>12.347</v>
      </c>
      <c r="H128" s="1">
        <v>47.957000000000001</v>
      </c>
      <c r="I128" s="1">
        <v>8.2000000000000003E-2</v>
      </c>
      <c r="J128" s="1">
        <v>0.16700000000000001</v>
      </c>
      <c r="K128" s="1">
        <v>0.313</v>
      </c>
      <c r="L128" s="1">
        <v>2E-3</v>
      </c>
      <c r="N128">
        <f t="shared" ref="N128:N136" si="132">SUM(C128:M128)</f>
        <v>100.82999999999998</v>
      </c>
      <c r="P128" s="1">
        <v>74.256</v>
      </c>
      <c r="Q128" s="1">
        <v>95.46</v>
      </c>
      <c r="R128" s="1">
        <v>10.997</v>
      </c>
      <c r="S128" s="19">
        <f t="shared" ref="S128:S136" si="133">SQRT((P127-P128)^2+(Q127-Q128)^2)*1000</f>
        <v>9.8994949366187388</v>
      </c>
      <c r="T128" s="19">
        <f>SUM(S$4:S128)</f>
        <v>462.63300492123324</v>
      </c>
      <c r="W128" s="4">
        <v>8</v>
      </c>
      <c r="X128" s="4">
        <v>3</v>
      </c>
      <c r="Y128" s="12">
        <v>0</v>
      </c>
      <c r="AA128" s="11">
        <f t="shared" ref="AA128:AA136" si="134">IFERROR(BE128*$BR128,"NA")</f>
        <v>0.98503278957172891</v>
      </c>
      <c r="AB128" s="11">
        <f t="shared" ref="AB128:AB136" si="135">IFERROR(BF128*$BR128,"NA")</f>
        <v>0</v>
      </c>
      <c r="AC128" s="11">
        <f t="shared" ref="AC128:AC136" si="136">IFERROR(BG128*$BR128,"NA")</f>
        <v>2.6154715003800898E-4</v>
      </c>
      <c r="AD128" s="11">
        <f t="shared" ref="AD128:AD136" si="137">IFERROR(BH128*$BR128,"NA")</f>
        <v>1.3646470303245665E-4</v>
      </c>
      <c r="AE128" s="11">
        <f t="shared" ref="AE128:AE136" si="138">IFERROR(IF(OR($Y128="spinel", $Y128="Spinel", $Y128="SPINEL"),((BI128+BJ128)*BR128-AF128),BJ128*$BR128),"NA")</f>
        <v>0</v>
      </c>
      <c r="AF128" s="11">
        <f t="shared" ref="AF128:AF136" si="139">IFERROR(IF(OR($Y128="spinel", $Y128="Spinel", $Y128="SPINEL"),(1-AG128-AH128-AI128-AJ128),BI128*$BR128),"NA")</f>
        <v>0.2546116420210669</v>
      </c>
      <c r="AG128" s="11">
        <f t="shared" ref="AG128:AG136" si="140">IFERROR(BK128*$BR128,"NA")</f>
        <v>1.7628155019731102</v>
      </c>
      <c r="AH128" s="11">
        <f t="shared" ref="AH128:AH136" si="141">IFERROR(BL128*$BR128,"NA")</f>
        <v>2.1663733104857279E-3</v>
      </c>
      <c r="AI128" s="11">
        <f t="shared" ref="AI128:AI136" si="142">IFERROR(BM128*$BR128,"NA")</f>
        <v>3.4877754649288526E-3</v>
      </c>
      <c r="AJ128" s="11">
        <f t="shared" ref="AJ128:AJ136" si="143">IFERROR(BN128*$BR128,"NA")</f>
        <v>6.2083030922770776E-3</v>
      </c>
      <c r="AK128" s="11">
        <f t="shared" ref="AK128:AK136" si="144">IFERROR(BO128*$BR128,"NA")</f>
        <v>9.5614430136261051E-5</v>
      </c>
      <c r="AL128" s="11">
        <f t="shared" ref="AL128:AL136" si="145">IFERROR(BP128*$BR128,"NA")</f>
        <v>0</v>
      </c>
      <c r="AM128" s="11">
        <f t="shared" ref="AM128:AM136" si="146">IFERROR(SUM(AA128:AL128),"NA")</f>
        <v>3.0148160117168041</v>
      </c>
      <c r="AN128" s="11">
        <f t="shared" ref="AN128:AN136" si="147">IFERROR(AG128/(AG128+AF128),"NA")</f>
        <v>0.87379388505848232</v>
      </c>
      <c r="AO128" s="8">
        <f t="shared" ref="AO128:AO136" si="148">IFERROR(AE128/(AE128+AF128),"NA")</f>
        <v>0</v>
      </c>
      <c r="AQ128">
        <f t="shared" ref="AQ128:AQ136" si="149">C128</f>
        <v>39.945999999999998</v>
      </c>
      <c r="AR128">
        <f t="shared" ref="AR128:AR136" si="150">D128</f>
        <v>0</v>
      </c>
      <c r="AS128">
        <f t="shared" ref="AS128:AS136" si="151">E128</f>
        <v>8.9999999999999993E-3</v>
      </c>
      <c r="AT128">
        <f t="shared" ref="AT128:AT136" si="152">F128</f>
        <v>7.0000000000000001E-3</v>
      </c>
      <c r="AU128">
        <f t="shared" ref="AU128:AU136" si="153">BJ128*AU$1/2</f>
        <v>0</v>
      </c>
      <c r="AV128">
        <f t="shared" ref="AV128:AV136" si="154">BI128*AV$1</f>
        <v>12.347</v>
      </c>
      <c r="AW128">
        <f t="shared" ref="AW128:AW136" si="155">H128</f>
        <v>47.957000000000001</v>
      </c>
      <c r="AX128">
        <f t="shared" ref="AX128:AX136" si="156">I128</f>
        <v>8.2000000000000003E-2</v>
      </c>
      <c r="AY128">
        <f t="shared" ref="AY128:AY136" si="157">J128</f>
        <v>0.16700000000000001</v>
      </c>
      <c r="AZ128">
        <f t="shared" ref="AZ128:AZ136" si="158">K128</f>
        <v>0.313</v>
      </c>
      <c r="BA128">
        <f t="shared" ref="BA128:BA136" si="159">L128</f>
        <v>2E-3</v>
      </c>
      <c r="BB128">
        <f t="shared" ref="BB128:BB136" si="160">M128</f>
        <v>0</v>
      </c>
      <c r="BC128">
        <f t="shared" ref="BC128:BC136" si="161">SUM(AQ128:BB128)</f>
        <v>100.82999999999998</v>
      </c>
      <c r="BE128">
        <f t="shared" ref="BE128:BE136" si="162">C128/AQ$1</f>
        <v>0.6648801597869507</v>
      </c>
      <c r="BF128">
        <f t="shared" ref="BF128:BF136" si="163">D128/AR$1</f>
        <v>0</v>
      </c>
      <c r="BG128">
        <f t="shared" ref="BG128:BG136" si="164">E128/AS$1*2</f>
        <v>1.7653981953707335E-4</v>
      </c>
      <c r="BH128">
        <f t="shared" ref="BH128:BH136" si="165">F128/AT$1*2</f>
        <v>9.2111323113362712E-5</v>
      </c>
      <c r="BI128">
        <f t="shared" ref="BI128:BI136" si="166">IF(OR($Y128="spinel", $Y128="Spinel", $Y128="SPINEL"),G128/AV$1,G128/AV$1*(1-$Y128))</f>
        <v>0.17185847113189689</v>
      </c>
      <c r="BJ128">
        <f t="shared" ref="BJ128:BJ136" si="167">IF(OR($Y128="spinel", $Y128="Spinel", $Y128="SPINEL"),0,G128/AV$1*$Y128)</f>
        <v>0</v>
      </c>
      <c r="BK128">
        <f t="shared" ref="BK128:BK136" si="168">H128/AW$1</f>
        <v>1.1898700886255595</v>
      </c>
      <c r="BL128">
        <f t="shared" ref="BL128:BL136" si="169">I128/AX$1</f>
        <v>1.4622646556366737E-3</v>
      </c>
      <c r="BM128">
        <f t="shared" ref="BM128:BM136" si="170">J128/AY$1</f>
        <v>2.3541883407060312E-3</v>
      </c>
      <c r="BN128">
        <f t="shared" ref="BN128:BN136" si="171">K128/AZ$1</f>
        <v>4.1904976115502432E-3</v>
      </c>
      <c r="BO128">
        <f t="shared" ref="BO128:BO136" si="172">L128/BA$1*2</f>
        <v>6.453809280255054E-5</v>
      </c>
      <c r="BP128">
        <f t="shared" ref="BP128:BP136" si="173">M128/BB$1*2</f>
        <v>0</v>
      </c>
      <c r="BQ128">
        <f t="shared" ref="BQ128:BQ136" si="174">SUM(BE128:BP128)</f>
        <v>2.0349488593877529</v>
      </c>
      <c r="BR128">
        <f t="shared" ref="BR128:BR136" si="175">IFERROR(IF(OR($V128="Total",$V128="total", $V128="TOTAL"),$X128/$BQ128,W128/(BE128*4+BF128*4+BG128*3+BH128*3+BI128*2+BJ128*3+BK128*2+BL128*2+BM128*2+BN128*2+BO128+BP128)),"NA")</f>
        <v>1.4815193009930776</v>
      </c>
    </row>
    <row r="129" spans="1:70">
      <c r="A129" t="s">
        <v>214</v>
      </c>
      <c r="B129">
        <v>506</v>
      </c>
      <c r="C129" s="1">
        <v>39.890999999999998</v>
      </c>
      <c r="D129" s="1">
        <v>5.0000000000000001E-3</v>
      </c>
      <c r="E129" s="1">
        <v>6.0000000000000001E-3</v>
      </c>
      <c r="F129" s="1">
        <v>3.0000000000000001E-3</v>
      </c>
      <c r="G129" s="1">
        <v>12.337999999999999</v>
      </c>
      <c r="H129" s="1">
        <v>47.973999999999997</v>
      </c>
      <c r="I129" s="1">
        <v>8.5999999999999993E-2</v>
      </c>
      <c r="J129" s="1">
        <v>0.18099999999999999</v>
      </c>
      <c r="K129" s="1">
        <v>0.316</v>
      </c>
      <c r="L129" s="1">
        <v>1E-3</v>
      </c>
      <c r="N129">
        <f t="shared" si="132"/>
        <v>100.801</v>
      </c>
      <c r="P129" s="1">
        <v>74.262</v>
      </c>
      <c r="Q129" s="1">
        <v>95.451999999999998</v>
      </c>
      <c r="R129" s="1">
        <v>10.997</v>
      </c>
      <c r="S129" s="19">
        <f t="shared" si="133"/>
        <v>9.9999999999965894</v>
      </c>
      <c r="T129" s="19">
        <f>SUM(S$4:S129)</f>
        <v>472.63300492122983</v>
      </c>
      <c r="W129" s="4">
        <v>8</v>
      </c>
      <c r="X129" s="4">
        <v>3</v>
      </c>
      <c r="Y129" s="12">
        <v>0</v>
      </c>
      <c r="AA129" s="11">
        <f t="shared" si="134"/>
        <v>0.98414444522106848</v>
      </c>
      <c r="AB129" s="11">
        <f t="shared" si="135"/>
        <v>9.2794431746226789E-5</v>
      </c>
      <c r="AC129" s="11">
        <f t="shared" si="136"/>
        <v>1.7444770700300079E-4</v>
      </c>
      <c r="AD129" s="11">
        <f t="shared" si="137"/>
        <v>5.8512692302210532E-5</v>
      </c>
      <c r="AE129" s="11">
        <f t="shared" si="138"/>
        <v>0</v>
      </c>
      <c r="AF129" s="11">
        <f t="shared" si="139"/>
        <v>0.25454707315613029</v>
      </c>
      <c r="AG129" s="11">
        <f t="shared" si="140"/>
        <v>1.7642792102018001</v>
      </c>
      <c r="AH129" s="11">
        <f t="shared" si="141"/>
        <v>2.2731308062877266E-3</v>
      </c>
      <c r="AI129" s="11">
        <f t="shared" si="142"/>
        <v>3.7819619426079647E-3</v>
      </c>
      <c r="AJ129" s="11">
        <f t="shared" si="143"/>
        <v>6.2707890107928767E-3</v>
      </c>
      <c r="AK129" s="11">
        <f t="shared" si="144"/>
        <v>4.7829955587105605E-5</v>
      </c>
      <c r="AL129" s="11">
        <f t="shared" si="145"/>
        <v>0</v>
      </c>
      <c r="AM129" s="11">
        <f t="shared" si="146"/>
        <v>3.0156701951253262</v>
      </c>
      <c r="AN129" s="11">
        <f t="shared" si="147"/>
        <v>0.87391333506281688</v>
      </c>
      <c r="AO129" s="8">
        <f t="shared" si="148"/>
        <v>0</v>
      </c>
      <c r="AQ129">
        <f t="shared" si="149"/>
        <v>39.890999999999998</v>
      </c>
      <c r="AR129">
        <f t="shared" si="150"/>
        <v>5.0000000000000001E-3</v>
      </c>
      <c r="AS129">
        <f t="shared" si="151"/>
        <v>6.0000000000000001E-3</v>
      </c>
      <c r="AT129">
        <f t="shared" si="152"/>
        <v>3.0000000000000001E-3</v>
      </c>
      <c r="AU129">
        <f t="shared" si="153"/>
        <v>0</v>
      </c>
      <c r="AV129">
        <f t="shared" si="154"/>
        <v>12.338000000000001</v>
      </c>
      <c r="AW129">
        <f t="shared" si="155"/>
        <v>47.973999999999997</v>
      </c>
      <c r="AX129">
        <f t="shared" si="156"/>
        <v>8.5999999999999993E-2</v>
      </c>
      <c r="AY129">
        <f t="shared" si="157"/>
        <v>0.18099999999999999</v>
      </c>
      <c r="AZ129">
        <f t="shared" si="158"/>
        <v>0.316</v>
      </c>
      <c r="BA129">
        <f t="shared" si="159"/>
        <v>1E-3</v>
      </c>
      <c r="BB129">
        <f t="shared" si="160"/>
        <v>0</v>
      </c>
      <c r="BC129">
        <f t="shared" si="161"/>
        <v>100.801</v>
      </c>
      <c r="BE129">
        <f t="shared" si="162"/>
        <v>0.66396471371504662</v>
      </c>
      <c r="BF129">
        <f t="shared" si="163"/>
        <v>6.2604863145769159E-5</v>
      </c>
      <c r="BG129">
        <f t="shared" si="164"/>
        <v>1.1769321302471558E-4</v>
      </c>
      <c r="BH129">
        <f t="shared" si="165"/>
        <v>3.9476281334298305E-5</v>
      </c>
      <c r="BI129">
        <f t="shared" si="166"/>
        <v>0.17173319971048384</v>
      </c>
      <c r="BJ129">
        <f t="shared" si="167"/>
        <v>0</v>
      </c>
      <c r="BK129">
        <f t="shared" si="168"/>
        <v>1.1902918788023142</v>
      </c>
      <c r="BL129">
        <f t="shared" si="169"/>
        <v>1.5335946388384625E-3</v>
      </c>
      <c r="BM129">
        <f t="shared" si="170"/>
        <v>2.5515454471125246E-3</v>
      </c>
      <c r="BN129">
        <f t="shared" si="171"/>
        <v>4.2306621253989669E-3</v>
      </c>
      <c r="BO129">
        <f t="shared" si="172"/>
        <v>3.226904640127527E-5</v>
      </c>
      <c r="BP129">
        <f t="shared" si="173"/>
        <v>0</v>
      </c>
      <c r="BQ129">
        <f t="shared" si="174"/>
        <v>2.0345576378431005</v>
      </c>
      <c r="BR129">
        <f t="shared" si="175"/>
        <v>1.4822240171688299</v>
      </c>
    </row>
    <row r="130" spans="1:70">
      <c r="A130" t="s">
        <v>215</v>
      </c>
      <c r="B130">
        <v>511</v>
      </c>
      <c r="C130" s="1">
        <v>39.969000000000001</v>
      </c>
      <c r="D130" s="1">
        <v>0</v>
      </c>
      <c r="E130" s="1">
        <v>7.0000000000000001E-3</v>
      </c>
      <c r="F130" s="1">
        <v>8.0000000000000002E-3</v>
      </c>
      <c r="G130" s="1">
        <v>12.403</v>
      </c>
      <c r="H130" s="1">
        <v>48.017000000000003</v>
      </c>
      <c r="I130" s="1">
        <v>8.5999999999999993E-2</v>
      </c>
      <c r="J130" s="1">
        <v>0.17799999999999999</v>
      </c>
      <c r="K130" s="1">
        <v>0.312</v>
      </c>
      <c r="L130" s="1">
        <v>0</v>
      </c>
      <c r="N130">
        <f t="shared" si="132"/>
        <v>100.97999999999999</v>
      </c>
      <c r="P130" s="1">
        <v>74.268000000000001</v>
      </c>
      <c r="Q130" s="1">
        <v>95.444000000000003</v>
      </c>
      <c r="R130" s="1">
        <v>10.997</v>
      </c>
      <c r="S130" s="19">
        <f t="shared" si="133"/>
        <v>9.9999999999965894</v>
      </c>
      <c r="T130" s="19">
        <f>SUM(S$4:S130)</f>
        <v>482.63300492122642</v>
      </c>
      <c r="W130" s="4">
        <v>8</v>
      </c>
      <c r="X130" s="4">
        <v>3</v>
      </c>
      <c r="Y130" s="12">
        <v>0</v>
      </c>
      <c r="AA130" s="11">
        <f t="shared" si="134"/>
        <v>0.98444213746866571</v>
      </c>
      <c r="AB130" s="11">
        <f t="shared" si="135"/>
        <v>0</v>
      </c>
      <c r="AC130" s="11">
        <f t="shared" si="136"/>
        <v>2.031865914865023E-4</v>
      </c>
      <c r="AD130" s="11">
        <f t="shared" si="137"/>
        <v>1.5577645046545372E-4</v>
      </c>
      <c r="AE130" s="11">
        <f t="shared" si="138"/>
        <v>0</v>
      </c>
      <c r="AF130" s="11">
        <f t="shared" si="139"/>
        <v>0.2554659809322527</v>
      </c>
      <c r="AG130" s="11">
        <f t="shared" si="140"/>
        <v>1.7629475779408283</v>
      </c>
      <c r="AH130" s="11">
        <f t="shared" si="141"/>
        <v>2.2693810170596918E-3</v>
      </c>
      <c r="AI130" s="11">
        <f t="shared" si="142"/>
        <v>3.7131421169505504E-3</v>
      </c>
      <c r="AJ130" s="11">
        <f t="shared" si="143"/>
        <v>6.1811984926494123E-3</v>
      </c>
      <c r="AK130" s="11">
        <f t="shared" si="144"/>
        <v>0</v>
      </c>
      <c r="AL130" s="11">
        <f t="shared" si="145"/>
        <v>0</v>
      </c>
      <c r="AM130" s="11">
        <f t="shared" si="146"/>
        <v>3.015378381010358</v>
      </c>
      <c r="AN130" s="11">
        <f t="shared" si="147"/>
        <v>0.87343229051885474</v>
      </c>
      <c r="AO130" s="8">
        <f t="shared" si="148"/>
        <v>0</v>
      </c>
      <c r="AQ130">
        <f t="shared" si="149"/>
        <v>39.969000000000001</v>
      </c>
      <c r="AR130">
        <f t="shared" si="150"/>
        <v>0</v>
      </c>
      <c r="AS130">
        <f t="shared" si="151"/>
        <v>7.0000000000000001E-3</v>
      </c>
      <c r="AT130">
        <f t="shared" si="152"/>
        <v>8.0000000000000002E-3</v>
      </c>
      <c r="AU130">
        <f t="shared" si="153"/>
        <v>0</v>
      </c>
      <c r="AV130">
        <f t="shared" si="154"/>
        <v>12.403</v>
      </c>
      <c r="AW130">
        <f t="shared" si="155"/>
        <v>48.017000000000003</v>
      </c>
      <c r="AX130">
        <f t="shared" si="156"/>
        <v>8.5999999999999993E-2</v>
      </c>
      <c r="AY130">
        <f t="shared" si="157"/>
        <v>0.17799999999999999</v>
      </c>
      <c r="AZ130">
        <f t="shared" si="158"/>
        <v>0.312</v>
      </c>
      <c r="BA130">
        <f t="shared" si="159"/>
        <v>0</v>
      </c>
      <c r="BB130">
        <f t="shared" si="160"/>
        <v>0</v>
      </c>
      <c r="BC130">
        <f t="shared" si="161"/>
        <v>100.97999999999999</v>
      </c>
      <c r="BE130">
        <f t="shared" si="162"/>
        <v>0.66526298268974704</v>
      </c>
      <c r="BF130">
        <f t="shared" si="163"/>
        <v>0</v>
      </c>
      <c r="BG130">
        <f t="shared" si="164"/>
        <v>1.3730874852883486E-4</v>
      </c>
      <c r="BH130">
        <f t="shared" si="165"/>
        <v>1.0527008355812881E-4</v>
      </c>
      <c r="BI130">
        <f t="shared" si="166"/>
        <v>0.17263793775402261</v>
      </c>
      <c r="BJ130">
        <f t="shared" si="167"/>
        <v>0</v>
      </c>
      <c r="BK130">
        <f t="shared" si="168"/>
        <v>1.1913587598376356</v>
      </c>
      <c r="BL130">
        <f t="shared" si="169"/>
        <v>1.5335946388384625E-3</v>
      </c>
      <c r="BM130">
        <f t="shared" si="170"/>
        <v>2.5092546385968475E-3</v>
      </c>
      <c r="BN130">
        <f t="shared" si="171"/>
        <v>4.1771094402673348E-3</v>
      </c>
      <c r="BO130">
        <f t="shared" si="172"/>
        <v>0</v>
      </c>
      <c r="BP130">
        <f t="shared" si="173"/>
        <v>0</v>
      </c>
      <c r="BQ130">
        <f t="shared" si="174"/>
        <v>2.0377222178311949</v>
      </c>
      <c r="BR130">
        <f t="shared" si="175"/>
        <v>1.4797789191402695</v>
      </c>
    </row>
    <row r="131" spans="1:70">
      <c r="A131" t="s">
        <v>216</v>
      </c>
      <c r="B131">
        <v>516</v>
      </c>
      <c r="C131" s="1">
        <v>39.808</v>
      </c>
      <c r="D131" s="1">
        <v>0</v>
      </c>
      <c r="E131" s="1">
        <v>0.01</v>
      </c>
      <c r="F131" s="1">
        <v>3.0000000000000001E-3</v>
      </c>
      <c r="G131" s="1">
        <v>12.365</v>
      </c>
      <c r="H131" s="1">
        <v>47.872</v>
      </c>
      <c r="I131" s="1">
        <v>8.6999999999999994E-2</v>
      </c>
      <c r="J131" s="1">
        <v>0.186</v>
      </c>
      <c r="K131" s="1">
        <v>0.308</v>
      </c>
      <c r="L131" s="1">
        <v>0</v>
      </c>
      <c r="N131">
        <f t="shared" si="132"/>
        <v>100.63900000000001</v>
      </c>
      <c r="P131" s="1">
        <v>74.274000000000001</v>
      </c>
      <c r="Q131" s="1">
        <v>95.436999999999998</v>
      </c>
      <c r="R131" s="1">
        <v>10.997</v>
      </c>
      <c r="S131" s="19">
        <f t="shared" si="133"/>
        <v>9.2195444572968341</v>
      </c>
      <c r="T131" s="19">
        <f>SUM(S$4:S131)</f>
        <v>491.85254937852324</v>
      </c>
      <c r="W131" s="4">
        <v>8</v>
      </c>
      <c r="X131" s="4">
        <v>3</v>
      </c>
      <c r="Y131" s="12">
        <v>0</v>
      </c>
      <c r="AA131" s="11">
        <f t="shared" si="134"/>
        <v>0.98390526905460174</v>
      </c>
      <c r="AB131" s="11">
        <f t="shared" si="135"/>
        <v>0</v>
      </c>
      <c r="AC131" s="11">
        <f t="shared" si="136"/>
        <v>2.9128157922248292E-4</v>
      </c>
      <c r="AD131" s="11">
        <f t="shared" si="137"/>
        <v>5.862044177417794E-5</v>
      </c>
      <c r="AE131" s="11">
        <f t="shared" si="138"/>
        <v>0</v>
      </c>
      <c r="AF131" s="11">
        <f t="shared" si="139"/>
        <v>0.2555738811130287</v>
      </c>
      <c r="AG131" s="11">
        <f t="shared" si="140"/>
        <v>1.7637700478167715</v>
      </c>
      <c r="AH131" s="11">
        <f t="shared" si="141"/>
        <v>2.3037971394221368E-3</v>
      </c>
      <c r="AI131" s="11">
        <f t="shared" si="142"/>
        <v>3.8935927917146174E-3</v>
      </c>
      <c r="AJ131" s="11">
        <f t="shared" si="143"/>
        <v>6.1232899983649693E-3</v>
      </c>
      <c r="AK131" s="11">
        <f t="shared" si="144"/>
        <v>0</v>
      </c>
      <c r="AL131" s="11">
        <f t="shared" si="145"/>
        <v>0</v>
      </c>
      <c r="AM131" s="11">
        <f t="shared" si="146"/>
        <v>3.0159197799349</v>
      </c>
      <c r="AN131" s="11">
        <f t="shared" si="147"/>
        <v>0.87343717063171289</v>
      </c>
      <c r="AO131" s="8">
        <f t="shared" si="148"/>
        <v>0</v>
      </c>
      <c r="AQ131">
        <f t="shared" si="149"/>
        <v>39.808</v>
      </c>
      <c r="AR131">
        <f t="shared" si="150"/>
        <v>0</v>
      </c>
      <c r="AS131">
        <f t="shared" si="151"/>
        <v>0.01</v>
      </c>
      <c r="AT131">
        <f t="shared" si="152"/>
        <v>3.0000000000000001E-3</v>
      </c>
      <c r="AU131">
        <f t="shared" si="153"/>
        <v>0</v>
      </c>
      <c r="AV131">
        <f t="shared" si="154"/>
        <v>12.365</v>
      </c>
      <c r="AW131">
        <f t="shared" si="155"/>
        <v>47.872</v>
      </c>
      <c r="AX131">
        <f t="shared" si="156"/>
        <v>8.6999999999999994E-2</v>
      </c>
      <c r="AY131">
        <f t="shared" si="157"/>
        <v>0.186</v>
      </c>
      <c r="AZ131">
        <f t="shared" si="158"/>
        <v>0.308</v>
      </c>
      <c r="BA131">
        <f t="shared" si="159"/>
        <v>0</v>
      </c>
      <c r="BB131">
        <f t="shared" si="160"/>
        <v>0</v>
      </c>
      <c r="BC131">
        <f t="shared" si="161"/>
        <v>100.63900000000001</v>
      </c>
      <c r="BE131">
        <f t="shared" si="162"/>
        <v>0.66258322237017309</v>
      </c>
      <c r="BF131">
        <f t="shared" si="163"/>
        <v>0</v>
      </c>
      <c r="BG131">
        <f t="shared" si="164"/>
        <v>1.9615535504119265E-4</v>
      </c>
      <c r="BH131">
        <f t="shared" si="165"/>
        <v>3.9476281334298305E-5</v>
      </c>
      <c r="BI131">
        <f t="shared" si="166"/>
        <v>0.17210901397472303</v>
      </c>
      <c r="BJ131">
        <f t="shared" si="167"/>
        <v>0</v>
      </c>
      <c r="BK131">
        <f t="shared" si="168"/>
        <v>1.1877611377417849</v>
      </c>
      <c r="BL131">
        <f t="shared" si="169"/>
        <v>1.5514271346389098E-3</v>
      </c>
      <c r="BM131">
        <f t="shared" si="170"/>
        <v>2.6220301279719868E-3</v>
      </c>
      <c r="BN131">
        <f t="shared" si="171"/>
        <v>4.1235567551357018E-3</v>
      </c>
      <c r="BO131">
        <f t="shared" si="172"/>
        <v>0</v>
      </c>
      <c r="BP131">
        <f t="shared" si="173"/>
        <v>0</v>
      </c>
      <c r="BQ131">
        <f t="shared" si="174"/>
        <v>2.0309860197408027</v>
      </c>
      <c r="BR131">
        <f t="shared" si="175"/>
        <v>1.4849534908762176</v>
      </c>
    </row>
    <row r="132" spans="1:70">
      <c r="A132" t="s">
        <v>217</v>
      </c>
      <c r="B132">
        <v>521</v>
      </c>
      <c r="C132" s="1">
        <v>39.978000000000002</v>
      </c>
      <c r="D132" s="1">
        <v>6.0000000000000001E-3</v>
      </c>
      <c r="E132" s="1">
        <v>5.0000000000000001E-3</v>
      </c>
      <c r="F132" s="1">
        <v>5.0000000000000001E-3</v>
      </c>
      <c r="G132" s="1">
        <v>12.355</v>
      </c>
      <c r="H132" s="1">
        <v>48.021000000000001</v>
      </c>
      <c r="I132" s="1">
        <v>8.4000000000000005E-2</v>
      </c>
      <c r="J132" s="1">
        <v>0.18099999999999999</v>
      </c>
      <c r="K132" s="1">
        <v>0.311</v>
      </c>
      <c r="L132" s="1">
        <v>7.0000000000000001E-3</v>
      </c>
      <c r="N132">
        <f t="shared" si="132"/>
        <v>100.95300000000002</v>
      </c>
      <c r="P132" s="1">
        <v>74.281000000000006</v>
      </c>
      <c r="Q132" s="1">
        <v>95.427999999999997</v>
      </c>
      <c r="R132" s="1">
        <v>10.997</v>
      </c>
      <c r="S132" s="19">
        <f t="shared" si="133"/>
        <v>11.401754250994721</v>
      </c>
      <c r="T132" s="19">
        <f>SUM(S$4:S132)</f>
        <v>503.25430362951795</v>
      </c>
      <c r="W132" s="4">
        <v>8</v>
      </c>
      <c r="X132" s="4">
        <v>3</v>
      </c>
      <c r="Y132" s="12">
        <v>0</v>
      </c>
      <c r="AA132" s="11">
        <f t="shared" si="134"/>
        <v>0.98471149379402767</v>
      </c>
      <c r="AB132" s="11">
        <f t="shared" si="135"/>
        <v>1.1117501175707712E-4</v>
      </c>
      <c r="AC132" s="11">
        <f t="shared" si="136"/>
        <v>1.4514030811087227E-4</v>
      </c>
      <c r="AD132" s="11">
        <f t="shared" si="137"/>
        <v>9.7364996479929819E-5</v>
      </c>
      <c r="AE132" s="11">
        <f t="shared" si="138"/>
        <v>0</v>
      </c>
      <c r="AF132" s="11">
        <f t="shared" si="139"/>
        <v>0.25448964331626017</v>
      </c>
      <c r="AG132" s="11">
        <f t="shared" si="140"/>
        <v>1.7631798209162581</v>
      </c>
      <c r="AH132" s="11">
        <f t="shared" si="141"/>
        <v>2.2167120595082889E-3</v>
      </c>
      <c r="AI132" s="11">
        <f t="shared" si="142"/>
        <v>3.7759060136292009E-3</v>
      </c>
      <c r="AJ132" s="11">
        <f t="shared" si="143"/>
        <v>6.1616853411040817E-3</v>
      </c>
      <c r="AK132" s="11">
        <f t="shared" si="144"/>
        <v>3.3427356956929451E-4</v>
      </c>
      <c r="AL132" s="11">
        <f t="shared" si="145"/>
        <v>0</v>
      </c>
      <c r="AM132" s="11">
        <f t="shared" si="146"/>
        <v>3.0152232153267047</v>
      </c>
      <c r="AN132" s="11">
        <f t="shared" si="147"/>
        <v>0.87386950745519509</v>
      </c>
      <c r="AO132" s="8">
        <f t="shared" si="148"/>
        <v>0</v>
      </c>
      <c r="AQ132">
        <f t="shared" si="149"/>
        <v>39.978000000000002</v>
      </c>
      <c r="AR132">
        <f t="shared" si="150"/>
        <v>6.0000000000000001E-3</v>
      </c>
      <c r="AS132">
        <f t="shared" si="151"/>
        <v>5.0000000000000001E-3</v>
      </c>
      <c r="AT132">
        <f t="shared" si="152"/>
        <v>5.0000000000000001E-3</v>
      </c>
      <c r="AU132">
        <f t="shared" si="153"/>
        <v>0</v>
      </c>
      <c r="AV132">
        <f t="shared" si="154"/>
        <v>12.355</v>
      </c>
      <c r="AW132">
        <f t="shared" si="155"/>
        <v>48.021000000000001</v>
      </c>
      <c r="AX132">
        <f t="shared" si="156"/>
        <v>8.4000000000000005E-2</v>
      </c>
      <c r="AY132">
        <f t="shared" si="157"/>
        <v>0.18099999999999999</v>
      </c>
      <c r="AZ132">
        <f t="shared" si="158"/>
        <v>0.311</v>
      </c>
      <c r="BA132">
        <f t="shared" si="159"/>
        <v>7.0000000000000001E-3</v>
      </c>
      <c r="BB132">
        <f t="shared" si="160"/>
        <v>0</v>
      </c>
      <c r="BC132">
        <f t="shared" si="161"/>
        <v>100.95300000000002</v>
      </c>
      <c r="BE132">
        <f t="shared" si="162"/>
        <v>0.66541278295605866</v>
      </c>
      <c r="BF132">
        <f t="shared" si="163"/>
        <v>7.5125835774922993E-5</v>
      </c>
      <c r="BG132">
        <f t="shared" si="164"/>
        <v>9.8077677520596324E-5</v>
      </c>
      <c r="BH132">
        <f t="shared" si="165"/>
        <v>6.5793802223830508E-5</v>
      </c>
      <c r="BI132">
        <f t="shared" si="166"/>
        <v>0.17196982350648629</v>
      </c>
      <c r="BJ132">
        <f t="shared" si="167"/>
        <v>0</v>
      </c>
      <c r="BK132">
        <f t="shared" si="168"/>
        <v>1.1914580045851073</v>
      </c>
      <c r="BL132">
        <f t="shared" si="169"/>
        <v>1.4979296472375683E-3</v>
      </c>
      <c r="BM132">
        <f t="shared" si="170"/>
        <v>2.5515454471125246E-3</v>
      </c>
      <c r="BN132">
        <f t="shared" si="171"/>
        <v>4.1637212689844263E-3</v>
      </c>
      <c r="BO132">
        <f t="shared" si="172"/>
        <v>2.258833248089269E-4</v>
      </c>
      <c r="BP132">
        <f t="shared" si="173"/>
        <v>0</v>
      </c>
      <c r="BQ132">
        <f t="shared" si="174"/>
        <v>2.0375186880513145</v>
      </c>
      <c r="BR132">
        <f t="shared" si="175"/>
        <v>1.4798505814984535</v>
      </c>
    </row>
    <row r="133" spans="1:70">
      <c r="A133" t="s">
        <v>218</v>
      </c>
      <c r="B133">
        <v>526</v>
      </c>
      <c r="C133" s="1">
        <v>39.914000000000001</v>
      </c>
      <c r="D133" s="1">
        <v>5.0000000000000001E-3</v>
      </c>
      <c r="E133" s="1">
        <v>6.0000000000000001E-3</v>
      </c>
      <c r="F133" s="1">
        <v>6.0000000000000001E-3</v>
      </c>
      <c r="G133" s="1">
        <v>12.342000000000001</v>
      </c>
      <c r="H133" s="1">
        <v>47.917000000000002</v>
      </c>
      <c r="I133" s="1">
        <v>8.5000000000000006E-2</v>
      </c>
      <c r="J133" s="1">
        <v>0.19</v>
      </c>
      <c r="K133" s="1">
        <v>0.315</v>
      </c>
      <c r="L133" s="1">
        <v>0</v>
      </c>
      <c r="N133">
        <f t="shared" si="132"/>
        <v>100.77999999999999</v>
      </c>
      <c r="P133" s="1">
        <v>74.287000000000006</v>
      </c>
      <c r="Q133" s="1">
        <v>95.421000000000006</v>
      </c>
      <c r="R133" s="1">
        <v>10.997</v>
      </c>
      <c r="S133" s="19">
        <f t="shared" si="133"/>
        <v>9.2195444572860445</v>
      </c>
      <c r="T133" s="19">
        <f>SUM(S$4:S133)</f>
        <v>512.47384808680397</v>
      </c>
      <c r="W133" s="4">
        <v>8</v>
      </c>
      <c r="X133" s="4">
        <v>3</v>
      </c>
      <c r="Y133" s="12">
        <v>0</v>
      </c>
      <c r="AA133" s="11">
        <f t="shared" si="134"/>
        <v>0.98487763002658624</v>
      </c>
      <c r="AB133" s="11">
        <f t="shared" si="135"/>
        <v>9.2810051734431152E-5</v>
      </c>
      <c r="AC133" s="11">
        <f t="shared" si="136"/>
        <v>1.7447707160036279E-4</v>
      </c>
      <c r="AD133" s="11">
        <f t="shared" si="137"/>
        <v>1.1704508336320145E-4</v>
      </c>
      <c r="AE133" s="11">
        <f t="shared" si="138"/>
        <v>0</v>
      </c>
      <c r="AF133" s="11">
        <f t="shared" si="139"/>
        <v>0.25467245926804777</v>
      </c>
      <c r="AG133" s="11">
        <f t="shared" si="140"/>
        <v>1.7624796195816763</v>
      </c>
      <c r="AH133" s="11">
        <f t="shared" si="141"/>
        <v>2.2470772371931537E-3</v>
      </c>
      <c r="AI133" s="11">
        <f t="shared" si="142"/>
        <v>3.9706835673317458E-3</v>
      </c>
      <c r="AJ133" s="11">
        <f t="shared" si="143"/>
        <v>6.2519969566650459E-3</v>
      </c>
      <c r="AK133" s="11">
        <f t="shared" si="144"/>
        <v>0</v>
      </c>
      <c r="AL133" s="11">
        <f t="shared" si="145"/>
        <v>0</v>
      </c>
      <c r="AM133" s="11">
        <f t="shared" si="146"/>
        <v>3.0148837988441981</v>
      </c>
      <c r="AN133" s="11">
        <f t="shared" si="147"/>
        <v>0.87374652514386819</v>
      </c>
      <c r="AO133" s="8">
        <f t="shared" si="148"/>
        <v>0</v>
      </c>
      <c r="AQ133">
        <f t="shared" si="149"/>
        <v>39.914000000000001</v>
      </c>
      <c r="AR133">
        <f t="shared" si="150"/>
        <v>5.0000000000000001E-3</v>
      </c>
      <c r="AS133">
        <f t="shared" si="151"/>
        <v>6.0000000000000001E-3</v>
      </c>
      <c r="AT133">
        <f t="shared" si="152"/>
        <v>6.0000000000000001E-3</v>
      </c>
      <c r="AU133">
        <f t="shared" si="153"/>
        <v>0</v>
      </c>
      <c r="AV133">
        <f t="shared" si="154"/>
        <v>12.342000000000001</v>
      </c>
      <c r="AW133">
        <f t="shared" si="155"/>
        <v>47.917000000000002</v>
      </c>
      <c r="AX133">
        <f t="shared" si="156"/>
        <v>8.5000000000000006E-2</v>
      </c>
      <c r="AY133">
        <f t="shared" si="157"/>
        <v>0.19</v>
      </c>
      <c r="AZ133">
        <f t="shared" si="158"/>
        <v>0.315</v>
      </c>
      <c r="BA133">
        <f t="shared" si="159"/>
        <v>0</v>
      </c>
      <c r="BB133">
        <f t="shared" si="160"/>
        <v>0</v>
      </c>
      <c r="BC133">
        <f t="shared" si="161"/>
        <v>100.77999999999999</v>
      </c>
      <c r="BE133">
        <f t="shared" si="162"/>
        <v>0.66434753661784296</v>
      </c>
      <c r="BF133">
        <f t="shared" si="163"/>
        <v>6.2604863145769159E-5</v>
      </c>
      <c r="BG133">
        <f t="shared" si="164"/>
        <v>1.1769321302471558E-4</v>
      </c>
      <c r="BH133">
        <f t="shared" si="165"/>
        <v>7.895256266859661E-5</v>
      </c>
      <c r="BI133">
        <f t="shared" si="166"/>
        <v>0.17178887589777855</v>
      </c>
      <c r="BJ133">
        <f t="shared" si="167"/>
        <v>0</v>
      </c>
      <c r="BK133">
        <f t="shared" si="168"/>
        <v>1.1888776411508422</v>
      </c>
      <c r="BL133">
        <f t="shared" si="169"/>
        <v>1.5157621430380156E-3</v>
      </c>
      <c r="BM133">
        <f t="shared" si="170"/>
        <v>2.6784178726595564E-3</v>
      </c>
      <c r="BN133">
        <f t="shared" si="171"/>
        <v>4.2172739541160593E-3</v>
      </c>
      <c r="BO133">
        <f t="shared" si="172"/>
        <v>0</v>
      </c>
      <c r="BP133">
        <f t="shared" si="173"/>
        <v>0</v>
      </c>
      <c r="BQ133">
        <f t="shared" si="174"/>
        <v>2.0336847582751161</v>
      </c>
      <c r="BR133">
        <f t="shared" si="175"/>
        <v>1.4824735183644158</v>
      </c>
    </row>
    <row r="134" spans="1:70">
      <c r="A134" t="s">
        <v>219</v>
      </c>
      <c r="B134">
        <v>531</v>
      </c>
      <c r="C134" s="1">
        <v>39.871000000000002</v>
      </c>
      <c r="D134" s="1">
        <v>1E-3</v>
      </c>
      <c r="E134" s="1">
        <v>1.0999999999999999E-2</v>
      </c>
      <c r="F134" s="1">
        <v>4.0000000000000001E-3</v>
      </c>
      <c r="G134" s="1">
        <v>12.29</v>
      </c>
      <c r="H134" s="1">
        <v>47.792000000000002</v>
      </c>
      <c r="I134" s="1">
        <v>8.2000000000000003E-2</v>
      </c>
      <c r="J134" s="1">
        <v>0.17699999999999999</v>
      </c>
      <c r="K134" s="1">
        <v>0.32</v>
      </c>
      <c r="L134" s="1">
        <v>0</v>
      </c>
      <c r="N134">
        <f t="shared" si="132"/>
        <v>100.54799999999999</v>
      </c>
      <c r="P134" s="1">
        <v>74.293000000000006</v>
      </c>
      <c r="Q134" s="1">
        <v>95.412999999999997</v>
      </c>
      <c r="R134" s="1">
        <v>10.997</v>
      </c>
      <c r="S134" s="19">
        <f t="shared" si="133"/>
        <v>10.00000000000796</v>
      </c>
      <c r="T134" s="19">
        <f>SUM(S$4:S134)</f>
        <v>522.47384808681193</v>
      </c>
      <c r="W134" s="4">
        <v>8</v>
      </c>
      <c r="X134" s="4">
        <v>3</v>
      </c>
      <c r="Y134" s="12">
        <v>0</v>
      </c>
      <c r="AA134" s="11">
        <f t="shared" si="134"/>
        <v>0.98579644484136864</v>
      </c>
      <c r="AB134" s="11">
        <f t="shared" si="135"/>
        <v>1.8599364667323566E-5</v>
      </c>
      <c r="AC134" s="11">
        <f t="shared" si="136"/>
        <v>3.2051834922960188E-4</v>
      </c>
      <c r="AD134" s="11">
        <f t="shared" si="137"/>
        <v>7.8187083809222381E-5</v>
      </c>
      <c r="AE134" s="11">
        <f t="shared" si="138"/>
        <v>0</v>
      </c>
      <c r="AF134" s="11">
        <f t="shared" si="139"/>
        <v>0.25410980445432468</v>
      </c>
      <c r="AG134" s="11">
        <f t="shared" si="140"/>
        <v>1.7614194525265234</v>
      </c>
      <c r="AH134" s="11">
        <f t="shared" si="141"/>
        <v>2.1721310616875612E-3</v>
      </c>
      <c r="AI134" s="11">
        <f t="shared" si="142"/>
        <v>3.7064491221573122E-3</v>
      </c>
      <c r="AJ134" s="11">
        <f t="shared" si="143"/>
        <v>6.3640162736776293E-3</v>
      </c>
      <c r="AK134" s="11">
        <f t="shared" si="144"/>
        <v>0</v>
      </c>
      <c r="AL134" s="11">
        <f t="shared" si="145"/>
        <v>0</v>
      </c>
      <c r="AM134" s="11">
        <f t="shared" si="146"/>
        <v>3.0139856030774452</v>
      </c>
      <c r="AN134" s="11">
        <f t="shared" si="147"/>
        <v>0.87392403083497427</v>
      </c>
      <c r="AO134" s="8">
        <f t="shared" si="148"/>
        <v>0</v>
      </c>
      <c r="AQ134">
        <f t="shared" si="149"/>
        <v>39.871000000000002</v>
      </c>
      <c r="AR134">
        <f t="shared" si="150"/>
        <v>1E-3</v>
      </c>
      <c r="AS134">
        <f t="shared" si="151"/>
        <v>1.0999999999999999E-2</v>
      </c>
      <c r="AT134">
        <f t="shared" si="152"/>
        <v>4.0000000000000001E-3</v>
      </c>
      <c r="AU134">
        <f t="shared" si="153"/>
        <v>0</v>
      </c>
      <c r="AV134">
        <f t="shared" si="154"/>
        <v>12.29</v>
      </c>
      <c r="AW134">
        <f t="shared" si="155"/>
        <v>47.792000000000002</v>
      </c>
      <c r="AX134">
        <f t="shared" si="156"/>
        <v>8.2000000000000003E-2</v>
      </c>
      <c r="AY134">
        <f t="shared" si="157"/>
        <v>0.17699999999999999</v>
      </c>
      <c r="AZ134">
        <f t="shared" si="158"/>
        <v>0.32</v>
      </c>
      <c r="BA134">
        <f t="shared" si="159"/>
        <v>0</v>
      </c>
      <c r="BB134">
        <f t="shared" si="160"/>
        <v>0</v>
      </c>
      <c r="BC134">
        <f t="shared" si="161"/>
        <v>100.54799999999999</v>
      </c>
      <c r="BE134">
        <f t="shared" si="162"/>
        <v>0.6636318242343543</v>
      </c>
      <c r="BF134">
        <f t="shared" si="163"/>
        <v>1.2520972629153833E-5</v>
      </c>
      <c r="BG134">
        <f t="shared" si="164"/>
        <v>2.1577089054531189E-4</v>
      </c>
      <c r="BH134">
        <f t="shared" si="165"/>
        <v>5.2635041779064407E-5</v>
      </c>
      <c r="BI134">
        <f t="shared" si="166"/>
        <v>0.17106508546294749</v>
      </c>
      <c r="BJ134">
        <f t="shared" si="167"/>
        <v>0</v>
      </c>
      <c r="BK134">
        <f t="shared" si="168"/>
        <v>1.1857762427923502</v>
      </c>
      <c r="BL134">
        <f t="shared" si="169"/>
        <v>1.4622646556366737E-3</v>
      </c>
      <c r="BM134">
        <f t="shared" si="170"/>
        <v>2.495157702424955E-3</v>
      </c>
      <c r="BN134">
        <f t="shared" si="171"/>
        <v>4.2842148105305998E-3</v>
      </c>
      <c r="BO134">
        <f t="shared" si="172"/>
        <v>0</v>
      </c>
      <c r="BP134">
        <f t="shared" si="173"/>
        <v>0</v>
      </c>
      <c r="BQ134">
        <f t="shared" si="174"/>
        <v>2.0289957165631978</v>
      </c>
      <c r="BR134">
        <f t="shared" si="175"/>
        <v>1.4854568585204639</v>
      </c>
    </row>
    <row r="135" spans="1:70">
      <c r="A135" t="s">
        <v>220</v>
      </c>
      <c r="B135">
        <v>536</v>
      </c>
      <c r="C135" s="1">
        <v>39.945</v>
      </c>
      <c r="D135" s="1">
        <v>6.0000000000000001E-3</v>
      </c>
      <c r="E135" s="1">
        <v>3.0000000000000001E-3</v>
      </c>
      <c r="F135" s="1">
        <v>6.0000000000000001E-3</v>
      </c>
      <c r="G135" s="1">
        <v>12.263999999999999</v>
      </c>
      <c r="H135" s="1">
        <v>47.796999999999997</v>
      </c>
      <c r="I135" s="1">
        <v>8.5000000000000006E-2</v>
      </c>
      <c r="J135" s="1">
        <v>0.19</v>
      </c>
      <c r="K135" s="1">
        <v>0.311</v>
      </c>
      <c r="L135" s="1">
        <v>2E-3</v>
      </c>
      <c r="N135">
        <f t="shared" si="132"/>
        <v>100.60899999999999</v>
      </c>
      <c r="P135" s="1">
        <v>74.299000000000007</v>
      </c>
      <c r="Q135" s="1">
        <v>95.405000000000001</v>
      </c>
      <c r="R135" s="1">
        <v>10.997</v>
      </c>
      <c r="S135" s="19">
        <f t="shared" si="133"/>
        <v>9.9999999999965894</v>
      </c>
      <c r="T135" s="19">
        <f>SUM(S$4:S135)</f>
        <v>532.47384808680852</v>
      </c>
      <c r="W135" s="4">
        <v>8</v>
      </c>
      <c r="X135" s="4">
        <v>3</v>
      </c>
      <c r="Y135" s="12">
        <v>0</v>
      </c>
      <c r="AA135" s="11">
        <f t="shared" si="134"/>
        <v>0.98678198409968298</v>
      </c>
      <c r="AB135" s="11">
        <f t="shared" si="135"/>
        <v>1.1150081118263056E-4</v>
      </c>
      <c r="AC135" s="11">
        <f t="shared" si="136"/>
        <v>8.7339385895566626E-5</v>
      </c>
      <c r="AD135" s="11">
        <f t="shared" si="137"/>
        <v>1.1718039062980422E-4</v>
      </c>
      <c r="AE135" s="11">
        <f t="shared" si="138"/>
        <v>0</v>
      </c>
      <c r="AF135" s="11">
        <f t="shared" si="139"/>
        <v>0.25335550663109058</v>
      </c>
      <c r="AG135" s="11">
        <f t="shared" si="140"/>
        <v>1.7600981596518599</v>
      </c>
      <c r="AH135" s="11">
        <f t="shared" si="141"/>
        <v>2.2496749189587898E-3</v>
      </c>
      <c r="AI135" s="11">
        <f t="shared" si="142"/>
        <v>3.9752737844053936E-3</v>
      </c>
      <c r="AJ135" s="11">
        <f t="shared" si="143"/>
        <v>6.1797422183901326E-3</v>
      </c>
      <c r="AK135" s="11">
        <f t="shared" si="144"/>
        <v>9.5786617552231189E-5</v>
      </c>
      <c r="AL135" s="11">
        <f t="shared" si="145"/>
        <v>0</v>
      </c>
      <c r="AM135" s="11">
        <f t="shared" si="146"/>
        <v>3.0130521485096482</v>
      </c>
      <c r="AN135" s="11">
        <f t="shared" si="147"/>
        <v>0.87416869289134846</v>
      </c>
      <c r="AO135" s="8">
        <f t="shared" si="148"/>
        <v>0</v>
      </c>
      <c r="AQ135">
        <f t="shared" si="149"/>
        <v>39.945</v>
      </c>
      <c r="AR135">
        <f t="shared" si="150"/>
        <v>6.0000000000000001E-3</v>
      </c>
      <c r="AS135">
        <f t="shared" si="151"/>
        <v>3.0000000000000001E-3</v>
      </c>
      <c r="AT135">
        <f t="shared" si="152"/>
        <v>6.0000000000000001E-3</v>
      </c>
      <c r="AU135">
        <f t="shared" si="153"/>
        <v>0</v>
      </c>
      <c r="AV135">
        <f t="shared" si="154"/>
        <v>12.263999999999999</v>
      </c>
      <c r="AW135">
        <f t="shared" si="155"/>
        <v>47.796999999999997</v>
      </c>
      <c r="AX135">
        <f t="shared" si="156"/>
        <v>8.5000000000000006E-2</v>
      </c>
      <c r="AY135">
        <f t="shared" si="157"/>
        <v>0.19</v>
      </c>
      <c r="AZ135">
        <f t="shared" si="158"/>
        <v>0.311</v>
      </c>
      <c r="BA135">
        <f t="shared" si="159"/>
        <v>2E-3</v>
      </c>
      <c r="BB135">
        <f t="shared" si="160"/>
        <v>0</v>
      </c>
      <c r="BC135">
        <f t="shared" si="161"/>
        <v>100.60899999999999</v>
      </c>
      <c r="BE135">
        <f t="shared" si="162"/>
        <v>0.6648635153129161</v>
      </c>
      <c r="BF135">
        <f t="shared" si="163"/>
        <v>7.5125835774922993E-5</v>
      </c>
      <c r="BG135">
        <f t="shared" si="164"/>
        <v>5.8846606512357792E-5</v>
      </c>
      <c r="BH135">
        <f t="shared" si="165"/>
        <v>7.895256266859661E-5</v>
      </c>
      <c r="BI135">
        <f t="shared" si="166"/>
        <v>0.17070319024553199</v>
      </c>
      <c r="BJ135">
        <f t="shared" si="167"/>
        <v>0</v>
      </c>
      <c r="BK135">
        <f t="shared" si="168"/>
        <v>1.1859002987266898</v>
      </c>
      <c r="BL135">
        <f t="shared" si="169"/>
        <v>1.5157621430380156E-3</v>
      </c>
      <c r="BM135">
        <f t="shared" si="170"/>
        <v>2.6784178726595564E-3</v>
      </c>
      <c r="BN135">
        <f t="shared" si="171"/>
        <v>4.1637212689844263E-3</v>
      </c>
      <c r="BO135">
        <f t="shared" si="172"/>
        <v>6.453809280255054E-5</v>
      </c>
      <c r="BP135">
        <f t="shared" si="173"/>
        <v>0</v>
      </c>
      <c r="BQ135">
        <f t="shared" si="174"/>
        <v>2.0301023686675777</v>
      </c>
      <c r="BR135">
        <f t="shared" si="175"/>
        <v>1.4841872976519954</v>
      </c>
    </row>
    <row r="136" spans="1:70">
      <c r="A136" t="s">
        <v>221</v>
      </c>
      <c r="B136">
        <v>541</v>
      </c>
      <c r="C136" s="1">
        <v>39.996000000000002</v>
      </c>
      <c r="D136" s="1">
        <v>0</v>
      </c>
      <c r="E136" s="1">
        <v>7.0000000000000001E-3</v>
      </c>
      <c r="F136" s="1">
        <v>7.0000000000000001E-3</v>
      </c>
      <c r="G136" s="1">
        <v>12.295</v>
      </c>
      <c r="H136" s="1">
        <v>47.875</v>
      </c>
      <c r="I136" s="1">
        <v>8.5000000000000006E-2</v>
      </c>
      <c r="J136" s="1">
        <v>0.184</v>
      </c>
      <c r="K136" s="1">
        <v>0.315</v>
      </c>
      <c r="L136" s="1">
        <v>0</v>
      </c>
      <c r="N136">
        <f t="shared" si="132"/>
        <v>100.764</v>
      </c>
      <c r="P136" s="1">
        <v>74.305000000000007</v>
      </c>
      <c r="Q136" s="1">
        <v>95.397000000000006</v>
      </c>
      <c r="R136" s="1">
        <v>10.997</v>
      </c>
      <c r="S136" s="19">
        <f t="shared" si="133"/>
        <v>9.9999999999965894</v>
      </c>
      <c r="T136" s="19">
        <f>SUM(S$4:S136)</f>
        <v>542.47384808680511</v>
      </c>
      <c r="W136" s="4">
        <v>8</v>
      </c>
      <c r="X136" s="4">
        <v>3</v>
      </c>
      <c r="Y136" s="12">
        <v>0</v>
      </c>
      <c r="AA136" s="11">
        <f t="shared" si="134"/>
        <v>0.98658184453633557</v>
      </c>
      <c r="AB136" s="11">
        <f t="shared" si="135"/>
        <v>0</v>
      </c>
      <c r="AC136" s="11">
        <f t="shared" si="136"/>
        <v>2.0349075930455019E-4</v>
      </c>
      <c r="AD136" s="11">
        <f t="shared" si="137"/>
        <v>1.3650844015193058E-4</v>
      </c>
      <c r="AE136" s="11">
        <f t="shared" si="138"/>
        <v>0</v>
      </c>
      <c r="AF136" s="11">
        <f t="shared" si="139"/>
        <v>0.25362059221648625</v>
      </c>
      <c r="AG136" s="11">
        <f t="shared" si="140"/>
        <v>1.760365343964353</v>
      </c>
      <c r="AH136" s="11">
        <f t="shared" si="141"/>
        <v>2.2463505983169366E-3</v>
      </c>
      <c r="AI136" s="11">
        <f t="shared" si="142"/>
        <v>3.8440501047798236E-3</v>
      </c>
      <c r="AJ136" s="11">
        <f t="shared" si="143"/>
        <v>6.249975244207855E-3</v>
      </c>
      <c r="AK136" s="11">
        <f t="shared" si="144"/>
        <v>0</v>
      </c>
      <c r="AL136" s="11">
        <f t="shared" si="145"/>
        <v>0</v>
      </c>
      <c r="AM136" s="11">
        <f t="shared" si="146"/>
        <v>3.0132481558639364</v>
      </c>
      <c r="AN136" s="11">
        <f t="shared" si="147"/>
        <v>0.87407032608309465</v>
      </c>
      <c r="AO136" s="8">
        <f t="shared" si="148"/>
        <v>0</v>
      </c>
      <c r="AQ136">
        <f t="shared" si="149"/>
        <v>39.996000000000002</v>
      </c>
      <c r="AR136">
        <f t="shared" si="150"/>
        <v>0</v>
      </c>
      <c r="AS136">
        <f t="shared" si="151"/>
        <v>7.0000000000000001E-3</v>
      </c>
      <c r="AT136">
        <f t="shared" si="152"/>
        <v>7.0000000000000001E-3</v>
      </c>
      <c r="AU136">
        <f t="shared" si="153"/>
        <v>0</v>
      </c>
      <c r="AV136">
        <f t="shared" si="154"/>
        <v>12.295</v>
      </c>
      <c r="AW136">
        <f t="shared" si="155"/>
        <v>47.875</v>
      </c>
      <c r="AX136">
        <f t="shared" si="156"/>
        <v>8.5000000000000006E-2</v>
      </c>
      <c r="AY136">
        <f t="shared" si="157"/>
        <v>0.184</v>
      </c>
      <c r="AZ136">
        <f t="shared" si="158"/>
        <v>0.315</v>
      </c>
      <c r="BA136">
        <f t="shared" si="159"/>
        <v>0</v>
      </c>
      <c r="BB136">
        <f t="shared" si="160"/>
        <v>0</v>
      </c>
      <c r="BC136">
        <f t="shared" si="161"/>
        <v>100.764</v>
      </c>
      <c r="BE136">
        <f t="shared" si="162"/>
        <v>0.66571238348868178</v>
      </c>
      <c r="BF136">
        <f t="shared" si="163"/>
        <v>0</v>
      </c>
      <c r="BG136">
        <f t="shared" si="164"/>
        <v>1.3730874852883486E-4</v>
      </c>
      <c r="BH136">
        <f t="shared" si="165"/>
        <v>9.2111323113362712E-5</v>
      </c>
      <c r="BI136">
        <f t="shared" si="166"/>
        <v>0.17113468069706589</v>
      </c>
      <c r="BJ136">
        <f t="shared" si="167"/>
        <v>0</v>
      </c>
      <c r="BK136">
        <f t="shared" si="168"/>
        <v>1.1878355713023887</v>
      </c>
      <c r="BL136">
        <f t="shared" si="169"/>
        <v>1.5157621430380156E-3</v>
      </c>
      <c r="BM136">
        <f t="shared" si="170"/>
        <v>2.5938362556282017E-3</v>
      </c>
      <c r="BN136">
        <f t="shared" si="171"/>
        <v>4.2172739541160593E-3</v>
      </c>
      <c r="BO136">
        <f t="shared" si="172"/>
        <v>0</v>
      </c>
      <c r="BP136">
        <f t="shared" si="173"/>
        <v>0</v>
      </c>
      <c r="BQ136">
        <f t="shared" si="174"/>
        <v>2.0332389279125609</v>
      </c>
      <c r="BR136">
        <f t="shared" si="175"/>
        <v>1.4819941299065666</v>
      </c>
    </row>
    <row r="137" spans="1:70">
      <c r="A137" t="s">
        <v>222</v>
      </c>
      <c r="B137">
        <v>546</v>
      </c>
      <c r="C137" s="1">
        <v>39.965000000000003</v>
      </c>
      <c r="D137" s="1">
        <v>2E-3</v>
      </c>
      <c r="E137" s="1">
        <v>5.0000000000000001E-3</v>
      </c>
      <c r="F137" s="1">
        <v>4.0000000000000001E-3</v>
      </c>
      <c r="G137" s="1">
        <v>12.278</v>
      </c>
      <c r="H137" s="1">
        <v>47.819000000000003</v>
      </c>
      <c r="I137" s="1">
        <v>8.5000000000000006E-2</v>
      </c>
      <c r="J137" s="1">
        <v>0.185</v>
      </c>
      <c r="K137" s="1">
        <v>0.315</v>
      </c>
      <c r="L137" s="1">
        <v>0</v>
      </c>
      <c r="N137">
        <f>SUM(C137:M137)</f>
        <v>100.658</v>
      </c>
      <c r="P137" s="1">
        <v>74.311999999999998</v>
      </c>
      <c r="Q137" s="1">
        <v>95.39</v>
      </c>
      <c r="R137" s="1">
        <v>10.997</v>
      </c>
      <c r="S137" s="19">
        <f t="shared" ref="S137:S138" si="176">SQRT((P136-P137)^2+(Q136-Q137)^2)*1000</f>
        <v>9.8994949366086917</v>
      </c>
      <c r="T137" s="19">
        <f>SUM(S$4:S137)</f>
        <v>552.37334302341378</v>
      </c>
      <c r="W137" s="4">
        <v>8</v>
      </c>
      <c r="X137" s="4">
        <v>3</v>
      </c>
      <c r="Y137" s="12">
        <v>0</v>
      </c>
      <c r="AA137" s="11">
        <f t="shared" ref="AA137:AD138" si="177">IFERROR(BE137*$BR137,"NA")</f>
        <v>0.98680866360726627</v>
      </c>
      <c r="AB137" s="11">
        <f t="shared" si="177"/>
        <v>3.7149341692765478E-5</v>
      </c>
      <c r="AC137" s="11">
        <f t="shared" si="177"/>
        <v>1.4549673026845861E-4</v>
      </c>
      <c r="AD137" s="11">
        <f t="shared" si="177"/>
        <v>7.8083277153349754E-5</v>
      </c>
      <c r="AE137" s="11">
        <f>IFERROR(IF(OR($Y137="spinel", $Y137="Spinel", $Y137="SPINEL"),((BI137+BJ137)*BR137-AF137),BJ137*$BR137),"NA")</f>
        <v>0</v>
      </c>
      <c r="AF137" s="11">
        <f>IFERROR(IF(OR($Y137="spinel", $Y137="Spinel", $Y137="SPINEL"),(1-AG137-AH137-AI137-AJ137),BI137*$BR137),"NA")</f>
        <v>0.25352464614709136</v>
      </c>
      <c r="AG137" s="11">
        <f t="shared" ref="AG137:AL138" si="178">IFERROR(BK137*$BR137,"NA")</f>
        <v>1.7600746579390059</v>
      </c>
      <c r="AH137" s="11">
        <f t="shared" si="178"/>
        <v>2.2486098901600706E-3</v>
      </c>
      <c r="AI137" s="11">
        <f t="shared" si="178"/>
        <v>3.8688288890794237E-3</v>
      </c>
      <c r="AJ137" s="11">
        <f t="shared" si="178"/>
        <v>6.2562612256123638E-3</v>
      </c>
      <c r="AK137" s="11">
        <f t="shared" si="178"/>
        <v>0</v>
      </c>
      <c r="AL137" s="11">
        <f t="shared" si="178"/>
        <v>0</v>
      </c>
      <c r="AM137" s="11">
        <f>IFERROR(SUM(AA137:AL137),"NA")</f>
        <v>3.0130423970473297</v>
      </c>
      <c r="AN137" s="11">
        <f t="shared" ref="AN137" si="179">IFERROR(AG137/(AG137+AF137),"NA")</f>
        <v>0.87409379530841791</v>
      </c>
      <c r="AO137" s="8">
        <f>IFERROR(AE137/(AE137+AF137),"NA")</f>
        <v>0</v>
      </c>
      <c r="AQ137">
        <f t="shared" ref="AQ137:AT138" si="180">C137</f>
        <v>39.965000000000003</v>
      </c>
      <c r="AR137">
        <f t="shared" si="180"/>
        <v>2E-3</v>
      </c>
      <c r="AS137">
        <f t="shared" si="180"/>
        <v>5.0000000000000001E-3</v>
      </c>
      <c r="AT137">
        <f t="shared" si="180"/>
        <v>4.0000000000000001E-3</v>
      </c>
      <c r="AU137">
        <f>BJ137*AU$1/2</f>
        <v>0</v>
      </c>
      <c r="AV137">
        <f>BI137*AV$1</f>
        <v>12.278</v>
      </c>
      <c r="AW137">
        <f t="shared" ref="AW137:BB137" si="181">H137</f>
        <v>47.819000000000003</v>
      </c>
      <c r="AX137">
        <f t="shared" si="181"/>
        <v>8.5000000000000006E-2</v>
      </c>
      <c r="AY137">
        <f t="shared" si="181"/>
        <v>0.185</v>
      </c>
      <c r="AZ137">
        <f t="shared" si="181"/>
        <v>0.315</v>
      </c>
      <c r="BA137">
        <f t="shared" si="181"/>
        <v>0</v>
      </c>
      <c r="BB137">
        <f t="shared" si="181"/>
        <v>0</v>
      </c>
      <c r="BC137">
        <f>SUM(AQ137:BB137)</f>
        <v>100.658</v>
      </c>
      <c r="BE137">
        <f>C137/AQ$1</f>
        <v>0.66519640479360864</v>
      </c>
      <c r="BF137">
        <f>D137/AR$1</f>
        <v>2.5041945258307666E-5</v>
      </c>
      <c r="BG137">
        <f>E137/AS$1*2</f>
        <v>9.8077677520596324E-5</v>
      </c>
      <c r="BH137">
        <f>F137/AT$1*2</f>
        <v>5.2635041779064407E-5</v>
      </c>
      <c r="BI137">
        <f>IF(OR($Y137="spinel", $Y137="Spinel", $Y137="SPINEL"),G137/AV$1,G137/AV$1*(1-$Y137))</f>
        <v>0.17089805690106344</v>
      </c>
      <c r="BJ137">
        <f>IF(OR($Y137="spinel", $Y137="Spinel", $Y137="SPINEL"),0,G137/AV$1*$Y137)</f>
        <v>0</v>
      </c>
      <c r="BK137">
        <f t="shared" ref="BK137:BN138" si="182">H137/AW$1</f>
        <v>1.1864461448377845</v>
      </c>
      <c r="BL137">
        <f t="shared" si="182"/>
        <v>1.5157621430380156E-3</v>
      </c>
      <c r="BM137">
        <f t="shared" si="182"/>
        <v>2.6079331918000942E-3</v>
      </c>
      <c r="BN137">
        <f t="shared" si="182"/>
        <v>4.2172739541160593E-3</v>
      </c>
      <c r="BO137">
        <f>L137/BA$1*2</f>
        <v>0</v>
      </c>
      <c r="BP137">
        <f>M137/BB$1*2</f>
        <v>0</v>
      </c>
      <c r="BQ137">
        <f>SUM(BE137:BP137)</f>
        <v>2.0310573304859685</v>
      </c>
      <c r="BR137">
        <f>IFERROR(IF(OR($V137="Total",$V137="total", $V137="TOTAL"),$X137/$BQ137,W137/(BE137*4+BF137*4+BG137*3+BH137*3+BI137*2+BJ137*3+BK137*2+BL137*2+BM137*2+BN137*2+BO137+BP137)),"NA")</f>
        <v>1.4834846618172037</v>
      </c>
    </row>
    <row r="138" spans="1:70">
      <c r="A138" t="s">
        <v>223</v>
      </c>
      <c r="B138">
        <v>551</v>
      </c>
      <c r="C138" s="1">
        <v>39.853000000000002</v>
      </c>
      <c r="D138" s="1">
        <v>1E-3</v>
      </c>
      <c r="E138" s="1">
        <v>1.0999999999999999E-2</v>
      </c>
      <c r="F138" s="1">
        <v>7.0000000000000001E-3</v>
      </c>
      <c r="G138" s="1">
        <v>12.343</v>
      </c>
      <c r="H138" s="1">
        <v>47.78</v>
      </c>
      <c r="I138" s="1">
        <v>8.1000000000000003E-2</v>
      </c>
      <c r="J138" s="1">
        <v>0.192</v>
      </c>
      <c r="K138" s="1">
        <v>0.314</v>
      </c>
      <c r="L138" s="1">
        <v>7.0000000000000001E-3</v>
      </c>
      <c r="N138">
        <f>SUM(C138:M138)</f>
        <v>100.589</v>
      </c>
      <c r="P138" s="1">
        <v>74.317999999999998</v>
      </c>
      <c r="Q138" s="1">
        <v>95.382000000000005</v>
      </c>
      <c r="R138" s="1">
        <v>10.997</v>
      </c>
      <c r="S138" s="19">
        <f t="shared" si="176"/>
        <v>9.9999999999965894</v>
      </c>
      <c r="T138" s="19">
        <f>SUM(S$4:S138)</f>
        <v>562.37334302341037</v>
      </c>
      <c r="W138" s="4">
        <v>8</v>
      </c>
      <c r="X138" s="4">
        <v>3</v>
      </c>
      <c r="Y138" s="12">
        <v>0</v>
      </c>
      <c r="AA138" s="11">
        <f t="shared" si="177"/>
        <v>0.98530521536522386</v>
      </c>
      <c r="AB138" s="11">
        <f t="shared" si="177"/>
        <v>1.8598492869988844E-5</v>
      </c>
      <c r="AC138" s="11">
        <f t="shared" si="177"/>
        <v>3.2050332575715614E-4</v>
      </c>
      <c r="AD138" s="11">
        <f t="shared" si="177"/>
        <v>1.3682098323418256E-4</v>
      </c>
      <c r="AE138" s="11">
        <f>IFERROR(IF(OR($Y138="spinel", $Y138="Spinel", $Y138="SPINEL"),((BI138+BJ138)*BR138-AF138),BJ138*$BR138),"NA")</f>
        <v>0</v>
      </c>
      <c r="AF138" s="11">
        <f>IFERROR(IF(OR($Y138="spinel", $Y138="Spinel", $Y138="SPINEL"),(1-AG138-AH138-AI138-AJ138),BI138*$BR138),"NA")</f>
        <v>0.2551936779560931</v>
      </c>
      <c r="AG138" s="11">
        <f t="shared" si="178"/>
        <v>1.7608946398823802</v>
      </c>
      <c r="AH138" s="11">
        <f t="shared" si="178"/>
        <v>2.1455410870674617E-3</v>
      </c>
      <c r="AI138" s="11">
        <f t="shared" si="178"/>
        <v>4.0203665268034854E-3</v>
      </c>
      <c r="AJ138" s="11">
        <f t="shared" si="178"/>
        <v>6.2443982647339786E-3</v>
      </c>
      <c r="AK138" s="11">
        <f t="shared" si="178"/>
        <v>3.3552420649226439E-4</v>
      </c>
      <c r="AL138" s="11">
        <f t="shared" si="178"/>
        <v>0</v>
      </c>
      <c r="AM138" s="11">
        <f>IFERROR(SUM(AA138:AL138),"NA")</f>
        <v>3.0146152860906557</v>
      </c>
      <c r="AN138" s="11">
        <f>IFERROR(AG138/(AG138+AF138),"NA")</f>
        <v>0.87342137956054622</v>
      </c>
      <c r="AO138" s="8">
        <f>IFERROR(AE138/(AE138+AF138),"NA")</f>
        <v>0</v>
      </c>
      <c r="AQ138">
        <f t="shared" si="180"/>
        <v>39.853000000000002</v>
      </c>
      <c r="AR138">
        <f t="shared" si="180"/>
        <v>1E-3</v>
      </c>
      <c r="AS138">
        <f t="shared" si="180"/>
        <v>1.0999999999999999E-2</v>
      </c>
      <c r="AT138">
        <f t="shared" si="180"/>
        <v>7.0000000000000001E-3</v>
      </c>
      <c r="AU138">
        <f>BJ138*AU$1/2</f>
        <v>0</v>
      </c>
      <c r="AV138">
        <f>BI138*AV$1</f>
        <v>12.343</v>
      </c>
      <c r="AW138">
        <f t="shared" ref="AW138:BB139" si="183">H138</f>
        <v>47.78</v>
      </c>
      <c r="AX138">
        <f t="shared" si="183"/>
        <v>8.1000000000000003E-2</v>
      </c>
      <c r="AY138">
        <f t="shared" si="183"/>
        <v>0.192</v>
      </c>
      <c r="AZ138">
        <f t="shared" si="183"/>
        <v>0.314</v>
      </c>
      <c r="BA138">
        <f t="shared" si="183"/>
        <v>7.0000000000000001E-3</v>
      </c>
      <c r="BB138">
        <f t="shared" si="183"/>
        <v>0</v>
      </c>
      <c r="BC138">
        <f>SUM(AQ138:BB138)</f>
        <v>100.589</v>
      </c>
      <c r="BE138">
        <f>C138/AQ$1</f>
        <v>0.66333222370173106</v>
      </c>
      <c r="BF138">
        <f>D138/AR$1</f>
        <v>1.2520972629153833E-5</v>
      </c>
      <c r="BG138">
        <f>E138/AS$1*2</f>
        <v>2.1577089054531189E-4</v>
      </c>
      <c r="BH138">
        <f>F138/AT$1*2</f>
        <v>9.2111323113362712E-5</v>
      </c>
      <c r="BI138">
        <f>IF(OR($Y138="spinel", $Y138="Spinel", $Y138="SPINEL"),G138/AV$1,G138/AV$1*(1-$Y138))</f>
        <v>0.17180279494460221</v>
      </c>
      <c r="BJ138">
        <f>IF(OR($Y138="spinel", $Y138="Spinel", $Y138="SPINEL"),0,G138/AV$1*$Y138)</f>
        <v>0</v>
      </c>
      <c r="BK138">
        <f t="shared" si="182"/>
        <v>1.1854785085499351</v>
      </c>
      <c r="BL138">
        <f t="shared" si="182"/>
        <v>1.4444321598362266E-3</v>
      </c>
      <c r="BM138">
        <f t="shared" si="182"/>
        <v>2.706611745003341E-3</v>
      </c>
      <c r="BN138">
        <f t="shared" si="182"/>
        <v>4.2038857828331508E-3</v>
      </c>
      <c r="BO138">
        <f>L138/BA$1*2</f>
        <v>2.258833248089269E-4</v>
      </c>
      <c r="BP138">
        <f>M138/BB$1*2</f>
        <v>0</v>
      </c>
      <c r="BQ138">
        <f>SUM(BE138:BP138)</f>
        <v>2.0295147433950378</v>
      </c>
      <c r="BR138">
        <f>IFERROR(IF(OR($V138="Total",$V138="total", $V138="TOTAL"),$X138/$BQ138,W138/(BE138*4+BF138*4+BG138*3+BH138*3+BI138*2+BJ138*3+BK138*2+BL138*2+BM138*2+BN138*2+BO138+BP138)),"NA")</f>
        <v>1.4853872315545291</v>
      </c>
    </row>
    <row r="139" spans="1:70">
      <c r="A139" t="s">
        <v>224</v>
      </c>
      <c r="B139">
        <v>556</v>
      </c>
      <c r="C139" s="1">
        <v>39.902999999999999</v>
      </c>
      <c r="D139" s="1">
        <v>0</v>
      </c>
      <c r="E139" s="1">
        <v>3.0000000000000001E-3</v>
      </c>
      <c r="F139" s="1">
        <v>8.9999999999999993E-3</v>
      </c>
      <c r="G139" s="1">
        <v>12.363</v>
      </c>
      <c r="H139" s="1">
        <v>47.984000000000002</v>
      </c>
      <c r="I139" s="1">
        <v>8.5000000000000006E-2</v>
      </c>
      <c r="J139" s="1">
        <v>0.186</v>
      </c>
      <c r="K139" s="1">
        <v>0.32100000000000001</v>
      </c>
      <c r="L139" s="1">
        <v>0</v>
      </c>
      <c r="N139">
        <f t="shared" ref="N139:N140" si="184">SUM(C139:M139)</f>
        <v>100.854</v>
      </c>
      <c r="P139" s="1">
        <v>74.325000000000003</v>
      </c>
      <c r="Q139" s="1">
        <v>95.373999999999995</v>
      </c>
      <c r="R139" s="1">
        <v>10.997</v>
      </c>
      <c r="S139" s="19">
        <f t="shared" ref="S139:S140" si="185">SQRT((P138-P139)^2+(Q138-Q139)^2)*1000</f>
        <v>10.630145812745303</v>
      </c>
      <c r="T139" s="19">
        <f>SUM(S$4:S139)</f>
        <v>573.00348883615573</v>
      </c>
      <c r="W139" s="4">
        <v>8</v>
      </c>
      <c r="X139" s="4">
        <v>3</v>
      </c>
      <c r="Y139" s="12">
        <v>0</v>
      </c>
      <c r="AA139" s="11">
        <f t="shared" ref="AA139:AA140" si="186">IFERROR(BE139*$BR139,"NA")</f>
        <v>0.98407439543679875</v>
      </c>
      <c r="AB139" s="11">
        <f t="shared" ref="AB139:AB140" si="187">IFERROR(BF139*$BR139,"NA")</f>
        <v>0</v>
      </c>
      <c r="AC139" s="11">
        <f t="shared" ref="AC139:AC140" si="188">IFERROR(BG139*$BR139,"NA")</f>
        <v>8.7191416152357297E-5</v>
      </c>
      <c r="AD139" s="11">
        <f t="shared" ref="AD139:AD140" si="189">IFERROR(BH139*$BR139,"NA")</f>
        <v>1.7547279671480392E-4</v>
      </c>
      <c r="AE139" s="11">
        <f t="shared" ref="AE139:AE140" si="190">IFERROR(IF(OR($Y139="spinel", $Y139="Spinel", $Y139="SPINEL"),((BI139+BJ139)*BR139-AF139),BJ139*$BR139),"NA")</f>
        <v>0</v>
      </c>
      <c r="AF139" s="11">
        <f t="shared" ref="AF139:AF140" si="191">IFERROR(IF(OR($Y139="spinel", $Y139="Spinel", $Y139="SPINEL"),(1-AG139-AH139-AI139-AJ139),BI139*$BR139),"NA")</f>
        <v>0.25496799743385401</v>
      </c>
      <c r="AG139" s="11">
        <f t="shared" ref="AG139:AG140" si="192">IFERROR(BK139*$BR139,"NA")</f>
        <v>1.7639907196826916</v>
      </c>
      <c r="AH139" s="11">
        <f t="shared" ref="AH139:AH140" si="193">IFERROR(BL139*$BR139,"NA")</f>
        <v>2.2458635363088036E-3</v>
      </c>
      <c r="AI139" s="11">
        <f t="shared" ref="AI139:AI140" si="194">IFERROR(BM139*$BR139,"NA")</f>
        <v>3.8849907174173972E-3</v>
      </c>
      <c r="AJ139" s="11">
        <f t="shared" ref="AJ139:AJ140" si="195">IFERROR(BN139*$BR139,"NA")</f>
        <v>6.367641436829892E-3</v>
      </c>
      <c r="AK139" s="11">
        <f t="shared" ref="AK139:AK140" si="196">IFERROR(BO139*$BR139,"NA")</f>
        <v>0</v>
      </c>
      <c r="AL139" s="11">
        <f t="shared" ref="AL139:AL140" si="197">IFERROR(BP139*$BR139,"NA")</f>
        <v>0</v>
      </c>
      <c r="AM139" s="11">
        <f t="shared" ref="AM139:AM140" si="198">IFERROR(SUM(AA139:AL139),"NA")</f>
        <v>3.0157942724567679</v>
      </c>
      <c r="AN139" s="11">
        <f t="shared" ref="AN139:AN140" si="199">IFERROR(AG139/(AG139+AF139),"NA")</f>
        <v>0.87371311990073941</v>
      </c>
      <c r="AO139" s="8">
        <f t="shared" ref="AO139:AO140" si="200">IFERROR(AE139/(AE139+AF139),"NA")</f>
        <v>0</v>
      </c>
      <c r="AQ139">
        <f t="shared" ref="AQ139:AQ140" si="201">C139</f>
        <v>39.902999999999999</v>
      </c>
      <c r="AR139">
        <f t="shared" ref="AR139:AR140" si="202">D139</f>
        <v>0</v>
      </c>
      <c r="AS139">
        <f t="shared" ref="AS139:AS140" si="203">E139</f>
        <v>3.0000000000000001E-3</v>
      </c>
      <c r="AT139">
        <f t="shared" ref="AT139:AT140" si="204">F139</f>
        <v>8.9999999999999993E-3</v>
      </c>
      <c r="AU139">
        <f t="shared" ref="AU139:AU140" si="205">BJ139*AU$1/2</f>
        <v>0</v>
      </c>
      <c r="AV139">
        <f t="shared" ref="AV139:AV140" si="206">BI139*AV$1</f>
        <v>12.363</v>
      </c>
      <c r="AW139">
        <f t="shared" si="183"/>
        <v>47.984000000000002</v>
      </c>
      <c r="AX139">
        <f t="shared" si="183"/>
        <v>8.5000000000000006E-2</v>
      </c>
      <c r="AY139">
        <f t="shared" si="183"/>
        <v>0.186</v>
      </c>
      <c r="AZ139">
        <f t="shared" si="183"/>
        <v>0.32100000000000001</v>
      </c>
      <c r="BA139">
        <f t="shared" si="183"/>
        <v>0</v>
      </c>
      <c r="BB139">
        <f t="shared" si="183"/>
        <v>0</v>
      </c>
      <c r="BC139">
        <f t="shared" ref="BC139:BC140" si="207">SUM(AQ139:BB139)</f>
        <v>100.854</v>
      </c>
      <c r="BE139">
        <f t="shared" ref="BE139:BE140" si="208">C139/AQ$1</f>
        <v>0.66416444740346203</v>
      </c>
      <c r="BF139">
        <f t="shared" ref="BF139:BF140" si="209">D139/AR$1</f>
        <v>0</v>
      </c>
      <c r="BG139">
        <f t="shared" ref="BG139:BG140" si="210">E139/AS$1*2</f>
        <v>5.8846606512357792E-5</v>
      </c>
      <c r="BH139">
        <f t="shared" ref="BH139:BH140" si="211">F139/AT$1*2</f>
        <v>1.1842884400289492E-4</v>
      </c>
      <c r="BI139">
        <f t="shared" ref="BI139:BI140" si="212">IF(OR($Y139="spinel", $Y139="Spinel", $Y139="SPINEL"),G139/AV$1,G139/AV$1*(1-$Y139))</f>
        <v>0.17208117588107566</v>
      </c>
      <c r="BJ139">
        <f t="shared" ref="BJ139:BJ140" si="213">IF(OR($Y139="spinel", $Y139="Spinel", $Y139="SPINEL"),0,G139/AV$1*$Y139)</f>
        <v>0</v>
      </c>
      <c r="BK139">
        <f t="shared" ref="BK139:BK140" si="214">H139/AW$1</f>
        <v>1.1905399906709937</v>
      </c>
      <c r="BL139">
        <f t="shared" ref="BL139:BL140" si="215">I139/AX$1</f>
        <v>1.5157621430380156E-3</v>
      </c>
      <c r="BM139">
        <f t="shared" ref="BM139:BM140" si="216">J139/AY$1</f>
        <v>2.6220301279719868E-3</v>
      </c>
      <c r="BN139">
        <f t="shared" ref="BN139:BN140" si="217">K139/AZ$1</f>
        <v>4.2976029818135083E-3</v>
      </c>
      <c r="BO139">
        <f t="shared" ref="BO139:BO140" si="218">L139/BA$1*2</f>
        <v>0</v>
      </c>
      <c r="BP139">
        <f t="shared" ref="BP139:BP140" si="219">M139/BB$1*2</f>
        <v>0</v>
      </c>
      <c r="BQ139">
        <f t="shared" ref="BQ139:BQ140" si="220">SUM(BE139:BP139)</f>
        <v>2.0353982846588701</v>
      </c>
      <c r="BR139">
        <f t="shared" ref="BR139:BR140" si="221">IFERROR(IF(OR($V139="Total",$V139="total", $V139="TOTAL"),$X139/$BQ139,W139/(BE139*4+BF139*4+BG139*3+BH139*3+BI139*2+BJ139*3+BK139*2+BL139*2+BM139*2+BN139*2+BO139+BP139)),"NA")</f>
        <v>1.4816727984823916</v>
      </c>
    </row>
    <row r="140" spans="1:70">
      <c r="A140" t="s">
        <v>225</v>
      </c>
      <c r="B140">
        <v>561</v>
      </c>
      <c r="C140" s="1">
        <v>39.923000000000002</v>
      </c>
      <c r="D140" s="1">
        <v>3.0000000000000001E-3</v>
      </c>
      <c r="E140" s="1">
        <v>7.0000000000000001E-3</v>
      </c>
      <c r="F140" s="1">
        <v>8.9999999999999993E-3</v>
      </c>
      <c r="G140" s="1">
        <v>12.387</v>
      </c>
      <c r="H140" s="1">
        <v>47.915999999999997</v>
      </c>
      <c r="I140" s="1">
        <v>8.5000000000000006E-2</v>
      </c>
      <c r="J140" s="1">
        <v>0.182</v>
      </c>
      <c r="K140" s="1">
        <v>0.316</v>
      </c>
      <c r="L140" s="1">
        <v>0</v>
      </c>
      <c r="N140">
        <f t="shared" si="184"/>
        <v>100.828</v>
      </c>
      <c r="P140" s="1">
        <v>74.33</v>
      </c>
      <c r="Q140" s="1">
        <v>95.366</v>
      </c>
      <c r="R140" s="1">
        <v>10.997</v>
      </c>
      <c r="S140" s="19">
        <f t="shared" si="185"/>
        <v>9.4339811320504339</v>
      </c>
      <c r="T140" s="19">
        <f>SUM(S$4:S140)</f>
        <v>582.43746996820619</v>
      </c>
      <c r="W140" s="4">
        <v>8</v>
      </c>
      <c r="X140" s="4">
        <v>3</v>
      </c>
      <c r="Y140" s="12">
        <v>0</v>
      </c>
      <c r="AA140" s="11">
        <f t="shared" si="186"/>
        <v>0.98479300552022409</v>
      </c>
      <c r="AB140" s="11">
        <f t="shared" si="187"/>
        <v>5.5668693836995111E-5</v>
      </c>
      <c r="AC140" s="11">
        <f t="shared" si="188"/>
        <v>2.0349320853863063E-4</v>
      </c>
      <c r="AD140" s="11">
        <f t="shared" si="189"/>
        <v>1.7551296408916843E-4</v>
      </c>
      <c r="AE140" s="11">
        <f t="shared" si="190"/>
        <v>0</v>
      </c>
      <c r="AF140" s="11">
        <f t="shared" si="191"/>
        <v>0.25552143866290761</v>
      </c>
      <c r="AG140" s="11">
        <f t="shared" si="192"/>
        <v>1.7618941213989447</v>
      </c>
      <c r="AH140" s="11">
        <f t="shared" si="193"/>
        <v>2.2463776356058084E-3</v>
      </c>
      <c r="AI140" s="11">
        <f t="shared" si="194"/>
        <v>3.8023127159126794E-3</v>
      </c>
      <c r="AJ140" s="11">
        <f t="shared" si="195"/>
        <v>6.2698918995646282E-3</v>
      </c>
      <c r="AK140" s="11">
        <f t="shared" si="196"/>
        <v>0</v>
      </c>
      <c r="AL140" s="11">
        <f t="shared" si="197"/>
        <v>0</v>
      </c>
      <c r="AM140" s="11">
        <f t="shared" si="198"/>
        <v>3.014961822699624</v>
      </c>
      <c r="AN140" s="11">
        <f t="shared" si="199"/>
        <v>0.87334218902570904</v>
      </c>
      <c r="AO140" s="8">
        <f t="shared" si="200"/>
        <v>0</v>
      </c>
      <c r="AQ140">
        <f t="shared" si="201"/>
        <v>39.923000000000002</v>
      </c>
      <c r="AR140">
        <f t="shared" si="202"/>
        <v>3.0000000000000001E-3</v>
      </c>
      <c r="AS140">
        <f t="shared" si="203"/>
        <v>7.0000000000000001E-3</v>
      </c>
      <c r="AT140">
        <f t="shared" si="204"/>
        <v>8.9999999999999993E-3</v>
      </c>
      <c r="AU140">
        <f t="shared" si="205"/>
        <v>0</v>
      </c>
      <c r="AV140">
        <f t="shared" si="206"/>
        <v>12.387</v>
      </c>
      <c r="AW140">
        <f t="shared" ref="AW140" si="222">H140</f>
        <v>47.915999999999997</v>
      </c>
      <c r="AX140">
        <f t="shared" ref="AX140" si="223">I140</f>
        <v>8.5000000000000006E-2</v>
      </c>
      <c r="AY140">
        <f t="shared" ref="AY140" si="224">J140</f>
        <v>0.182</v>
      </c>
      <c r="AZ140">
        <f t="shared" ref="AZ140" si="225">K140</f>
        <v>0.316</v>
      </c>
      <c r="BA140">
        <f t="shared" ref="BA140" si="226">L140</f>
        <v>0</v>
      </c>
      <c r="BB140">
        <f t="shared" ref="BB140" si="227">M140</f>
        <v>0</v>
      </c>
      <c r="BC140">
        <f t="shared" si="207"/>
        <v>100.828</v>
      </c>
      <c r="BE140">
        <f t="shared" si="208"/>
        <v>0.66449733688415447</v>
      </c>
      <c r="BF140">
        <f t="shared" si="209"/>
        <v>3.7562917887461497E-5</v>
      </c>
      <c r="BG140">
        <f t="shared" si="210"/>
        <v>1.3730874852883486E-4</v>
      </c>
      <c r="BH140">
        <f t="shared" si="211"/>
        <v>1.1842884400289492E-4</v>
      </c>
      <c r="BI140">
        <f t="shared" si="212"/>
        <v>0.17241523300484385</v>
      </c>
      <c r="BJ140">
        <f t="shared" si="213"/>
        <v>0</v>
      </c>
      <c r="BK140">
        <f t="shared" si="214"/>
        <v>1.188852829963974</v>
      </c>
      <c r="BL140">
        <f t="shared" si="215"/>
        <v>1.5157621430380156E-3</v>
      </c>
      <c r="BM140">
        <f t="shared" si="216"/>
        <v>2.5656423832844171E-3</v>
      </c>
      <c r="BN140">
        <f t="shared" si="217"/>
        <v>4.2306621253989669E-3</v>
      </c>
      <c r="BO140">
        <f t="shared" si="218"/>
        <v>0</v>
      </c>
      <c r="BP140">
        <f t="shared" si="219"/>
        <v>0</v>
      </c>
      <c r="BQ140">
        <f t="shared" si="220"/>
        <v>2.0343707670151132</v>
      </c>
      <c r="BR140">
        <f t="shared" si="221"/>
        <v>1.4820119673284839</v>
      </c>
    </row>
    <row r="141" spans="1:70">
      <c r="S141" s="19"/>
      <c r="T141" s="19"/>
      <c r="W141" s="4"/>
      <c r="X141" s="4"/>
      <c r="Y141" s="12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8"/>
    </row>
    <row r="142" spans="1:70">
      <c r="S142" s="19"/>
      <c r="T142" s="19"/>
      <c r="W142" s="4"/>
      <c r="X142" s="4"/>
      <c r="Y142" s="12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8"/>
    </row>
    <row r="143" spans="1:70">
      <c r="S143" s="19"/>
      <c r="T143" s="19"/>
      <c r="W143" s="4"/>
      <c r="X143" s="4"/>
      <c r="Y143" s="12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8"/>
    </row>
    <row r="144" spans="1:70">
      <c r="S144" s="19"/>
      <c r="T144" s="19"/>
      <c r="W144" s="4"/>
      <c r="X144" s="4"/>
      <c r="Y144" s="12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8"/>
    </row>
    <row r="145" spans="19:41">
      <c r="S145" s="19"/>
      <c r="T145" s="19"/>
      <c r="W145" s="4"/>
      <c r="X145" s="4"/>
      <c r="Y145" s="12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8"/>
    </row>
    <row r="146" spans="19:41">
      <c r="S146" s="19"/>
      <c r="T146" s="19"/>
      <c r="W146" s="4"/>
      <c r="X146" s="4"/>
      <c r="Y146" s="12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8"/>
    </row>
    <row r="147" spans="19:41">
      <c r="S147" s="19"/>
      <c r="T147" s="19"/>
      <c r="W147" s="4"/>
      <c r="X147" s="4"/>
      <c r="Y147" s="12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8"/>
    </row>
    <row r="148" spans="19:41">
      <c r="S148" s="19"/>
      <c r="T148" s="19"/>
      <c r="W148" s="4"/>
      <c r="X148" s="4"/>
      <c r="Y148" s="12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8"/>
    </row>
    <row r="149" spans="19:41">
      <c r="S149" s="19"/>
      <c r="T149" s="19"/>
      <c r="W149" s="4"/>
      <c r="X149" s="4"/>
      <c r="Y149" s="12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8"/>
    </row>
    <row r="150" spans="19:41">
      <c r="S150" s="19"/>
      <c r="T150" s="19"/>
      <c r="W150" s="4"/>
      <c r="X150" s="4"/>
      <c r="Y150" s="12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8"/>
    </row>
    <row r="151" spans="19:41">
      <c r="S151" s="19"/>
      <c r="T151" s="19"/>
      <c r="W151" s="4"/>
      <c r="X151" s="4"/>
      <c r="Y151" s="12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8"/>
    </row>
  </sheetData>
  <mergeCells count="3">
    <mergeCell ref="D2:M2"/>
    <mergeCell ref="W1:X1"/>
    <mergeCell ref="P2:R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40"/>
  <sheetViews>
    <sheetView workbookViewId="0">
      <selection activeCell="K16" sqref="K16:K140"/>
    </sheetView>
  </sheetViews>
  <sheetFormatPr defaultRowHeight="14.4"/>
  <cols>
    <col min="2" max="2" width="38" customWidth="1"/>
    <col min="5" max="5" width="9.44140625" customWidth="1"/>
    <col min="6" max="6" width="9" style="25"/>
    <col min="7" max="7" width="9"/>
    <col min="8" max="8" width="9" style="25"/>
    <col min="9" max="9" width="9"/>
    <col min="10" max="10" width="9" style="25"/>
    <col min="12" max="12" width="9" style="25"/>
  </cols>
  <sheetData>
    <row r="1" spans="2:12">
      <c r="E1" t="s">
        <v>69</v>
      </c>
    </row>
    <row r="2" spans="2:12">
      <c r="E2">
        <v>-0.25</v>
      </c>
      <c r="F2" s="34" t="s">
        <v>66</v>
      </c>
      <c r="G2" s="35"/>
      <c r="H2" s="34" t="s">
        <v>71</v>
      </c>
      <c r="I2" s="35"/>
      <c r="J2" s="34" t="s">
        <v>72</v>
      </c>
      <c r="K2" s="36"/>
    </row>
    <row r="3" spans="2:12">
      <c r="B3" t="s">
        <v>63</v>
      </c>
      <c r="C3" t="s">
        <v>68</v>
      </c>
      <c r="D3" t="s">
        <v>70</v>
      </c>
      <c r="E3" t="s">
        <v>67</v>
      </c>
      <c r="F3" s="25" t="s">
        <v>65</v>
      </c>
      <c r="G3" t="b">
        <v>1</v>
      </c>
      <c r="H3" s="25" t="s">
        <v>64</v>
      </c>
      <c r="I3" t="b">
        <v>1</v>
      </c>
      <c r="J3" s="25" t="s">
        <v>64</v>
      </c>
      <c r="K3" t="b">
        <v>1</v>
      </c>
    </row>
    <row r="4" spans="2:12">
      <c r="B4" t="s">
        <v>89</v>
      </c>
      <c r="C4">
        <v>273</v>
      </c>
      <c r="D4" s="19">
        <v>0</v>
      </c>
      <c r="E4" s="19">
        <f t="shared" ref="E4:E11" si="0">E5-D5</f>
        <v>-17.087194136990735</v>
      </c>
      <c r="F4" s="25">
        <v>21.335000000000001</v>
      </c>
      <c r="H4" s="25">
        <v>5.907</v>
      </c>
      <c r="J4" s="25">
        <v>0.53700000000000003</v>
      </c>
    </row>
    <row r="5" spans="2:12">
      <c r="B5" t="s">
        <v>90</v>
      </c>
      <c r="C5">
        <v>274</v>
      </c>
      <c r="D5" s="19">
        <v>2.8284271247496471</v>
      </c>
      <c r="E5" s="19">
        <f t="shared" si="0"/>
        <v>-14.258767012241089</v>
      </c>
      <c r="F5" s="25">
        <v>21.28</v>
      </c>
      <c r="H5" s="25">
        <v>5.899</v>
      </c>
      <c r="J5" s="25">
        <v>0.53400000000000003</v>
      </c>
    </row>
    <row r="6" spans="2:12">
      <c r="B6" t="s">
        <v>91</v>
      </c>
      <c r="C6">
        <v>275</v>
      </c>
      <c r="D6" s="19">
        <v>1.4142135623697993</v>
      </c>
      <c r="E6" s="19">
        <f t="shared" si="0"/>
        <v>-12.84455344987129</v>
      </c>
      <c r="F6" s="25">
        <v>21.242000000000001</v>
      </c>
      <c r="H6" s="25">
        <v>5.8419999999999996</v>
      </c>
      <c r="J6" s="25">
        <v>0.53800000000000003</v>
      </c>
    </row>
    <row r="7" spans="2:12">
      <c r="B7" t="s">
        <v>92</v>
      </c>
      <c r="C7">
        <v>276</v>
      </c>
      <c r="D7" s="19">
        <v>2.2360679774977563</v>
      </c>
      <c r="E7" s="19">
        <f t="shared" si="0"/>
        <v>-10.608485472373534</v>
      </c>
      <c r="F7" s="25">
        <v>21.222000000000001</v>
      </c>
      <c r="H7" s="25">
        <v>5.8559999999999999</v>
      </c>
      <c r="J7" s="25">
        <v>0.53900000000000003</v>
      </c>
    </row>
    <row r="8" spans="2:12">
      <c r="B8" t="s">
        <v>93</v>
      </c>
      <c r="C8">
        <v>277</v>
      </c>
      <c r="D8" s="19">
        <v>2.2360679774977563</v>
      </c>
      <c r="E8" s="19">
        <f t="shared" si="0"/>
        <v>-8.3724174948757781</v>
      </c>
      <c r="F8" s="25">
        <v>21.251000000000001</v>
      </c>
      <c r="H8" s="25">
        <v>5.843</v>
      </c>
      <c r="J8" s="25">
        <v>0.54500000000000004</v>
      </c>
    </row>
    <row r="9" spans="2:12">
      <c r="B9" t="s">
        <v>94</v>
      </c>
      <c r="C9">
        <v>278</v>
      </c>
      <c r="D9" s="19">
        <v>2.2360679774977563</v>
      </c>
      <c r="E9" s="19">
        <f t="shared" si="0"/>
        <v>-6.1363495173780223</v>
      </c>
      <c r="F9" s="25">
        <v>21.263999999999999</v>
      </c>
      <c r="H9" s="25">
        <v>5.8339999999999996</v>
      </c>
      <c r="J9" s="25">
        <v>0.54300000000000004</v>
      </c>
    </row>
    <row r="10" spans="2:12">
      <c r="B10" t="s">
        <v>95</v>
      </c>
      <c r="C10">
        <v>279</v>
      </c>
      <c r="D10" s="19">
        <v>1.4142135623697993</v>
      </c>
      <c r="E10" s="19">
        <f t="shared" si="0"/>
        <v>-4.7221359550082234</v>
      </c>
      <c r="F10" s="25">
        <v>21.312000000000001</v>
      </c>
      <c r="H10" s="25">
        <v>5.7939999999999996</v>
      </c>
      <c r="J10" s="25">
        <v>0.53600000000000003</v>
      </c>
    </row>
    <row r="11" spans="2:12">
      <c r="B11" t="s">
        <v>96</v>
      </c>
      <c r="C11">
        <v>280</v>
      </c>
      <c r="D11" s="19">
        <v>2.2360679774977563</v>
      </c>
      <c r="E11" s="19">
        <f t="shared" si="0"/>
        <v>-2.4860679775104666</v>
      </c>
      <c r="F11" s="25">
        <v>21.513000000000002</v>
      </c>
      <c r="H11" s="25">
        <v>5.7690000000000001</v>
      </c>
      <c r="J11" s="25">
        <v>0.52500000000000002</v>
      </c>
    </row>
    <row r="12" spans="2:12" s="2" customFormat="1">
      <c r="B12" s="2" t="s">
        <v>97</v>
      </c>
      <c r="C12" s="2">
        <v>281</v>
      </c>
      <c r="D12" s="20">
        <v>2.2360679775104666</v>
      </c>
      <c r="E12" s="20">
        <f>E2</f>
        <v>-0.25</v>
      </c>
      <c r="F12" s="26">
        <v>17.838999999999999</v>
      </c>
      <c r="H12" s="26">
        <v>5.3010000000000002</v>
      </c>
      <c r="J12" s="26">
        <v>0.40100000000000002</v>
      </c>
      <c r="L12" s="26"/>
    </row>
    <row r="13" spans="2:12">
      <c r="B13" t="s">
        <v>98</v>
      </c>
      <c r="C13">
        <v>282</v>
      </c>
      <c r="D13" s="19">
        <v>2.236067977491401</v>
      </c>
      <c r="E13" s="19">
        <f>E12+D13</f>
        <v>1.986067977491401</v>
      </c>
      <c r="F13" s="25">
        <v>8.59</v>
      </c>
      <c r="H13" s="25">
        <v>5.9240000000000004</v>
      </c>
      <c r="J13" s="25">
        <v>0.34399999999999997</v>
      </c>
    </row>
    <row r="14" spans="2:12">
      <c r="B14" t="s">
        <v>99</v>
      </c>
      <c r="C14">
        <v>283</v>
      </c>
      <c r="D14" s="19">
        <v>2.2360679775104666</v>
      </c>
      <c r="E14" s="19">
        <f t="shared" ref="E14:E23" si="1">E13+D14</f>
        <v>4.2221359550018676</v>
      </c>
      <c r="F14" s="25">
        <v>2.496</v>
      </c>
      <c r="H14" s="25">
        <v>7.1180000000000003</v>
      </c>
      <c r="J14" s="25">
        <v>6.9000000000000006E-2</v>
      </c>
    </row>
    <row r="15" spans="2:12" s="2" customFormat="1">
      <c r="B15" s="2" t="s">
        <v>100</v>
      </c>
      <c r="C15" s="2">
        <v>284</v>
      </c>
      <c r="D15" s="20">
        <v>1.4142135623597507</v>
      </c>
      <c r="E15" s="31">
        <f t="shared" si="1"/>
        <v>5.6363495173616185</v>
      </c>
      <c r="F15" s="26">
        <v>0.23599999999999999</v>
      </c>
      <c r="H15" s="26">
        <v>0.311</v>
      </c>
      <c r="J15" s="26">
        <v>1.4999999999999999E-2</v>
      </c>
      <c r="L15" s="26"/>
    </row>
    <row r="16" spans="2:12">
      <c r="B16" t="s">
        <v>101</v>
      </c>
      <c r="C16">
        <v>285</v>
      </c>
      <c r="D16" s="19">
        <v>1.4142135623798477</v>
      </c>
      <c r="E16" s="19">
        <f t="shared" si="1"/>
        <v>7.0505630797414662</v>
      </c>
      <c r="F16" s="25">
        <v>0.215</v>
      </c>
      <c r="H16" s="25">
        <v>2.1999999999999999E-2</v>
      </c>
      <c r="I16">
        <v>2.1517999999999999E-2</v>
      </c>
      <c r="J16" s="25">
        <v>1.4999999999999999E-2</v>
      </c>
      <c r="K16">
        <v>8.2841000000000008E-3</v>
      </c>
    </row>
    <row r="17" spans="2:11">
      <c r="B17" t="s">
        <v>102</v>
      </c>
      <c r="C17">
        <v>286</v>
      </c>
      <c r="D17" s="19">
        <v>2.8284271247395987</v>
      </c>
      <c r="E17" s="19">
        <f t="shared" si="1"/>
        <v>9.8789902044810649</v>
      </c>
      <c r="F17" s="25">
        <v>0.19</v>
      </c>
      <c r="H17" s="25">
        <v>0.02</v>
      </c>
      <c r="I17">
        <v>1.9739E-2</v>
      </c>
      <c r="J17" s="25">
        <v>1.7000000000000001E-2</v>
      </c>
      <c r="K17">
        <v>1.1485E-2</v>
      </c>
    </row>
    <row r="18" spans="2:11">
      <c r="B18" t="s">
        <v>103</v>
      </c>
      <c r="C18">
        <v>287</v>
      </c>
      <c r="D18" s="19">
        <v>2.2360679775104666</v>
      </c>
      <c r="E18" s="19">
        <f t="shared" si="1"/>
        <v>12.115058181991532</v>
      </c>
      <c r="F18" s="25">
        <v>0.17399999999999999</v>
      </c>
      <c r="H18" s="25">
        <v>0.02</v>
      </c>
      <c r="I18">
        <v>1.9806000000000001E-2</v>
      </c>
      <c r="J18" s="25">
        <v>1.4999999999999999E-2</v>
      </c>
      <c r="K18">
        <v>1.0203E-2</v>
      </c>
    </row>
    <row r="19" spans="2:11">
      <c r="B19" t="s">
        <v>104</v>
      </c>
      <c r="C19">
        <v>288</v>
      </c>
      <c r="D19" s="19">
        <v>2.236067977491401</v>
      </c>
      <c r="E19" s="19">
        <f t="shared" si="1"/>
        <v>14.351126159482934</v>
      </c>
      <c r="F19" s="25">
        <v>0.17100000000000001</v>
      </c>
      <c r="H19" s="25">
        <v>1.9E-2</v>
      </c>
      <c r="I19">
        <v>1.8848E-2</v>
      </c>
      <c r="J19" s="25">
        <v>1.4E-2</v>
      </c>
      <c r="K19">
        <v>9.7842999999999992E-3</v>
      </c>
    </row>
    <row r="20" spans="2:11">
      <c r="B20" t="s">
        <v>105</v>
      </c>
      <c r="C20">
        <v>289</v>
      </c>
      <c r="D20" s="19">
        <v>2.2360679775104666</v>
      </c>
      <c r="E20" s="19">
        <f t="shared" si="1"/>
        <v>16.5871941369934</v>
      </c>
      <c r="F20" s="25">
        <v>0.155</v>
      </c>
      <c r="H20" s="25">
        <v>1.7000000000000001E-2</v>
      </c>
      <c r="I20">
        <v>1.6875999999999999E-2</v>
      </c>
      <c r="J20" s="25">
        <v>8.9999999999999993E-3</v>
      </c>
      <c r="K20">
        <v>5.2681000000000004E-3</v>
      </c>
    </row>
    <row r="21" spans="2:11">
      <c r="B21" t="s">
        <v>106</v>
      </c>
      <c r="C21">
        <v>290</v>
      </c>
      <c r="D21" s="19">
        <v>2.2360679774977563</v>
      </c>
      <c r="E21" s="19">
        <f t="shared" si="1"/>
        <v>18.823262114491158</v>
      </c>
      <c r="F21" s="25">
        <v>0.153</v>
      </c>
      <c r="H21" s="25">
        <v>1.2999999999999999E-2</v>
      </c>
      <c r="I21">
        <v>1.2897E-2</v>
      </c>
      <c r="J21" s="25">
        <v>1.0999999999999999E-2</v>
      </c>
      <c r="K21">
        <v>7.6709999999999999E-3</v>
      </c>
    </row>
    <row r="22" spans="2:11">
      <c r="B22" t="s">
        <v>107</v>
      </c>
      <c r="C22">
        <v>291</v>
      </c>
      <c r="D22" s="19">
        <v>1.4142135623697993</v>
      </c>
      <c r="E22" s="19">
        <f t="shared" si="1"/>
        <v>20.237475676860956</v>
      </c>
      <c r="F22" s="25">
        <v>0.14399999999999999</v>
      </c>
      <c r="H22" s="25">
        <v>1.6E-2</v>
      </c>
      <c r="I22">
        <v>1.5907000000000001E-2</v>
      </c>
      <c r="J22" s="25">
        <v>8.0000000000000002E-3</v>
      </c>
      <c r="K22">
        <v>4.8964999999999998E-3</v>
      </c>
    </row>
    <row r="23" spans="2:11">
      <c r="B23" t="s">
        <v>108</v>
      </c>
      <c r="C23">
        <v>292</v>
      </c>
      <c r="D23" s="19">
        <v>2.2360679774977563</v>
      </c>
      <c r="E23" s="19">
        <f t="shared" si="1"/>
        <v>22.473543654358714</v>
      </c>
      <c r="F23" s="25">
        <v>0.14099999999999999</v>
      </c>
      <c r="H23" s="25">
        <v>0.02</v>
      </c>
      <c r="I23">
        <v>1.9921000000000001E-2</v>
      </c>
      <c r="J23" s="25">
        <v>1.0999999999999999E-2</v>
      </c>
      <c r="K23">
        <v>8.2124999999999993E-3</v>
      </c>
    </row>
    <row r="24" spans="2:11">
      <c r="B24" t="s">
        <v>109</v>
      </c>
      <c r="C24">
        <v>293</v>
      </c>
      <c r="D24" s="19">
        <v>1.4142135623798477</v>
      </c>
      <c r="E24" s="19">
        <f>E23+D24</f>
        <v>23.887757216738564</v>
      </c>
      <c r="F24" s="25">
        <v>0.13800000000000001</v>
      </c>
      <c r="H24" s="25">
        <v>0.02</v>
      </c>
      <c r="I24">
        <v>1.9928000000000001E-2</v>
      </c>
      <c r="J24" s="25">
        <v>1.0999999999999999E-2</v>
      </c>
      <c r="K24">
        <v>8.3867999999999998E-3</v>
      </c>
    </row>
    <row r="25" spans="2:11">
      <c r="B25" t="s">
        <v>110</v>
      </c>
      <c r="C25">
        <v>294</v>
      </c>
      <c r="D25" s="19">
        <v>2.8284271247395987</v>
      </c>
      <c r="E25" s="19">
        <f>E24+D25</f>
        <v>26.716184341478161</v>
      </c>
      <c r="F25" s="25">
        <v>0.129</v>
      </c>
      <c r="H25" s="25">
        <v>1.6E-2</v>
      </c>
      <c r="I25">
        <v>1.5938999999999998E-2</v>
      </c>
      <c r="J25" s="25">
        <v>0.01</v>
      </c>
      <c r="K25">
        <v>7.6911999999999996E-3</v>
      </c>
    </row>
    <row r="26" spans="2:11">
      <c r="B26" t="s">
        <v>111</v>
      </c>
      <c r="C26">
        <v>295</v>
      </c>
      <c r="D26" s="19">
        <v>1.4142135623798477</v>
      </c>
      <c r="E26" s="19">
        <f t="shared" ref="E26:E88" si="2">E25+D26</f>
        <v>28.130397903858011</v>
      </c>
      <c r="F26" s="25">
        <v>0.123</v>
      </c>
      <c r="H26" s="25">
        <v>1.7000000000000001E-2</v>
      </c>
      <c r="I26">
        <v>1.6944000000000001E-2</v>
      </c>
      <c r="J26" s="25">
        <v>0.01</v>
      </c>
      <c r="K26">
        <v>7.8215000000000003E-3</v>
      </c>
    </row>
    <row r="27" spans="2:11">
      <c r="B27" t="s">
        <v>112</v>
      </c>
      <c r="C27">
        <v>296</v>
      </c>
      <c r="D27" s="19">
        <v>2.236067977491401</v>
      </c>
      <c r="E27" s="30">
        <f t="shared" si="2"/>
        <v>30.366465881349413</v>
      </c>
      <c r="F27" s="25">
        <v>0.122</v>
      </c>
      <c r="H27" s="25">
        <v>0.02</v>
      </c>
      <c r="I27">
        <v>1.9949999999999999E-2</v>
      </c>
      <c r="J27" s="25">
        <v>0.01</v>
      </c>
      <c r="K27">
        <v>8.0102999999999997E-3</v>
      </c>
    </row>
    <row r="28" spans="2:11">
      <c r="B28" t="s">
        <v>113</v>
      </c>
      <c r="C28">
        <v>297</v>
      </c>
      <c r="D28" s="19">
        <v>2.2360679775104666</v>
      </c>
      <c r="E28" s="19">
        <f t="shared" si="2"/>
        <v>32.602533858859879</v>
      </c>
      <c r="F28" s="25">
        <v>0.11700000000000001</v>
      </c>
      <c r="H28" s="25">
        <v>1.0999999999999999E-2</v>
      </c>
      <c r="I28">
        <v>1.0956E-2</v>
      </c>
      <c r="J28" s="25">
        <v>0.01</v>
      </c>
      <c r="K28">
        <v>8.1840000000000003E-3</v>
      </c>
    </row>
    <row r="29" spans="2:11">
      <c r="B29" t="s">
        <v>114</v>
      </c>
      <c r="C29">
        <v>298</v>
      </c>
      <c r="D29" s="19">
        <v>2.236067977491401</v>
      </c>
      <c r="E29" s="19">
        <f t="shared" si="2"/>
        <v>34.83860183635128</v>
      </c>
      <c r="F29" s="25">
        <v>0.111</v>
      </c>
      <c r="H29" s="25">
        <v>1.4E-2</v>
      </c>
      <c r="I29">
        <v>1.396E-2</v>
      </c>
      <c r="J29" s="25">
        <v>6.0000000000000001E-3</v>
      </c>
      <c r="K29">
        <v>4.3360999999999999E-3</v>
      </c>
    </row>
    <row r="30" spans="2:11">
      <c r="B30" t="s">
        <v>115</v>
      </c>
      <c r="C30">
        <v>299</v>
      </c>
      <c r="D30" s="19">
        <v>2.2360679774977563</v>
      </c>
      <c r="E30" s="19">
        <f t="shared" si="2"/>
        <v>37.074669813849034</v>
      </c>
      <c r="F30" s="25">
        <v>0.109</v>
      </c>
      <c r="H30" s="25">
        <v>1.4999999999999999E-2</v>
      </c>
      <c r="I30">
        <v>1.4964E-2</v>
      </c>
      <c r="J30" s="25">
        <v>0.01</v>
      </c>
      <c r="K30">
        <v>8.4714999999999999E-3</v>
      </c>
    </row>
    <row r="31" spans="2:11">
      <c r="B31" t="s">
        <v>116</v>
      </c>
      <c r="C31">
        <v>300</v>
      </c>
      <c r="D31" s="19">
        <v>2.2360679774977563</v>
      </c>
      <c r="E31" s="19">
        <f t="shared" si="2"/>
        <v>39.310737791346789</v>
      </c>
      <c r="F31" s="25">
        <v>0.107</v>
      </c>
      <c r="H31" s="25">
        <v>1.9E-2</v>
      </c>
      <c r="I31">
        <v>1.8967000000000001E-2</v>
      </c>
      <c r="J31" s="25">
        <v>1.0999999999999999E-2</v>
      </c>
      <c r="K31">
        <v>9.5854000000000009E-3</v>
      </c>
    </row>
    <row r="32" spans="2:11">
      <c r="B32" t="s">
        <v>117</v>
      </c>
      <c r="C32">
        <v>301</v>
      </c>
      <c r="D32" s="19">
        <v>2.2360679774977563</v>
      </c>
      <c r="E32" s="19">
        <f t="shared" si="2"/>
        <v>41.546805768844543</v>
      </c>
      <c r="F32" s="25">
        <v>0.105</v>
      </c>
      <c r="H32" s="25">
        <v>1.7000000000000001E-2</v>
      </c>
      <c r="I32">
        <v>1.6971E-2</v>
      </c>
      <c r="J32" s="25">
        <v>0.01</v>
      </c>
      <c r="K32">
        <v>8.6987999999999996E-3</v>
      </c>
    </row>
    <row r="33" spans="2:11">
      <c r="B33" t="s">
        <v>118</v>
      </c>
      <c r="C33">
        <v>302</v>
      </c>
      <c r="D33" s="19">
        <v>1.4142135623798477</v>
      </c>
      <c r="E33" s="19">
        <f t="shared" si="2"/>
        <v>42.961019331224392</v>
      </c>
      <c r="F33" s="25">
        <v>0.10100000000000001</v>
      </c>
      <c r="H33" s="25">
        <v>1.4999999999999999E-2</v>
      </c>
      <c r="I33">
        <v>1.4973E-2</v>
      </c>
      <c r="J33" s="25">
        <v>8.9999999999999993E-3</v>
      </c>
      <c r="K33">
        <v>7.7599000000000001E-3</v>
      </c>
    </row>
    <row r="34" spans="2:11">
      <c r="B34" t="s">
        <v>119</v>
      </c>
      <c r="C34">
        <v>303</v>
      </c>
      <c r="D34" s="19">
        <v>2.236067977491401</v>
      </c>
      <c r="E34" s="19">
        <f t="shared" si="2"/>
        <v>45.197087308715794</v>
      </c>
      <c r="F34" s="25">
        <v>0.105</v>
      </c>
      <c r="H34" s="25">
        <v>1.4E-2</v>
      </c>
      <c r="I34">
        <v>1.3975E-2</v>
      </c>
      <c r="J34" s="25">
        <v>8.0000000000000002E-3</v>
      </c>
      <c r="K34">
        <v>6.8482999999999999E-3</v>
      </c>
    </row>
    <row r="35" spans="2:11">
      <c r="B35" t="s">
        <v>120</v>
      </c>
      <c r="C35">
        <v>304</v>
      </c>
      <c r="D35" s="19">
        <v>1.4142135623798477</v>
      </c>
      <c r="E35" s="19">
        <f t="shared" si="2"/>
        <v>46.611300871095644</v>
      </c>
      <c r="F35" s="25">
        <v>0.10199999999999999</v>
      </c>
      <c r="H35" s="25">
        <v>1.7999999999999999E-2</v>
      </c>
      <c r="I35">
        <v>1.7975999999999999E-2</v>
      </c>
      <c r="J35" s="25">
        <v>6.0000000000000001E-3</v>
      </c>
      <c r="K35">
        <v>4.9024999999999997E-3</v>
      </c>
    </row>
    <row r="36" spans="2:11">
      <c r="B36" t="s">
        <v>121</v>
      </c>
      <c r="C36">
        <v>305</v>
      </c>
      <c r="D36" s="19">
        <v>2.2360679774977563</v>
      </c>
      <c r="E36" s="19">
        <f t="shared" si="2"/>
        <v>48.847368848593398</v>
      </c>
      <c r="F36" s="25">
        <v>9.6000000000000002E-2</v>
      </c>
      <c r="H36" s="25">
        <v>1.6E-2</v>
      </c>
      <c r="I36">
        <v>1.5977999999999999E-2</v>
      </c>
      <c r="J36" s="25">
        <v>8.9999999999999993E-3</v>
      </c>
      <c r="K36">
        <v>7.9784000000000001E-3</v>
      </c>
    </row>
    <row r="37" spans="2:11">
      <c r="B37" t="s">
        <v>122</v>
      </c>
      <c r="C37">
        <v>306</v>
      </c>
      <c r="D37" s="19">
        <v>2.2360679774977563</v>
      </c>
      <c r="E37" s="19">
        <f t="shared" si="2"/>
        <v>51.083436826091152</v>
      </c>
      <c r="F37" s="25">
        <v>9.2999999999999999E-2</v>
      </c>
      <c r="H37" s="25">
        <v>1.4999999999999999E-2</v>
      </c>
      <c r="I37">
        <v>1.498E-2</v>
      </c>
      <c r="J37" s="25">
        <v>0.01</v>
      </c>
      <c r="K37">
        <v>9.0492000000000003E-3</v>
      </c>
    </row>
    <row r="38" spans="2:11">
      <c r="B38" t="s">
        <v>123</v>
      </c>
      <c r="C38">
        <v>307</v>
      </c>
      <c r="D38" s="19">
        <v>2.2360679774977563</v>
      </c>
      <c r="E38" s="19">
        <f t="shared" si="2"/>
        <v>53.319504803588906</v>
      </c>
      <c r="F38" s="25">
        <v>9.7000000000000003E-2</v>
      </c>
      <c r="H38" s="25">
        <v>1.4E-2</v>
      </c>
      <c r="I38">
        <v>1.3981E-2</v>
      </c>
      <c r="J38" s="25">
        <v>0.01</v>
      </c>
      <c r="K38">
        <v>9.1135000000000001E-3</v>
      </c>
    </row>
    <row r="39" spans="2:11">
      <c r="B39" t="s">
        <v>124</v>
      </c>
      <c r="C39">
        <v>308</v>
      </c>
      <c r="D39" s="19">
        <v>2.8284271247496471</v>
      </c>
      <c r="E39" s="19">
        <f t="shared" si="2"/>
        <v>56.147931928338551</v>
      </c>
      <c r="F39" s="25">
        <v>9.2999999999999999E-2</v>
      </c>
      <c r="H39" s="25">
        <v>1.6E-2</v>
      </c>
      <c r="I39">
        <v>1.5983000000000001E-2</v>
      </c>
      <c r="J39" s="25">
        <v>6.0000000000000001E-3</v>
      </c>
      <c r="K39">
        <v>5.1866000000000004E-3</v>
      </c>
    </row>
    <row r="40" spans="2:11">
      <c r="B40" t="s">
        <v>125</v>
      </c>
      <c r="C40">
        <v>309</v>
      </c>
      <c r="D40" s="19">
        <v>1.4142135623697993</v>
      </c>
      <c r="E40" s="19">
        <f t="shared" si="2"/>
        <v>57.562145490708353</v>
      </c>
      <c r="F40" s="25">
        <v>9.2999999999999999E-2</v>
      </c>
      <c r="H40" s="25">
        <v>1.2999999999999999E-2</v>
      </c>
      <c r="I40">
        <v>1.2985E-2</v>
      </c>
      <c r="J40" s="25">
        <v>8.0000000000000002E-3</v>
      </c>
      <c r="K40">
        <v>7.2208000000000003E-3</v>
      </c>
    </row>
    <row r="41" spans="2:11">
      <c r="B41" t="s">
        <v>126</v>
      </c>
      <c r="C41">
        <v>310</v>
      </c>
      <c r="D41" s="19">
        <v>2.2360679775041112</v>
      </c>
      <c r="E41" s="19">
        <f t="shared" si="2"/>
        <v>59.798213468212467</v>
      </c>
      <c r="F41" s="25">
        <v>9.2999999999999999E-2</v>
      </c>
      <c r="H41" s="25">
        <v>1.2999999999999999E-2</v>
      </c>
      <c r="I41">
        <v>1.2985E-2</v>
      </c>
      <c r="J41" s="25">
        <v>6.0000000000000001E-3</v>
      </c>
      <c r="K41">
        <v>5.2706999999999997E-3</v>
      </c>
    </row>
    <row r="42" spans="2:11">
      <c r="B42" t="s">
        <v>127</v>
      </c>
      <c r="C42">
        <v>311</v>
      </c>
      <c r="D42" s="19">
        <v>1.4142135623697993</v>
      </c>
      <c r="E42" s="19">
        <f t="shared" si="2"/>
        <v>61.212427030582269</v>
      </c>
      <c r="F42" s="25">
        <v>9.5000000000000001E-2</v>
      </c>
      <c r="H42" s="25">
        <v>1.6E-2</v>
      </c>
      <c r="I42">
        <v>1.5986E-2</v>
      </c>
      <c r="J42" s="25">
        <v>7.0000000000000001E-3</v>
      </c>
      <c r="K42">
        <v>6.3001999999999997E-3</v>
      </c>
    </row>
    <row r="43" spans="2:11">
      <c r="B43" t="s">
        <v>128</v>
      </c>
      <c r="C43">
        <v>312</v>
      </c>
      <c r="D43" s="19">
        <v>2.8284271247496471</v>
      </c>
      <c r="E43" s="19">
        <f t="shared" si="2"/>
        <v>64.040854155331914</v>
      </c>
      <c r="F43" s="25">
        <v>9.2999999999999999E-2</v>
      </c>
      <c r="H43" s="25">
        <v>0.02</v>
      </c>
      <c r="I43">
        <v>1.9987000000000001E-2</v>
      </c>
      <c r="J43" s="25">
        <v>8.0000000000000002E-3</v>
      </c>
      <c r="K43">
        <v>7.3546999999999996E-3</v>
      </c>
    </row>
    <row r="44" spans="2:11">
      <c r="B44" t="s">
        <v>129</v>
      </c>
      <c r="C44">
        <v>313</v>
      </c>
      <c r="D44" s="19">
        <v>1.4142135623697993</v>
      </c>
      <c r="E44" s="19">
        <f t="shared" si="2"/>
        <v>65.455067717701709</v>
      </c>
      <c r="F44" s="25">
        <v>9.4E-2</v>
      </c>
      <c r="H44" s="25">
        <v>1.9E-2</v>
      </c>
      <c r="I44">
        <v>1.8988000000000001E-2</v>
      </c>
      <c r="J44" s="25">
        <v>6.0000000000000001E-3</v>
      </c>
      <c r="K44">
        <v>5.3797999999999997E-3</v>
      </c>
    </row>
    <row r="45" spans="2:11">
      <c r="B45" t="s">
        <v>130</v>
      </c>
      <c r="C45">
        <v>314</v>
      </c>
      <c r="D45" s="19">
        <v>2.2360679775104666</v>
      </c>
      <c r="E45" s="19">
        <f t="shared" si="2"/>
        <v>67.691135695212182</v>
      </c>
      <c r="F45" s="25">
        <v>9.1999999999999998E-2</v>
      </c>
      <c r="H45" s="25">
        <v>1.7000000000000001E-2</v>
      </c>
      <c r="I45">
        <v>1.6989000000000001E-2</v>
      </c>
      <c r="J45" s="25">
        <v>6.0000000000000001E-3</v>
      </c>
      <c r="K45">
        <v>5.4162000000000004E-3</v>
      </c>
    </row>
    <row r="46" spans="2:11">
      <c r="B46" t="s">
        <v>131</v>
      </c>
      <c r="C46">
        <v>315</v>
      </c>
      <c r="D46" s="19">
        <v>1.4142135623597507</v>
      </c>
      <c r="E46" s="19">
        <f t="shared" si="2"/>
        <v>69.10534925757193</v>
      </c>
      <c r="F46" s="25">
        <v>0.09</v>
      </c>
      <c r="H46" s="25">
        <v>1.2999999999999999E-2</v>
      </c>
      <c r="I46">
        <v>1.2988E-2</v>
      </c>
      <c r="J46" s="25">
        <v>7.0000000000000001E-3</v>
      </c>
      <c r="K46">
        <v>6.4383000000000001E-3</v>
      </c>
    </row>
    <row r="47" spans="2:11">
      <c r="B47" t="s">
        <v>132</v>
      </c>
      <c r="C47">
        <v>316</v>
      </c>
      <c r="D47" s="19">
        <v>2.2360679775104666</v>
      </c>
      <c r="E47" s="19">
        <f t="shared" si="2"/>
        <v>71.341417235082403</v>
      </c>
      <c r="F47" s="25">
        <v>8.8999999999999996E-2</v>
      </c>
      <c r="H47" s="25">
        <v>1.6E-2</v>
      </c>
      <c r="I47">
        <v>1.5990000000000001E-2</v>
      </c>
      <c r="J47" s="25">
        <v>7.0000000000000001E-3</v>
      </c>
      <c r="K47">
        <v>6.4717999999999998E-3</v>
      </c>
    </row>
    <row r="48" spans="2:11">
      <c r="B48" t="s">
        <v>133</v>
      </c>
      <c r="C48">
        <v>317</v>
      </c>
      <c r="D48" s="19">
        <v>2.2360679774977563</v>
      </c>
      <c r="E48" s="19">
        <f t="shared" si="2"/>
        <v>73.577485212580157</v>
      </c>
      <c r="F48" s="25">
        <v>8.8999999999999996E-2</v>
      </c>
      <c r="H48" s="25">
        <v>1.4E-2</v>
      </c>
      <c r="I48">
        <v>1.3991E-2</v>
      </c>
      <c r="J48" s="25">
        <v>8.0000000000000002E-3</v>
      </c>
      <c r="K48">
        <v>7.5017E-3</v>
      </c>
    </row>
    <row r="49" spans="2:11">
      <c r="B49" t="s">
        <v>134</v>
      </c>
      <c r="C49">
        <v>318</v>
      </c>
      <c r="D49" s="19">
        <v>2.8284271247395987</v>
      </c>
      <c r="E49" s="19">
        <f t="shared" si="2"/>
        <v>76.405912337319762</v>
      </c>
      <c r="F49" s="25">
        <v>8.8999999999999996E-2</v>
      </c>
      <c r="H49" s="25">
        <v>1.2999999999999999E-2</v>
      </c>
      <c r="I49">
        <v>1.299E-2</v>
      </c>
      <c r="J49" s="25">
        <v>8.0000000000000002E-3</v>
      </c>
      <c r="K49">
        <v>7.5370000000000003E-3</v>
      </c>
    </row>
    <row r="50" spans="2:11">
      <c r="B50" t="s">
        <v>135</v>
      </c>
      <c r="C50">
        <v>319</v>
      </c>
      <c r="D50" s="19">
        <v>1.4142135623798477</v>
      </c>
      <c r="E50" s="19">
        <f t="shared" si="2"/>
        <v>77.820125899699605</v>
      </c>
      <c r="F50" s="25">
        <v>0.09</v>
      </c>
      <c r="H50" s="25">
        <v>1.7999999999999999E-2</v>
      </c>
      <c r="I50">
        <v>1.7989999999999999E-2</v>
      </c>
      <c r="J50" s="25">
        <v>7.0000000000000001E-3</v>
      </c>
      <c r="K50">
        <v>6.5538999999999997E-3</v>
      </c>
    </row>
    <row r="51" spans="2:11">
      <c r="B51" t="s">
        <v>136</v>
      </c>
      <c r="C51">
        <v>320</v>
      </c>
      <c r="D51" s="19">
        <v>2.2360679774977563</v>
      </c>
      <c r="E51" s="19">
        <f t="shared" si="2"/>
        <v>80.056193877197359</v>
      </c>
      <c r="F51" s="25">
        <v>0.09</v>
      </c>
      <c r="H51" s="25">
        <v>1.2999999999999999E-2</v>
      </c>
      <c r="I51">
        <v>1.2992E-2</v>
      </c>
      <c r="J51" s="25">
        <v>6.0000000000000001E-3</v>
      </c>
      <c r="K51">
        <v>5.5786000000000004E-3</v>
      </c>
    </row>
    <row r="52" spans="2:11">
      <c r="B52" t="s">
        <v>137</v>
      </c>
      <c r="C52">
        <v>321</v>
      </c>
      <c r="D52" s="19">
        <v>2.2360679774977563</v>
      </c>
      <c r="E52" s="19">
        <f t="shared" si="2"/>
        <v>82.292261854695113</v>
      </c>
      <c r="F52" s="25">
        <v>0.09</v>
      </c>
      <c r="H52" s="25">
        <v>1.4999999999999999E-2</v>
      </c>
      <c r="I52">
        <v>1.4992E-2</v>
      </c>
      <c r="J52" s="25">
        <v>5.0000000000000001E-3</v>
      </c>
      <c r="K52">
        <v>4.6008000000000004E-3</v>
      </c>
    </row>
    <row r="53" spans="2:11">
      <c r="B53" t="s">
        <v>138</v>
      </c>
      <c r="C53">
        <v>322</v>
      </c>
      <c r="D53" s="19">
        <v>1.4142135623697993</v>
      </c>
      <c r="E53" s="19">
        <f t="shared" si="2"/>
        <v>83.706475417064908</v>
      </c>
      <c r="F53" s="25">
        <v>8.6999999999999994E-2</v>
      </c>
      <c r="H53" s="25">
        <v>1.7000000000000001E-2</v>
      </c>
      <c r="I53">
        <v>1.6992E-2</v>
      </c>
      <c r="J53" s="25">
        <v>8.9999999999999993E-3</v>
      </c>
      <c r="K53">
        <v>8.6143000000000001E-3</v>
      </c>
    </row>
    <row r="54" spans="2:11">
      <c r="B54" t="s">
        <v>139</v>
      </c>
      <c r="C54">
        <v>323</v>
      </c>
      <c r="D54" s="19">
        <v>2.2360679774977563</v>
      </c>
      <c r="E54" s="19">
        <f t="shared" si="2"/>
        <v>85.942543394562662</v>
      </c>
      <c r="F54" s="25">
        <v>8.6999999999999994E-2</v>
      </c>
      <c r="H54" s="25">
        <v>1.9E-2</v>
      </c>
      <c r="I54">
        <v>1.8991999999999998E-2</v>
      </c>
      <c r="J54" s="25">
        <v>0.01</v>
      </c>
      <c r="K54">
        <v>9.6345000000000007E-3</v>
      </c>
    </row>
    <row r="55" spans="2:11">
      <c r="B55" t="s">
        <v>140</v>
      </c>
      <c r="C55">
        <v>324</v>
      </c>
      <c r="D55" s="19">
        <v>2.2360679774977563</v>
      </c>
      <c r="E55" s="19">
        <f t="shared" si="2"/>
        <v>88.178611372060416</v>
      </c>
      <c r="F55" s="25">
        <v>8.7999999999999995E-2</v>
      </c>
      <c r="H55" s="25">
        <v>1.6E-2</v>
      </c>
      <c r="I55">
        <v>1.5994000000000001E-2</v>
      </c>
      <c r="J55" s="25">
        <v>6.0000000000000001E-3</v>
      </c>
      <c r="K55">
        <v>5.6534999999999997E-3</v>
      </c>
    </row>
    <row r="56" spans="2:11">
      <c r="B56" t="s">
        <v>141</v>
      </c>
      <c r="C56">
        <v>325</v>
      </c>
      <c r="D56" s="19">
        <v>1.9999999999953388</v>
      </c>
      <c r="E56" s="19">
        <f t="shared" si="2"/>
        <v>90.178611372055755</v>
      </c>
      <c r="F56" s="25">
        <v>8.5999999999999993E-2</v>
      </c>
      <c r="H56" s="25">
        <v>1.9E-2</v>
      </c>
      <c r="I56">
        <v>1.8994E-2</v>
      </c>
      <c r="J56" s="25">
        <v>0.01</v>
      </c>
      <c r="K56">
        <v>9.6693999999999999E-3</v>
      </c>
    </row>
    <row r="57" spans="2:11">
      <c r="B57" t="s">
        <v>142</v>
      </c>
      <c r="C57">
        <v>326</v>
      </c>
      <c r="D57" s="19">
        <v>2.8284271247496471</v>
      </c>
      <c r="E57" s="19">
        <f t="shared" si="2"/>
        <v>93.007038496805407</v>
      </c>
      <c r="F57" s="25">
        <v>8.5999999999999993E-2</v>
      </c>
      <c r="H57" s="25">
        <v>1.4999999999999999E-2</v>
      </c>
      <c r="I57">
        <v>1.4994E-2</v>
      </c>
      <c r="J57" s="25">
        <v>7.0000000000000001E-3</v>
      </c>
      <c r="K57">
        <v>6.6901E-3</v>
      </c>
    </row>
    <row r="58" spans="2:11">
      <c r="B58" t="s">
        <v>143</v>
      </c>
      <c r="C58">
        <v>327</v>
      </c>
      <c r="D58" s="19">
        <v>2.2360679775041112</v>
      </c>
      <c r="E58" s="19">
        <f t="shared" si="2"/>
        <v>95.243106474309513</v>
      </c>
      <c r="F58" s="25">
        <v>8.6999999999999994E-2</v>
      </c>
      <c r="H58" s="25">
        <v>1.7999999999999999E-2</v>
      </c>
      <c r="I58">
        <v>1.7994E-2</v>
      </c>
      <c r="J58" s="25">
        <v>8.0000000000000002E-3</v>
      </c>
      <c r="K58">
        <v>7.7057000000000002E-3</v>
      </c>
    </row>
    <row r="59" spans="2:11">
      <c r="B59" t="s">
        <v>144</v>
      </c>
      <c r="C59">
        <v>328</v>
      </c>
      <c r="D59" s="19">
        <v>1.4142135623697993</v>
      </c>
      <c r="E59" s="19">
        <f t="shared" si="2"/>
        <v>96.657320036679309</v>
      </c>
      <c r="F59" s="25">
        <v>8.5999999999999993E-2</v>
      </c>
      <c r="H59" s="25">
        <v>1.4999999999999999E-2</v>
      </c>
      <c r="I59">
        <v>1.4994E-2</v>
      </c>
      <c r="J59" s="25">
        <v>7.0000000000000001E-3</v>
      </c>
      <c r="K59">
        <v>6.7155000000000001E-3</v>
      </c>
    </row>
    <row r="60" spans="2:11">
      <c r="B60" t="s">
        <v>145</v>
      </c>
      <c r="C60">
        <v>329</v>
      </c>
      <c r="D60" s="19">
        <v>1.4142135623798477</v>
      </c>
      <c r="E60" s="19">
        <f t="shared" si="2"/>
        <v>98.071533599059151</v>
      </c>
      <c r="F60" s="25">
        <v>8.7999999999999995E-2</v>
      </c>
      <c r="H60" s="25">
        <v>1.7000000000000001E-2</v>
      </c>
      <c r="I60">
        <v>1.6993999999999999E-2</v>
      </c>
      <c r="J60" s="25">
        <v>5.0000000000000001E-3</v>
      </c>
      <c r="K60">
        <v>4.7244000000000001E-3</v>
      </c>
    </row>
    <row r="61" spans="2:11">
      <c r="B61" t="s">
        <v>146</v>
      </c>
      <c r="C61">
        <v>330</v>
      </c>
      <c r="D61" s="19">
        <v>2.8284271247395987</v>
      </c>
      <c r="E61" s="19">
        <f t="shared" si="2"/>
        <v>100.89996072379876</v>
      </c>
      <c r="F61" s="25">
        <v>8.5000000000000006E-2</v>
      </c>
      <c r="H61" s="25">
        <v>1.7000000000000001E-2</v>
      </c>
      <c r="I61">
        <v>1.6995E-2</v>
      </c>
      <c r="J61" s="25">
        <v>8.0000000000000002E-3</v>
      </c>
      <c r="K61">
        <v>7.7399000000000001E-3</v>
      </c>
    </row>
    <row r="62" spans="2:11">
      <c r="B62" t="s">
        <v>147</v>
      </c>
      <c r="C62">
        <v>331</v>
      </c>
      <c r="D62" s="19">
        <v>1.4142135623798477</v>
      </c>
      <c r="E62" s="19">
        <f t="shared" si="2"/>
        <v>102.3141742861786</v>
      </c>
      <c r="F62" s="25">
        <v>8.6999999999999994E-2</v>
      </c>
      <c r="H62" s="25">
        <v>1.7999999999999999E-2</v>
      </c>
      <c r="I62">
        <v>1.7996000000000002E-2</v>
      </c>
      <c r="J62" s="25">
        <v>7.0000000000000001E-3</v>
      </c>
      <c r="K62">
        <v>6.7476999999999997E-3</v>
      </c>
    </row>
    <row r="63" spans="2:11">
      <c r="B63" t="s">
        <v>148</v>
      </c>
      <c r="C63">
        <v>332</v>
      </c>
      <c r="D63" s="19">
        <v>2.8284271247395987</v>
      </c>
      <c r="E63" s="19">
        <f t="shared" si="2"/>
        <v>105.1426014109182</v>
      </c>
      <c r="F63" s="25">
        <v>8.5000000000000006E-2</v>
      </c>
      <c r="H63" s="25">
        <v>1.6E-2</v>
      </c>
      <c r="I63">
        <v>1.5996E-2</v>
      </c>
      <c r="J63" s="25">
        <v>8.0000000000000002E-3</v>
      </c>
      <c r="K63">
        <v>7.7635999999999998E-3</v>
      </c>
    </row>
    <row r="64" spans="2:11">
      <c r="B64" t="s">
        <v>149</v>
      </c>
      <c r="C64">
        <v>333</v>
      </c>
      <c r="D64" s="19">
        <v>1.4142135623798477</v>
      </c>
      <c r="E64" s="19">
        <f t="shared" si="2"/>
        <v>106.55681497329805</v>
      </c>
      <c r="F64" s="25">
        <v>8.7999999999999995E-2</v>
      </c>
      <c r="H64" s="25">
        <v>1.7000000000000001E-2</v>
      </c>
      <c r="I64">
        <v>1.6996000000000001E-2</v>
      </c>
      <c r="J64" s="25">
        <v>8.0000000000000002E-3</v>
      </c>
      <c r="K64">
        <v>7.7704000000000002E-3</v>
      </c>
    </row>
    <row r="65" spans="2:11">
      <c r="B65" t="s">
        <v>150</v>
      </c>
      <c r="C65">
        <v>334</v>
      </c>
      <c r="D65" s="19">
        <v>3.1622776601655036</v>
      </c>
      <c r="E65" s="19">
        <f t="shared" si="2"/>
        <v>109.71909263346355</v>
      </c>
      <c r="F65" s="25">
        <v>9.0999999999999998E-2</v>
      </c>
      <c r="H65" s="25">
        <v>1.4E-2</v>
      </c>
      <c r="I65">
        <v>1.3996E-2</v>
      </c>
      <c r="J65" s="25">
        <v>7.0000000000000001E-3</v>
      </c>
      <c r="K65">
        <v>6.7837000000000001E-3</v>
      </c>
    </row>
    <row r="66" spans="2:11">
      <c r="B66" t="s">
        <v>151</v>
      </c>
      <c r="C66">
        <v>335</v>
      </c>
      <c r="D66" s="19">
        <v>1.4142135623798477</v>
      </c>
      <c r="E66" s="19">
        <f t="shared" si="2"/>
        <v>111.13330619584339</v>
      </c>
      <c r="F66" s="25">
        <v>8.6999999999999994E-2</v>
      </c>
      <c r="H66" s="25">
        <v>1.6E-2</v>
      </c>
      <c r="I66">
        <v>1.5996E-2</v>
      </c>
      <c r="J66" s="25">
        <v>8.9999999999999993E-3</v>
      </c>
      <c r="K66">
        <v>8.7901000000000003E-3</v>
      </c>
    </row>
    <row r="67" spans="2:11">
      <c r="B67" t="s">
        <v>152</v>
      </c>
      <c r="C67">
        <v>336</v>
      </c>
      <c r="D67" s="19">
        <v>2.2360679774977563</v>
      </c>
      <c r="E67" s="19">
        <f t="shared" si="2"/>
        <v>113.36937417334114</v>
      </c>
      <c r="F67" s="25">
        <v>8.3000000000000004E-2</v>
      </c>
      <c r="H67" s="25">
        <v>1.6E-2</v>
      </c>
      <c r="I67">
        <v>1.5996E-2</v>
      </c>
      <c r="J67" s="25">
        <v>3.0000000000000001E-3</v>
      </c>
      <c r="K67">
        <v>2.8002999999999999E-3</v>
      </c>
    </row>
    <row r="68" spans="2:11">
      <c r="B68" t="s">
        <v>153</v>
      </c>
      <c r="C68">
        <v>337</v>
      </c>
      <c r="D68" s="19">
        <v>1.4142135623697993</v>
      </c>
      <c r="E68" s="19">
        <f t="shared" si="2"/>
        <v>114.78358773571094</v>
      </c>
      <c r="F68" s="25">
        <v>8.8999999999999996E-2</v>
      </c>
      <c r="H68" s="25">
        <v>1.4E-2</v>
      </c>
      <c r="I68">
        <v>1.3996E-2</v>
      </c>
      <c r="J68" s="25">
        <v>6.0000000000000001E-3</v>
      </c>
      <c r="K68">
        <v>5.8060000000000004E-3</v>
      </c>
    </row>
    <row r="69" spans="2:11">
      <c r="B69" t="s">
        <v>154</v>
      </c>
      <c r="C69">
        <v>338</v>
      </c>
      <c r="D69" s="19">
        <v>2.2360679775041112</v>
      </c>
      <c r="E69" s="19">
        <f t="shared" si="2"/>
        <v>117.01965571321504</v>
      </c>
      <c r="F69" s="25">
        <v>8.6999999999999994E-2</v>
      </c>
      <c r="H69" s="25">
        <v>1.2999999999999999E-2</v>
      </c>
      <c r="I69">
        <v>1.2996000000000001E-2</v>
      </c>
      <c r="J69" s="25">
        <v>5.0000000000000001E-3</v>
      </c>
      <c r="K69">
        <v>4.8133999999999998E-3</v>
      </c>
    </row>
    <row r="70" spans="2:11">
      <c r="B70" t="s">
        <v>155</v>
      </c>
      <c r="C70">
        <v>339</v>
      </c>
      <c r="D70" s="19">
        <v>2.2360679775041112</v>
      </c>
      <c r="E70" s="19">
        <f t="shared" si="2"/>
        <v>119.25572369071915</v>
      </c>
      <c r="F70" s="25">
        <v>8.3000000000000004E-2</v>
      </c>
      <c r="H70" s="25">
        <v>1.4E-2</v>
      </c>
      <c r="I70">
        <v>1.3996E-2</v>
      </c>
      <c r="J70" s="25">
        <v>5.0000000000000001E-3</v>
      </c>
      <c r="K70">
        <v>4.8222999999999999E-3</v>
      </c>
    </row>
    <row r="71" spans="2:11">
      <c r="B71" t="s">
        <v>156</v>
      </c>
      <c r="C71">
        <v>340</v>
      </c>
      <c r="D71" s="19">
        <v>1.4142135623697993</v>
      </c>
      <c r="E71" s="19">
        <f t="shared" si="2"/>
        <v>120.66993725308895</v>
      </c>
      <c r="F71" s="25">
        <v>8.5000000000000006E-2</v>
      </c>
      <c r="H71" s="25">
        <v>1.2999999999999999E-2</v>
      </c>
      <c r="I71">
        <v>1.2996000000000001E-2</v>
      </c>
      <c r="J71" s="25">
        <v>7.0000000000000001E-3</v>
      </c>
      <c r="K71">
        <v>6.8266999999999998E-3</v>
      </c>
    </row>
    <row r="72" spans="2:11">
      <c r="B72" t="s">
        <v>157</v>
      </c>
      <c r="C72">
        <v>341</v>
      </c>
      <c r="D72" s="19">
        <v>2.2360679775104666</v>
      </c>
      <c r="E72" s="19">
        <f t="shared" si="2"/>
        <v>122.90600523059942</v>
      </c>
      <c r="F72" s="25">
        <v>8.4000000000000005E-2</v>
      </c>
      <c r="H72" s="25">
        <v>0.02</v>
      </c>
      <c r="I72">
        <v>1.9996E-2</v>
      </c>
      <c r="J72" s="25">
        <v>8.0000000000000002E-3</v>
      </c>
      <c r="K72">
        <v>7.8334000000000008E-3</v>
      </c>
    </row>
    <row r="73" spans="2:11">
      <c r="B73" t="s">
        <v>158</v>
      </c>
      <c r="C73">
        <v>342</v>
      </c>
      <c r="D73" s="19">
        <v>2.8284271247395987</v>
      </c>
      <c r="E73" s="19">
        <f t="shared" si="2"/>
        <v>125.73443235533902</v>
      </c>
      <c r="F73" s="25">
        <v>8.6999999999999994E-2</v>
      </c>
      <c r="H73" s="25">
        <v>1.6E-2</v>
      </c>
      <c r="I73">
        <v>1.5997999999999998E-2</v>
      </c>
      <c r="J73" s="25">
        <v>5.0000000000000001E-3</v>
      </c>
      <c r="K73">
        <v>4.8433E-3</v>
      </c>
    </row>
    <row r="74" spans="2:11">
      <c r="B74" t="s">
        <v>159</v>
      </c>
      <c r="C74">
        <v>343</v>
      </c>
      <c r="D74" s="19">
        <v>2.2360679774977563</v>
      </c>
      <c r="E74" s="19">
        <f t="shared" si="2"/>
        <v>127.97050033283678</v>
      </c>
      <c r="F74" s="25">
        <v>8.3000000000000004E-2</v>
      </c>
      <c r="H74" s="25">
        <v>1.4999999999999999E-2</v>
      </c>
      <c r="I74">
        <v>1.4997999999999999E-2</v>
      </c>
      <c r="J74" s="25">
        <v>8.9999999999999993E-3</v>
      </c>
      <c r="K74">
        <v>8.8488999999999998E-3</v>
      </c>
    </row>
    <row r="75" spans="2:11">
      <c r="B75" t="s">
        <v>160</v>
      </c>
      <c r="C75">
        <v>344</v>
      </c>
      <c r="D75" s="19">
        <v>2.2360679774977563</v>
      </c>
      <c r="E75" s="19">
        <f t="shared" si="2"/>
        <v>130.20656831033455</v>
      </c>
      <c r="F75" s="25">
        <v>8.5999999999999993E-2</v>
      </c>
      <c r="H75" s="25">
        <v>1.2999999999999999E-2</v>
      </c>
      <c r="I75">
        <v>1.2997999999999999E-2</v>
      </c>
      <c r="J75" s="25">
        <v>6.0000000000000001E-3</v>
      </c>
      <c r="K75">
        <v>5.8545999999999997E-3</v>
      </c>
    </row>
    <row r="76" spans="2:11">
      <c r="B76" t="s">
        <v>161</v>
      </c>
      <c r="C76">
        <v>345</v>
      </c>
      <c r="D76" s="19">
        <v>2.2360679774977563</v>
      </c>
      <c r="E76" s="19">
        <f t="shared" si="2"/>
        <v>132.4426362878323</v>
      </c>
      <c r="F76" s="25">
        <v>8.8999999999999996E-2</v>
      </c>
      <c r="H76" s="25">
        <v>1.4E-2</v>
      </c>
      <c r="I76">
        <v>1.3998E-2</v>
      </c>
      <c r="J76" s="25">
        <v>8.0000000000000002E-3</v>
      </c>
      <c r="K76">
        <v>7.8610999999999993E-3</v>
      </c>
    </row>
    <row r="77" spans="2:11">
      <c r="B77" t="s">
        <v>162</v>
      </c>
      <c r="C77">
        <v>346</v>
      </c>
      <c r="D77" s="19">
        <v>1.4142135623697993</v>
      </c>
      <c r="E77" s="19">
        <f t="shared" si="2"/>
        <v>133.85684985020211</v>
      </c>
      <c r="F77" s="25">
        <v>8.7999999999999995E-2</v>
      </c>
      <c r="H77" s="25">
        <v>1.4999999999999999E-2</v>
      </c>
      <c r="I77">
        <v>1.4997999999999999E-2</v>
      </c>
      <c r="J77" s="25">
        <v>8.9999999999999993E-3</v>
      </c>
      <c r="K77">
        <v>8.8637999999999998E-3</v>
      </c>
    </row>
    <row r="78" spans="2:11">
      <c r="B78" t="s">
        <v>163</v>
      </c>
      <c r="C78">
        <v>347</v>
      </c>
      <c r="D78" s="19">
        <v>1.4142135623798477</v>
      </c>
      <c r="E78" s="19">
        <f t="shared" si="2"/>
        <v>135.27106341258195</v>
      </c>
      <c r="F78" s="25">
        <v>8.5999999999999993E-2</v>
      </c>
      <c r="H78" s="25">
        <v>1.0999999999999999E-2</v>
      </c>
      <c r="I78">
        <v>1.0998000000000001E-2</v>
      </c>
      <c r="J78" s="25">
        <v>7.0000000000000001E-3</v>
      </c>
      <c r="K78">
        <v>6.8662999999999997E-3</v>
      </c>
    </row>
    <row r="79" spans="2:11">
      <c r="B79" t="s">
        <v>164</v>
      </c>
      <c r="C79">
        <v>348</v>
      </c>
      <c r="D79" s="19">
        <v>2.236067977491401</v>
      </c>
      <c r="E79" s="19">
        <f t="shared" si="2"/>
        <v>137.50713139007334</v>
      </c>
      <c r="F79" s="25">
        <v>8.7999999999999995E-2</v>
      </c>
      <c r="H79" s="25">
        <v>1.2E-2</v>
      </c>
      <c r="I79">
        <v>1.1998E-2</v>
      </c>
      <c r="J79" s="25">
        <v>0.01</v>
      </c>
      <c r="K79">
        <v>9.8724999999999993E-3</v>
      </c>
    </row>
    <row r="80" spans="2:11">
      <c r="B80" t="s">
        <v>165</v>
      </c>
      <c r="C80">
        <v>349</v>
      </c>
      <c r="D80" s="19">
        <v>1.4142135623798477</v>
      </c>
      <c r="E80" s="19">
        <f t="shared" si="2"/>
        <v>138.92134495245318</v>
      </c>
      <c r="F80" s="25">
        <v>8.5000000000000006E-2</v>
      </c>
      <c r="H80" s="25">
        <v>1.4999999999999999E-2</v>
      </c>
      <c r="I80">
        <v>1.4997999999999999E-2</v>
      </c>
      <c r="J80" s="25">
        <v>6.0000000000000001E-3</v>
      </c>
      <c r="K80">
        <v>5.8766000000000001E-3</v>
      </c>
    </row>
    <row r="81" spans="2:11">
      <c r="B81" t="s">
        <v>166</v>
      </c>
      <c r="C81">
        <v>350</v>
      </c>
      <c r="D81" s="19">
        <v>2.8284271247395987</v>
      </c>
      <c r="E81" s="19">
        <f t="shared" si="2"/>
        <v>141.74977207719277</v>
      </c>
      <c r="F81" s="25">
        <v>8.5000000000000006E-2</v>
      </c>
      <c r="H81" s="25">
        <v>1.6E-2</v>
      </c>
      <c r="I81">
        <v>1.5997999999999998E-2</v>
      </c>
      <c r="J81" s="25">
        <v>7.0000000000000001E-3</v>
      </c>
      <c r="K81">
        <v>6.8815999999999999E-3</v>
      </c>
    </row>
    <row r="82" spans="2:11">
      <c r="B82" t="s">
        <v>167</v>
      </c>
      <c r="C82">
        <v>351</v>
      </c>
      <c r="D82" s="19">
        <v>2.2360679774977563</v>
      </c>
      <c r="E82" s="19">
        <f t="shared" si="2"/>
        <v>143.98584005469053</v>
      </c>
      <c r="F82" s="25">
        <v>8.6999999999999994E-2</v>
      </c>
      <c r="H82" s="25">
        <v>1.0999999999999999E-2</v>
      </c>
      <c r="I82">
        <v>1.0998000000000001E-2</v>
      </c>
      <c r="J82" s="25">
        <v>4.0000000000000001E-3</v>
      </c>
      <c r="K82">
        <v>3.8860000000000001E-3</v>
      </c>
    </row>
    <row r="83" spans="2:11">
      <c r="B83" t="s">
        <v>168</v>
      </c>
      <c r="C83">
        <v>352</v>
      </c>
      <c r="D83" s="19">
        <v>2.8284271247496471</v>
      </c>
      <c r="E83" s="19">
        <f t="shared" si="2"/>
        <v>146.81426717944018</v>
      </c>
      <c r="F83" s="25">
        <v>8.5000000000000006E-2</v>
      </c>
      <c r="H83" s="25">
        <v>1.4E-2</v>
      </c>
      <c r="I83">
        <v>1.3998E-2</v>
      </c>
      <c r="J83" s="25">
        <v>0.01</v>
      </c>
      <c r="K83">
        <v>9.8913000000000004E-3</v>
      </c>
    </row>
    <row r="84" spans="2:11">
      <c r="B84" t="s">
        <v>169</v>
      </c>
      <c r="C84">
        <v>354</v>
      </c>
      <c r="D84" s="19">
        <v>3.6055512754693813</v>
      </c>
      <c r="E84" s="19">
        <f t="shared" si="2"/>
        <v>150.41981845490957</v>
      </c>
      <c r="F84" s="25">
        <v>8.5999999999999993E-2</v>
      </c>
      <c r="H84" s="25">
        <v>1.2999999999999999E-2</v>
      </c>
      <c r="I84">
        <v>1.2997999999999999E-2</v>
      </c>
      <c r="J84" s="25">
        <v>5.0000000000000001E-3</v>
      </c>
      <c r="K84">
        <v>4.8969E-3</v>
      </c>
    </row>
    <row r="85" spans="2:11">
      <c r="B85" t="s">
        <v>170</v>
      </c>
      <c r="C85">
        <v>356</v>
      </c>
      <c r="D85" s="19">
        <v>3.6055512754614987</v>
      </c>
      <c r="E85" s="19">
        <f t="shared" si="2"/>
        <v>154.02536973037107</v>
      </c>
      <c r="F85" s="25">
        <v>8.7999999999999995E-2</v>
      </c>
      <c r="H85" s="25">
        <v>1.2999999999999999E-2</v>
      </c>
      <c r="I85">
        <v>1.2997999999999999E-2</v>
      </c>
      <c r="J85" s="25">
        <v>7.0000000000000001E-3</v>
      </c>
      <c r="K85">
        <v>6.9034999999999999E-3</v>
      </c>
    </row>
    <row r="86" spans="2:11">
      <c r="B86" t="s">
        <v>171</v>
      </c>
      <c r="C86">
        <v>358</v>
      </c>
      <c r="D86" s="19">
        <v>4.4721359549891568</v>
      </c>
      <c r="E86" s="19">
        <f t="shared" si="2"/>
        <v>158.49750568536024</v>
      </c>
      <c r="F86" s="25">
        <v>8.5999999999999993E-2</v>
      </c>
      <c r="H86" s="25">
        <v>1.4E-2</v>
      </c>
      <c r="I86">
        <v>1.3998E-2</v>
      </c>
      <c r="J86" s="25">
        <v>6.0000000000000001E-3</v>
      </c>
      <c r="K86">
        <v>5.9100999999999997E-3</v>
      </c>
    </row>
    <row r="87" spans="2:11">
      <c r="B87" t="s">
        <v>172</v>
      </c>
      <c r="C87">
        <v>360</v>
      </c>
      <c r="D87" s="19">
        <v>3.6055512754614987</v>
      </c>
      <c r="E87" s="19">
        <f t="shared" si="2"/>
        <v>162.10305696082173</v>
      </c>
      <c r="F87" s="25">
        <v>8.5000000000000006E-2</v>
      </c>
      <c r="H87" s="25">
        <v>1.0999999999999999E-2</v>
      </c>
      <c r="I87">
        <v>1.0998000000000001E-2</v>
      </c>
      <c r="J87" s="25">
        <v>7.0000000000000001E-3</v>
      </c>
      <c r="K87">
        <v>6.9153000000000001E-3</v>
      </c>
    </row>
    <row r="88" spans="2:11">
      <c r="B88" t="s">
        <v>173</v>
      </c>
      <c r="C88">
        <v>362</v>
      </c>
      <c r="D88" s="19">
        <v>4.2426406871194464</v>
      </c>
      <c r="E88" s="19">
        <f t="shared" si="2"/>
        <v>166.34569764794117</v>
      </c>
      <c r="F88" s="25">
        <v>8.6999999999999994E-2</v>
      </c>
      <c r="H88" s="25">
        <v>1.2E-2</v>
      </c>
      <c r="I88">
        <v>1.1998E-2</v>
      </c>
      <c r="J88" s="25">
        <v>8.0000000000000002E-3</v>
      </c>
      <c r="K88">
        <v>7.9202000000000005E-3</v>
      </c>
    </row>
    <row r="89" spans="2:11">
      <c r="B89" t="s">
        <v>174</v>
      </c>
      <c r="C89">
        <v>364</v>
      </c>
      <c r="D89" s="19">
        <v>4.2426406871194464</v>
      </c>
      <c r="E89" s="19">
        <f t="shared" ref="E89:E140" si="3">E88+D89</f>
        <v>170.5883383350606</v>
      </c>
      <c r="F89" s="25">
        <v>8.5999999999999993E-2</v>
      </c>
      <c r="H89" s="25">
        <v>8.9999999999999993E-3</v>
      </c>
      <c r="I89">
        <v>8.9981000000000002E-3</v>
      </c>
      <c r="J89" s="25">
        <v>8.0000000000000002E-3</v>
      </c>
      <c r="K89">
        <v>7.9247999999999992E-3</v>
      </c>
    </row>
    <row r="90" spans="2:11">
      <c r="B90" t="s">
        <v>175</v>
      </c>
      <c r="C90">
        <v>366</v>
      </c>
      <c r="D90" s="19">
        <v>3.6055512754693813</v>
      </c>
      <c r="E90" s="19">
        <f t="shared" si="3"/>
        <v>174.19388961052999</v>
      </c>
      <c r="F90" s="25">
        <v>8.5000000000000006E-2</v>
      </c>
      <c r="H90" s="25">
        <v>8.0000000000000002E-3</v>
      </c>
      <c r="I90">
        <v>7.9980999999999993E-3</v>
      </c>
      <c r="J90" s="25">
        <v>6.0000000000000001E-3</v>
      </c>
      <c r="K90">
        <v>5.9284999999999997E-3</v>
      </c>
    </row>
    <row r="91" spans="2:11">
      <c r="B91" t="s">
        <v>176</v>
      </c>
      <c r="C91">
        <v>368</v>
      </c>
      <c r="D91" s="19">
        <v>4.2426406871194464</v>
      </c>
      <c r="E91" s="19">
        <f t="shared" si="3"/>
        <v>178.43653029764943</v>
      </c>
      <c r="F91" s="25">
        <v>8.5000000000000006E-2</v>
      </c>
      <c r="H91" s="25">
        <v>1.0999999999999999E-2</v>
      </c>
      <c r="I91">
        <v>1.0998000000000001E-2</v>
      </c>
      <c r="J91" s="25">
        <v>8.0000000000000002E-3</v>
      </c>
      <c r="K91">
        <v>7.9331999999999996E-3</v>
      </c>
    </row>
    <row r="92" spans="2:11">
      <c r="B92" t="s">
        <v>177</v>
      </c>
      <c r="C92">
        <v>370</v>
      </c>
      <c r="D92" s="19">
        <v>4.4721359550018667</v>
      </c>
      <c r="E92" s="19">
        <f t="shared" si="3"/>
        <v>182.9086662526513</v>
      </c>
      <c r="F92" s="25">
        <v>8.5999999999999993E-2</v>
      </c>
      <c r="H92" s="25">
        <v>1.4999999999999999E-2</v>
      </c>
      <c r="I92">
        <v>1.4997999999999999E-2</v>
      </c>
      <c r="J92" s="25">
        <v>5.0000000000000001E-3</v>
      </c>
      <c r="K92">
        <v>4.9363000000000002E-3</v>
      </c>
    </row>
    <row r="93" spans="2:11">
      <c r="B93" t="s">
        <v>178</v>
      </c>
      <c r="C93">
        <v>372</v>
      </c>
      <c r="D93" s="19">
        <v>3.6055512754614987</v>
      </c>
      <c r="E93" s="19">
        <f t="shared" si="3"/>
        <v>186.51421752811279</v>
      </c>
      <c r="F93" s="25">
        <v>8.5999999999999993E-2</v>
      </c>
      <c r="H93" s="25">
        <v>0.01</v>
      </c>
      <c r="I93">
        <v>9.9979999999999999E-3</v>
      </c>
      <c r="J93" s="25">
        <v>7.0000000000000001E-3</v>
      </c>
      <c r="K93">
        <v>6.9405999999999999E-3</v>
      </c>
    </row>
    <row r="94" spans="2:11">
      <c r="B94" t="s">
        <v>179</v>
      </c>
      <c r="C94">
        <v>375</v>
      </c>
      <c r="D94" s="19">
        <v>5.6568542494992942</v>
      </c>
      <c r="E94" s="19">
        <f t="shared" si="3"/>
        <v>192.1710717776121</v>
      </c>
      <c r="F94" s="25">
        <v>8.3000000000000004E-2</v>
      </c>
      <c r="H94" s="25">
        <v>0.01</v>
      </c>
      <c r="I94">
        <v>0.01</v>
      </c>
      <c r="J94" s="25">
        <v>8.0000000000000002E-3</v>
      </c>
      <c r="K94">
        <v>7.9445999999999996E-3</v>
      </c>
    </row>
    <row r="95" spans="2:11">
      <c r="B95" t="s">
        <v>180</v>
      </c>
      <c r="C95">
        <v>378</v>
      </c>
      <c r="D95" s="19">
        <v>6.403124237432352</v>
      </c>
      <c r="E95" s="19">
        <f t="shared" si="3"/>
        <v>198.57419601504446</v>
      </c>
      <c r="F95" s="25">
        <v>8.5000000000000006E-2</v>
      </c>
      <c r="H95" s="25">
        <v>1.2E-2</v>
      </c>
      <c r="I95">
        <v>1.2E-2</v>
      </c>
      <c r="J95" s="25">
        <v>4.0000000000000001E-3</v>
      </c>
      <c r="K95">
        <v>3.9493000000000002E-3</v>
      </c>
    </row>
    <row r="96" spans="2:11">
      <c r="B96" t="s">
        <v>181</v>
      </c>
      <c r="C96">
        <v>381</v>
      </c>
      <c r="D96" s="19">
        <v>5.8309518948414594</v>
      </c>
      <c r="E96" s="19">
        <f t="shared" si="3"/>
        <v>204.40514790988593</v>
      </c>
      <c r="F96" s="25">
        <v>8.5999999999999993E-2</v>
      </c>
      <c r="H96" s="25">
        <v>0.01</v>
      </c>
      <c r="I96">
        <v>0.01</v>
      </c>
      <c r="J96" s="25">
        <v>8.9999999999999993E-3</v>
      </c>
      <c r="K96">
        <v>8.9520999999999993E-3</v>
      </c>
    </row>
    <row r="97" spans="2:11">
      <c r="B97" t="s">
        <v>182</v>
      </c>
      <c r="C97">
        <v>384</v>
      </c>
      <c r="D97" s="19">
        <v>5.6568542494892453</v>
      </c>
      <c r="E97" s="19">
        <f t="shared" si="3"/>
        <v>210.06200215937517</v>
      </c>
      <c r="F97" s="25">
        <v>8.5000000000000006E-2</v>
      </c>
      <c r="H97" s="25">
        <v>1.2E-2</v>
      </c>
      <c r="I97">
        <v>1.2E-2</v>
      </c>
      <c r="J97" s="25">
        <v>5.0000000000000001E-3</v>
      </c>
      <c r="K97">
        <v>4.9562E-3</v>
      </c>
    </row>
    <row r="98" spans="2:11">
      <c r="B98" t="s">
        <v>183</v>
      </c>
      <c r="C98">
        <v>387</v>
      </c>
      <c r="D98" s="19">
        <v>6.403124237432352</v>
      </c>
      <c r="E98" s="19">
        <f t="shared" si="3"/>
        <v>216.46512639680753</v>
      </c>
      <c r="F98" s="25">
        <v>8.7999999999999995E-2</v>
      </c>
      <c r="H98" s="25">
        <v>7.0000000000000001E-3</v>
      </c>
      <c r="I98">
        <v>7.0000000000000001E-3</v>
      </c>
      <c r="J98" s="25">
        <v>8.0000000000000002E-3</v>
      </c>
      <c r="K98">
        <v>7.9591999999999996E-3</v>
      </c>
    </row>
    <row r="99" spans="2:11">
      <c r="B99" t="s">
        <v>184</v>
      </c>
      <c r="C99">
        <v>390</v>
      </c>
      <c r="D99" s="19">
        <v>6.4031242374434481</v>
      </c>
      <c r="E99" s="19">
        <f>E98+D99</f>
        <v>222.86825063425098</v>
      </c>
      <c r="F99" s="25">
        <v>8.6999999999999994E-2</v>
      </c>
      <c r="H99" s="25">
        <v>8.9999999999999993E-3</v>
      </c>
      <c r="I99">
        <v>8.9999999999999993E-3</v>
      </c>
      <c r="J99" s="25">
        <v>3.0000000000000001E-3</v>
      </c>
      <c r="K99">
        <v>2.9619999999999998E-3</v>
      </c>
    </row>
    <row r="100" spans="2:11">
      <c r="B100" t="s">
        <v>185</v>
      </c>
      <c r="C100">
        <v>393</v>
      </c>
      <c r="D100" s="19">
        <v>4.9999999999926104</v>
      </c>
      <c r="E100" s="19">
        <f t="shared" si="3"/>
        <v>227.86825063424359</v>
      </c>
      <c r="F100" s="25">
        <v>8.2000000000000003E-2</v>
      </c>
      <c r="H100" s="25">
        <v>1.0999999999999999E-2</v>
      </c>
      <c r="I100">
        <v>1.0999999999999999E-2</v>
      </c>
      <c r="J100" s="25">
        <v>2E-3</v>
      </c>
      <c r="K100">
        <v>1.9635E-3</v>
      </c>
    </row>
    <row r="101" spans="2:11">
      <c r="B101" t="s">
        <v>186</v>
      </c>
      <c r="C101">
        <v>396</v>
      </c>
      <c r="D101" s="19">
        <v>6.4031242374345707</v>
      </c>
      <c r="E101" s="19">
        <f t="shared" si="3"/>
        <v>234.27137487167818</v>
      </c>
      <c r="F101" s="25">
        <v>8.5000000000000006E-2</v>
      </c>
      <c r="H101" s="25">
        <v>8.0000000000000002E-3</v>
      </c>
      <c r="I101">
        <v>8.0000000000000002E-3</v>
      </c>
      <c r="J101" s="25">
        <v>6.0000000000000001E-3</v>
      </c>
      <c r="K101">
        <v>5.9664999999999996E-3</v>
      </c>
    </row>
    <row r="102" spans="2:11">
      <c r="B102" t="s">
        <v>187</v>
      </c>
      <c r="C102">
        <v>399</v>
      </c>
      <c r="D102" s="19">
        <v>6.403124237432352</v>
      </c>
      <c r="E102" s="19">
        <f t="shared" si="3"/>
        <v>240.67449910911054</v>
      </c>
      <c r="F102" s="25">
        <v>8.5999999999999993E-2</v>
      </c>
      <c r="H102" s="25">
        <v>1.4E-2</v>
      </c>
      <c r="I102">
        <v>1.4E-2</v>
      </c>
      <c r="J102" s="25">
        <v>6.0000000000000001E-3</v>
      </c>
      <c r="K102">
        <v>5.9683000000000002E-3</v>
      </c>
    </row>
    <row r="103" spans="2:11">
      <c r="B103" t="s">
        <v>188</v>
      </c>
      <c r="C103">
        <v>402</v>
      </c>
      <c r="D103" s="19">
        <v>5.6568542494992942</v>
      </c>
      <c r="E103" s="19">
        <f t="shared" si="3"/>
        <v>246.33135335860985</v>
      </c>
      <c r="F103" s="25">
        <v>8.4000000000000005E-2</v>
      </c>
      <c r="H103" s="25">
        <v>1.2E-2</v>
      </c>
      <c r="I103">
        <v>1.2E-2</v>
      </c>
      <c r="J103" s="25">
        <v>3.0000000000000001E-3</v>
      </c>
      <c r="K103">
        <v>2.9708999999999998E-3</v>
      </c>
    </row>
    <row r="104" spans="2:11">
      <c r="B104" t="s">
        <v>189</v>
      </c>
      <c r="C104">
        <v>405</v>
      </c>
      <c r="D104" s="19">
        <v>5.8309518948414594</v>
      </c>
      <c r="E104" s="19">
        <f t="shared" si="3"/>
        <v>252.16230525345131</v>
      </c>
      <c r="F104" s="25">
        <v>8.5000000000000006E-2</v>
      </c>
      <c r="H104" s="25">
        <v>8.9999999999999993E-3</v>
      </c>
      <c r="I104">
        <v>8.9999999999999993E-3</v>
      </c>
      <c r="J104" s="25">
        <v>5.0000000000000001E-3</v>
      </c>
      <c r="K104">
        <v>4.9722000000000004E-3</v>
      </c>
    </row>
    <row r="105" spans="2:11">
      <c r="B105" t="s">
        <v>190</v>
      </c>
      <c r="C105">
        <v>408</v>
      </c>
      <c r="D105" s="19">
        <v>7.0710678118590442</v>
      </c>
      <c r="E105" s="19">
        <f t="shared" si="3"/>
        <v>259.23337306531033</v>
      </c>
      <c r="F105" s="25">
        <v>8.6999999999999994E-2</v>
      </c>
      <c r="H105" s="25">
        <v>1.0999999999999999E-2</v>
      </c>
      <c r="I105">
        <v>1.0999999999999999E-2</v>
      </c>
      <c r="J105" s="25">
        <v>6.0000000000000001E-3</v>
      </c>
      <c r="K105">
        <v>5.9734999999999996E-3</v>
      </c>
    </row>
    <row r="106" spans="2:11">
      <c r="B106" t="s">
        <v>191</v>
      </c>
      <c r="C106">
        <v>411</v>
      </c>
      <c r="D106" s="19">
        <v>5.0000000000039799</v>
      </c>
      <c r="E106" s="19">
        <f t="shared" si="3"/>
        <v>264.23337306531431</v>
      </c>
      <c r="F106" s="25">
        <v>8.5999999999999993E-2</v>
      </c>
      <c r="H106" s="25">
        <v>0.01</v>
      </c>
      <c r="I106">
        <v>0.01</v>
      </c>
      <c r="J106" s="25">
        <v>8.0000000000000002E-3</v>
      </c>
      <c r="K106">
        <v>7.9751000000000006E-3</v>
      </c>
    </row>
    <row r="107" spans="2:11">
      <c r="B107" t="s">
        <v>192</v>
      </c>
      <c r="C107">
        <v>414</v>
      </c>
      <c r="D107" s="19">
        <v>7.2111025509308799</v>
      </c>
      <c r="E107" s="19">
        <f t="shared" si="3"/>
        <v>271.4444756162452</v>
      </c>
      <c r="F107" s="25">
        <v>8.5000000000000006E-2</v>
      </c>
      <c r="H107" s="25">
        <v>7.0000000000000001E-3</v>
      </c>
      <c r="I107">
        <v>7.0000000000000001E-3</v>
      </c>
      <c r="J107" s="25">
        <v>8.9999999999999993E-3</v>
      </c>
      <c r="K107">
        <v>8.9764000000000007E-3</v>
      </c>
    </row>
    <row r="108" spans="2:11">
      <c r="B108" t="s">
        <v>193</v>
      </c>
      <c r="C108">
        <v>417</v>
      </c>
      <c r="D108" s="19">
        <v>5.0000000000039799</v>
      </c>
      <c r="E108" s="19">
        <f t="shared" si="3"/>
        <v>276.44447561624918</v>
      </c>
      <c r="F108" s="25">
        <v>8.4000000000000005E-2</v>
      </c>
      <c r="H108" s="25">
        <v>6.0000000000000001E-3</v>
      </c>
      <c r="I108">
        <v>6.0000000000000001E-3</v>
      </c>
      <c r="J108" s="25">
        <v>2E-3</v>
      </c>
      <c r="K108">
        <v>1.9780000000000002E-3</v>
      </c>
    </row>
    <row r="109" spans="2:11">
      <c r="B109" t="s">
        <v>194</v>
      </c>
      <c r="C109">
        <v>420</v>
      </c>
      <c r="D109" s="19">
        <v>6.4031242374234738</v>
      </c>
      <c r="E109" s="19">
        <f t="shared" si="3"/>
        <v>282.84759985367265</v>
      </c>
      <c r="F109" s="25">
        <v>8.6999999999999994E-2</v>
      </c>
      <c r="H109" s="25">
        <v>1.0999999999999999E-2</v>
      </c>
      <c r="I109">
        <v>1.0999999999999999E-2</v>
      </c>
      <c r="J109" s="25">
        <v>1E-3</v>
      </c>
      <c r="K109">
        <v>9.794999999999999E-4</v>
      </c>
    </row>
    <row r="110" spans="2:11">
      <c r="B110" t="s">
        <v>195</v>
      </c>
      <c r="C110">
        <v>423</v>
      </c>
      <c r="D110" s="19">
        <v>6.7082039324996234</v>
      </c>
      <c r="E110" s="19">
        <f t="shared" si="3"/>
        <v>289.55580378617225</v>
      </c>
      <c r="F110" s="25">
        <v>8.4000000000000005E-2</v>
      </c>
      <c r="H110" s="25">
        <v>1.2E-2</v>
      </c>
      <c r="I110">
        <v>1.2E-2</v>
      </c>
      <c r="J110" s="25">
        <v>5.0000000000000001E-3</v>
      </c>
      <c r="K110">
        <v>4.9810999999999996E-3</v>
      </c>
    </row>
    <row r="111" spans="2:11">
      <c r="B111" t="s">
        <v>196</v>
      </c>
      <c r="C111">
        <v>427</v>
      </c>
      <c r="D111" s="19">
        <v>7.0710678118690922</v>
      </c>
      <c r="E111" s="19">
        <f t="shared" si="3"/>
        <v>296.62687159804136</v>
      </c>
      <c r="F111" s="25">
        <v>8.5000000000000006E-2</v>
      </c>
      <c r="H111" s="25">
        <v>8.0000000000000002E-3</v>
      </c>
      <c r="I111">
        <v>8.0000000000000002E-3</v>
      </c>
      <c r="J111" s="25">
        <v>5.0000000000000001E-3</v>
      </c>
      <c r="K111">
        <v>4.9826999999999996E-3</v>
      </c>
    </row>
    <row r="112" spans="2:11">
      <c r="B112" t="s">
        <v>197</v>
      </c>
      <c r="C112">
        <v>431</v>
      </c>
      <c r="D112" s="19">
        <v>8.6023252670407491</v>
      </c>
      <c r="E112" s="19">
        <f t="shared" si="3"/>
        <v>305.22919686508209</v>
      </c>
      <c r="F112" s="25">
        <v>8.5000000000000006E-2</v>
      </c>
      <c r="H112" s="25">
        <v>8.0000000000000002E-3</v>
      </c>
      <c r="I112">
        <v>8.0000000000000002E-3</v>
      </c>
      <c r="J112" s="25">
        <v>6.0000000000000001E-3</v>
      </c>
      <c r="K112">
        <v>5.9833999999999998E-3</v>
      </c>
    </row>
    <row r="113" spans="2:11">
      <c r="B113" t="s">
        <v>198</v>
      </c>
      <c r="C113">
        <v>435</v>
      </c>
      <c r="D113" s="19">
        <v>7.8102496759039175</v>
      </c>
      <c r="E113" s="19">
        <f t="shared" si="3"/>
        <v>313.03944654098598</v>
      </c>
      <c r="F113" s="25">
        <v>8.5000000000000006E-2</v>
      </c>
      <c r="H113" s="25">
        <v>1.0999999999999999E-2</v>
      </c>
      <c r="I113">
        <v>1.0999999999999999E-2</v>
      </c>
      <c r="J113" s="25">
        <v>5.0000000000000001E-3</v>
      </c>
      <c r="K113">
        <v>4.9836999999999998E-3</v>
      </c>
    </row>
    <row r="114" spans="2:11">
      <c r="B114" t="s">
        <v>199</v>
      </c>
      <c r="C114">
        <v>439</v>
      </c>
      <c r="D114" s="19">
        <v>7.8102496759039175</v>
      </c>
      <c r="E114" s="19">
        <f t="shared" si="3"/>
        <v>320.84969621688987</v>
      </c>
      <c r="F114" s="25">
        <v>8.6999999999999994E-2</v>
      </c>
      <c r="H114" s="25">
        <v>6.0000000000000001E-3</v>
      </c>
      <c r="I114">
        <v>6.0000000000000001E-3</v>
      </c>
      <c r="J114" s="25">
        <v>5.0000000000000001E-3</v>
      </c>
      <c r="K114">
        <v>4.9854000000000001E-3</v>
      </c>
    </row>
    <row r="115" spans="2:11">
      <c r="B115" t="s">
        <v>200</v>
      </c>
      <c r="C115">
        <v>443</v>
      </c>
      <c r="D115" s="19">
        <v>8.6023252670523132</v>
      </c>
      <c r="E115" s="19">
        <f t="shared" si="3"/>
        <v>329.45202148394219</v>
      </c>
      <c r="F115" s="25">
        <v>8.4000000000000005E-2</v>
      </c>
      <c r="H115" s="25">
        <v>5.0000000000000001E-3</v>
      </c>
      <c r="I115">
        <v>5.0000000000000001E-3</v>
      </c>
      <c r="J115" s="25">
        <v>5.0000000000000001E-3</v>
      </c>
      <c r="K115">
        <v>4.9868999999999998E-3</v>
      </c>
    </row>
    <row r="116" spans="2:11">
      <c r="B116" t="s">
        <v>201</v>
      </c>
      <c r="C116">
        <v>447</v>
      </c>
      <c r="D116" s="19">
        <v>7.8102496759039175</v>
      </c>
      <c r="E116" s="19">
        <f t="shared" si="3"/>
        <v>337.26227115984608</v>
      </c>
      <c r="F116" s="25">
        <v>8.7999999999999995E-2</v>
      </c>
      <c r="H116" s="25">
        <v>6.0000000000000001E-3</v>
      </c>
      <c r="I116">
        <v>6.0000000000000001E-3</v>
      </c>
      <c r="J116" s="25">
        <v>5.0000000000000001E-3</v>
      </c>
      <c r="K116">
        <v>4.9867999999999996E-3</v>
      </c>
    </row>
    <row r="117" spans="2:11">
      <c r="B117" t="s">
        <v>202</v>
      </c>
      <c r="C117">
        <v>451</v>
      </c>
      <c r="D117" s="19">
        <v>7.8102496759039175</v>
      </c>
      <c r="E117" s="19">
        <f t="shared" si="3"/>
        <v>345.07252083574997</v>
      </c>
      <c r="F117" s="25">
        <v>8.1000000000000003E-2</v>
      </c>
      <c r="H117" s="25">
        <v>8.0000000000000002E-3</v>
      </c>
      <c r="I117">
        <v>8.0000000000000002E-3</v>
      </c>
      <c r="J117" s="25">
        <v>7.0000000000000001E-3</v>
      </c>
      <c r="K117">
        <v>6.9883000000000002E-3</v>
      </c>
    </row>
    <row r="118" spans="2:11">
      <c r="B118" t="s">
        <v>203</v>
      </c>
      <c r="C118">
        <v>455</v>
      </c>
      <c r="D118" s="19">
        <v>7.8102496759039175</v>
      </c>
      <c r="E118" s="19">
        <f t="shared" si="3"/>
        <v>352.88277051165386</v>
      </c>
      <c r="F118" s="25">
        <v>8.5999999999999993E-2</v>
      </c>
      <c r="H118" s="25">
        <v>7.0000000000000001E-3</v>
      </c>
      <c r="I118">
        <v>7.0000000000000001E-3</v>
      </c>
      <c r="J118" s="25">
        <v>8.0000000000000002E-3</v>
      </c>
      <c r="K118">
        <v>7.9883000000000003E-3</v>
      </c>
    </row>
    <row r="119" spans="2:11">
      <c r="B119" t="s">
        <v>204</v>
      </c>
      <c r="C119">
        <v>459</v>
      </c>
      <c r="D119" s="19">
        <v>8.6023252670407491</v>
      </c>
      <c r="E119" s="19">
        <f t="shared" si="3"/>
        <v>361.48509577869459</v>
      </c>
      <c r="F119" s="25">
        <v>8.5999999999999993E-2</v>
      </c>
      <c r="H119" s="25">
        <v>7.0000000000000001E-3</v>
      </c>
      <c r="I119">
        <v>7.0000000000000001E-3</v>
      </c>
      <c r="J119" s="25">
        <v>4.0000000000000001E-3</v>
      </c>
      <c r="K119">
        <v>3.9897999999999999E-3</v>
      </c>
    </row>
    <row r="120" spans="2:11">
      <c r="B120" t="s">
        <v>205</v>
      </c>
      <c r="C120">
        <v>463</v>
      </c>
      <c r="D120" s="19">
        <v>7.8102496759039175</v>
      </c>
      <c r="E120" s="19">
        <f t="shared" si="3"/>
        <v>369.29534545459848</v>
      </c>
      <c r="F120" s="25">
        <v>8.6999999999999994E-2</v>
      </c>
      <c r="H120" s="25">
        <v>1.2999999999999999E-2</v>
      </c>
      <c r="I120">
        <v>1.2999999999999999E-2</v>
      </c>
      <c r="J120" s="25">
        <v>5.0000000000000001E-3</v>
      </c>
      <c r="K120">
        <v>4.9898E-3</v>
      </c>
    </row>
    <row r="121" spans="2:11">
      <c r="B121" t="s">
        <v>206</v>
      </c>
      <c r="C121">
        <v>467</v>
      </c>
      <c r="D121" s="19">
        <v>7.8102496759039175</v>
      </c>
      <c r="E121" s="19">
        <f t="shared" si="3"/>
        <v>377.10559513050237</v>
      </c>
      <c r="F121" s="25">
        <v>8.5999999999999993E-2</v>
      </c>
      <c r="H121" s="25">
        <v>5.0000000000000001E-3</v>
      </c>
      <c r="I121">
        <v>5.0000000000000001E-3</v>
      </c>
      <c r="J121" s="25">
        <v>5.0000000000000001E-3</v>
      </c>
      <c r="K121">
        <v>4.9906000000000004E-3</v>
      </c>
    </row>
    <row r="122" spans="2:11">
      <c r="B122" t="s">
        <v>207</v>
      </c>
      <c r="C122">
        <v>471</v>
      </c>
      <c r="D122" s="19">
        <v>7.810249675913016</v>
      </c>
      <c r="E122" s="19">
        <f t="shared" si="3"/>
        <v>384.91584480641541</v>
      </c>
      <c r="F122" s="25">
        <v>8.4000000000000005E-2</v>
      </c>
      <c r="H122" s="25">
        <v>6.0000000000000001E-3</v>
      </c>
      <c r="I122">
        <v>6.0000000000000001E-3</v>
      </c>
      <c r="J122" s="25">
        <v>5.0000000000000001E-3</v>
      </c>
      <c r="K122">
        <v>4.9912000000000003E-3</v>
      </c>
    </row>
    <row r="123" spans="2:11">
      <c r="B123" t="s">
        <v>208</v>
      </c>
      <c r="C123">
        <v>476</v>
      </c>
      <c r="D123" s="19">
        <v>10.630145812735943</v>
      </c>
      <c r="E123" s="19">
        <f t="shared" si="3"/>
        <v>395.54599061915133</v>
      </c>
      <c r="F123" s="25">
        <v>8.2000000000000003E-2</v>
      </c>
      <c r="H123" s="25">
        <v>5.0000000000000001E-3</v>
      </c>
      <c r="I123">
        <v>5.0000000000000001E-3</v>
      </c>
      <c r="J123" s="25">
        <v>6.0000000000000001E-3</v>
      </c>
      <c r="K123">
        <v>5.9912999999999998E-3</v>
      </c>
    </row>
    <row r="124" spans="2:11">
      <c r="B124" t="s">
        <v>209</v>
      </c>
      <c r="C124">
        <v>481</v>
      </c>
      <c r="D124" s="19">
        <v>9.4339811320579656</v>
      </c>
      <c r="E124" s="19">
        <f t="shared" si="3"/>
        <v>404.97997175120929</v>
      </c>
      <c r="F124" s="25">
        <v>8.2000000000000003E-2</v>
      </c>
      <c r="H124" s="25">
        <v>0.01</v>
      </c>
      <c r="I124">
        <v>0.01</v>
      </c>
      <c r="J124" s="25">
        <v>7.0000000000000001E-3</v>
      </c>
      <c r="K124">
        <v>6.9927000000000001E-3</v>
      </c>
    </row>
    <row r="125" spans="2:11">
      <c r="B125" t="s">
        <v>210</v>
      </c>
      <c r="C125">
        <v>486</v>
      </c>
      <c r="D125" s="19">
        <v>10.630145812725249</v>
      </c>
      <c r="E125" s="19">
        <f t="shared" si="3"/>
        <v>415.61011756393452</v>
      </c>
      <c r="F125" s="25">
        <v>8.5999999999999993E-2</v>
      </c>
      <c r="H125" s="25">
        <v>0.01</v>
      </c>
      <c r="I125">
        <v>0.01</v>
      </c>
      <c r="J125" s="25">
        <v>6.0000000000000001E-3</v>
      </c>
      <c r="K125">
        <v>5.9927000000000001E-3</v>
      </c>
    </row>
    <row r="126" spans="2:11">
      <c r="B126" t="s">
        <v>211</v>
      </c>
      <c r="C126">
        <v>491</v>
      </c>
      <c r="D126" s="19">
        <v>9.2195444572968341</v>
      </c>
      <c r="E126" s="19">
        <f t="shared" si="3"/>
        <v>424.82966202123134</v>
      </c>
      <c r="F126" s="25">
        <v>8.5999999999999993E-2</v>
      </c>
      <c r="H126" s="25">
        <v>5.0000000000000001E-3</v>
      </c>
      <c r="I126">
        <v>5.0000000000000001E-3</v>
      </c>
      <c r="J126" s="25">
        <v>5.0000000000000001E-3</v>
      </c>
      <c r="K126">
        <v>4.9927000000000001E-3</v>
      </c>
    </row>
    <row r="127" spans="2:11">
      <c r="B127" t="s">
        <v>212</v>
      </c>
      <c r="C127">
        <v>496</v>
      </c>
      <c r="D127" s="19">
        <v>10.816653826392379</v>
      </c>
      <c r="E127" s="19">
        <f t="shared" si="3"/>
        <v>435.64631584762373</v>
      </c>
      <c r="F127" s="25">
        <v>8.1000000000000003E-2</v>
      </c>
      <c r="H127" s="25">
        <v>6.0000000000000001E-3</v>
      </c>
      <c r="I127">
        <v>6.0000000000000001E-3</v>
      </c>
      <c r="J127" s="25">
        <v>7.0000000000000001E-3</v>
      </c>
      <c r="K127">
        <v>6.9941999999999999E-3</v>
      </c>
    </row>
    <row r="128" spans="2:11">
      <c r="B128" t="s">
        <v>213</v>
      </c>
      <c r="C128">
        <v>501</v>
      </c>
      <c r="D128" s="19">
        <v>9.8994949366187388</v>
      </c>
      <c r="E128" s="19">
        <f t="shared" si="3"/>
        <v>445.54581078424246</v>
      </c>
      <c r="F128" s="25">
        <v>8.2000000000000003E-2</v>
      </c>
      <c r="H128" s="25">
        <v>8.9999999999999993E-3</v>
      </c>
      <c r="I128">
        <v>8.9999999999999993E-3</v>
      </c>
      <c r="J128" s="25">
        <v>7.0000000000000001E-3</v>
      </c>
      <c r="K128">
        <v>6.9940999999999996E-3</v>
      </c>
    </row>
    <row r="129" spans="2:11">
      <c r="B129" t="s">
        <v>214</v>
      </c>
      <c r="C129">
        <v>506</v>
      </c>
      <c r="D129" s="19">
        <v>9.9999999999965894</v>
      </c>
      <c r="E129" s="19">
        <f t="shared" si="3"/>
        <v>455.54581078423905</v>
      </c>
      <c r="F129" s="25">
        <v>8.5999999999999993E-2</v>
      </c>
      <c r="H129" s="25">
        <v>6.0000000000000001E-3</v>
      </c>
      <c r="I129">
        <v>6.0000000000000001E-3</v>
      </c>
      <c r="J129" s="25">
        <v>3.0000000000000001E-3</v>
      </c>
      <c r="K129">
        <v>2.9941E-3</v>
      </c>
    </row>
    <row r="130" spans="2:11">
      <c r="B130" t="s">
        <v>215</v>
      </c>
      <c r="C130">
        <v>511</v>
      </c>
      <c r="D130" s="19">
        <v>9.9999999999965894</v>
      </c>
      <c r="E130" s="19">
        <f t="shared" si="3"/>
        <v>465.54581078423564</v>
      </c>
      <c r="F130" s="25">
        <v>8.5999999999999993E-2</v>
      </c>
      <c r="H130" s="25">
        <v>7.0000000000000001E-3</v>
      </c>
      <c r="I130">
        <v>7.0000000000000001E-3</v>
      </c>
      <c r="J130" s="25">
        <v>8.0000000000000002E-3</v>
      </c>
      <c r="K130">
        <v>7.9953000000000003E-3</v>
      </c>
    </row>
    <row r="131" spans="2:11">
      <c r="B131" t="s">
        <v>216</v>
      </c>
      <c r="C131">
        <v>516</v>
      </c>
      <c r="D131" s="19">
        <v>9.2195444572968341</v>
      </c>
      <c r="E131" s="19">
        <f t="shared" si="3"/>
        <v>474.76535524153246</v>
      </c>
      <c r="F131" s="25">
        <v>8.6999999999999994E-2</v>
      </c>
      <c r="H131" s="25">
        <v>0.01</v>
      </c>
      <c r="I131">
        <v>0.01</v>
      </c>
      <c r="J131" s="25">
        <v>3.0000000000000001E-3</v>
      </c>
      <c r="K131">
        <v>2.9956000000000002E-3</v>
      </c>
    </row>
    <row r="132" spans="2:11">
      <c r="B132" t="s">
        <v>217</v>
      </c>
      <c r="C132">
        <v>521</v>
      </c>
      <c r="D132" s="19">
        <v>11.401754250994721</v>
      </c>
      <c r="E132" s="19">
        <f t="shared" si="3"/>
        <v>486.16710949252717</v>
      </c>
      <c r="F132" s="25">
        <v>8.4000000000000005E-2</v>
      </c>
      <c r="H132" s="25">
        <v>5.0000000000000001E-3</v>
      </c>
      <c r="I132">
        <v>5.0000000000000001E-3</v>
      </c>
      <c r="J132" s="25">
        <v>5.0000000000000001E-3</v>
      </c>
      <c r="K132">
        <v>4.9956000000000002E-3</v>
      </c>
    </row>
    <row r="133" spans="2:11">
      <c r="B133" t="s">
        <v>218</v>
      </c>
      <c r="C133">
        <v>526</v>
      </c>
      <c r="D133" s="19">
        <v>9.2195444572860445</v>
      </c>
      <c r="E133" s="19">
        <f t="shared" si="3"/>
        <v>495.38665394981319</v>
      </c>
      <c r="F133" s="25">
        <v>8.5000000000000006E-2</v>
      </c>
      <c r="H133" s="25">
        <v>6.0000000000000001E-3</v>
      </c>
      <c r="I133">
        <v>6.0000000000000001E-3</v>
      </c>
      <c r="J133" s="25">
        <v>6.0000000000000001E-3</v>
      </c>
      <c r="K133">
        <v>5.9956000000000002E-3</v>
      </c>
    </row>
    <row r="134" spans="2:11">
      <c r="B134" t="s">
        <v>219</v>
      </c>
      <c r="C134">
        <v>531</v>
      </c>
      <c r="D134" s="19">
        <v>10.00000000000796</v>
      </c>
      <c r="E134" s="19">
        <f t="shared" si="3"/>
        <v>505.38665394982115</v>
      </c>
      <c r="F134" s="25">
        <v>8.2000000000000003E-2</v>
      </c>
      <c r="H134" s="25">
        <v>1.0999999999999999E-2</v>
      </c>
      <c r="I134">
        <v>1.0999999999999999E-2</v>
      </c>
      <c r="J134" s="25">
        <v>4.0000000000000001E-3</v>
      </c>
      <c r="K134">
        <v>3.9956000000000002E-3</v>
      </c>
    </row>
    <row r="135" spans="2:11">
      <c r="B135" t="s">
        <v>220</v>
      </c>
      <c r="C135">
        <v>536</v>
      </c>
      <c r="D135" s="19">
        <v>9.9999999999965894</v>
      </c>
      <c r="E135" s="19">
        <f t="shared" si="3"/>
        <v>515.38665394981774</v>
      </c>
      <c r="F135" s="25">
        <v>8.5000000000000006E-2</v>
      </c>
      <c r="H135" s="25">
        <v>3.0000000000000001E-3</v>
      </c>
      <c r="I135">
        <v>3.0000000000000001E-3</v>
      </c>
      <c r="J135" s="25">
        <v>6.0000000000000001E-3</v>
      </c>
      <c r="K135">
        <v>5.9956999999999996E-3</v>
      </c>
    </row>
    <row r="136" spans="2:11">
      <c r="B136" t="s">
        <v>221</v>
      </c>
      <c r="C136">
        <v>541</v>
      </c>
      <c r="D136" s="19">
        <v>9.9999999999965894</v>
      </c>
      <c r="E136" s="19">
        <f t="shared" si="3"/>
        <v>525.38665394981433</v>
      </c>
      <c r="F136" s="25">
        <v>8.5000000000000006E-2</v>
      </c>
      <c r="H136" s="25">
        <v>7.0000000000000001E-3</v>
      </c>
      <c r="I136">
        <v>7.0000000000000001E-3</v>
      </c>
      <c r="J136" s="25">
        <v>7.0000000000000001E-3</v>
      </c>
      <c r="K136">
        <v>6.9971E-3</v>
      </c>
    </row>
    <row r="137" spans="2:11">
      <c r="B137" t="s">
        <v>222</v>
      </c>
      <c r="C137">
        <v>546</v>
      </c>
      <c r="D137">
        <v>9.8994949366086917</v>
      </c>
      <c r="E137" s="19">
        <f t="shared" si="3"/>
        <v>535.28614888642301</v>
      </c>
      <c r="F137" s="25">
        <v>8.5000000000000006E-2</v>
      </c>
      <c r="H137" s="25">
        <v>5.0000000000000001E-3</v>
      </c>
      <c r="I137">
        <v>5.0000000000000001E-3</v>
      </c>
      <c r="J137" s="25">
        <v>4.0000000000000001E-3</v>
      </c>
      <c r="K137">
        <v>3.9971E-3</v>
      </c>
    </row>
    <row r="138" spans="2:11">
      <c r="B138" t="s">
        <v>223</v>
      </c>
      <c r="C138">
        <v>551</v>
      </c>
      <c r="D138">
        <v>9.9999999999965894</v>
      </c>
      <c r="E138" s="19">
        <f t="shared" si="3"/>
        <v>545.2861488864196</v>
      </c>
      <c r="F138" s="25">
        <v>8.1000000000000003E-2</v>
      </c>
      <c r="H138" s="25">
        <v>1.0999999999999999E-2</v>
      </c>
      <c r="I138">
        <v>1.0999999999999999E-2</v>
      </c>
      <c r="J138" s="25">
        <v>7.0000000000000001E-3</v>
      </c>
      <c r="K138">
        <v>6.9971E-3</v>
      </c>
    </row>
    <row r="139" spans="2:11">
      <c r="B139" t="s">
        <v>224</v>
      </c>
      <c r="C139">
        <v>556</v>
      </c>
      <c r="D139">
        <v>10.630145812745303</v>
      </c>
      <c r="E139" s="19">
        <f t="shared" si="3"/>
        <v>555.91629469916495</v>
      </c>
      <c r="F139" s="25">
        <v>8.5000000000000006E-2</v>
      </c>
      <c r="H139" s="25">
        <v>3.0000000000000001E-3</v>
      </c>
      <c r="I139">
        <v>3.0000000000000001E-3</v>
      </c>
      <c r="J139" s="25">
        <v>8.9999999999999993E-3</v>
      </c>
      <c r="K139">
        <v>8.9970999999999992E-3</v>
      </c>
    </row>
    <row r="140" spans="2:11">
      <c r="B140" t="s">
        <v>225</v>
      </c>
      <c r="C140">
        <v>561</v>
      </c>
      <c r="D140">
        <v>9.4339811320504339</v>
      </c>
      <c r="E140" s="19">
        <f t="shared" si="3"/>
        <v>565.35027583121541</v>
      </c>
      <c r="F140" s="25">
        <v>8.5000000000000006E-2</v>
      </c>
      <c r="H140" s="25">
        <v>7.0000000000000001E-3</v>
      </c>
      <c r="I140">
        <v>7.0000000000000001E-3</v>
      </c>
      <c r="J140" s="25">
        <v>8.9999999999999993E-3</v>
      </c>
      <c r="K140">
        <v>8.9970999999999992E-3</v>
      </c>
    </row>
  </sheetData>
  <mergeCells count="3">
    <mergeCell ref="F2:G2"/>
    <mergeCell ref="H2:I2"/>
    <mergeCell ref="J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1"/>
  <sheetViews>
    <sheetView workbookViewId="0">
      <selection activeCell="Q2" sqref="Q1:AA1048576"/>
    </sheetView>
  </sheetViews>
  <sheetFormatPr defaultRowHeight="14.4"/>
  <sheetData>
    <row r="1" spans="1:15">
      <c r="B1" s="35" t="s">
        <v>81</v>
      </c>
      <c r="C1" s="35"/>
      <c r="D1" s="35" t="s">
        <v>82</v>
      </c>
      <c r="E1" s="35"/>
      <c r="F1" s="18"/>
      <c r="G1" s="35" t="s">
        <v>83</v>
      </c>
      <c r="H1" s="35"/>
      <c r="I1" s="35" t="s">
        <v>84</v>
      </c>
      <c r="J1" s="35"/>
      <c r="K1" s="18"/>
      <c r="L1" s="35" t="s">
        <v>85</v>
      </c>
      <c r="M1" s="35"/>
      <c r="N1" s="35" t="s">
        <v>86</v>
      </c>
      <c r="O1" s="35"/>
    </row>
    <row r="2" spans="1:15">
      <c r="A2" t="s">
        <v>87</v>
      </c>
      <c r="B2">
        <v>-2</v>
      </c>
      <c r="C2">
        <v>7.4085999999999999E-2</v>
      </c>
      <c r="D2">
        <f>ABS(B2)</f>
        <v>2</v>
      </c>
      <c r="E2">
        <f t="shared" ref="E2:E65" si="0">C2/$A$3*$A$5</f>
        <v>0.10366161625829631</v>
      </c>
      <c r="G2">
        <v>-2</v>
      </c>
      <c r="H2">
        <v>2.6710000000000002E-3</v>
      </c>
      <c r="I2">
        <f>ABS(G2)</f>
        <v>2</v>
      </c>
      <c r="J2">
        <f>H2/$A$8*$A$10/2</f>
        <v>5.046694427747328E-3</v>
      </c>
      <c r="L2">
        <v>-2</v>
      </c>
      <c r="M2">
        <v>7.2519999999999998E-3</v>
      </c>
      <c r="N2">
        <f>ABS(L2)</f>
        <v>2</v>
      </c>
      <c r="O2">
        <f>M2/$A$13*$A$15/2</f>
        <v>1.0599174553476127E-2</v>
      </c>
    </row>
    <row r="3" spans="1:15">
      <c r="A3">
        <v>40.078000000000003</v>
      </c>
      <c r="B3">
        <v>-4</v>
      </c>
      <c r="C3">
        <v>5.5849000000000003E-2</v>
      </c>
      <c r="D3">
        <f t="shared" ref="D3:D66" si="1">ABS(B3)</f>
        <v>4</v>
      </c>
      <c r="E3">
        <f t="shared" si="0"/>
        <v>7.814428645641E-2</v>
      </c>
      <c r="G3">
        <v>-4</v>
      </c>
      <c r="H3">
        <v>7.7899999999999996E-4</v>
      </c>
      <c r="I3">
        <f t="shared" ref="I3:I19" si="2">ABS(G3)</f>
        <v>4</v>
      </c>
      <c r="J3">
        <f t="shared" ref="J3:J19" si="3">H3/$A$8*$A$10/2</f>
        <v>1.4718738147567086E-3</v>
      </c>
      <c r="L3">
        <v>-4</v>
      </c>
      <c r="M3">
        <v>5.9059999999999998E-3</v>
      </c>
      <c r="N3">
        <f t="shared" ref="N3:N66" si="4">ABS(L3)</f>
        <v>4</v>
      </c>
      <c r="O3">
        <f t="shared" ref="O3:O66" si="5">M3/$A$13*$A$15/2</f>
        <v>8.6319256636555441E-3</v>
      </c>
    </row>
    <row r="4" spans="1:15">
      <c r="A4" t="s">
        <v>88</v>
      </c>
      <c r="B4">
        <v>-6</v>
      </c>
      <c r="C4">
        <v>4.4430999999999998E-2</v>
      </c>
      <c r="D4">
        <f t="shared" si="1"/>
        <v>6</v>
      </c>
      <c r="E4">
        <f t="shared" si="0"/>
        <v>6.2168146100104793E-2</v>
      </c>
      <c r="G4">
        <v>-6</v>
      </c>
      <c r="H4">
        <v>3.4000000000000002E-4</v>
      </c>
      <c r="I4">
        <f t="shared" si="2"/>
        <v>6</v>
      </c>
      <c r="J4">
        <f t="shared" si="3"/>
        <v>6.424096238989486E-4</v>
      </c>
      <c r="L4">
        <v>-6</v>
      </c>
      <c r="M4">
        <v>4.9810000000000002E-3</v>
      </c>
      <c r="N4">
        <f t="shared" si="4"/>
        <v>6</v>
      </c>
      <c r="O4">
        <f t="shared" si="5"/>
        <v>7.2799901338754256E-3</v>
      </c>
    </row>
    <row r="5" spans="1:15">
      <c r="A5">
        <v>56.077399999999997</v>
      </c>
      <c r="B5">
        <v>-8</v>
      </c>
      <c r="C5">
        <v>3.6469000000000001E-2</v>
      </c>
      <c r="D5">
        <f t="shared" si="1"/>
        <v>8</v>
      </c>
      <c r="E5">
        <f t="shared" si="0"/>
        <v>5.1027663571036476E-2</v>
      </c>
      <c r="G5">
        <v>-8</v>
      </c>
      <c r="H5">
        <v>1.9699999999999999E-4</v>
      </c>
      <c r="I5">
        <f t="shared" si="2"/>
        <v>8</v>
      </c>
      <c r="J5">
        <f t="shared" si="3"/>
        <v>3.7221969384733193E-4</v>
      </c>
      <c r="L5">
        <v>-8</v>
      </c>
      <c r="M5">
        <v>4.2880000000000001E-3</v>
      </c>
      <c r="N5">
        <f t="shared" si="4"/>
        <v>8</v>
      </c>
      <c r="O5">
        <f t="shared" si="5"/>
        <v>6.2671346504834021E-3</v>
      </c>
    </row>
    <row r="6" spans="1:15">
      <c r="B6">
        <v>-10</v>
      </c>
      <c r="C6">
        <v>3.0581000000000001E-2</v>
      </c>
      <c r="D6">
        <f t="shared" si="1"/>
        <v>10</v>
      </c>
      <c r="E6">
        <f t="shared" si="0"/>
        <v>4.2789135420929179E-2</v>
      </c>
      <c r="G6">
        <v>-10</v>
      </c>
      <c r="H6">
        <v>1.36E-4</v>
      </c>
      <c r="I6">
        <f t="shared" si="2"/>
        <v>10</v>
      </c>
      <c r="J6">
        <f t="shared" si="3"/>
        <v>2.569638495595794E-4</v>
      </c>
      <c r="L6">
        <v>-10</v>
      </c>
      <c r="M6">
        <v>3.7439999999999999E-3</v>
      </c>
      <c r="N6">
        <f t="shared" si="4"/>
        <v>10</v>
      </c>
      <c r="O6">
        <f t="shared" si="5"/>
        <v>5.4720504037802844E-3</v>
      </c>
    </row>
    <row r="7" spans="1:15">
      <c r="A7" t="s">
        <v>73</v>
      </c>
      <c r="B7">
        <v>-12</v>
      </c>
      <c r="C7">
        <v>2.6054999999999998E-2</v>
      </c>
      <c r="D7">
        <f t="shared" si="1"/>
        <v>12</v>
      </c>
      <c r="E7">
        <f t="shared" si="0"/>
        <v>3.6456326588153093E-2</v>
      </c>
      <c r="G7">
        <v>-12</v>
      </c>
      <c r="H7">
        <v>1.0399999999999999E-4</v>
      </c>
      <c r="I7">
        <f t="shared" si="2"/>
        <v>12</v>
      </c>
      <c r="J7">
        <f t="shared" si="3"/>
        <v>1.9650176731026656E-4</v>
      </c>
      <c r="L7">
        <v>-12</v>
      </c>
      <c r="M7">
        <v>3.3029999999999999E-3</v>
      </c>
      <c r="N7">
        <f t="shared" si="4"/>
        <v>12</v>
      </c>
      <c r="O7">
        <f t="shared" si="5"/>
        <v>4.827506005258087E-3</v>
      </c>
    </row>
    <row r="8" spans="1:15">
      <c r="A8">
        <v>26.981538499999999</v>
      </c>
      <c r="B8">
        <v>-14</v>
      </c>
      <c r="C8">
        <v>2.2475999999999999E-2</v>
      </c>
      <c r="D8">
        <f t="shared" si="1"/>
        <v>14</v>
      </c>
      <c r="E8">
        <f t="shared" si="0"/>
        <v>3.1448566355606562E-2</v>
      </c>
      <c r="G8">
        <v>-14</v>
      </c>
      <c r="H8">
        <v>8.2999999999999998E-5</v>
      </c>
      <c r="I8">
        <f t="shared" si="2"/>
        <v>14</v>
      </c>
      <c r="J8">
        <f t="shared" si="3"/>
        <v>1.5682352583415505E-4</v>
      </c>
      <c r="L8">
        <v>-14</v>
      </c>
      <c r="M8">
        <v>2.9390000000000002E-3</v>
      </c>
      <c r="N8">
        <f t="shared" si="4"/>
        <v>14</v>
      </c>
      <c r="O8">
        <f t="shared" si="5"/>
        <v>4.29550110489056E-3</v>
      </c>
    </row>
    <row r="9" spans="1:15">
      <c r="A9" t="s">
        <v>6</v>
      </c>
      <c r="B9">
        <v>-16</v>
      </c>
      <c r="C9">
        <v>1.9587E-2</v>
      </c>
      <c r="D9">
        <f t="shared" si="1"/>
        <v>16</v>
      </c>
      <c r="E9">
        <f t="shared" si="0"/>
        <v>2.740625864065073E-2</v>
      </c>
      <c r="G9">
        <v>-16</v>
      </c>
      <c r="H9">
        <v>6.8999999999999997E-5</v>
      </c>
      <c r="I9">
        <f t="shared" si="2"/>
        <v>16</v>
      </c>
      <c r="J9">
        <f t="shared" si="3"/>
        <v>1.3037136485008071E-4</v>
      </c>
      <c r="L9">
        <v>-16</v>
      </c>
      <c r="M9">
        <v>2.6329999999999999E-3</v>
      </c>
      <c r="N9">
        <f t="shared" si="4"/>
        <v>16</v>
      </c>
      <c r="O9">
        <f t="shared" si="5"/>
        <v>3.8482662161200554E-3</v>
      </c>
    </row>
    <row r="10" spans="1:15">
      <c r="A10">
        <v>101.96</v>
      </c>
      <c r="B10">
        <v>-18</v>
      </c>
      <c r="C10">
        <v>1.7212999999999999E-2</v>
      </c>
      <c r="D10">
        <f t="shared" si="1"/>
        <v>18</v>
      </c>
      <c r="E10">
        <f t="shared" si="0"/>
        <v>2.4084542297519832E-2</v>
      </c>
      <c r="G10">
        <v>-18</v>
      </c>
      <c r="H10">
        <v>5.8E-5</v>
      </c>
      <c r="I10">
        <f t="shared" si="2"/>
        <v>18</v>
      </c>
      <c r="J10">
        <f t="shared" si="3"/>
        <v>1.0958752407687945E-4</v>
      </c>
      <c r="L10">
        <v>-18</v>
      </c>
      <c r="M10">
        <v>2.372E-3</v>
      </c>
      <c r="N10">
        <f t="shared" si="4"/>
        <v>18</v>
      </c>
      <c r="O10">
        <f t="shared" si="5"/>
        <v>3.4668011639334491E-3</v>
      </c>
    </row>
    <row r="11" spans="1:15">
      <c r="B11">
        <v>-20</v>
      </c>
      <c r="C11">
        <v>1.5236E-2</v>
      </c>
      <c r="D11">
        <f t="shared" si="1"/>
        <v>20</v>
      </c>
      <c r="E11">
        <f t="shared" si="0"/>
        <v>2.1318310953640396E-2</v>
      </c>
      <c r="G11">
        <v>-20</v>
      </c>
      <c r="H11">
        <v>5.0000000000000002E-5</v>
      </c>
      <c r="I11">
        <f t="shared" si="2"/>
        <v>20</v>
      </c>
      <c r="J11">
        <f t="shared" si="3"/>
        <v>9.4472003514551253E-5</v>
      </c>
      <c r="L11">
        <v>-20</v>
      </c>
      <c r="M11">
        <v>2.147E-3</v>
      </c>
      <c r="N11">
        <f t="shared" si="4"/>
        <v>20</v>
      </c>
      <c r="O11">
        <f t="shared" si="5"/>
        <v>3.137951981013961E-3</v>
      </c>
    </row>
    <row r="12" spans="1:15">
      <c r="A12" t="s">
        <v>74</v>
      </c>
      <c r="B12">
        <v>-22</v>
      </c>
      <c r="C12">
        <v>1.357E-2</v>
      </c>
      <c r="D12">
        <f t="shared" si="1"/>
        <v>22</v>
      </c>
      <c r="E12">
        <f t="shared" si="0"/>
        <v>1.8987232845950396E-2</v>
      </c>
      <c r="G12">
        <v>-22</v>
      </c>
      <c r="H12">
        <v>4.3000000000000002E-5</v>
      </c>
      <c r="I12">
        <f t="shared" si="2"/>
        <v>22</v>
      </c>
      <c r="J12">
        <f t="shared" si="3"/>
        <v>8.1245923022514079E-5</v>
      </c>
      <c r="L12">
        <v>-22</v>
      </c>
      <c r="M12">
        <v>1.952E-3</v>
      </c>
      <c r="N12">
        <f t="shared" si="4"/>
        <v>22</v>
      </c>
      <c r="O12">
        <f t="shared" si="5"/>
        <v>2.8529493558170711E-3</v>
      </c>
    </row>
    <row r="13" spans="1:15">
      <c r="A13">
        <v>51.996099999999998</v>
      </c>
      <c r="B13">
        <v>-24</v>
      </c>
      <c r="C13">
        <v>1.2152E-2</v>
      </c>
      <c r="D13">
        <f t="shared" si="1"/>
        <v>24</v>
      </c>
      <c r="E13">
        <f t="shared" si="0"/>
        <v>1.7003157961974148E-2</v>
      </c>
      <c r="G13">
        <v>-24</v>
      </c>
      <c r="H13">
        <v>3.8000000000000002E-5</v>
      </c>
      <c r="I13">
        <f t="shared" si="2"/>
        <v>24</v>
      </c>
      <c r="J13">
        <f t="shared" si="3"/>
        <v>7.179872267105896E-5</v>
      </c>
      <c r="L13">
        <v>-24</v>
      </c>
      <c r="M13">
        <v>1.781E-3</v>
      </c>
      <c r="N13">
        <f t="shared" si="4"/>
        <v>24</v>
      </c>
      <c r="O13">
        <f t="shared" si="5"/>
        <v>2.6030239767982602E-3</v>
      </c>
    </row>
    <row r="14" spans="1:15">
      <c r="A14" t="s">
        <v>8</v>
      </c>
      <c r="B14">
        <v>-26</v>
      </c>
      <c r="C14">
        <v>1.0933999999999999E-2</v>
      </c>
      <c r="D14">
        <f t="shared" si="1"/>
        <v>26</v>
      </c>
      <c r="E14">
        <f t="shared" si="0"/>
        <v>1.5298924387444479E-2</v>
      </c>
      <c r="G14">
        <v>-26</v>
      </c>
      <c r="H14">
        <v>3.4E-5</v>
      </c>
      <c r="I14">
        <f t="shared" si="2"/>
        <v>26</v>
      </c>
      <c r="J14">
        <f t="shared" si="3"/>
        <v>6.4240962389894849E-5</v>
      </c>
      <c r="L14">
        <v>-26</v>
      </c>
      <c r="M14">
        <v>1.6310000000000001E-3</v>
      </c>
      <c r="N14">
        <f t="shared" si="4"/>
        <v>26</v>
      </c>
      <c r="O14">
        <f t="shared" si="5"/>
        <v>2.3837911881852683E-3</v>
      </c>
    </row>
    <row r="15" spans="1:15">
      <c r="A15">
        <v>151.99</v>
      </c>
      <c r="B15">
        <v>-28</v>
      </c>
      <c r="C15">
        <v>9.8809999999999992E-3</v>
      </c>
      <c r="D15">
        <f t="shared" si="1"/>
        <v>28</v>
      </c>
      <c r="E15">
        <f t="shared" si="0"/>
        <v>1.3825559893208241E-2</v>
      </c>
      <c r="G15">
        <v>-28</v>
      </c>
      <c r="H15">
        <v>3.0000000000000001E-5</v>
      </c>
      <c r="I15">
        <f t="shared" si="2"/>
        <v>28</v>
      </c>
      <c r="J15">
        <f t="shared" si="3"/>
        <v>5.6683202108730745E-5</v>
      </c>
      <c r="L15">
        <v>-28</v>
      </c>
      <c r="M15">
        <v>1.4970000000000001E-3</v>
      </c>
      <c r="N15">
        <f t="shared" si="4"/>
        <v>28</v>
      </c>
      <c r="O15">
        <f t="shared" si="5"/>
        <v>2.1879432303576617E-3</v>
      </c>
    </row>
    <row r="16" spans="1:15">
      <c r="B16">
        <v>-30</v>
      </c>
      <c r="C16">
        <v>8.9639999999999997E-3</v>
      </c>
      <c r="D16">
        <f t="shared" si="1"/>
        <v>30</v>
      </c>
      <c r="E16">
        <f t="shared" si="0"/>
        <v>1.2542487489395676E-2</v>
      </c>
      <c r="G16">
        <v>-30</v>
      </c>
      <c r="H16">
        <v>2.6999999999999999E-5</v>
      </c>
      <c r="I16">
        <f t="shared" si="2"/>
        <v>30</v>
      </c>
      <c r="J16">
        <f t="shared" si="3"/>
        <v>5.1014881897857675E-5</v>
      </c>
      <c r="L16">
        <v>-30</v>
      </c>
      <c r="M16">
        <v>1.379E-3</v>
      </c>
      <c r="N16">
        <f t="shared" si="4"/>
        <v>30</v>
      </c>
      <c r="O16">
        <f t="shared" si="5"/>
        <v>2.0154801033154413E-3</v>
      </c>
    </row>
    <row r="17" spans="2:15">
      <c r="B17">
        <v>-32</v>
      </c>
      <c r="C17">
        <v>8.1600000000000006E-3</v>
      </c>
      <c r="D17">
        <f t="shared" si="1"/>
        <v>32</v>
      </c>
      <c r="E17">
        <f t="shared" si="0"/>
        <v>1.1417525425420429E-2</v>
      </c>
      <c r="G17">
        <v>-32</v>
      </c>
      <c r="H17">
        <v>2.4000000000000001E-5</v>
      </c>
      <c r="I17">
        <f t="shared" si="2"/>
        <v>32</v>
      </c>
      <c r="J17">
        <f t="shared" si="3"/>
        <v>4.5346561686984605E-5</v>
      </c>
      <c r="L17">
        <v>-32</v>
      </c>
      <c r="M17">
        <v>1.2719999999999999E-3</v>
      </c>
      <c r="N17">
        <f t="shared" si="4"/>
        <v>32</v>
      </c>
      <c r="O17">
        <f t="shared" si="5"/>
        <v>1.8590940474381731E-3</v>
      </c>
    </row>
    <row r="18" spans="2:15">
      <c r="B18">
        <v>-34</v>
      </c>
      <c r="C18">
        <v>7.4520000000000003E-3</v>
      </c>
      <c r="D18">
        <f t="shared" si="1"/>
        <v>34</v>
      </c>
      <c r="E18">
        <f t="shared" si="0"/>
        <v>1.0426887189979538E-2</v>
      </c>
      <c r="G18">
        <v>-34</v>
      </c>
      <c r="H18">
        <v>2.1999999999999999E-5</v>
      </c>
      <c r="I18">
        <f t="shared" si="2"/>
        <v>34</v>
      </c>
      <c r="J18">
        <f t="shared" si="3"/>
        <v>4.156768154640255E-5</v>
      </c>
      <c r="L18">
        <v>-34</v>
      </c>
      <c r="M18">
        <v>1.1770000000000001E-3</v>
      </c>
      <c r="N18">
        <f t="shared" si="4"/>
        <v>34</v>
      </c>
      <c r="O18">
        <f t="shared" si="5"/>
        <v>1.7202466146499452E-3</v>
      </c>
    </row>
    <row r="19" spans="2:15">
      <c r="B19">
        <v>-36</v>
      </c>
      <c r="C19">
        <v>6.8259999999999996E-3</v>
      </c>
      <c r="D19">
        <f t="shared" si="1"/>
        <v>36</v>
      </c>
      <c r="E19">
        <f t="shared" si="0"/>
        <v>9.5509838914117455E-3</v>
      </c>
      <c r="G19">
        <v>-36</v>
      </c>
      <c r="H19">
        <v>2.0000000000000002E-5</v>
      </c>
      <c r="I19">
        <f t="shared" si="2"/>
        <v>36</v>
      </c>
      <c r="J19">
        <f t="shared" si="3"/>
        <v>3.7788801405820501E-5</v>
      </c>
      <c r="L19">
        <v>-36</v>
      </c>
      <c r="M19">
        <v>1.091E-3</v>
      </c>
      <c r="N19">
        <f t="shared" si="4"/>
        <v>36</v>
      </c>
      <c r="O19">
        <f t="shared" si="5"/>
        <v>1.5945531491784962E-3</v>
      </c>
    </row>
    <row r="20" spans="2:15">
      <c r="B20">
        <v>-38</v>
      </c>
      <c r="C20">
        <v>6.2690000000000003E-3</v>
      </c>
      <c r="D20">
        <f t="shared" si="1"/>
        <v>38</v>
      </c>
      <c r="E20">
        <f t="shared" si="0"/>
        <v>8.7716258446030246E-3</v>
      </c>
      <c r="G20">
        <v>-38</v>
      </c>
      <c r="H20">
        <v>1.8E-5</v>
      </c>
      <c r="I20">
        <f t="shared" ref="I20:I83" si="6">ABS(G20)</f>
        <v>38</v>
      </c>
      <c r="J20">
        <f t="shared" ref="J20:J83" si="7">H20/$A$8*$A$10/2</f>
        <v>3.4009921265238452E-5</v>
      </c>
      <c r="L20">
        <v>-38</v>
      </c>
      <c r="M20">
        <v>1.0139999999999999E-3</v>
      </c>
      <c r="N20">
        <f t="shared" si="4"/>
        <v>38</v>
      </c>
      <c r="O20">
        <f t="shared" si="5"/>
        <v>1.482013651023827E-3</v>
      </c>
    </row>
    <row r="21" spans="2:15">
      <c r="B21">
        <v>-40</v>
      </c>
      <c r="C21">
        <v>5.7710000000000001E-3</v>
      </c>
      <c r="D21">
        <f t="shared" si="1"/>
        <v>40</v>
      </c>
      <c r="E21">
        <f t="shared" si="0"/>
        <v>8.0748209840810423E-3</v>
      </c>
      <c r="G21">
        <v>-40</v>
      </c>
      <c r="H21">
        <v>1.7E-5</v>
      </c>
      <c r="I21">
        <f t="shared" si="6"/>
        <v>40</v>
      </c>
      <c r="J21">
        <f t="shared" si="7"/>
        <v>3.2120481194947425E-5</v>
      </c>
      <c r="L21">
        <v>-40</v>
      </c>
      <c r="M21">
        <v>9.4300000000000004E-4</v>
      </c>
      <c r="N21">
        <f t="shared" si="4"/>
        <v>40</v>
      </c>
      <c r="O21">
        <f t="shared" si="5"/>
        <v>1.3782434644136774E-3</v>
      </c>
    </row>
    <row r="22" spans="2:15">
      <c r="B22">
        <v>-42</v>
      </c>
      <c r="C22">
        <v>5.326E-3</v>
      </c>
      <c r="D22">
        <f t="shared" si="1"/>
        <v>42</v>
      </c>
      <c r="E22">
        <f t="shared" si="0"/>
        <v>7.4521740705624021E-3</v>
      </c>
      <c r="G22">
        <v>-42</v>
      </c>
      <c r="H22">
        <v>1.5E-5</v>
      </c>
      <c r="I22">
        <f t="shared" si="6"/>
        <v>42</v>
      </c>
      <c r="J22">
        <f t="shared" si="7"/>
        <v>2.8341601054365372E-5</v>
      </c>
      <c r="L22">
        <v>-42</v>
      </c>
      <c r="M22">
        <v>8.7900000000000001E-4</v>
      </c>
      <c r="N22">
        <f t="shared" si="4"/>
        <v>42</v>
      </c>
      <c r="O22">
        <f t="shared" si="5"/>
        <v>1.284704141272134E-3</v>
      </c>
    </row>
    <row r="23" spans="2:15">
      <c r="B23">
        <v>-44</v>
      </c>
      <c r="C23">
        <v>4.9249999999999997E-3</v>
      </c>
      <c r="D23">
        <f t="shared" si="1"/>
        <v>44</v>
      </c>
      <c r="E23">
        <f t="shared" si="0"/>
        <v>6.8910922451220109E-3</v>
      </c>
      <c r="G23">
        <v>-44</v>
      </c>
      <c r="H23">
        <v>1.4E-5</v>
      </c>
      <c r="I23">
        <f t="shared" si="6"/>
        <v>44</v>
      </c>
      <c r="J23">
        <f t="shared" si="7"/>
        <v>2.6452160984074348E-5</v>
      </c>
      <c r="L23">
        <v>-44</v>
      </c>
      <c r="M23">
        <v>8.1999999999999998E-4</v>
      </c>
      <c r="N23">
        <f t="shared" si="4"/>
        <v>44</v>
      </c>
      <c r="O23">
        <f t="shared" si="5"/>
        <v>1.1984725777510238E-3</v>
      </c>
    </row>
    <row r="24" spans="2:15">
      <c r="B24">
        <v>-46</v>
      </c>
      <c r="C24">
        <v>4.5640000000000003E-3</v>
      </c>
      <c r="D24">
        <f t="shared" si="1"/>
        <v>46</v>
      </c>
      <c r="E24">
        <f t="shared" si="0"/>
        <v>6.3859786815709356E-3</v>
      </c>
      <c r="G24">
        <v>-46</v>
      </c>
      <c r="H24">
        <v>1.2999999999999999E-5</v>
      </c>
      <c r="I24">
        <f t="shared" si="6"/>
        <v>46</v>
      </c>
      <c r="J24">
        <f t="shared" si="7"/>
        <v>2.456272091378332E-5</v>
      </c>
      <c r="L24">
        <v>-46</v>
      </c>
      <c r="M24">
        <v>7.67E-4</v>
      </c>
      <c r="N24">
        <f t="shared" si="4"/>
        <v>46</v>
      </c>
      <c r="O24">
        <f t="shared" si="5"/>
        <v>1.1210103257744332E-3</v>
      </c>
    </row>
    <row r="25" spans="2:15">
      <c r="B25">
        <v>-48</v>
      </c>
      <c r="C25">
        <v>4.2370000000000003E-3</v>
      </c>
      <c r="D25">
        <f t="shared" si="1"/>
        <v>48</v>
      </c>
      <c r="E25">
        <f t="shared" si="0"/>
        <v>5.9284381406257795E-3</v>
      </c>
      <c r="G25">
        <v>-48</v>
      </c>
      <c r="H25">
        <v>1.2E-5</v>
      </c>
      <c r="I25">
        <f t="shared" si="6"/>
        <v>48</v>
      </c>
      <c r="J25">
        <f t="shared" si="7"/>
        <v>2.2673280843492303E-5</v>
      </c>
      <c r="L25">
        <v>-48</v>
      </c>
      <c r="M25">
        <v>7.18E-4</v>
      </c>
      <c r="N25">
        <f t="shared" si="4"/>
        <v>48</v>
      </c>
      <c r="O25">
        <f t="shared" si="5"/>
        <v>1.0493942814941892E-3</v>
      </c>
    </row>
    <row r="26" spans="2:15">
      <c r="B26">
        <v>-50</v>
      </c>
      <c r="C26">
        <v>3.9410000000000001E-3</v>
      </c>
      <c r="D26">
        <f t="shared" si="1"/>
        <v>50</v>
      </c>
      <c r="E26">
        <f t="shared" si="0"/>
        <v>5.5142730026448419E-3</v>
      </c>
      <c r="G26">
        <v>-50</v>
      </c>
      <c r="H26">
        <v>1.1E-5</v>
      </c>
      <c r="I26">
        <f t="shared" si="6"/>
        <v>50</v>
      </c>
      <c r="J26">
        <f t="shared" si="7"/>
        <v>2.0783840773201275E-5</v>
      </c>
      <c r="L26">
        <v>-50</v>
      </c>
      <c r="M26">
        <v>6.7299999999999999E-4</v>
      </c>
      <c r="N26">
        <f t="shared" si="4"/>
        <v>50</v>
      </c>
      <c r="O26">
        <f t="shared" si="5"/>
        <v>9.8362444491029155E-4</v>
      </c>
    </row>
    <row r="27" spans="2:15">
      <c r="B27">
        <v>-52</v>
      </c>
      <c r="C27">
        <v>3.6719999999999999E-3</v>
      </c>
      <c r="D27">
        <f t="shared" si="1"/>
        <v>52</v>
      </c>
      <c r="E27">
        <f t="shared" si="0"/>
        <v>5.1378864414391929E-3</v>
      </c>
      <c r="G27">
        <v>-52</v>
      </c>
      <c r="H27">
        <v>1.0000000000000001E-5</v>
      </c>
      <c r="I27">
        <f t="shared" si="6"/>
        <v>52</v>
      </c>
      <c r="J27">
        <f t="shared" si="7"/>
        <v>1.8894400702910251E-5</v>
      </c>
      <c r="L27">
        <v>-52</v>
      </c>
      <c r="M27">
        <v>6.3199999999999997E-4</v>
      </c>
      <c r="N27">
        <f t="shared" si="4"/>
        <v>52</v>
      </c>
      <c r="O27">
        <f t="shared" si="5"/>
        <v>9.2370081602274022E-4</v>
      </c>
    </row>
    <row r="28" spans="2:15">
      <c r="B28">
        <v>-54</v>
      </c>
      <c r="C28">
        <v>3.4259999999999998E-3</v>
      </c>
      <c r="D28">
        <f t="shared" si="1"/>
        <v>54</v>
      </c>
      <c r="E28">
        <f t="shared" si="0"/>
        <v>4.7936816308198999E-3</v>
      </c>
      <c r="G28">
        <v>-54</v>
      </c>
      <c r="H28">
        <v>1.0000000000000001E-5</v>
      </c>
      <c r="I28">
        <f t="shared" si="6"/>
        <v>54</v>
      </c>
      <c r="J28">
        <f t="shared" si="7"/>
        <v>1.8894400702910251E-5</v>
      </c>
      <c r="L28">
        <v>-54</v>
      </c>
      <c r="M28">
        <v>5.9400000000000002E-4</v>
      </c>
      <c r="N28">
        <f t="shared" si="4"/>
        <v>54</v>
      </c>
      <c r="O28">
        <f t="shared" si="5"/>
        <v>8.6816184290744902E-4</v>
      </c>
    </row>
    <row r="29" spans="2:15">
      <c r="B29">
        <v>-56</v>
      </c>
      <c r="C29">
        <v>3.202E-3</v>
      </c>
      <c r="D29">
        <f t="shared" si="1"/>
        <v>56</v>
      </c>
      <c r="E29">
        <f t="shared" si="0"/>
        <v>4.4802593642397325E-3</v>
      </c>
      <c r="G29">
        <v>-56</v>
      </c>
      <c r="H29">
        <v>9.0000000000000002E-6</v>
      </c>
      <c r="I29">
        <f t="shared" si="6"/>
        <v>56</v>
      </c>
      <c r="J29">
        <f t="shared" si="7"/>
        <v>1.7004960632619226E-5</v>
      </c>
      <c r="L29">
        <v>-56</v>
      </c>
      <c r="M29">
        <v>5.5900000000000004E-4</v>
      </c>
      <c r="N29">
        <f t="shared" si="4"/>
        <v>56</v>
      </c>
      <c r="O29">
        <f t="shared" si="5"/>
        <v>8.1700752556441742E-4</v>
      </c>
    </row>
    <row r="30" spans="2:15">
      <c r="B30">
        <v>-58</v>
      </c>
      <c r="C30">
        <v>2.996E-3</v>
      </c>
      <c r="D30">
        <f t="shared" si="1"/>
        <v>58</v>
      </c>
      <c r="E30">
        <f t="shared" si="0"/>
        <v>4.1920228155097553E-3</v>
      </c>
      <c r="G30">
        <v>-58</v>
      </c>
      <c r="H30">
        <v>7.9999999999999996E-6</v>
      </c>
      <c r="I30">
        <f t="shared" si="6"/>
        <v>58</v>
      </c>
      <c r="J30">
        <f t="shared" si="7"/>
        <v>1.51155205623282E-5</v>
      </c>
      <c r="L30">
        <v>-58</v>
      </c>
      <c r="M30">
        <v>5.2599999999999999E-4</v>
      </c>
      <c r="N30">
        <f t="shared" si="4"/>
        <v>58</v>
      </c>
      <c r="O30">
        <f t="shared" si="5"/>
        <v>7.6877631206955909E-4</v>
      </c>
    </row>
    <row r="31" spans="2:15">
      <c r="B31">
        <v>-60</v>
      </c>
      <c r="C31">
        <v>2.8080000000000002E-3</v>
      </c>
      <c r="D31">
        <f t="shared" si="1"/>
        <v>60</v>
      </c>
      <c r="E31">
        <f t="shared" si="0"/>
        <v>3.9289719846299712E-3</v>
      </c>
      <c r="G31">
        <v>-60</v>
      </c>
      <c r="H31">
        <v>7.9999999999999996E-6</v>
      </c>
      <c r="I31">
        <f t="shared" si="6"/>
        <v>60</v>
      </c>
      <c r="J31">
        <f t="shared" si="7"/>
        <v>1.51155205623282E-5</v>
      </c>
      <c r="L31">
        <v>-60</v>
      </c>
      <c r="M31">
        <v>4.9600000000000002E-4</v>
      </c>
      <c r="N31">
        <f t="shared" si="4"/>
        <v>60</v>
      </c>
      <c r="O31">
        <f t="shared" si="5"/>
        <v>7.2492975434696068E-4</v>
      </c>
    </row>
    <row r="32" spans="2:15">
      <c r="B32">
        <v>-62</v>
      </c>
      <c r="C32">
        <v>2.6340000000000001E-3</v>
      </c>
      <c r="D32">
        <f t="shared" si="1"/>
        <v>62</v>
      </c>
      <c r="E32">
        <f t="shared" si="0"/>
        <v>3.6855100454114475E-3</v>
      </c>
      <c r="G32">
        <v>-62</v>
      </c>
      <c r="H32">
        <v>6.9999999999999999E-6</v>
      </c>
      <c r="I32">
        <f t="shared" si="6"/>
        <v>62</v>
      </c>
      <c r="J32">
        <f t="shared" si="7"/>
        <v>1.3226080492037174E-5</v>
      </c>
      <c r="L32">
        <v>-62</v>
      </c>
      <c r="M32">
        <v>4.6799999999999999E-4</v>
      </c>
      <c r="N32">
        <f t="shared" si="4"/>
        <v>62</v>
      </c>
      <c r="O32">
        <f t="shared" si="5"/>
        <v>6.8400630047253555E-4</v>
      </c>
    </row>
    <row r="33" spans="2:15">
      <c r="B33">
        <v>-64</v>
      </c>
      <c r="C33">
        <v>2.4750000000000002E-3</v>
      </c>
      <c r="D33">
        <f t="shared" si="1"/>
        <v>64</v>
      </c>
      <c r="E33">
        <f t="shared" si="0"/>
        <v>3.4630362044014173E-3</v>
      </c>
      <c r="G33">
        <v>-64</v>
      </c>
      <c r="H33">
        <v>6.9999999999999999E-6</v>
      </c>
      <c r="I33">
        <f t="shared" si="6"/>
        <v>64</v>
      </c>
      <c r="J33">
        <f t="shared" si="7"/>
        <v>1.3226080492037174E-5</v>
      </c>
      <c r="L33">
        <v>-64</v>
      </c>
      <c r="M33">
        <v>4.4200000000000001E-4</v>
      </c>
      <c r="N33">
        <f t="shared" si="4"/>
        <v>64</v>
      </c>
      <c r="O33">
        <f t="shared" si="5"/>
        <v>6.4600595044628348E-4</v>
      </c>
    </row>
    <row r="34" spans="2:15">
      <c r="B34">
        <v>-66</v>
      </c>
      <c r="C34">
        <v>2.3280000000000002E-3</v>
      </c>
      <c r="D34">
        <f t="shared" si="1"/>
        <v>66</v>
      </c>
      <c r="E34">
        <f t="shared" si="0"/>
        <v>3.2573528419581814E-3</v>
      </c>
      <c r="G34">
        <v>-66</v>
      </c>
      <c r="H34">
        <v>6.0000000000000002E-6</v>
      </c>
      <c r="I34">
        <f t="shared" si="6"/>
        <v>66</v>
      </c>
      <c r="J34">
        <f t="shared" si="7"/>
        <v>1.1336640421746151E-5</v>
      </c>
      <c r="L34">
        <v>-66</v>
      </c>
      <c r="M34">
        <v>4.1800000000000002E-4</v>
      </c>
      <c r="N34">
        <f t="shared" si="4"/>
        <v>66</v>
      </c>
      <c r="O34">
        <f t="shared" si="5"/>
        <v>6.1092870426820479E-4</v>
      </c>
    </row>
    <row r="35" spans="2:15">
      <c r="B35">
        <v>-68</v>
      </c>
      <c r="C35">
        <v>2.1919999999999999E-3</v>
      </c>
      <c r="D35">
        <f t="shared" si="1"/>
        <v>68</v>
      </c>
      <c r="E35">
        <f t="shared" si="0"/>
        <v>3.0670607515345073E-3</v>
      </c>
      <c r="G35">
        <v>-68</v>
      </c>
      <c r="H35">
        <v>6.0000000000000002E-6</v>
      </c>
      <c r="I35">
        <f t="shared" si="6"/>
        <v>68</v>
      </c>
      <c r="J35">
        <f t="shared" si="7"/>
        <v>1.1336640421746151E-5</v>
      </c>
      <c r="L35">
        <v>-68</v>
      </c>
      <c r="M35">
        <v>3.9599999999999998E-4</v>
      </c>
      <c r="N35">
        <f t="shared" si="4"/>
        <v>68</v>
      </c>
      <c r="O35">
        <f t="shared" si="5"/>
        <v>5.7877456193829928E-4</v>
      </c>
    </row>
    <row r="36" spans="2:15">
      <c r="B36">
        <v>-70</v>
      </c>
      <c r="C36">
        <v>2.0660000000000001E-3</v>
      </c>
      <c r="D36">
        <f t="shared" si="1"/>
        <v>70</v>
      </c>
      <c r="E36">
        <f t="shared" si="0"/>
        <v>2.8907607265831626E-3</v>
      </c>
      <c r="G36">
        <v>-70</v>
      </c>
      <c r="H36">
        <v>6.0000000000000002E-6</v>
      </c>
      <c r="I36">
        <f t="shared" si="6"/>
        <v>70</v>
      </c>
      <c r="J36">
        <f t="shared" si="7"/>
        <v>1.1336640421746151E-5</v>
      </c>
      <c r="L36">
        <v>-70</v>
      </c>
      <c r="M36">
        <v>3.7500000000000001E-4</v>
      </c>
      <c r="N36">
        <f t="shared" si="4"/>
        <v>70</v>
      </c>
      <c r="O36">
        <f t="shared" si="5"/>
        <v>5.480819715324804E-4</v>
      </c>
    </row>
    <row r="37" spans="2:15">
      <c r="B37">
        <v>-72</v>
      </c>
      <c r="C37">
        <v>1.9499999999999999E-3</v>
      </c>
      <c r="D37">
        <f t="shared" si="1"/>
        <v>72</v>
      </c>
      <c r="E37">
        <f t="shared" si="0"/>
        <v>2.7284527671041464E-3</v>
      </c>
      <c r="G37">
        <v>-72</v>
      </c>
      <c r="H37">
        <v>5.0000000000000004E-6</v>
      </c>
      <c r="I37">
        <f t="shared" si="6"/>
        <v>72</v>
      </c>
      <c r="J37">
        <f t="shared" si="7"/>
        <v>9.4472003514551253E-6</v>
      </c>
      <c r="L37">
        <v>-72</v>
      </c>
      <c r="M37">
        <v>3.5500000000000001E-4</v>
      </c>
      <c r="N37">
        <f t="shared" si="4"/>
        <v>72</v>
      </c>
      <c r="O37">
        <f t="shared" si="5"/>
        <v>5.1885093305074805E-4</v>
      </c>
    </row>
    <row r="38" spans="2:15">
      <c r="B38">
        <v>-74</v>
      </c>
      <c r="C38">
        <v>1.8420000000000001E-3</v>
      </c>
      <c r="D38">
        <f t="shared" si="1"/>
        <v>74</v>
      </c>
      <c r="E38">
        <f t="shared" si="0"/>
        <v>2.5773384600029938E-3</v>
      </c>
      <c r="G38">
        <v>-74</v>
      </c>
      <c r="H38">
        <v>5.0000000000000004E-6</v>
      </c>
      <c r="I38">
        <f t="shared" si="6"/>
        <v>74</v>
      </c>
      <c r="J38">
        <f t="shared" si="7"/>
        <v>9.4472003514551253E-6</v>
      </c>
      <c r="L38">
        <v>-74</v>
      </c>
      <c r="M38">
        <v>3.3700000000000001E-4</v>
      </c>
      <c r="N38">
        <f t="shared" si="4"/>
        <v>74</v>
      </c>
      <c r="O38">
        <f t="shared" si="5"/>
        <v>4.9254299841718899E-4</v>
      </c>
    </row>
    <row r="39" spans="2:15">
      <c r="B39">
        <v>-76</v>
      </c>
      <c r="C39">
        <v>1.7409999999999999E-3</v>
      </c>
      <c r="D39">
        <f t="shared" si="1"/>
        <v>76</v>
      </c>
      <c r="E39">
        <f t="shared" si="0"/>
        <v>2.4360185987324715E-3</v>
      </c>
      <c r="G39">
        <v>-76</v>
      </c>
      <c r="H39">
        <v>5.0000000000000004E-6</v>
      </c>
      <c r="I39">
        <f t="shared" si="6"/>
        <v>76</v>
      </c>
      <c r="J39">
        <f t="shared" si="7"/>
        <v>9.4472003514551253E-6</v>
      </c>
      <c r="L39">
        <v>-76</v>
      </c>
      <c r="M39">
        <v>3.2000000000000003E-4</v>
      </c>
      <c r="N39">
        <f t="shared" si="4"/>
        <v>76</v>
      </c>
      <c r="O39">
        <f t="shared" si="5"/>
        <v>4.6769661570771661E-4</v>
      </c>
    </row>
    <row r="40" spans="2:15">
      <c r="B40">
        <v>-78</v>
      </c>
      <c r="C40">
        <v>1.6479999999999999E-3</v>
      </c>
      <c r="D40">
        <f t="shared" si="1"/>
        <v>78</v>
      </c>
      <c r="E40">
        <f t="shared" si="0"/>
        <v>2.3058923898398118E-3</v>
      </c>
      <c r="G40">
        <v>-78</v>
      </c>
      <c r="H40">
        <v>5.0000000000000004E-6</v>
      </c>
      <c r="I40">
        <f t="shared" si="6"/>
        <v>78</v>
      </c>
      <c r="J40">
        <f t="shared" si="7"/>
        <v>9.4472003514551253E-6</v>
      </c>
      <c r="L40">
        <v>-78</v>
      </c>
      <c r="M40">
        <v>3.0400000000000002E-4</v>
      </c>
      <c r="N40">
        <f t="shared" si="4"/>
        <v>78</v>
      </c>
      <c r="O40">
        <f t="shared" si="5"/>
        <v>4.4431178492233077E-4</v>
      </c>
    </row>
    <row r="41" spans="2:15">
      <c r="B41">
        <v>-80</v>
      </c>
      <c r="C41">
        <v>1.5610000000000001E-3</v>
      </c>
      <c r="D41">
        <f t="shared" si="1"/>
        <v>80</v>
      </c>
      <c r="E41">
        <f t="shared" si="0"/>
        <v>2.1841614202305504E-3</v>
      </c>
      <c r="G41">
        <v>-80</v>
      </c>
      <c r="H41">
        <v>3.9999999999999998E-6</v>
      </c>
      <c r="I41">
        <f t="shared" si="6"/>
        <v>80</v>
      </c>
      <c r="J41">
        <f t="shared" si="7"/>
        <v>7.5577602811641E-6</v>
      </c>
      <c r="L41">
        <v>-80</v>
      </c>
      <c r="M41">
        <v>2.8899999999999998E-4</v>
      </c>
      <c r="N41">
        <f t="shared" si="4"/>
        <v>80</v>
      </c>
      <c r="O41">
        <f t="shared" si="5"/>
        <v>4.2238850606103151E-4</v>
      </c>
    </row>
    <row r="42" spans="2:15">
      <c r="B42">
        <v>-82</v>
      </c>
      <c r="C42">
        <v>1.48E-3</v>
      </c>
      <c r="D42">
        <f t="shared" si="1"/>
        <v>82</v>
      </c>
      <c r="E42">
        <f t="shared" si="0"/>
        <v>2.0708256899046856E-3</v>
      </c>
      <c r="G42">
        <v>-82</v>
      </c>
      <c r="H42">
        <v>3.9999999999999998E-6</v>
      </c>
      <c r="I42">
        <f t="shared" si="6"/>
        <v>82</v>
      </c>
      <c r="J42">
        <f t="shared" si="7"/>
        <v>7.5577602811641E-6</v>
      </c>
      <c r="L42">
        <v>-82</v>
      </c>
      <c r="M42">
        <v>2.7500000000000002E-4</v>
      </c>
      <c r="N42">
        <f t="shared" si="4"/>
        <v>82</v>
      </c>
      <c r="O42">
        <f t="shared" si="5"/>
        <v>4.0192677912381894E-4</v>
      </c>
    </row>
    <row r="43" spans="2:15">
      <c r="B43">
        <v>-84</v>
      </c>
      <c r="C43">
        <v>1.4040000000000001E-3</v>
      </c>
      <c r="D43">
        <f t="shared" si="1"/>
        <v>84</v>
      </c>
      <c r="E43">
        <f t="shared" si="0"/>
        <v>1.9644859923149856E-3</v>
      </c>
      <c r="G43">
        <v>-84</v>
      </c>
      <c r="H43">
        <v>3.9999999999999998E-6</v>
      </c>
      <c r="I43">
        <f t="shared" si="6"/>
        <v>84</v>
      </c>
      <c r="J43">
        <f t="shared" si="7"/>
        <v>7.5577602811641E-6</v>
      </c>
      <c r="L43">
        <v>-84</v>
      </c>
      <c r="M43">
        <v>2.6200000000000003E-4</v>
      </c>
      <c r="N43">
        <f t="shared" si="4"/>
        <v>84</v>
      </c>
      <c r="O43">
        <f t="shared" si="5"/>
        <v>3.8292660411069301E-4</v>
      </c>
    </row>
    <row r="44" spans="2:15">
      <c r="B44">
        <v>-86</v>
      </c>
      <c r="C44">
        <v>1.333E-3</v>
      </c>
      <c r="D44">
        <f t="shared" si="1"/>
        <v>86</v>
      </c>
      <c r="E44">
        <f t="shared" si="0"/>
        <v>1.8651423274614499E-3</v>
      </c>
      <c r="G44">
        <v>-86</v>
      </c>
      <c r="H44">
        <v>3.9999999999999998E-6</v>
      </c>
      <c r="I44">
        <f t="shared" si="6"/>
        <v>86</v>
      </c>
      <c r="J44">
        <f t="shared" si="7"/>
        <v>7.5577602811641E-6</v>
      </c>
      <c r="L44">
        <v>-86</v>
      </c>
      <c r="M44">
        <v>2.5000000000000001E-4</v>
      </c>
      <c r="N44">
        <f t="shared" si="4"/>
        <v>86</v>
      </c>
      <c r="O44">
        <f t="shared" si="5"/>
        <v>3.6538798102165362E-4</v>
      </c>
    </row>
    <row r="45" spans="2:15">
      <c r="B45">
        <v>-88</v>
      </c>
      <c r="C45">
        <v>1.2669999999999999E-3</v>
      </c>
      <c r="D45">
        <f t="shared" si="1"/>
        <v>88</v>
      </c>
      <c r="E45">
        <f t="shared" si="0"/>
        <v>1.7727946953440788E-3</v>
      </c>
      <c r="G45">
        <v>-88</v>
      </c>
      <c r="H45">
        <v>3.0000000000000001E-6</v>
      </c>
      <c r="I45">
        <f t="shared" si="6"/>
        <v>88</v>
      </c>
      <c r="J45">
        <f t="shared" si="7"/>
        <v>5.6683202108730757E-6</v>
      </c>
      <c r="L45">
        <v>-88</v>
      </c>
      <c r="M45">
        <v>2.3800000000000001E-4</v>
      </c>
      <c r="N45">
        <f t="shared" si="4"/>
        <v>88</v>
      </c>
      <c r="O45">
        <f t="shared" si="5"/>
        <v>3.4784935793261422E-4</v>
      </c>
    </row>
    <row r="46" spans="2:15">
      <c r="B46">
        <v>-90</v>
      </c>
      <c r="C46">
        <v>1.2049999999999999E-3</v>
      </c>
      <c r="D46">
        <f t="shared" si="1"/>
        <v>90</v>
      </c>
      <c r="E46">
        <f t="shared" si="0"/>
        <v>1.6860438894156391E-3</v>
      </c>
      <c r="G46">
        <v>-90</v>
      </c>
      <c r="H46">
        <v>3.0000000000000001E-6</v>
      </c>
      <c r="I46">
        <f t="shared" si="6"/>
        <v>90</v>
      </c>
      <c r="J46">
        <f t="shared" si="7"/>
        <v>5.6683202108730757E-6</v>
      </c>
      <c r="L46">
        <v>-90</v>
      </c>
      <c r="M46">
        <v>2.2699999999999999E-4</v>
      </c>
      <c r="N46">
        <f t="shared" si="4"/>
        <v>90</v>
      </c>
      <c r="O46">
        <f t="shared" si="5"/>
        <v>3.3177228676766141E-4</v>
      </c>
    </row>
    <row r="47" spans="2:15">
      <c r="B47">
        <v>-92</v>
      </c>
      <c r="C47">
        <v>1.147E-3</v>
      </c>
      <c r="D47">
        <f t="shared" si="1"/>
        <v>92</v>
      </c>
      <c r="E47">
        <f t="shared" si="0"/>
        <v>1.6048899096761315E-3</v>
      </c>
      <c r="G47">
        <v>-92</v>
      </c>
      <c r="H47">
        <v>3.0000000000000001E-6</v>
      </c>
      <c r="I47">
        <f t="shared" si="6"/>
        <v>92</v>
      </c>
      <c r="J47">
        <f t="shared" si="7"/>
        <v>5.6683202108730757E-6</v>
      </c>
      <c r="L47">
        <v>-92</v>
      </c>
      <c r="M47">
        <v>2.1699999999999999E-4</v>
      </c>
      <c r="N47">
        <f t="shared" si="4"/>
        <v>92</v>
      </c>
      <c r="O47">
        <f t="shared" si="5"/>
        <v>3.1715676752679529E-4</v>
      </c>
    </row>
    <row r="48" spans="2:15">
      <c r="B48">
        <v>-94</v>
      </c>
      <c r="C48">
        <v>1.0920000000000001E-3</v>
      </c>
      <c r="D48">
        <f t="shared" si="1"/>
        <v>94</v>
      </c>
      <c r="E48">
        <f t="shared" si="0"/>
        <v>1.5279335495783223E-3</v>
      </c>
      <c r="G48">
        <v>-94</v>
      </c>
      <c r="H48">
        <v>3.0000000000000001E-6</v>
      </c>
      <c r="I48">
        <f t="shared" si="6"/>
        <v>94</v>
      </c>
      <c r="J48">
        <f t="shared" si="7"/>
        <v>5.6683202108730757E-6</v>
      </c>
      <c r="L48">
        <v>-94</v>
      </c>
      <c r="M48">
        <v>2.0699999999999999E-4</v>
      </c>
      <c r="N48">
        <f t="shared" si="4"/>
        <v>94</v>
      </c>
      <c r="O48">
        <f t="shared" si="5"/>
        <v>3.0254124828592917E-4</v>
      </c>
    </row>
    <row r="49" spans="2:15">
      <c r="B49">
        <v>-96</v>
      </c>
      <c r="C49">
        <v>1.041E-3</v>
      </c>
      <c r="D49">
        <f t="shared" si="1"/>
        <v>96</v>
      </c>
      <c r="E49">
        <f t="shared" si="0"/>
        <v>1.4565740156694445E-3</v>
      </c>
      <c r="G49">
        <v>-96</v>
      </c>
      <c r="H49">
        <v>3.0000000000000001E-6</v>
      </c>
      <c r="I49">
        <f t="shared" si="6"/>
        <v>96</v>
      </c>
      <c r="J49">
        <f t="shared" si="7"/>
        <v>5.6683202108730757E-6</v>
      </c>
      <c r="L49">
        <v>-96</v>
      </c>
      <c r="M49">
        <v>1.9799999999999999E-4</v>
      </c>
      <c r="N49">
        <f t="shared" si="4"/>
        <v>96</v>
      </c>
      <c r="O49">
        <f t="shared" si="5"/>
        <v>2.8938728096914964E-4</v>
      </c>
    </row>
    <row r="50" spans="2:15">
      <c r="B50">
        <v>-98</v>
      </c>
      <c r="C50">
        <v>9.9299999999999996E-4</v>
      </c>
      <c r="D50">
        <f t="shared" si="1"/>
        <v>98</v>
      </c>
      <c r="E50">
        <f t="shared" si="0"/>
        <v>1.3894121014022653E-3</v>
      </c>
      <c r="G50">
        <v>-98</v>
      </c>
      <c r="H50">
        <v>3.0000000000000001E-6</v>
      </c>
      <c r="I50">
        <f t="shared" si="6"/>
        <v>98</v>
      </c>
      <c r="J50">
        <f t="shared" si="7"/>
        <v>5.6683202108730757E-6</v>
      </c>
      <c r="L50">
        <v>-98</v>
      </c>
      <c r="M50">
        <v>1.8900000000000001E-4</v>
      </c>
      <c r="N50">
        <f t="shared" si="4"/>
        <v>98</v>
      </c>
      <c r="O50">
        <f t="shared" si="5"/>
        <v>2.762333136523701E-4</v>
      </c>
    </row>
    <row r="51" spans="2:15">
      <c r="B51">
        <v>-100</v>
      </c>
      <c r="C51">
        <v>9.4799999999999995E-4</v>
      </c>
      <c r="D51">
        <f t="shared" si="1"/>
        <v>100</v>
      </c>
      <c r="E51">
        <f t="shared" si="0"/>
        <v>1.326447806776785E-3</v>
      </c>
      <c r="G51">
        <v>-100</v>
      </c>
      <c r="H51">
        <v>3.0000000000000001E-6</v>
      </c>
      <c r="I51">
        <f t="shared" si="6"/>
        <v>100</v>
      </c>
      <c r="J51">
        <f t="shared" si="7"/>
        <v>5.6683202108730757E-6</v>
      </c>
      <c r="L51">
        <v>-100</v>
      </c>
      <c r="M51">
        <v>1.8100000000000001E-4</v>
      </c>
      <c r="N51">
        <f t="shared" si="4"/>
        <v>100</v>
      </c>
      <c r="O51">
        <f t="shared" si="5"/>
        <v>2.6454089825967721E-4</v>
      </c>
    </row>
    <row r="52" spans="2:15">
      <c r="B52">
        <v>-102</v>
      </c>
      <c r="C52">
        <v>9.0499999999999999E-4</v>
      </c>
      <c r="D52">
        <f t="shared" si="1"/>
        <v>102</v>
      </c>
      <c r="E52">
        <f t="shared" si="0"/>
        <v>1.2662819252457706E-3</v>
      </c>
      <c r="G52">
        <v>-102</v>
      </c>
      <c r="H52">
        <v>1.9999999999999999E-6</v>
      </c>
      <c r="I52">
        <f t="shared" si="6"/>
        <v>102</v>
      </c>
      <c r="J52">
        <f t="shared" si="7"/>
        <v>3.77888014058205E-6</v>
      </c>
      <c r="L52">
        <v>-102</v>
      </c>
      <c r="M52">
        <v>1.74E-4</v>
      </c>
      <c r="N52">
        <f t="shared" si="4"/>
        <v>102</v>
      </c>
      <c r="O52">
        <f t="shared" si="5"/>
        <v>2.543100347910709E-4</v>
      </c>
    </row>
    <row r="53" spans="2:15">
      <c r="B53">
        <v>-104</v>
      </c>
      <c r="C53">
        <v>8.6499999999999999E-4</v>
      </c>
      <c r="D53">
        <f t="shared" si="1"/>
        <v>104</v>
      </c>
      <c r="E53">
        <f t="shared" si="0"/>
        <v>1.2103136633564548E-3</v>
      </c>
      <c r="G53">
        <v>-104</v>
      </c>
      <c r="H53">
        <v>1.9999999999999999E-6</v>
      </c>
      <c r="I53">
        <f t="shared" si="6"/>
        <v>104</v>
      </c>
      <c r="J53">
        <f t="shared" si="7"/>
        <v>3.77888014058205E-6</v>
      </c>
      <c r="L53">
        <v>-104</v>
      </c>
      <c r="M53">
        <v>1.66E-4</v>
      </c>
      <c r="N53">
        <f t="shared" si="4"/>
        <v>104</v>
      </c>
      <c r="O53">
        <f t="shared" si="5"/>
        <v>2.4261761939837798E-4</v>
      </c>
    </row>
    <row r="54" spans="2:15">
      <c r="B54">
        <v>-106</v>
      </c>
      <c r="C54">
        <v>8.2700000000000004E-4</v>
      </c>
      <c r="D54">
        <f t="shared" si="1"/>
        <v>106</v>
      </c>
      <c r="E54">
        <f t="shared" si="0"/>
        <v>1.1571438145616048E-3</v>
      </c>
      <c r="G54">
        <v>-106</v>
      </c>
      <c r="H54">
        <v>1.9999999999999999E-6</v>
      </c>
      <c r="I54">
        <f t="shared" si="6"/>
        <v>106</v>
      </c>
      <c r="J54">
        <f t="shared" si="7"/>
        <v>3.77888014058205E-6</v>
      </c>
      <c r="L54">
        <v>-106</v>
      </c>
      <c r="M54">
        <v>1.5899999999999999E-4</v>
      </c>
      <c r="N54">
        <f t="shared" si="4"/>
        <v>106</v>
      </c>
      <c r="O54">
        <f t="shared" si="5"/>
        <v>2.3238675592977164E-4</v>
      </c>
    </row>
    <row r="55" spans="2:15">
      <c r="B55">
        <v>-108</v>
      </c>
      <c r="C55">
        <v>7.9199999999999995E-4</v>
      </c>
      <c r="D55">
        <f t="shared" si="1"/>
        <v>108</v>
      </c>
      <c r="E55">
        <f t="shared" si="0"/>
        <v>1.1081715854084533E-3</v>
      </c>
      <c r="G55">
        <v>-108</v>
      </c>
      <c r="H55">
        <v>1.9999999999999999E-6</v>
      </c>
      <c r="I55">
        <f t="shared" si="6"/>
        <v>108</v>
      </c>
      <c r="J55">
        <f t="shared" si="7"/>
        <v>3.77888014058205E-6</v>
      </c>
      <c r="L55">
        <v>-108</v>
      </c>
      <c r="M55">
        <v>1.5300000000000001E-4</v>
      </c>
      <c r="N55">
        <f t="shared" si="4"/>
        <v>108</v>
      </c>
      <c r="O55">
        <f t="shared" si="5"/>
        <v>2.2361744438525202E-4</v>
      </c>
    </row>
    <row r="56" spans="2:15">
      <c r="B56">
        <v>-110</v>
      </c>
      <c r="C56">
        <v>7.5799999999999999E-4</v>
      </c>
      <c r="D56">
        <f t="shared" si="1"/>
        <v>110</v>
      </c>
      <c r="E56">
        <f t="shared" si="0"/>
        <v>1.0605985628025349E-3</v>
      </c>
      <c r="G56">
        <v>-110</v>
      </c>
      <c r="H56">
        <v>1.9999999999999999E-6</v>
      </c>
      <c r="I56">
        <f t="shared" si="6"/>
        <v>110</v>
      </c>
      <c r="J56">
        <f t="shared" si="7"/>
        <v>3.77888014058205E-6</v>
      </c>
      <c r="L56">
        <v>-110</v>
      </c>
      <c r="M56">
        <v>1.47E-4</v>
      </c>
      <c r="N56">
        <f t="shared" si="4"/>
        <v>110</v>
      </c>
      <c r="O56">
        <f t="shared" si="5"/>
        <v>2.148481328407323E-4</v>
      </c>
    </row>
    <row r="57" spans="2:15">
      <c r="B57">
        <v>-112</v>
      </c>
      <c r="C57">
        <v>7.2599999999999997E-4</v>
      </c>
      <c r="D57">
        <f t="shared" si="1"/>
        <v>112</v>
      </c>
      <c r="E57">
        <f t="shared" si="0"/>
        <v>1.0158239532910823E-3</v>
      </c>
      <c r="G57">
        <v>-112</v>
      </c>
      <c r="H57">
        <v>1.9999999999999999E-6</v>
      </c>
      <c r="I57">
        <f t="shared" si="6"/>
        <v>112</v>
      </c>
      <c r="J57">
        <f t="shared" si="7"/>
        <v>3.77888014058205E-6</v>
      </c>
      <c r="L57">
        <v>-112</v>
      </c>
      <c r="M57">
        <v>1.4100000000000001E-4</v>
      </c>
      <c r="N57">
        <f t="shared" si="4"/>
        <v>112</v>
      </c>
      <c r="O57">
        <f t="shared" si="5"/>
        <v>2.0607882129621265E-4</v>
      </c>
    </row>
    <row r="58" spans="2:15">
      <c r="B58">
        <v>-114</v>
      </c>
      <c r="C58">
        <v>6.96E-4</v>
      </c>
      <c r="D58">
        <f t="shared" si="1"/>
        <v>114</v>
      </c>
      <c r="E58">
        <f t="shared" si="0"/>
        <v>9.7384775687409553E-4</v>
      </c>
      <c r="G58">
        <v>-114</v>
      </c>
      <c r="H58">
        <v>1.9999999999999999E-6</v>
      </c>
      <c r="I58">
        <f t="shared" si="6"/>
        <v>114</v>
      </c>
      <c r="J58">
        <f t="shared" si="7"/>
        <v>3.77888014058205E-6</v>
      </c>
      <c r="L58">
        <v>-114</v>
      </c>
      <c r="M58">
        <v>1.35E-4</v>
      </c>
      <c r="N58">
        <f t="shared" si="4"/>
        <v>114</v>
      </c>
      <c r="O58">
        <f t="shared" si="5"/>
        <v>1.9730950975169295E-4</v>
      </c>
    </row>
    <row r="59" spans="2:15">
      <c r="B59">
        <v>-116</v>
      </c>
      <c r="C59">
        <v>6.6699999999999995E-4</v>
      </c>
      <c r="D59">
        <f t="shared" si="1"/>
        <v>116</v>
      </c>
      <c r="E59">
        <f t="shared" si="0"/>
        <v>9.3327076700434137E-4</v>
      </c>
      <c r="G59">
        <v>-116</v>
      </c>
      <c r="H59">
        <v>1.9999999999999999E-6</v>
      </c>
      <c r="I59">
        <f t="shared" si="6"/>
        <v>116</v>
      </c>
      <c r="J59">
        <f t="shared" si="7"/>
        <v>3.77888014058205E-6</v>
      </c>
      <c r="L59">
        <v>-116</v>
      </c>
      <c r="M59">
        <v>1.2999999999999999E-4</v>
      </c>
      <c r="N59">
        <f t="shared" si="4"/>
        <v>116</v>
      </c>
      <c r="O59">
        <f t="shared" si="5"/>
        <v>1.9000175013125984E-4</v>
      </c>
    </row>
    <row r="60" spans="2:15">
      <c r="B60">
        <v>-118</v>
      </c>
      <c r="C60">
        <v>6.4000000000000005E-4</v>
      </c>
      <c r="D60">
        <f t="shared" si="1"/>
        <v>118</v>
      </c>
      <c r="E60">
        <f t="shared" si="0"/>
        <v>8.9549219022905322E-4</v>
      </c>
      <c r="G60">
        <v>-118</v>
      </c>
      <c r="H60">
        <v>1.9999999999999999E-6</v>
      </c>
      <c r="I60">
        <f t="shared" si="6"/>
        <v>118</v>
      </c>
      <c r="J60">
        <f t="shared" si="7"/>
        <v>3.77888014058205E-6</v>
      </c>
      <c r="L60">
        <v>-118</v>
      </c>
      <c r="M60">
        <v>1.25E-4</v>
      </c>
      <c r="N60">
        <f t="shared" si="4"/>
        <v>118</v>
      </c>
      <c r="O60">
        <f t="shared" si="5"/>
        <v>1.8269399051082681E-4</v>
      </c>
    </row>
    <row r="61" spans="2:15">
      <c r="B61">
        <v>-120</v>
      </c>
      <c r="C61">
        <v>6.1499999999999999E-4</v>
      </c>
      <c r="D61">
        <f t="shared" si="1"/>
        <v>120</v>
      </c>
      <c r="E61">
        <f t="shared" si="0"/>
        <v>8.6051202654823075E-4</v>
      </c>
      <c r="G61">
        <v>-120</v>
      </c>
      <c r="H61">
        <v>1.9999999999999999E-6</v>
      </c>
      <c r="I61">
        <f t="shared" si="6"/>
        <v>120</v>
      </c>
      <c r="J61">
        <f t="shared" si="7"/>
        <v>3.77888014058205E-6</v>
      </c>
      <c r="L61">
        <v>-120</v>
      </c>
      <c r="M61">
        <v>1.2E-4</v>
      </c>
      <c r="N61">
        <f t="shared" si="4"/>
        <v>120</v>
      </c>
      <c r="O61">
        <f t="shared" si="5"/>
        <v>1.7538623089039372E-4</v>
      </c>
    </row>
    <row r="62" spans="2:15">
      <c r="B62">
        <v>-122</v>
      </c>
      <c r="C62">
        <v>5.9100000000000005E-4</v>
      </c>
      <c r="D62">
        <f t="shared" si="1"/>
        <v>122</v>
      </c>
      <c r="E62">
        <f t="shared" si="0"/>
        <v>8.2693106941464139E-4</v>
      </c>
      <c r="G62">
        <v>-122</v>
      </c>
      <c r="H62">
        <v>1.9999999999999999E-6</v>
      </c>
      <c r="I62">
        <f t="shared" si="6"/>
        <v>122</v>
      </c>
      <c r="J62">
        <f t="shared" si="7"/>
        <v>3.77888014058205E-6</v>
      </c>
      <c r="L62">
        <v>-122</v>
      </c>
      <c r="M62">
        <v>1.16E-4</v>
      </c>
      <c r="N62">
        <f t="shared" si="4"/>
        <v>122</v>
      </c>
      <c r="O62">
        <f t="shared" si="5"/>
        <v>1.6954002319404728E-4</v>
      </c>
    </row>
    <row r="63" spans="2:15">
      <c r="B63">
        <v>-124</v>
      </c>
      <c r="C63">
        <v>5.6800000000000004E-4</v>
      </c>
      <c r="D63">
        <f t="shared" si="1"/>
        <v>124</v>
      </c>
      <c r="E63">
        <f t="shared" si="0"/>
        <v>7.9474931882828482E-4</v>
      </c>
      <c r="G63">
        <v>-124</v>
      </c>
      <c r="H63">
        <v>1.9999999999999999E-6</v>
      </c>
      <c r="I63">
        <f t="shared" si="6"/>
        <v>124</v>
      </c>
      <c r="J63">
        <f t="shared" si="7"/>
        <v>3.77888014058205E-6</v>
      </c>
      <c r="L63">
        <v>-124</v>
      </c>
      <c r="M63">
        <v>1.11E-4</v>
      </c>
      <c r="N63">
        <f t="shared" si="4"/>
        <v>124</v>
      </c>
      <c r="O63">
        <f t="shared" si="5"/>
        <v>1.6223226357361419E-4</v>
      </c>
    </row>
    <row r="64" spans="2:15">
      <c r="B64">
        <v>-126</v>
      </c>
      <c r="C64">
        <v>5.4600000000000004E-4</v>
      </c>
      <c r="D64">
        <f t="shared" si="1"/>
        <v>126</v>
      </c>
      <c r="E64">
        <f t="shared" si="0"/>
        <v>7.6396677478916114E-4</v>
      </c>
      <c r="G64">
        <v>-126</v>
      </c>
      <c r="H64">
        <v>9.9999999999999995E-7</v>
      </c>
      <c r="I64">
        <f t="shared" si="6"/>
        <v>126</v>
      </c>
      <c r="J64">
        <f t="shared" si="7"/>
        <v>1.889440070291025E-6</v>
      </c>
      <c r="L64">
        <v>-126</v>
      </c>
      <c r="M64">
        <v>1.07E-4</v>
      </c>
      <c r="N64">
        <f t="shared" si="4"/>
        <v>126</v>
      </c>
      <c r="O64">
        <f t="shared" si="5"/>
        <v>1.5638605587726774E-4</v>
      </c>
    </row>
    <row r="65" spans="2:15">
      <c r="B65">
        <v>-128</v>
      </c>
      <c r="C65">
        <v>5.2499999999999997E-4</v>
      </c>
      <c r="D65">
        <f t="shared" si="1"/>
        <v>128</v>
      </c>
      <c r="E65">
        <f t="shared" si="0"/>
        <v>7.3458343729727025E-4</v>
      </c>
      <c r="G65">
        <v>-128</v>
      </c>
      <c r="H65">
        <v>9.9999999999999995E-7</v>
      </c>
      <c r="I65">
        <f t="shared" si="6"/>
        <v>128</v>
      </c>
      <c r="J65">
        <f t="shared" si="7"/>
        <v>1.889440070291025E-6</v>
      </c>
      <c r="L65">
        <v>-128</v>
      </c>
      <c r="M65">
        <v>1.03E-4</v>
      </c>
      <c r="N65">
        <f t="shared" si="4"/>
        <v>128</v>
      </c>
      <c r="O65">
        <f t="shared" si="5"/>
        <v>1.5053984818092127E-4</v>
      </c>
    </row>
    <row r="66" spans="2:15">
      <c r="B66">
        <v>-130</v>
      </c>
      <c r="C66">
        <v>5.0500000000000002E-4</v>
      </c>
      <c r="D66">
        <f t="shared" si="1"/>
        <v>130</v>
      </c>
      <c r="E66">
        <f t="shared" ref="E66:E129" si="8">C66/$A$3*$A$5</f>
        <v>7.0659930635261236E-4</v>
      </c>
      <c r="G66">
        <v>-130</v>
      </c>
      <c r="H66">
        <v>9.9999999999999995E-7</v>
      </c>
      <c r="I66">
        <f t="shared" si="6"/>
        <v>130</v>
      </c>
      <c r="J66">
        <f t="shared" si="7"/>
        <v>1.889440070291025E-6</v>
      </c>
      <c r="L66">
        <v>-130</v>
      </c>
      <c r="M66">
        <v>1E-4</v>
      </c>
      <c r="N66">
        <f t="shared" si="4"/>
        <v>130</v>
      </c>
      <c r="O66">
        <f t="shared" si="5"/>
        <v>1.4615519240866143E-4</v>
      </c>
    </row>
    <row r="67" spans="2:15">
      <c r="B67">
        <v>-132</v>
      </c>
      <c r="C67">
        <v>4.8700000000000002E-4</v>
      </c>
      <c r="D67">
        <f t="shared" ref="D67:D130" si="9">ABS(B67)</f>
        <v>132</v>
      </c>
      <c r="E67">
        <f t="shared" si="8"/>
        <v>6.8141358850242015E-4</v>
      </c>
      <c r="G67">
        <v>-132</v>
      </c>
      <c r="H67">
        <v>9.9999999999999995E-7</v>
      </c>
      <c r="I67">
        <f t="shared" si="6"/>
        <v>132</v>
      </c>
      <c r="J67">
        <f t="shared" si="7"/>
        <v>1.889440070291025E-6</v>
      </c>
      <c r="L67">
        <v>-132</v>
      </c>
      <c r="M67">
        <v>9.6000000000000002E-5</v>
      </c>
      <c r="N67">
        <f t="shared" ref="N67:N130" si="10">ABS(L67)</f>
        <v>132</v>
      </c>
      <c r="O67">
        <f t="shared" ref="O67:O130" si="11">M67/$A$13*$A$15/2</f>
        <v>1.4030898471231498E-4</v>
      </c>
    </row>
    <row r="68" spans="2:15">
      <c r="B68">
        <v>-134</v>
      </c>
      <c r="C68">
        <v>4.6900000000000002E-4</v>
      </c>
      <c r="D68">
        <f t="shared" si="9"/>
        <v>134</v>
      </c>
      <c r="E68">
        <f t="shared" si="8"/>
        <v>6.5622787065222805E-4</v>
      </c>
      <c r="G68">
        <v>-134</v>
      </c>
      <c r="H68">
        <v>9.9999999999999995E-7</v>
      </c>
      <c r="I68">
        <f t="shared" si="6"/>
        <v>134</v>
      </c>
      <c r="J68">
        <f t="shared" si="7"/>
        <v>1.889440070291025E-6</v>
      </c>
      <c r="L68">
        <v>-134</v>
      </c>
      <c r="M68">
        <v>9.2999999999999997E-5</v>
      </c>
      <c r="N68">
        <f t="shared" si="10"/>
        <v>134</v>
      </c>
      <c r="O68">
        <f t="shared" si="11"/>
        <v>1.3592432894005512E-4</v>
      </c>
    </row>
    <row r="69" spans="2:15">
      <c r="B69">
        <v>-136</v>
      </c>
      <c r="C69">
        <v>4.5199999999999998E-4</v>
      </c>
      <c r="D69">
        <f t="shared" si="9"/>
        <v>136</v>
      </c>
      <c r="E69">
        <f t="shared" si="8"/>
        <v>6.3244135934926885E-4</v>
      </c>
      <c r="G69">
        <v>-136</v>
      </c>
      <c r="H69">
        <v>9.9999999999999995E-7</v>
      </c>
      <c r="I69">
        <f t="shared" si="6"/>
        <v>136</v>
      </c>
      <c r="J69">
        <f t="shared" si="7"/>
        <v>1.889440070291025E-6</v>
      </c>
      <c r="L69">
        <v>-136</v>
      </c>
      <c r="M69">
        <v>9.0000000000000006E-5</v>
      </c>
      <c r="N69">
        <f t="shared" si="10"/>
        <v>136</v>
      </c>
      <c r="O69">
        <f t="shared" si="11"/>
        <v>1.3153967316779529E-4</v>
      </c>
    </row>
    <row r="70" spans="2:15">
      <c r="B70">
        <v>-138</v>
      </c>
      <c r="C70">
        <v>4.3600000000000003E-4</v>
      </c>
      <c r="D70">
        <f t="shared" si="9"/>
        <v>138</v>
      </c>
      <c r="E70">
        <f t="shared" si="8"/>
        <v>6.1005405459354253E-4</v>
      </c>
      <c r="G70">
        <v>-138</v>
      </c>
      <c r="H70">
        <v>9.9999999999999995E-7</v>
      </c>
      <c r="I70">
        <f t="shared" si="6"/>
        <v>138</v>
      </c>
      <c r="J70">
        <f t="shared" si="7"/>
        <v>1.889440070291025E-6</v>
      </c>
      <c r="L70">
        <v>-138</v>
      </c>
      <c r="M70">
        <v>8.6000000000000003E-5</v>
      </c>
      <c r="N70">
        <f t="shared" si="10"/>
        <v>138</v>
      </c>
      <c r="O70">
        <f t="shared" si="11"/>
        <v>1.2569346547144884E-4</v>
      </c>
    </row>
    <row r="71" spans="2:15">
      <c r="B71">
        <v>-140</v>
      </c>
      <c r="C71">
        <v>4.2000000000000002E-4</v>
      </c>
      <c r="D71">
        <f t="shared" si="9"/>
        <v>140</v>
      </c>
      <c r="E71">
        <f t="shared" si="8"/>
        <v>5.8766674983781622E-4</v>
      </c>
      <c r="G71">
        <v>-140</v>
      </c>
      <c r="H71">
        <v>9.9999999999999995E-7</v>
      </c>
      <c r="I71">
        <f t="shared" si="6"/>
        <v>140</v>
      </c>
      <c r="J71">
        <f t="shared" si="7"/>
        <v>1.889440070291025E-6</v>
      </c>
      <c r="L71">
        <v>-140</v>
      </c>
      <c r="M71">
        <v>8.2999999999999998E-5</v>
      </c>
      <c r="N71">
        <f t="shared" si="10"/>
        <v>140</v>
      </c>
      <c r="O71">
        <f t="shared" si="11"/>
        <v>1.2130880969918899E-4</v>
      </c>
    </row>
    <row r="72" spans="2:15">
      <c r="B72">
        <v>-142</v>
      </c>
      <c r="C72">
        <v>4.0499999999999998E-4</v>
      </c>
      <c r="D72">
        <f t="shared" si="9"/>
        <v>142</v>
      </c>
      <c r="E72">
        <f t="shared" si="8"/>
        <v>5.666786516293227E-4</v>
      </c>
      <c r="G72">
        <v>-142</v>
      </c>
      <c r="H72">
        <v>9.9999999999999995E-7</v>
      </c>
      <c r="I72">
        <f t="shared" si="6"/>
        <v>142</v>
      </c>
      <c r="J72">
        <f t="shared" si="7"/>
        <v>1.889440070291025E-6</v>
      </c>
      <c r="L72">
        <v>-142</v>
      </c>
      <c r="M72">
        <v>8.1000000000000004E-5</v>
      </c>
      <c r="N72">
        <f t="shared" si="10"/>
        <v>142</v>
      </c>
      <c r="O72">
        <f t="shared" si="11"/>
        <v>1.1838570585101578E-4</v>
      </c>
    </row>
    <row r="73" spans="2:15">
      <c r="B73">
        <v>-144</v>
      </c>
      <c r="C73">
        <v>3.9100000000000002E-4</v>
      </c>
      <c r="D73">
        <f t="shared" si="9"/>
        <v>144</v>
      </c>
      <c r="E73">
        <f t="shared" si="8"/>
        <v>5.4708975996806217E-4</v>
      </c>
      <c r="G73">
        <v>-144</v>
      </c>
      <c r="H73">
        <v>9.9999999999999995E-7</v>
      </c>
      <c r="I73">
        <f t="shared" si="6"/>
        <v>144</v>
      </c>
      <c r="J73">
        <f t="shared" si="7"/>
        <v>1.889440070291025E-6</v>
      </c>
      <c r="L73">
        <v>-144</v>
      </c>
      <c r="M73">
        <v>7.7999999999999999E-5</v>
      </c>
      <c r="N73">
        <f t="shared" si="10"/>
        <v>144</v>
      </c>
      <c r="O73">
        <f t="shared" si="11"/>
        <v>1.1400105007875592E-4</v>
      </c>
    </row>
    <row r="74" spans="2:15">
      <c r="B74">
        <v>-146</v>
      </c>
      <c r="C74">
        <v>3.7800000000000003E-4</v>
      </c>
      <c r="D74">
        <f t="shared" si="9"/>
        <v>146</v>
      </c>
      <c r="E74">
        <f t="shared" si="8"/>
        <v>5.2890007485403455E-4</v>
      </c>
      <c r="G74">
        <v>-146</v>
      </c>
      <c r="H74">
        <v>9.9999999999999995E-7</v>
      </c>
      <c r="I74">
        <f t="shared" si="6"/>
        <v>146</v>
      </c>
      <c r="J74">
        <f t="shared" si="7"/>
        <v>1.889440070291025E-6</v>
      </c>
      <c r="L74">
        <v>-146</v>
      </c>
      <c r="M74">
        <v>7.4999999999999993E-5</v>
      </c>
      <c r="N74">
        <f t="shared" si="10"/>
        <v>146</v>
      </c>
      <c r="O74">
        <f t="shared" si="11"/>
        <v>1.0961639430649607E-4</v>
      </c>
    </row>
    <row r="75" spans="2:15">
      <c r="B75">
        <v>-148</v>
      </c>
      <c r="C75">
        <v>3.6499999999999998E-4</v>
      </c>
      <c r="D75">
        <f t="shared" si="9"/>
        <v>148</v>
      </c>
      <c r="E75">
        <f t="shared" si="8"/>
        <v>5.1071038974000692E-4</v>
      </c>
      <c r="G75">
        <v>-148</v>
      </c>
      <c r="H75">
        <v>9.9999999999999995E-7</v>
      </c>
      <c r="I75">
        <f t="shared" si="6"/>
        <v>148</v>
      </c>
      <c r="J75">
        <f t="shared" si="7"/>
        <v>1.889440070291025E-6</v>
      </c>
      <c r="L75">
        <v>-148</v>
      </c>
      <c r="M75">
        <v>7.2999999999999999E-5</v>
      </c>
      <c r="N75">
        <f t="shared" si="10"/>
        <v>148</v>
      </c>
      <c r="O75">
        <f t="shared" si="11"/>
        <v>1.0669329045832284E-4</v>
      </c>
    </row>
    <row r="76" spans="2:15">
      <c r="B76">
        <v>-150</v>
      </c>
      <c r="C76">
        <v>3.5300000000000002E-4</v>
      </c>
      <c r="D76">
        <f t="shared" si="9"/>
        <v>150</v>
      </c>
      <c r="E76">
        <f t="shared" si="8"/>
        <v>4.9391991117321218E-4</v>
      </c>
      <c r="G76">
        <v>-150</v>
      </c>
      <c r="H76">
        <v>9.9999999999999995E-7</v>
      </c>
      <c r="I76">
        <f t="shared" si="6"/>
        <v>150</v>
      </c>
      <c r="J76">
        <f t="shared" si="7"/>
        <v>1.889440070291025E-6</v>
      </c>
      <c r="L76">
        <v>-150</v>
      </c>
      <c r="M76">
        <v>7.1000000000000005E-5</v>
      </c>
      <c r="N76">
        <f t="shared" si="10"/>
        <v>150</v>
      </c>
      <c r="O76">
        <f t="shared" si="11"/>
        <v>1.0377018661014962E-4</v>
      </c>
    </row>
    <row r="77" spans="2:15">
      <c r="B77">
        <v>-152</v>
      </c>
      <c r="C77">
        <v>3.4099999999999999E-4</v>
      </c>
      <c r="D77">
        <f t="shared" si="9"/>
        <v>152</v>
      </c>
      <c r="E77">
        <f t="shared" si="8"/>
        <v>4.7712943260641745E-4</v>
      </c>
      <c r="G77">
        <v>-152</v>
      </c>
      <c r="H77">
        <v>9.9999999999999995E-7</v>
      </c>
      <c r="I77">
        <f t="shared" si="6"/>
        <v>152</v>
      </c>
      <c r="J77">
        <f t="shared" si="7"/>
        <v>1.889440070291025E-6</v>
      </c>
      <c r="L77">
        <v>-152</v>
      </c>
      <c r="M77">
        <v>6.7999999999999999E-5</v>
      </c>
      <c r="N77">
        <f t="shared" si="10"/>
        <v>152</v>
      </c>
      <c r="O77">
        <f t="shared" si="11"/>
        <v>9.938553083788977E-5</v>
      </c>
    </row>
    <row r="78" spans="2:15">
      <c r="B78">
        <v>-154</v>
      </c>
      <c r="C78">
        <v>3.3E-4</v>
      </c>
      <c r="D78">
        <f t="shared" si="9"/>
        <v>154</v>
      </c>
      <c r="E78">
        <f t="shared" si="8"/>
        <v>4.6173816058685556E-4</v>
      </c>
      <c r="G78">
        <v>-154</v>
      </c>
      <c r="H78">
        <v>9.9999999999999995E-7</v>
      </c>
      <c r="I78">
        <f t="shared" si="6"/>
        <v>154</v>
      </c>
      <c r="J78">
        <f t="shared" si="7"/>
        <v>1.889440070291025E-6</v>
      </c>
      <c r="L78">
        <v>-154</v>
      </c>
      <c r="M78">
        <v>6.6000000000000005E-5</v>
      </c>
      <c r="N78">
        <f t="shared" si="10"/>
        <v>154</v>
      </c>
      <c r="O78">
        <f t="shared" si="11"/>
        <v>9.646242698971656E-5</v>
      </c>
    </row>
    <row r="79" spans="2:15">
      <c r="B79">
        <v>-156</v>
      </c>
      <c r="C79">
        <v>3.2000000000000003E-4</v>
      </c>
      <c r="D79">
        <f t="shared" si="9"/>
        <v>156</v>
      </c>
      <c r="E79">
        <f t="shared" si="8"/>
        <v>4.4774609511452661E-4</v>
      </c>
      <c r="G79">
        <v>-156</v>
      </c>
      <c r="H79">
        <v>9.9999999999999995E-7</v>
      </c>
      <c r="I79">
        <f t="shared" si="6"/>
        <v>156</v>
      </c>
      <c r="J79">
        <f t="shared" si="7"/>
        <v>1.889440070291025E-6</v>
      </c>
      <c r="L79">
        <v>-156</v>
      </c>
      <c r="M79">
        <v>6.3999999999999997E-5</v>
      </c>
      <c r="N79">
        <f t="shared" si="10"/>
        <v>156</v>
      </c>
      <c r="O79">
        <f t="shared" si="11"/>
        <v>9.3539323141543309E-5</v>
      </c>
    </row>
    <row r="80" spans="2:15">
      <c r="B80">
        <v>-158</v>
      </c>
      <c r="C80">
        <v>3.0899999999999998E-4</v>
      </c>
      <c r="D80">
        <f t="shared" si="9"/>
        <v>158</v>
      </c>
      <c r="E80">
        <f t="shared" si="8"/>
        <v>4.3235482309496472E-4</v>
      </c>
      <c r="G80">
        <v>-158</v>
      </c>
      <c r="H80">
        <v>9.9999999999999995E-7</v>
      </c>
      <c r="I80">
        <f t="shared" si="6"/>
        <v>158</v>
      </c>
      <c r="J80">
        <f t="shared" si="7"/>
        <v>1.889440070291025E-6</v>
      </c>
      <c r="L80">
        <v>-158</v>
      </c>
      <c r="M80">
        <v>6.2000000000000003E-5</v>
      </c>
      <c r="N80">
        <f t="shared" si="10"/>
        <v>158</v>
      </c>
      <c r="O80">
        <f t="shared" si="11"/>
        <v>9.0616219293370085E-5</v>
      </c>
    </row>
    <row r="81" spans="2:15">
      <c r="B81">
        <v>-160</v>
      </c>
      <c r="C81">
        <v>2.9999999999999997E-4</v>
      </c>
      <c r="D81">
        <f t="shared" si="9"/>
        <v>160</v>
      </c>
      <c r="E81">
        <f t="shared" si="8"/>
        <v>4.1976196416986867E-4</v>
      </c>
      <c r="G81">
        <v>-160</v>
      </c>
      <c r="H81">
        <v>9.9999999999999995E-7</v>
      </c>
      <c r="I81">
        <f t="shared" si="6"/>
        <v>160</v>
      </c>
      <c r="J81">
        <f t="shared" si="7"/>
        <v>1.889440070291025E-6</v>
      </c>
      <c r="L81">
        <v>-160</v>
      </c>
      <c r="M81">
        <v>6.0000000000000002E-5</v>
      </c>
      <c r="N81">
        <f t="shared" si="10"/>
        <v>160</v>
      </c>
      <c r="O81">
        <f t="shared" si="11"/>
        <v>8.7693115445196861E-5</v>
      </c>
    </row>
    <row r="82" spans="2:15">
      <c r="B82">
        <v>-162</v>
      </c>
      <c r="C82">
        <v>2.9E-4</v>
      </c>
      <c r="D82">
        <f t="shared" si="9"/>
        <v>162</v>
      </c>
      <c r="E82">
        <f t="shared" si="8"/>
        <v>4.0576989869753978E-4</v>
      </c>
      <c r="G82">
        <v>-162</v>
      </c>
      <c r="H82">
        <v>9.9999999999999995E-7</v>
      </c>
      <c r="I82">
        <f t="shared" si="6"/>
        <v>162</v>
      </c>
      <c r="J82">
        <f t="shared" si="7"/>
        <v>1.889440070291025E-6</v>
      </c>
      <c r="L82">
        <v>-162</v>
      </c>
      <c r="M82">
        <v>5.8E-5</v>
      </c>
      <c r="N82">
        <f t="shared" si="10"/>
        <v>162</v>
      </c>
      <c r="O82">
        <f t="shared" si="11"/>
        <v>8.4770011597023638E-5</v>
      </c>
    </row>
    <row r="83" spans="2:15">
      <c r="B83">
        <v>-164</v>
      </c>
      <c r="C83">
        <v>2.81E-4</v>
      </c>
      <c r="D83">
        <f t="shared" si="9"/>
        <v>164</v>
      </c>
      <c r="E83">
        <f t="shared" si="8"/>
        <v>3.9317703977244373E-4</v>
      </c>
      <c r="G83">
        <v>-164</v>
      </c>
      <c r="H83">
        <v>9.9999999999999995E-7</v>
      </c>
      <c r="I83">
        <f t="shared" si="6"/>
        <v>164</v>
      </c>
      <c r="J83">
        <f t="shared" si="7"/>
        <v>1.889440070291025E-6</v>
      </c>
      <c r="L83">
        <v>-164</v>
      </c>
      <c r="M83">
        <v>5.7000000000000003E-5</v>
      </c>
      <c r="N83">
        <f t="shared" si="10"/>
        <v>164</v>
      </c>
      <c r="O83">
        <f t="shared" si="11"/>
        <v>8.3308459672937026E-5</v>
      </c>
    </row>
    <row r="84" spans="2:15">
      <c r="B84">
        <v>-166</v>
      </c>
      <c r="C84">
        <v>2.7300000000000002E-4</v>
      </c>
      <c r="D84">
        <f t="shared" si="9"/>
        <v>166</v>
      </c>
      <c r="E84">
        <f t="shared" si="8"/>
        <v>3.8198338739458057E-4</v>
      </c>
      <c r="G84">
        <v>-166</v>
      </c>
      <c r="H84">
        <v>9.9999999999999995E-7</v>
      </c>
      <c r="I84">
        <f t="shared" ref="I84:I147" si="12">ABS(G84)</f>
        <v>166</v>
      </c>
      <c r="J84">
        <f t="shared" ref="J84:J147" si="13">H84/$A$8*$A$10/2</f>
        <v>1.889440070291025E-6</v>
      </c>
      <c r="L84">
        <v>-166</v>
      </c>
      <c r="M84">
        <v>5.5000000000000002E-5</v>
      </c>
      <c r="N84">
        <f t="shared" si="10"/>
        <v>166</v>
      </c>
      <c r="O84">
        <f t="shared" si="11"/>
        <v>8.0385355824763788E-5</v>
      </c>
    </row>
    <row r="85" spans="2:15">
      <c r="B85">
        <v>-168</v>
      </c>
      <c r="C85">
        <v>2.6400000000000002E-4</v>
      </c>
      <c r="D85">
        <f t="shared" si="9"/>
        <v>168</v>
      </c>
      <c r="E85">
        <f t="shared" si="8"/>
        <v>3.6939052846948447E-4</v>
      </c>
      <c r="G85">
        <v>-168</v>
      </c>
      <c r="H85">
        <v>9.9999999999999995E-7</v>
      </c>
      <c r="I85">
        <f t="shared" si="12"/>
        <v>168</v>
      </c>
      <c r="J85">
        <f t="shared" si="13"/>
        <v>1.889440070291025E-6</v>
      </c>
      <c r="L85">
        <v>-168</v>
      </c>
      <c r="M85">
        <v>5.3000000000000001E-5</v>
      </c>
      <c r="N85">
        <f t="shared" si="10"/>
        <v>168</v>
      </c>
      <c r="O85">
        <f t="shared" si="11"/>
        <v>7.7462251976590551E-5</v>
      </c>
    </row>
    <row r="86" spans="2:15">
      <c r="B86">
        <v>-170</v>
      </c>
      <c r="C86">
        <v>2.5599999999999999E-4</v>
      </c>
      <c r="D86">
        <f t="shared" si="9"/>
        <v>170</v>
      </c>
      <c r="E86">
        <f t="shared" si="8"/>
        <v>3.5819687609162126E-4</v>
      </c>
      <c r="G86">
        <v>-170</v>
      </c>
      <c r="H86">
        <v>9.9999999999999995E-7</v>
      </c>
      <c r="I86">
        <f t="shared" si="12"/>
        <v>170</v>
      </c>
      <c r="J86">
        <f t="shared" si="13"/>
        <v>1.889440070291025E-6</v>
      </c>
      <c r="L86">
        <v>-170</v>
      </c>
      <c r="M86">
        <v>5.1999999999999997E-5</v>
      </c>
      <c r="N86">
        <f t="shared" si="10"/>
        <v>170</v>
      </c>
      <c r="O86">
        <f t="shared" si="11"/>
        <v>7.6000700052503939E-5</v>
      </c>
    </row>
    <row r="87" spans="2:15">
      <c r="B87">
        <v>-172</v>
      </c>
      <c r="C87">
        <v>2.4899999999999998E-4</v>
      </c>
      <c r="D87">
        <f t="shared" si="9"/>
        <v>172</v>
      </c>
      <c r="E87">
        <f t="shared" si="8"/>
        <v>3.48402430260991E-4</v>
      </c>
      <c r="G87">
        <v>-172</v>
      </c>
      <c r="H87">
        <v>9.9999999999999995E-7</v>
      </c>
      <c r="I87">
        <f t="shared" si="12"/>
        <v>172</v>
      </c>
      <c r="J87">
        <f t="shared" si="13"/>
        <v>1.889440070291025E-6</v>
      </c>
      <c r="L87">
        <v>-172</v>
      </c>
      <c r="M87">
        <v>5.0000000000000002E-5</v>
      </c>
      <c r="N87">
        <f t="shared" si="10"/>
        <v>172</v>
      </c>
      <c r="O87">
        <f t="shared" si="11"/>
        <v>7.3077596204330716E-5</v>
      </c>
    </row>
    <row r="88" spans="2:15">
      <c r="B88">
        <v>-174</v>
      </c>
      <c r="C88">
        <v>2.42E-4</v>
      </c>
      <c r="D88">
        <f t="shared" si="9"/>
        <v>174</v>
      </c>
      <c r="E88">
        <f t="shared" si="8"/>
        <v>3.3860798443036079E-4</v>
      </c>
      <c r="G88">
        <v>-174</v>
      </c>
      <c r="H88">
        <v>9.9999999999999995E-7</v>
      </c>
      <c r="I88">
        <f t="shared" si="12"/>
        <v>174</v>
      </c>
      <c r="J88">
        <f t="shared" si="13"/>
        <v>1.889440070291025E-6</v>
      </c>
      <c r="L88">
        <v>-174</v>
      </c>
      <c r="M88">
        <v>4.8999999999999998E-5</v>
      </c>
      <c r="N88">
        <f t="shared" si="10"/>
        <v>174</v>
      </c>
      <c r="O88">
        <f t="shared" si="11"/>
        <v>7.161604428024409E-5</v>
      </c>
    </row>
    <row r="89" spans="2:15">
      <c r="B89">
        <v>-176</v>
      </c>
      <c r="C89">
        <v>2.3499999999999999E-4</v>
      </c>
      <c r="D89">
        <f t="shared" si="9"/>
        <v>176</v>
      </c>
      <c r="E89">
        <f t="shared" si="8"/>
        <v>3.2881353859973047E-4</v>
      </c>
      <c r="G89">
        <v>-176</v>
      </c>
      <c r="H89">
        <v>9.9999999999999995E-7</v>
      </c>
      <c r="I89">
        <f t="shared" si="12"/>
        <v>176</v>
      </c>
      <c r="J89">
        <f t="shared" si="13"/>
        <v>1.889440070291025E-6</v>
      </c>
      <c r="L89">
        <v>-176</v>
      </c>
      <c r="M89">
        <v>4.8000000000000001E-5</v>
      </c>
      <c r="N89">
        <f t="shared" si="10"/>
        <v>176</v>
      </c>
      <c r="O89">
        <f t="shared" si="11"/>
        <v>7.0154492356157492E-5</v>
      </c>
    </row>
    <row r="90" spans="2:15">
      <c r="B90">
        <v>-178</v>
      </c>
      <c r="C90">
        <v>2.2800000000000001E-4</v>
      </c>
      <c r="D90">
        <f t="shared" si="9"/>
        <v>178</v>
      </c>
      <c r="E90">
        <f t="shared" si="8"/>
        <v>3.1901909276910021E-4</v>
      </c>
      <c r="G90">
        <v>-178</v>
      </c>
      <c r="H90">
        <v>9.9999999999999995E-7</v>
      </c>
      <c r="I90">
        <f t="shared" si="12"/>
        <v>178</v>
      </c>
      <c r="J90">
        <f t="shared" si="13"/>
        <v>1.889440070291025E-6</v>
      </c>
      <c r="L90">
        <v>-178</v>
      </c>
      <c r="M90">
        <v>4.6E-5</v>
      </c>
      <c r="N90">
        <f t="shared" si="10"/>
        <v>178</v>
      </c>
      <c r="O90">
        <f t="shared" si="11"/>
        <v>6.7231388507984268E-5</v>
      </c>
    </row>
    <row r="91" spans="2:15">
      <c r="B91">
        <v>-180</v>
      </c>
      <c r="C91">
        <v>2.2100000000000001E-4</v>
      </c>
      <c r="D91">
        <f t="shared" si="9"/>
        <v>180</v>
      </c>
      <c r="E91">
        <f t="shared" si="8"/>
        <v>3.0922464693846995E-4</v>
      </c>
      <c r="G91">
        <v>-180</v>
      </c>
      <c r="H91">
        <v>9.9999999999999995E-7</v>
      </c>
      <c r="I91">
        <f t="shared" si="12"/>
        <v>180</v>
      </c>
      <c r="J91">
        <f t="shared" si="13"/>
        <v>1.889440070291025E-6</v>
      </c>
      <c r="L91">
        <v>-180</v>
      </c>
      <c r="M91">
        <v>4.5000000000000003E-5</v>
      </c>
      <c r="N91">
        <f t="shared" si="10"/>
        <v>180</v>
      </c>
      <c r="O91">
        <f t="shared" si="11"/>
        <v>6.5769836583897643E-5</v>
      </c>
    </row>
    <row r="92" spans="2:15">
      <c r="B92">
        <v>-182</v>
      </c>
      <c r="C92">
        <v>2.1499999999999999E-4</v>
      </c>
      <c r="D92">
        <f t="shared" si="9"/>
        <v>182</v>
      </c>
      <c r="E92">
        <f t="shared" si="8"/>
        <v>3.0082940765507258E-4</v>
      </c>
      <c r="G92">
        <v>-182</v>
      </c>
      <c r="H92">
        <v>9.9999999999999995E-7</v>
      </c>
      <c r="I92">
        <f t="shared" si="12"/>
        <v>182</v>
      </c>
      <c r="J92">
        <f t="shared" si="13"/>
        <v>1.889440070291025E-6</v>
      </c>
      <c r="L92">
        <v>-182</v>
      </c>
      <c r="M92">
        <v>4.3999999999999999E-5</v>
      </c>
      <c r="N92">
        <f t="shared" si="10"/>
        <v>182</v>
      </c>
      <c r="O92">
        <f t="shared" si="11"/>
        <v>6.4308284659811031E-5</v>
      </c>
    </row>
    <row r="93" spans="2:15">
      <c r="B93">
        <v>-184</v>
      </c>
      <c r="C93">
        <v>2.0900000000000001E-4</v>
      </c>
      <c r="D93">
        <f t="shared" si="9"/>
        <v>184</v>
      </c>
      <c r="E93">
        <f t="shared" si="8"/>
        <v>2.9243416837167522E-4</v>
      </c>
      <c r="G93">
        <v>-184</v>
      </c>
      <c r="H93">
        <v>9.9999999999999995E-7</v>
      </c>
      <c r="I93">
        <f t="shared" si="12"/>
        <v>184</v>
      </c>
      <c r="J93">
        <f t="shared" si="13"/>
        <v>1.889440070291025E-6</v>
      </c>
      <c r="L93">
        <v>-184</v>
      </c>
      <c r="M93">
        <v>4.3000000000000002E-5</v>
      </c>
      <c r="N93">
        <f t="shared" si="10"/>
        <v>184</v>
      </c>
      <c r="O93">
        <f t="shared" si="11"/>
        <v>6.2846732735724419E-5</v>
      </c>
    </row>
    <row r="94" spans="2:15">
      <c r="B94">
        <v>-186</v>
      </c>
      <c r="C94">
        <v>2.03E-4</v>
      </c>
      <c r="D94">
        <f t="shared" si="9"/>
        <v>186</v>
      </c>
      <c r="E94">
        <f t="shared" si="8"/>
        <v>2.8403892908827785E-4</v>
      </c>
      <c r="G94">
        <v>-186</v>
      </c>
      <c r="H94">
        <v>9.9999999999999995E-7</v>
      </c>
      <c r="I94">
        <f t="shared" si="12"/>
        <v>186</v>
      </c>
      <c r="J94">
        <f t="shared" si="13"/>
        <v>1.889440070291025E-6</v>
      </c>
      <c r="L94">
        <v>-186</v>
      </c>
      <c r="M94">
        <v>4.1E-5</v>
      </c>
      <c r="N94">
        <f t="shared" si="10"/>
        <v>186</v>
      </c>
      <c r="O94">
        <f t="shared" si="11"/>
        <v>5.9923628887551188E-5</v>
      </c>
    </row>
    <row r="95" spans="2:15">
      <c r="B95">
        <v>-188</v>
      </c>
      <c r="C95">
        <v>1.9799999999999999E-4</v>
      </c>
      <c r="D95">
        <f t="shared" si="9"/>
        <v>188</v>
      </c>
      <c r="E95">
        <f t="shared" si="8"/>
        <v>2.7704289635211332E-4</v>
      </c>
      <c r="G95">
        <v>-188</v>
      </c>
      <c r="H95">
        <v>9.9999999999999995E-7</v>
      </c>
      <c r="I95">
        <f t="shared" si="12"/>
        <v>188</v>
      </c>
      <c r="J95">
        <f t="shared" si="13"/>
        <v>1.889440070291025E-6</v>
      </c>
      <c r="L95">
        <v>-188</v>
      </c>
      <c r="M95">
        <v>4.0000000000000003E-5</v>
      </c>
      <c r="N95">
        <f t="shared" si="10"/>
        <v>188</v>
      </c>
      <c r="O95">
        <f t="shared" si="11"/>
        <v>5.8462076963464576E-5</v>
      </c>
    </row>
    <row r="96" spans="2:15">
      <c r="B96">
        <v>-190</v>
      </c>
      <c r="C96">
        <v>1.92E-4</v>
      </c>
      <c r="D96">
        <f t="shared" si="9"/>
        <v>190</v>
      </c>
      <c r="E96">
        <f t="shared" si="8"/>
        <v>2.6864765706871596E-4</v>
      </c>
      <c r="G96">
        <v>-190</v>
      </c>
      <c r="H96">
        <v>0</v>
      </c>
      <c r="I96">
        <f t="shared" si="12"/>
        <v>190</v>
      </c>
      <c r="J96">
        <f t="shared" si="13"/>
        <v>0</v>
      </c>
      <c r="L96">
        <v>-190</v>
      </c>
      <c r="M96">
        <v>3.8999999999999999E-5</v>
      </c>
      <c r="N96">
        <f t="shared" si="10"/>
        <v>190</v>
      </c>
      <c r="O96">
        <f t="shared" si="11"/>
        <v>5.7000525039377958E-5</v>
      </c>
    </row>
    <row r="97" spans="2:15">
      <c r="B97">
        <v>-192</v>
      </c>
      <c r="C97">
        <v>1.8699999999999999E-4</v>
      </c>
      <c r="D97">
        <f t="shared" si="9"/>
        <v>192</v>
      </c>
      <c r="E97">
        <f t="shared" si="8"/>
        <v>2.6165162433255148E-4</v>
      </c>
      <c r="G97">
        <v>-192</v>
      </c>
      <c r="H97">
        <v>0</v>
      </c>
      <c r="I97">
        <f t="shared" si="12"/>
        <v>192</v>
      </c>
      <c r="J97">
        <f t="shared" si="13"/>
        <v>0</v>
      </c>
      <c r="L97">
        <v>-192</v>
      </c>
      <c r="M97">
        <v>3.8000000000000002E-5</v>
      </c>
      <c r="N97">
        <f t="shared" si="10"/>
        <v>192</v>
      </c>
      <c r="O97">
        <f t="shared" si="11"/>
        <v>5.5538973115291346E-5</v>
      </c>
    </row>
    <row r="98" spans="2:15">
      <c r="B98">
        <v>-194</v>
      </c>
      <c r="C98">
        <v>1.8200000000000001E-4</v>
      </c>
      <c r="D98">
        <f t="shared" si="9"/>
        <v>194</v>
      </c>
      <c r="E98">
        <f t="shared" si="8"/>
        <v>2.5465559159638701E-4</v>
      </c>
      <c r="G98">
        <v>-194</v>
      </c>
      <c r="H98">
        <v>0</v>
      </c>
      <c r="I98">
        <f t="shared" si="12"/>
        <v>194</v>
      </c>
      <c r="J98">
        <f t="shared" si="13"/>
        <v>0</v>
      </c>
      <c r="L98">
        <v>-194</v>
      </c>
      <c r="M98">
        <v>3.6999999999999998E-5</v>
      </c>
      <c r="N98">
        <f t="shared" si="10"/>
        <v>194</v>
      </c>
      <c r="O98">
        <f t="shared" si="11"/>
        <v>5.4077421191204727E-5</v>
      </c>
    </row>
    <row r="99" spans="2:15">
      <c r="B99">
        <v>-196</v>
      </c>
      <c r="C99">
        <v>1.7799999999999999E-4</v>
      </c>
      <c r="D99">
        <f t="shared" si="9"/>
        <v>196</v>
      </c>
      <c r="E99">
        <f t="shared" si="8"/>
        <v>2.4905876540745543E-4</v>
      </c>
      <c r="G99">
        <v>-196</v>
      </c>
      <c r="H99">
        <v>0</v>
      </c>
      <c r="I99">
        <f t="shared" si="12"/>
        <v>196</v>
      </c>
      <c r="J99">
        <f t="shared" si="13"/>
        <v>0</v>
      </c>
      <c r="L99">
        <v>-196</v>
      </c>
      <c r="M99">
        <v>3.6000000000000001E-5</v>
      </c>
      <c r="N99">
        <f t="shared" si="10"/>
        <v>196</v>
      </c>
      <c r="O99">
        <f t="shared" si="11"/>
        <v>5.2615869267118122E-5</v>
      </c>
    </row>
    <row r="100" spans="2:15">
      <c r="B100">
        <v>-198</v>
      </c>
      <c r="C100">
        <v>1.73E-4</v>
      </c>
      <c r="D100">
        <f t="shared" si="9"/>
        <v>198</v>
      </c>
      <c r="E100">
        <f t="shared" si="8"/>
        <v>2.4206273267129096E-4</v>
      </c>
      <c r="G100">
        <v>-198</v>
      </c>
      <c r="H100">
        <v>0</v>
      </c>
      <c r="I100">
        <f t="shared" si="12"/>
        <v>198</v>
      </c>
      <c r="J100">
        <f t="shared" si="13"/>
        <v>0</v>
      </c>
      <c r="L100">
        <v>-198</v>
      </c>
      <c r="M100">
        <v>3.4999999999999997E-5</v>
      </c>
      <c r="N100">
        <f t="shared" si="10"/>
        <v>198</v>
      </c>
      <c r="O100">
        <f t="shared" si="11"/>
        <v>5.1154317343031497E-5</v>
      </c>
    </row>
    <row r="101" spans="2:15">
      <c r="B101">
        <v>-200</v>
      </c>
      <c r="C101">
        <v>1.6799999999999999E-4</v>
      </c>
      <c r="D101">
        <f t="shared" si="9"/>
        <v>200</v>
      </c>
      <c r="E101">
        <f t="shared" si="8"/>
        <v>2.3506669993512646E-4</v>
      </c>
      <c r="G101">
        <v>-200</v>
      </c>
      <c r="H101">
        <v>0</v>
      </c>
      <c r="I101">
        <f t="shared" si="12"/>
        <v>200</v>
      </c>
      <c r="J101">
        <f t="shared" si="13"/>
        <v>0</v>
      </c>
      <c r="L101">
        <v>-200</v>
      </c>
      <c r="M101">
        <v>3.4E-5</v>
      </c>
      <c r="N101">
        <f t="shared" si="10"/>
        <v>200</v>
      </c>
      <c r="O101">
        <f t="shared" si="11"/>
        <v>4.9692765418944885E-5</v>
      </c>
    </row>
    <row r="102" spans="2:15">
      <c r="B102">
        <v>-202</v>
      </c>
      <c r="C102">
        <v>1.64E-4</v>
      </c>
      <c r="D102">
        <f t="shared" si="9"/>
        <v>202</v>
      </c>
      <c r="E102">
        <f t="shared" si="8"/>
        <v>2.2946987374619491E-4</v>
      </c>
      <c r="G102">
        <v>-202</v>
      </c>
      <c r="H102">
        <v>0</v>
      </c>
      <c r="I102">
        <f t="shared" si="12"/>
        <v>202</v>
      </c>
      <c r="J102">
        <f t="shared" si="13"/>
        <v>0</v>
      </c>
      <c r="L102">
        <v>-202</v>
      </c>
      <c r="M102">
        <v>3.4E-5</v>
      </c>
      <c r="N102">
        <f t="shared" si="10"/>
        <v>202</v>
      </c>
      <c r="O102">
        <f t="shared" si="11"/>
        <v>4.9692765418944885E-5</v>
      </c>
    </row>
    <row r="103" spans="2:15">
      <c r="B103">
        <v>-204</v>
      </c>
      <c r="C103">
        <v>1.6000000000000001E-4</v>
      </c>
      <c r="D103">
        <f t="shared" si="9"/>
        <v>204</v>
      </c>
      <c r="E103">
        <f t="shared" si="8"/>
        <v>2.2387304755726331E-4</v>
      </c>
      <c r="G103">
        <v>-204</v>
      </c>
      <c r="H103">
        <v>0</v>
      </c>
      <c r="I103">
        <f t="shared" si="12"/>
        <v>204</v>
      </c>
      <c r="J103">
        <f t="shared" si="13"/>
        <v>0</v>
      </c>
      <c r="L103">
        <v>-204</v>
      </c>
      <c r="M103">
        <v>3.3000000000000003E-5</v>
      </c>
      <c r="N103">
        <f t="shared" si="10"/>
        <v>204</v>
      </c>
      <c r="O103">
        <f t="shared" si="11"/>
        <v>4.823121349485828E-5</v>
      </c>
    </row>
    <row r="104" spans="2:15">
      <c r="B104">
        <v>-206</v>
      </c>
      <c r="C104">
        <v>1.56E-4</v>
      </c>
      <c r="D104">
        <f t="shared" si="9"/>
        <v>206</v>
      </c>
      <c r="E104">
        <f t="shared" si="8"/>
        <v>2.1827622136833173E-4</v>
      </c>
      <c r="G104">
        <v>-206</v>
      </c>
      <c r="H104">
        <v>0</v>
      </c>
      <c r="I104">
        <f t="shared" si="12"/>
        <v>206</v>
      </c>
      <c r="J104">
        <f t="shared" si="13"/>
        <v>0</v>
      </c>
      <c r="L104">
        <v>-206</v>
      </c>
      <c r="M104">
        <v>3.1999999999999999E-5</v>
      </c>
      <c r="N104">
        <f t="shared" si="10"/>
        <v>206</v>
      </c>
      <c r="O104">
        <f t="shared" si="11"/>
        <v>4.6769661570771654E-5</v>
      </c>
    </row>
    <row r="105" spans="2:15">
      <c r="B105">
        <v>-208</v>
      </c>
      <c r="C105">
        <v>1.5200000000000001E-4</v>
      </c>
      <c r="D105">
        <f t="shared" si="9"/>
        <v>208</v>
      </c>
      <c r="E105">
        <f t="shared" si="8"/>
        <v>2.1267939517940015E-4</v>
      </c>
      <c r="G105">
        <v>-208</v>
      </c>
      <c r="H105">
        <v>0</v>
      </c>
      <c r="I105">
        <f t="shared" si="12"/>
        <v>208</v>
      </c>
      <c r="J105">
        <f t="shared" si="13"/>
        <v>0</v>
      </c>
      <c r="L105">
        <v>-208</v>
      </c>
      <c r="M105">
        <v>3.1000000000000001E-5</v>
      </c>
      <c r="N105">
        <f t="shared" si="10"/>
        <v>208</v>
      </c>
      <c r="O105">
        <f t="shared" si="11"/>
        <v>4.5308109646685043E-5</v>
      </c>
    </row>
    <row r="106" spans="2:15">
      <c r="B106">
        <v>-210</v>
      </c>
      <c r="C106">
        <v>1.4799999999999999E-4</v>
      </c>
      <c r="D106">
        <f t="shared" si="9"/>
        <v>210</v>
      </c>
      <c r="E106">
        <f t="shared" si="8"/>
        <v>2.0708256899046857E-4</v>
      </c>
      <c r="G106">
        <v>-210</v>
      </c>
      <c r="H106">
        <v>0</v>
      </c>
      <c r="I106">
        <f t="shared" si="12"/>
        <v>210</v>
      </c>
      <c r="J106">
        <f t="shared" si="13"/>
        <v>0</v>
      </c>
      <c r="L106">
        <v>-210</v>
      </c>
      <c r="M106">
        <v>3.0000000000000001E-5</v>
      </c>
      <c r="N106">
        <f t="shared" si="10"/>
        <v>210</v>
      </c>
      <c r="O106">
        <f t="shared" si="11"/>
        <v>4.3846557722598431E-5</v>
      </c>
    </row>
    <row r="107" spans="2:15">
      <c r="B107">
        <v>-212</v>
      </c>
      <c r="C107">
        <v>1.45E-4</v>
      </c>
      <c r="D107">
        <f t="shared" si="9"/>
        <v>212</v>
      </c>
      <c r="E107">
        <f t="shared" si="8"/>
        <v>2.0288494934876989E-4</v>
      </c>
      <c r="G107">
        <v>-212</v>
      </c>
      <c r="H107">
        <v>0</v>
      </c>
      <c r="I107">
        <f t="shared" si="12"/>
        <v>212</v>
      </c>
      <c r="J107">
        <f t="shared" si="13"/>
        <v>0</v>
      </c>
      <c r="L107">
        <v>-212</v>
      </c>
      <c r="M107">
        <v>3.0000000000000001E-5</v>
      </c>
      <c r="N107">
        <f t="shared" si="10"/>
        <v>212</v>
      </c>
      <c r="O107">
        <f t="shared" si="11"/>
        <v>4.3846557722598431E-5</v>
      </c>
    </row>
    <row r="108" spans="2:15">
      <c r="B108">
        <v>-214</v>
      </c>
      <c r="C108">
        <v>1.4100000000000001E-4</v>
      </c>
      <c r="D108">
        <f t="shared" si="9"/>
        <v>214</v>
      </c>
      <c r="E108">
        <f t="shared" si="8"/>
        <v>1.9728812315983831E-4</v>
      </c>
      <c r="G108">
        <v>-214</v>
      </c>
      <c r="H108">
        <v>0</v>
      </c>
      <c r="I108">
        <f t="shared" si="12"/>
        <v>214</v>
      </c>
      <c r="J108">
        <f t="shared" si="13"/>
        <v>0</v>
      </c>
      <c r="L108">
        <v>-214</v>
      </c>
      <c r="M108">
        <v>2.9E-5</v>
      </c>
      <c r="N108">
        <f t="shared" si="10"/>
        <v>214</v>
      </c>
      <c r="O108">
        <f t="shared" si="11"/>
        <v>4.2385005798511819E-5</v>
      </c>
    </row>
    <row r="109" spans="2:15">
      <c r="B109">
        <v>-216</v>
      </c>
      <c r="C109">
        <v>1.3799999999999999E-4</v>
      </c>
      <c r="D109">
        <f t="shared" si="9"/>
        <v>216</v>
      </c>
      <c r="E109">
        <f t="shared" si="8"/>
        <v>1.930905035181396E-4</v>
      </c>
      <c r="G109">
        <v>-216</v>
      </c>
      <c r="H109">
        <v>0</v>
      </c>
      <c r="I109">
        <f t="shared" si="12"/>
        <v>216</v>
      </c>
      <c r="J109">
        <f t="shared" si="13"/>
        <v>0</v>
      </c>
      <c r="L109">
        <v>-216</v>
      </c>
      <c r="M109">
        <v>2.8E-5</v>
      </c>
      <c r="N109">
        <f t="shared" si="10"/>
        <v>216</v>
      </c>
      <c r="O109">
        <f t="shared" si="11"/>
        <v>4.09234538744252E-5</v>
      </c>
    </row>
    <row r="110" spans="2:15">
      <c r="B110">
        <v>-218</v>
      </c>
      <c r="C110">
        <v>1.35E-4</v>
      </c>
      <c r="D110">
        <f t="shared" si="9"/>
        <v>218</v>
      </c>
      <c r="E110">
        <f t="shared" si="8"/>
        <v>1.8889288387644092E-4</v>
      </c>
      <c r="G110">
        <v>-218</v>
      </c>
      <c r="H110">
        <v>0</v>
      </c>
      <c r="I110">
        <f t="shared" si="12"/>
        <v>218</v>
      </c>
      <c r="J110">
        <f t="shared" si="13"/>
        <v>0</v>
      </c>
      <c r="L110">
        <v>-218</v>
      </c>
      <c r="M110">
        <v>2.8E-5</v>
      </c>
      <c r="N110">
        <f t="shared" si="10"/>
        <v>218</v>
      </c>
      <c r="O110">
        <f t="shared" si="11"/>
        <v>4.09234538744252E-5</v>
      </c>
    </row>
    <row r="111" spans="2:15">
      <c r="B111">
        <v>-220</v>
      </c>
      <c r="C111">
        <v>1.3100000000000001E-4</v>
      </c>
      <c r="D111">
        <f t="shared" si="9"/>
        <v>220</v>
      </c>
      <c r="E111">
        <f t="shared" si="8"/>
        <v>1.8329605768750934E-4</v>
      </c>
      <c r="G111">
        <v>-220</v>
      </c>
      <c r="H111">
        <v>0</v>
      </c>
      <c r="I111">
        <f t="shared" si="12"/>
        <v>220</v>
      </c>
      <c r="J111">
        <f t="shared" si="13"/>
        <v>0</v>
      </c>
      <c r="L111">
        <v>-220</v>
      </c>
      <c r="M111">
        <v>2.6999999999999999E-5</v>
      </c>
      <c r="N111">
        <f t="shared" si="10"/>
        <v>220</v>
      </c>
      <c r="O111">
        <f t="shared" si="11"/>
        <v>3.9461901950338588E-5</v>
      </c>
    </row>
    <row r="112" spans="2:15">
      <c r="B112">
        <v>-222</v>
      </c>
      <c r="C112">
        <v>1.2799999999999999E-4</v>
      </c>
      <c r="D112">
        <f t="shared" si="9"/>
        <v>222</v>
      </c>
      <c r="E112">
        <f t="shared" si="8"/>
        <v>1.7909843804581063E-4</v>
      </c>
      <c r="G112">
        <v>-222</v>
      </c>
      <c r="H112">
        <v>0</v>
      </c>
      <c r="I112">
        <f t="shared" si="12"/>
        <v>222</v>
      </c>
      <c r="J112">
        <f t="shared" si="13"/>
        <v>0</v>
      </c>
      <c r="L112">
        <v>-222</v>
      </c>
      <c r="M112">
        <v>2.5999999999999998E-5</v>
      </c>
      <c r="N112">
        <f t="shared" si="10"/>
        <v>222</v>
      </c>
      <c r="O112">
        <f t="shared" si="11"/>
        <v>3.800035002625197E-5</v>
      </c>
    </row>
    <row r="113" spans="2:15">
      <c r="B113">
        <v>-224</v>
      </c>
      <c r="C113">
        <v>1.25E-4</v>
      </c>
      <c r="D113">
        <f t="shared" si="9"/>
        <v>224</v>
      </c>
      <c r="E113">
        <f t="shared" si="8"/>
        <v>1.7490081840411195E-4</v>
      </c>
      <c r="G113">
        <v>-224</v>
      </c>
      <c r="H113">
        <v>0</v>
      </c>
      <c r="I113">
        <f t="shared" si="12"/>
        <v>224</v>
      </c>
      <c r="J113">
        <f t="shared" si="13"/>
        <v>0</v>
      </c>
      <c r="L113">
        <v>-224</v>
      </c>
      <c r="M113">
        <v>2.5999999999999998E-5</v>
      </c>
      <c r="N113">
        <f t="shared" si="10"/>
        <v>224</v>
      </c>
      <c r="O113">
        <f t="shared" si="11"/>
        <v>3.800035002625197E-5</v>
      </c>
    </row>
    <row r="114" spans="2:15">
      <c r="B114">
        <v>-226</v>
      </c>
      <c r="C114">
        <v>1.22E-4</v>
      </c>
      <c r="D114">
        <f t="shared" si="9"/>
        <v>226</v>
      </c>
      <c r="E114">
        <f t="shared" si="8"/>
        <v>1.7070319876241326E-4</v>
      </c>
      <c r="G114">
        <v>-226</v>
      </c>
      <c r="H114">
        <v>0</v>
      </c>
      <c r="I114">
        <f t="shared" si="12"/>
        <v>226</v>
      </c>
      <c r="J114">
        <f t="shared" si="13"/>
        <v>0</v>
      </c>
      <c r="L114">
        <v>-226</v>
      </c>
      <c r="M114">
        <v>2.5000000000000001E-5</v>
      </c>
      <c r="N114">
        <f t="shared" si="10"/>
        <v>226</v>
      </c>
      <c r="O114">
        <f t="shared" si="11"/>
        <v>3.6538798102165358E-5</v>
      </c>
    </row>
    <row r="115" spans="2:15">
      <c r="B115">
        <v>-228</v>
      </c>
      <c r="C115">
        <v>1.2E-4</v>
      </c>
      <c r="D115">
        <f t="shared" si="9"/>
        <v>228</v>
      </c>
      <c r="E115">
        <f t="shared" si="8"/>
        <v>1.6790478566794747E-4</v>
      </c>
      <c r="G115">
        <v>-228</v>
      </c>
      <c r="H115">
        <v>0</v>
      </c>
      <c r="I115">
        <f t="shared" si="12"/>
        <v>228</v>
      </c>
      <c r="J115">
        <f t="shared" si="13"/>
        <v>0</v>
      </c>
      <c r="L115">
        <v>-228</v>
      </c>
      <c r="M115">
        <v>2.5000000000000001E-5</v>
      </c>
      <c r="N115">
        <f t="shared" si="10"/>
        <v>228</v>
      </c>
      <c r="O115">
        <f t="shared" si="11"/>
        <v>3.6538798102165358E-5</v>
      </c>
    </row>
    <row r="116" spans="2:15">
      <c r="B116">
        <v>-230</v>
      </c>
      <c r="C116">
        <v>1.17E-4</v>
      </c>
      <c r="D116">
        <f t="shared" si="9"/>
        <v>230</v>
      </c>
      <c r="E116">
        <f t="shared" si="8"/>
        <v>1.6370716602624879E-4</v>
      </c>
      <c r="G116">
        <v>-230</v>
      </c>
      <c r="H116">
        <v>0</v>
      </c>
      <c r="I116">
        <f t="shared" si="12"/>
        <v>230</v>
      </c>
      <c r="J116">
        <f t="shared" si="13"/>
        <v>0</v>
      </c>
      <c r="L116">
        <v>-230</v>
      </c>
      <c r="M116">
        <v>2.4000000000000001E-5</v>
      </c>
      <c r="N116">
        <f t="shared" si="10"/>
        <v>230</v>
      </c>
      <c r="O116">
        <f t="shared" si="11"/>
        <v>3.5077246178078746E-5</v>
      </c>
    </row>
    <row r="117" spans="2:15">
      <c r="B117">
        <v>-232</v>
      </c>
      <c r="C117">
        <v>1.1400000000000001E-4</v>
      </c>
      <c r="D117">
        <f t="shared" si="9"/>
        <v>232</v>
      </c>
      <c r="E117">
        <f t="shared" si="8"/>
        <v>1.5950954638455011E-4</v>
      </c>
      <c r="G117">
        <v>-232</v>
      </c>
      <c r="H117">
        <v>0</v>
      </c>
      <c r="I117">
        <f t="shared" si="12"/>
        <v>232</v>
      </c>
      <c r="J117">
        <f t="shared" si="13"/>
        <v>0</v>
      </c>
      <c r="L117">
        <v>-232</v>
      </c>
      <c r="M117">
        <v>2.4000000000000001E-5</v>
      </c>
      <c r="N117">
        <f t="shared" si="10"/>
        <v>232</v>
      </c>
      <c r="O117">
        <f t="shared" si="11"/>
        <v>3.5077246178078746E-5</v>
      </c>
    </row>
    <row r="118" spans="2:15">
      <c r="B118">
        <v>-234</v>
      </c>
      <c r="C118">
        <v>1.12E-4</v>
      </c>
      <c r="D118">
        <f t="shared" si="9"/>
        <v>234</v>
      </c>
      <c r="E118">
        <f t="shared" si="8"/>
        <v>1.5671113329008432E-4</v>
      </c>
      <c r="G118">
        <v>-234</v>
      </c>
      <c r="H118">
        <v>0</v>
      </c>
      <c r="I118">
        <f t="shared" si="12"/>
        <v>234</v>
      </c>
      <c r="J118">
        <f t="shared" si="13"/>
        <v>0</v>
      </c>
      <c r="L118">
        <v>-234</v>
      </c>
      <c r="M118">
        <v>2.3E-5</v>
      </c>
      <c r="N118">
        <f t="shared" si="10"/>
        <v>234</v>
      </c>
      <c r="O118">
        <f t="shared" si="11"/>
        <v>3.3615694253992134E-5</v>
      </c>
    </row>
    <row r="119" spans="2:15">
      <c r="B119">
        <v>-236</v>
      </c>
      <c r="C119">
        <v>1.0900000000000001E-4</v>
      </c>
      <c r="D119">
        <f t="shared" si="9"/>
        <v>236</v>
      </c>
      <c r="E119">
        <f t="shared" si="8"/>
        <v>1.5251351364838563E-4</v>
      </c>
      <c r="G119">
        <v>-236</v>
      </c>
      <c r="H119">
        <v>0</v>
      </c>
      <c r="I119">
        <f t="shared" si="12"/>
        <v>236</v>
      </c>
      <c r="J119">
        <f t="shared" si="13"/>
        <v>0</v>
      </c>
      <c r="L119">
        <v>-236</v>
      </c>
      <c r="M119">
        <v>2.3E-5</v>
      </c>
      <c r="N119">
        <f t="shared" si="10"/>
        <v>236</v>
      </c>
      <c r="O119">
        <f t="shared" si="11"/>
        <v>3.3615694253992134E-5</v>
      </c>
    </row>
    <row r="120" spans="2:15">
      <c r="B120">
        <v>-238</v>
      </c>
      <c r="C120">
        <v>1.07E-4</v>
      </c>
      <c r="D120">
        <f t="shared" si="9"/>
        <v>238</v>
      </c>
      <c r="E120">
        <f t="shared" si="8"/>
        <v>1.4971510055391984E-4</v>
      </c>
      <c r="G120">
        <v>-238</v>
      </c>
      <c r="H120">
        <v>0</v>
      </c>
      <c r="I120">
        <f t="shared" si="12"/>
        <v>238</v>
      </c>
      <c r="J120">
        <f t="shared" si="13"/>
        <v>0</v>
      </c>
      <c r="L120">
        <v>-238</v>
      </c>
      <c r="M120">
        <v>2.1999999999999999E-5</v>
      </c>
      <c r="N120">
        <f t="shared" si="10"/>
        <v>238</v>
      </c>
      <c r="O120">
        <f t="shared" si="11"/>
        <v>3.2154142329905515E-5</v>
      </c>
    </row>
    <row r="121" spans="2:15">
      <c r="B121">
        <v>-240</v>
      </c>
      <c r="C121">
        <v>1.05E-4</v>
      </c>
      <c r="D121">
        <f t="shared" si="9"/>
        <v>240</v>
      </c>
      <c r="E121">
        <f t="shared" si="8"/>
        <v>1.4691668745945406E-4</v>
      </c>
      <c r="G121">
        <v>-240</v>
      </c>
      <c r="H121">
        <v>0</v>
      </c>
      <c r="I121">
        <f t="shared" si="12"/>
        <v>240</v>
      </c>
      <c r="J121">
        <f t="shared" si="13"/>
        <v>0</v>
      </c>
      <c r="L121">
        <v>-240</v>
      </c>
      <c r="M121">
        <v>2.1999999999999999E-5</v>
      </c>
      <c r="N121">
        <f t="shared" si="10"/>
        <v>240</v>
      </c>
      <c r="O121">
        <f t="shared" si="11"/>
        <v>3.2154142329905515E-5</v>
      </c>
    </row>
    <row r="122" spans="2:15">
      <c r="B122">
        <v>-242</v>
      </c>
      <c r="C122">
        <v>1.02E-4</v>
      </c>
      <c r="D122">
        <f t="shared" si="9"/>
        <v>242</v>
      </c>
      <c r="E122">
        <f t="shared" si="8"/>
        <v>1.4271906781775535E-4</v>
      </c>
      <c r="G122">
        <v>-242</v>
      </c>
      <c r="H122">
        <v>0</v>
      </c>
      <c r="I122">
        <f t="shared" si="12"/>
        <v>242</v>
      </c>
      <c r="J122">
        <f t="shared" si="13"/>
        <v>0</v>
      </c>
      <c r="L122">
        <v>-242</v>
      </c>
      <c r="M122">
        <v>2.0999999999999999E-5</v>
      </c>
      <c r="N122">
        <f t="shared" si="10"/>
        <v>242</v>
      </c>
      <c r="O122">
        <f t="shared" si="11"/>
        <v>3.0692590405818897E-5</v>
      </c>
    </row>
    <row r="123" spans="2:15">
      <c r="B123">
        <v>-244</v>
      </c>
      <c r="C123">
        <v>1E-4</v>
      </c>
      <c r="D123">
        <f t="shared" si="9"/>
        <v>244</v>
      </c>
      <c r="E123">
        <f t="shared" si="8"/>
        <v>1.3992065472328958E-4</v>
      </c>
      <c r="G123">
        <v>-244</v>
      </c>
      <c r="H123">
        <v>0</v>
      </c>
      <c r="I123">
        <f t="shared" si="12"/>
        <v>244</v>
      </c>
      <c r="J123">
        <f t="shared" si="13"/>
        <v>0</v>
      </c>
      <c r="L123">
        <v>-244</v>
      </c>
      <c r="M123">
        <v>2.0999999999999999E-5</v>
      </c>
      <c r="N123">
        <f t="shared" si="10"/>
        <v>244</v>
      </c>
      <c r="O123">
        <f t="shared" si="11"/>
        <v>3.0692590405818897E-5</v>
      </c>
    </row>
    <row r="124" spans="2:15">
      <c r="B124">
        <v>-246</v>
      </c>
      <c r="C124">
        <v>9.7999999999999997E-5</v>
      </c>
      <c r="D124">
        <f t="shared" si="9"/>
        <v>246</v>
      </c>
      <c r="E124">
        <f t="shared" si="8"/>
        <v>1.3712224162882379E-4</v>
      </c>
      <c r="G124">
        <v>-246</v>
      </c>
      <c r="H124">
        <v>0</v>
      </c>
      <c r="I124">
        <f t="shared" si="12"/>
        <v>246</v>
      </c>
      <c r="J124">
        <f t="shared" si="13"/>
        <v>0</v>
      </c>
      <c r="L124">
        <v>-246</v>
      </c>
      <c r="M124">
        <v>2.0000000000000002E-5</v>
      </c>
      <c r="N124">
        <f t="shared" si="10"/>
        <v>246</v>
      </c>
      <c r="O124">
        <f t="shared" si="11"/>
        <v>2.9231038481732288E-5</v>
      </c>
    </row>
    <row r="125" spans="2:15">
      <c r="B125">
        <v>-248</v>
      </c>
      <c r="C125">
        <v>9.6000000000000002E-5</v>
      </c>
      <c r="D125">
        <f t="shared" si="9"/>
        <v>248</v>
      </c>
      <c r="E125">
        <f t="shared" si="8"/>
        <v>1.3432382853435798E-4</v>
      </c>
      <c r="G125">
        <v>-248</v>
      </c>
      <c r="H125">
        <v>0</v>
      </c>
      <c r="I125">
        <f t="shared" si="12"/>
        <v>248</v>
      </c>
      <c r="J125">
        <f t="shared" si="13"/>
        <v>0</v>
      </c>
      <c r="L125">
        <v>-248</v>
      </c>
      <c r="M125">
        <v>2.0000000000000002E-5</v>
      </c>
      <c r="N125">
        <f t="shared" si="10"/>
        <v>248</v>
      </c>
      <c r="O125">
        <f t="shared" si="11"/>
        <v>2.9231038481732288E-5</v>
      </c>
    </row>
    <row r="126" spans="2:15">
      <c r="B126">
        <v>-250</v>
      </c>
      <c r="C126">
        <v>9.3999999999999994E-5</v>
      </c>
      <c r="D126">
        <f t="shared" si="9"/>
        <v>250</v>
      </c>
      <c r="E126">
        <f t="shared" si="8"/>
        <v>1.3152541543989219E-4</v>
      </c>
      <c r="G126">
        <v>-250</v>
      </c>
      <c r="H126">
        <v>0</v>
      </c>
      <c r="I126">
        <f t="shared" si="12"/>
        <v>250</v>
      </c>
      <c r="J126">
        <f t="shared" si="13"/>
        <v>0</v>
      </c>
      <c r="L126">
        <v>-250</v>
      </c>
      <c r="M126">
        <v>1.9000000000000001E-5</v>
      </c>
      <c r="N126">
        <f t="shared" si="10"/>
        <v>250</v>
      </c>
      <c r="O126">
        <f t="shared" si="11"/>
        <v>2.7769486557645673E-5</v>
      </c>
    </row>
    <row r="127" spans="2:15">
      <c r="B127">
        <v>-252</v>
      </c>
      <c r="C127">
        <v>9.2E-5</v>
      </c>
      <c r="D127">
        <f t="shared" si="9"/>
        <v>252</v>
      </c>
      <c r="E127">
        <f t="shared" si="8"/>
        <v>1.287270023454264E-4</v>
      </c>
      <c r="G127">
        <v>-252</v>
      </c>
      <c r="H127">
        <v>0</v>
      </c>
      <c r="I127">
        <f t="shared" si="12"/>
        <v>252</v>
      </c>
      <c r="J127">
        <f t="shared" si="13"/>
        <v>0</v>
      </c>
      <c r="L127">
        <v>-252</v>
      </c>
      <c r="M127">
        <v>1.9000000000000001E-5</v>
      </c>
      <c r="N127">
        <f t="shared" si="10"/>
        <v>252</v>
      </c>
      <c r="O127">
        <f t="shared" si="11"/>
        <v>2.7769486557645673E-5</v>
      </c>
    </row>
    <row r="128" spans="2:15">
      <c r="B128">
        <v>-254</v>
      </c>
      <c r="C128">
        <v>9.0000000000000006E-5</v>
      </c>
      <c r="D128">
        <f t="shared" si="9"/>
        <v>254</v>
      </c>
      <c r="E128">
        <f t="shared" si="8"/>
        <v>1.2592858925096061E-4</v>
      </c>
      <c r="G128">
        <v>-254</v>
      </c>
      <c r="H128">
        <v>0</v>
      </c>
      <c r="I128">
        <f t="shared" si="12"/>
        <v>254</v>
      </c>
      <c r="J128">
        <f t="shared" si="13"/>
        <v>0</v>
      </c>
      <c r="L128">
        <v>-254</v>
      </c>
      <c r="M128">
        <v>1.9000000000000001E-5</v>
      </c>
      <c r="N128">
        <f t="shared" si="10"/>
        <v>254</v>
      </c>
      <c r="O128">
        <f t="shared" si="11"/>
        <v>2.7769486557645673E-5</v>
      </c>
    </row>
    <row r="129" spans="2:15">
      <c r="B129">
        <v>-256</v>
      </c>
      <c r="C129">
        <v>8.7999999999999998E-5</v>
      </c>
      <c r="D129">
        <f t="shared" si="9"/>
        <v>256</v>
      </c>
      <c r="E129">
        <f t="shared" si="8"/>
        <v>1.2313017615649482E-4</v>
      </c>
      <c r="G129">
        <v>-256</v>
      </c>
      <c r="H129">
        <v>0</v>
      </c>
      <c r="I129">
        <f t="shared" si="12"/>
        <v>256</v>
      </c>
      <c r="J129">
        <f t="shared" si="13"/>
        <v>0</v>
      </c>
      <c r="L129">
        <v>-256</v>
      </c>
      <c r="M129">
        <v>1.8E-5</v>
      </c>
      <c r="N129">
        <f t="shared" si="10"/>
        <v>256</v>
      </c>
      <c r="O129">
        <f t="shared" si="11"/>
        <v>2.6307934633559061E-5</v>
      </c>
    </row>
    <row r="130" spans="2:15">
      <c r="B130">
        <v>-258</v>
      </c>
      <c r="C130">
        <v>8.6000000000000003E-5</v>
      </c>
      <c r="D130">
        <f t="shared" si="9"/>
        <v>258</v>
      </c>
      <c r="E130">
        <f t="shared" ref="E130:E193" si="14">C130/$A$3*$A$5</f>
        <v>1.2033176306202902E-4</v>
      </c>
      <c r="G130">
        <v>-258</v>
      </c>
      <c r="H130">
        <v>0</v>
      </c>
      <c r="I130">
        <f t="shared" si="12"/>
        <v>258</v>
      </c>
      <c r="J130">
        <f t="shared" si="13"/>
        <v>0</v>
      </c>
      <c r="L130">
        <v>-258</v>
      </c>
      <c r="M130">
        <v>1.8E-5</v>
      </c>
      <c r="N130">
        <f t="shared" si="10"/>
        <v>258</v>
      </c>
      <c r="O130">
        <f t="shared" si="11"/>
        <v>2.6307934633559061E-5</v>
      </c>
    </row>
    <row r="131" spans="2:15">
      <c r="B131">
        <v>-260</v>
      </c>
      <c r="C131">
        <v>8.5000000000000006E-5</v>
      </c>
      <c r="D131">
        <f t="shared" ref="D131:D194" si="15">ABS(B131)</f>
        <v>260</v>
      </c>
      <c r="E131">
        <f t="shared" si="14"/>
        <v>1.1893255651479614E-4</v>
      </c>
      <c r="G131">
        <v>-260</v>
      </c>
      <c r="H131">
        <v>0</v>
      </c>
      <c r="I131">
        <f t="shared" si="12"/>
        <v>260</v>
      </c>
      <c r="J131">
        <f t="shared" si="13"/>
        <v>0</v>
      </c>
      <c r="L131">
        <v>-260</v>
      </c>
      <c r="M131">
        <v>1.8E-5</v>
      </c>
      <c r="N131">
        <f t="shared" ref="N131:N194" si="16">ABS(L131)</f>
        <v>260</v>
      </c>
      <c r="O131">
        <f t="shared" ref="O131:O194" si="17">M131/$A$13*$A$15/2</f>
        <v>2.6307934633559061E-5</v>
      </c>
    </row>
    <row r="132" spans="2:15">
      <c r="B132">
        <v>-262</v>
      </c>
      <c r="C132">
        <v>8.2999999999999998E-5</v>
      </c>
      <c r="D132">
        <f t="shared" si="15"/>
        <v>262</v>
      </c>
      <c r="E132">
        <f t="shared" si="14"/>
        <v>1.1613414342033034E-4</v>
      </c>
      <c r="G132">
        <v>-262</v>
      </c>
      <c r="H132">
        <v>0</v>
      </c>
      <c r="I132">
        <f t="shared" si="12"/>
        <v>262</v>
      </c>
      <c r="J132">
        <f t="shared" si="13"/>
        <v>0</v>
      </c>
      <c r="L132">
        <v>-262</v>
      </c>
      <c r="M132">
        <v>1.7E-5</v>
      </c>
      <c r="N132">
        <f t="shared" si="16"/>
        <v>262</v>
      </c>
      <c r="O132">
        <f t="shared" si="17"/>
        <v>2.4846382709472442E-5</v>
      </c>
    </row>
    <row r="133" spans="2:15">
      <c r="B133">
        <v>-264</v>
      </c>
      <c r="C133">
        <v>8.1000000000000004E-5</v>
      </c>
      <c r="D133">
        <f t="shared" si="15"/>
        <v>264</v>
      </c>
      <c r="E133">
        <f t="shared" si="14"/>
        <v>1.1333573032586455E-4</v>
      </c>
      <c r="G133">
        <v>-264</v>
      </c>
      <c r="H133">
        <v>0</v>
      </c>
      <c r="I133">
        <f t="shared" si="12"/>
        <v>264</v>
      </c>
      <c r="J133">
        <f t="shared" si="13"/>
        <v>0</v>
      </c>
      <c r="L133">
        <v>-264</v>
      </c>
      <c r="M133">
        <v>1.7E-5</v>
      </c>
      <c r="N133">
        <f t="shared" si="16"/>
        <v>264</v>
      </c>
      <c r="O133">
        <f t="shared" si="17"/>
        <v>2.4846382709472442E-5</v>
      </c>
    </row>
    <row r="134" spans="2:15">
      <c r="B134">
        <v>-266</v>
      </c>
      <c r="C134">
        <v>8.0000000000000007E-5</v>
      </c>
      <c r="D134">
        <f t="shared" si="15"/>
        <v>266</v>
      </c>
      <c r="E134">
        <f t="shared" si="14"/>
        <v>1.1193652377863165E-4</v>
      </c>
      <c r="G134">
        <v>-266</v>
      </c>
      <c r="H134">
        <v>0</v>
      </c>
      <c r="I134">
        <f t="shared" si="12"/>
        <v>266</v>
      </c>
      <c r="J134">
        <f t="shared" si="13"/>
        <v>0</v>
      </c>
      <c r="L134">
        <v>-266</v>
      </c>
      <c r="M134">
        <v>1.7E-5</v>
      </c>
      <c r="N134">
        <f t="shared" si="16"/>
        <v>266</v>
      </c>
      <c r="O134">
        <f t="shared" si="17"/>
        <v>2.4846382709472442E-5</v>
      </c>
    </row>
    <row r="135" spans="2:15">
      <c r="B135">
        <v>-268</v>
      </c>
      <c r="C135">
        <v>7.7999999999999999E-5</v>
      </c>
      <c r="D135">
        <f t="shared" si="15"/>
        <v>268</v>
      </c>
      <c r="E135">
        <f t="shared" si="14"/>
        <v>1.0913811068416586E-4</v>
      </c>
      <c r="G135">
        <v>-268</v>
      </c>
      <c r="H135">
        <v>0</v>
      </c>
      <c r="I135">
        <f t="shared" si="12"/>
        <v>268</v>
      </c>
      <c r="J135">
        <f t="shared" si="13"/>
        <v>0</v>
      </c>
      <c r="L135">
        <v>-268</v>
      </c>
      <c r="M135">
        <v>1.5999999999999999E-5</v>
      </c>
      <c r="N135">
        <f t="shared" si="16"/>
        <v>268</v>
      </c>
      <c r="O135">
        <f t="shared" si="17"/>
        <v>2.3384830785385827E-5</v>
      </c>
    </row>
    <row r="136" spans="2:15">
      <c r="B136">
        <v>-270</v>
      </c>
      <c r="C136">
        <v>7.7000000000000001E-5</v>
      </c>
      <c r="D136">
        <f t="shared" si="15"/>
        <v>270</v>
      </c>
      <c r="E136">
        <f t="shared" si="14"/>
        <v>1.0773890413693297E-4</v>
      </c>
      <c r="G136">
        <v>-270</v>
      </c>
      <c r="H136">
        <v>0</v>
      </c>
      <c r="I136">
        <f t="shared" si="12"/>
        <v>270</v>
      </c>
      <c r="J136">
        <f t="shared" si="13"/>
        <v>0</v>
      </c>
      <c r="L136">
        <v>-270</v>
      </c>
      <c r="M136">
        <v>1.5999999999999999E-5</v>
      </c>
      <c r="N136">
        <f t="shared" si="16"/>
        <v>270</v>
      </c>
      <c r="O136">
        <f t="shared" si="17"/>
        <v>2.3384830785385827E-5</v>
      </c>
    </row>
    <row r="137" spans="2:15">
      <c r="B137">
        <v>-272</v>
      </c>
      <c r="C137">
        <v>7.4999999999999993E-5</v>
      </c>
      <c r="D137">
        <f t="shared" si="15"/>
        <v>272</v>
      </c>
      <c r="E137">
        <f t="shared" si="14"/>
        <v>1.0494049104246717E-4</v>
      </c>
      <c r="G137">
        <v>-272</v>
      </c>
      <c r="H137">
        <v>0</v>
      </c>
      <c r="I137">
        <f t="shared" si="12"/>
        <v>272</v>
      </c>
      <c r="J137">
        <f t="shared" si="13"/>
        <v>0</v>
      </c>
      <c r="L137">
        <v>-272</v>
      </c>
      <c r="M137">
        <v>1.5999999999999999E-5</v>
      </c>
      <c r="N137">
        <f t="shared" si="16"/>
        <v>272</v>
      </c>
      <c r="O137">
        <f t="shared" si="17"/>
        <v>2.3384830785385827E-5</v>
      </c>
    </row>
    <row r="138" spans="2:15">
      <c r="B138">
        <v>-274</v>
      </c>
      <c r="C138">
        <v>7.3999999999999996E-5</v>
      </c>
      <c r="D138">
        <f t="shared" si="15"/>
        <v>274</v>
      </c>
      <c r="E138">
        <f t="shared" si="14"/>
        <v>1.0354128449523429E-4</v>
      </c>
      <c r="G138">
        <v>-274</v>
      </c>
      <c r="H138">
        <v>0</v>
      </c>
      <c r="I138">
        <f t="shared" si="12"/>
        <v>274</v>
      </c>
      <c r="J138">
        <f t="shared" si="13"/>
        <v>0</v>
      </c>
      <c r="L138">
        <v>-274</v>
      </c>
      <c r="M138">
        <v>1.5E-5</v>
      </c>
      <c r="N138">
        <f t="shared" si="16"/>
        <v>274</v>
      </c>
      <c r="O138">
        <f t="shared" si="17"/>
        <v>2.1923278861299215E-5</v>
      </c>
    </row>
    <row r="139" spans="2:15">
      <c r="B139">
        <v>-276</v>
      </c>
      <c r="C139">
        <v>7.2000000000000002E-5</v>
      </c>
      <c r="D139">
        <f t="shared" si="15"/>
        <v>276</v>
      </c>
      <c r="E139">
        <f t="shared" si="14"/>
        <v>1.007428714007685E-4</v>
      </c>
      <c r="G139">
        <v>-276</v>
      </c>
      <c r="H139">
        <v>0</v>
      </c>
      <c r="I139">
        <f t="shared" si="12"/>
        <v>276</v>
      </c>
      <c r="J139">
        <f t="shared" si="13"/>
        <v>0</v>
      </c>
      <c r="L139">
        <v>-276</v>
      </c>
      <c r="M139">
        <v>1.5E-5</v>
      </c>
      <c r="N139">
        <f t="shared" si="16"/>
        <v>276</v>
      </c>
      <c r="O139">
        <f t="shared" si="17"/>
        <v>2.1923278861299215E-5</v>
      </c>
    </row>
    <row r="140" spans="2:15">
      <c r="B140">
        <v>-278</v>
      </c>
      <c r="C140">
        <v>7.1000000000000005E-5</v>
      </c>
      <c r="D140">
        <f t="shared" si="15"/>
        <v>278</v>
      </c>
      <c r="E140">
        <f t="shared" si="14"/>
        <v>9.9343664853535603E-5</v>
      </c>
      <c r="G140">
        <v>-278</v>
      </c>
      <c r="H140">
        <v>0</v>
      </c>
      <c r="I140">
        <f t="shared" si="12"/>
        <v>278</v>
      </c>
      <c r="J140">
        <f t="shared" si="13"/>
        <v>0</v>
      </c>
      <c r="L140">
        <v>-278</v>
      </c>
      <c r="M140">
        <v>1.5E-5</v>
      </c>
      <c r="N140">
        <f t="shared" si="16"/>
        <v>278</v>
      </c>
      <c r="O140">
        <f t="shared" si="17"/>
        <v>2.1923278861299215E-5</v>
      </c>
    </row>
    <row r="141" spans="2:15">
      <c r="B141">
        <v>-280</v>
      </c>
      <c r="C141">
        <v>6.9999999999999994E-5</v>
      </c>
      <c r="D141">
        <f t="shared" si="15"/>
        <v>280</v>
      </c>
      <c r="E141">
        <f t="shared" si="14"/>
        <v>9.7944458306302681E-5</v>
      </c>
      <c r="G141">
        <v>-280</v>
      </c>
      <c r="H141">
        <v>0</v>
      </c>
      <c r="I141">
        <f t="shared" si="12"/>
        <v>280</v>
      </c>
      <c r="J141">
        <f t="shared" si="13"/>
        <v>0</v>
      </c>
      <c r="L141">
        <v>-280</v>
      </c>
      <c r="M141">
        <v>1.4E-5</v>
      </c>
      <c r="N141">
        <f t="shared" si="16"/>
        <v>280</v>
      </c>
      <c r="O141">
        <f t="shared" si="17"/>
        <v>2.04617269372126E-5</v>
      </c>
    </row>
    <row r="142" spans="2:15">
      <c r="B142">
        <v>-282</v>
      </c>
      <c r="C142">
        <v>6.7999999999999999E-5</v>
      </c>
      <c r="D142">
        <f t="shared" si="15"/>
        <v>282</v>
      </c>
      <c r="E142">
        <f t="shared" si="14"/>
        <v>9.5146045211836906E-5</v>
      </c>
      <c r="G142">
        <v>-282</v>
      </c>
      <c r="H142">
        <v>0</v>
      </c>
      <c r="I142">
        <f t="shared" si="12"/>
        <v>282</v>
      </c>
      <c r="J142">
        <f t="shared" si="13"/>
        <v>0</v>
      </c>
      <c r="L142">
        <v>-282</v>
      </c>
      <c r="M142">
        <v>1.4E-5</v>
      </c>
      <c r="N142">
        <f t="shared" si="16"/>
        <v>282</v>
      </c>
      <c r="O142">
        <f t="shared" si="17"/>
        <v>2.04617269372126E-5</v>
      </c>
    </row>
    <row r="143" spans="2:15">
      <c r="B143">
        <v>-284</v>
      </c>
      <c r="C143">
        <v>6.7000000000000002E-5</v>
      </c>
      <c r="D143">
        <f t="shared" si="15"/>
        <v>284</v>
      </c>
      <c r="E143">
        <f t="shared" si="14"/>
        <v>9.3746838664604011E-5</v>
      </c>
      <c r="G143">
        <v>-284</v>
      </c>
      <c r="H143">
        <v>0</v>
      </c>
      <c r="I143">
        <f t="shared" si="12"/>
        <v>284</v>
      </c>
      <c r="J143">
        <f t="shared" si="13"/>
        <v>0</v>
      </c>
      <c r="L143">
        <v>-284</v>
      </c>
      <c r="M143">
        <v>1.4E-5</v>
      </c>
      <c r="N143">
        <f t="shared" si="16"/>
        <v>284</v>
      </c>
      <c r="O143">
        <f t="shared" si="17"/>
        <v>2.04617269372126E-5</v>
      </c>
    </row>
    <row r="144" spans="2:15">
      <c r="B144">
        <v>-286</v>
      </c>
      <c r="C144">
        <v>6.6000000000000005E-5</v>
      </c>
      <c r="D144">
        <f t="shared" si="15"/>
        <v>286</v>
      </c>
      <c r="E144">
        <f t="shared" si="14"/>
        <v>9.2347632117371117E-5</v>
      </c>
      <c r="G144">
        <v>-286</v>
      </c>
      <c r="H144">
        <v>0</v>
      </c>
      <c r="I144">
        <f t="shared" si="12"/>
        <v>286</v>
      </c>
      <c r="J144">
        <f t="shared" si="13"/>
        <v>0</v>
      </c>
      <c r="L144">
        <v>-286</v>
      </c>
      <c r="M144">
        <v>1.4E-5</v>
      </c>
      <c r="N144">
        <f t="shared" si="16"/>
        <v>286</v>
      </c>
      <c r="O144">
        <f t="shared" si="17"/>
        <v>2.04617269372126E-5</v>
      </c>
    </row>
    <row r="145" spans="2:15">
      <c r="B145">
        <v>-288</v>
      </c>
      <c r="C145">
        <v>6.4999999999999994E-5</v>
      </c>
      <c r="D145">
        <f t="shared" si="15"/>
        <v>288</v>
      </c>
      <c r="E145">
        <f t="shared" si="14"/>
        <v>9.0948425570138209E-5</v>
      </c>
      <c r="G145">
        <v>-288</v>
      </c>
      <c r="H145">
        <v>0</v>
      </c>
      <c r="I145">
        <f t="shared" si="12"/>
        <v>288</v>
      </c>
      <c r="J145">
        <f t="shared" si="13"/>
        <v>0</v>
      </c>
      <c r="L145">
        <v>-288</v>
      </c>
      <c r="M145">
        <v>1.2999999999999999E-5</v>
      </c>
      <c r="N145">
        <f t="shared" si="16"/>
        <v>288</v>
      </c>
      <c r="O145">
        <f t="shared" si="17"/>
        <v>1.9000175013125985E-5</v>
      </c>
    </row>
    <row r="146" spans="2:15">
      <c r="B146">
        <v>-290</v>
      </c>
      <c r="C146">
        <v>6.3E-5</v>
      </c>
      <c r="D146">
        <f t="shared" si="15"/>
        <v>290</v>
      </c>
      <c r="E146">
        <f t="shared" si="14"/>
        <v>8.8150012475672433E-5</v>
      </c>
      <c r="G146">
        <v>-290</v>
      </c>
      <c r="H146">
        <v>0</v>
      </c>
      <c r="I146">
        <f t="shared" si="12"/>
        <v>290</v>
      </c>
      <c r="J146">
        <f t="shared" si="13"/>
        <v>0</v>
      </c>
      <c r="L146">
        <v>-290</v>
      </c>
      <c r="M146">
        <v>1.2999999999999999E-5</v>
      </c>
      <c r="N146">
        <f t="shared" si="16"/>
        <v>290</v>
      </c>
      <c r="O146">
        <f t="shared" si="17"/>
        <v>1.9000175013125985E-5</v>
      </c>
    </row>
    <row r="147" spans="2:15">
      <c r="B147">
        <v>-292</v>
      </c>
      <c r="C147">
        <v>6.2000000000000003E-5</v>
      </c>
      <c r="D147">
        <f t="shared" si="15"/>
        <v>292</v>
      </c>
      <c r="E147">
        <f t="shared" si="14"/>
        <v>8.6750805928439539E-5</v>
      </c>
      <c r="G147">
        <v>-292</v>
      </c>
      <c r="H147">
        <v>0</v>
      </c>
      <c r="I147">
        <f t="shared" si="12"/>
        <v>292</v>
      </c>
      <c r="J147">
        <f t="shared" si="13"/>
        <v>0</v>
      </c>
      <c r="L147">
        <v>-292</v>
      </c>
      <c r="M147">
        <v>1.2999999999999999E-5</v>
      </c>
      <c r="N147">
        <f t="shared" si="16"/>
        <v>292</v>
      </c>
      <c r="O147">
        <f t="shared" si="17"/>
        <v>1.9000175013125985E-5</v>
      </c>
    </row>
    <row r="148" spans="2:15">
      <c r="B148">
        <v>-294</v>
      </c>
      <c r="C148">
        <v>6.0999999999999999E-5</v>
      </c>
      <c r="D148">
        <f t="shared" si="15"/>
        <v>294</v>
      </c>
      <c r="E148">
        <f t="shared" si="14"/>
        <v>8.5351599381206631E-5</v>
      </c>
      <c r="G148">
        <v>-294</v>
      </c>
      <c r="H148">
        <v>0</v>
      </c>
      <c r="I148">
        <f t="shared" ref="I148:I211" si="18">ABS(G148)</f>
        <v>294</v>
      </c>
      <c r="J148">
        <f t="shared" ref="J148:J211" si="19">H148/$A$8*$A$10/2</f>
        <v>0</v>
      </c>
      <c r="L148">
        <v>-294</v>
      </c>
      <c r="M148">
        <v>1.2999999999999999E-5</v>
      </c>
      <c r="N148">
        <f t="shared" si="16"/>
        <v>294</v>
      </c>
      <c r="O148">
        <f t="shared" si="17"/>
        <v>1.9000175013125985E-5</v>
      </c>
    </row>
    <row r="149" spans="2:15">
      <c r="B149">
        <v>-296</v>
      </c>
      <c r="C149">
        <v>6.0000000000000002E-5</v>
      </c>
      <c r="D149">
        <f t="shared" si="15"/>
        <v>296</v>
      </c>
      <c r="E149">
        <f t="shared" si="14"/>
        <v>8.3952392833973736E-5</v>
      </c>
      <c r="G149">
        <v>-296</v>
      </c>
      <c r="H149">
        <v>0</v>
      </c>
      <c r="I149">
        <f t="shared" si="18"/>
        <v>296</v>
      </c>
      <c r="J149">
        <f t="shared" si="19"/>
        <v>0</v>
      </c>
      <c r="L149">
        <v>-296</v>
      </c>
      <c r="M149">
        <v>1.2E-5</v>
      </c>
      <c r="N149">
        <f t="shared" si="16"/>
        <v>296</v>
      </c>
      <c r="O149">
        <f t="shared" si="17"/>
        <v>1.7538623089039373E-5</v>
      </c>
    </row>
    <row r="150" spans="2:15">
      <c r="B150">
        <v>-298</v>
      </c>
      <c r="C150">
        <v>5.8999999999999998E-5</v>
      </c>
      <c r="D150">
        <f t="shared" si="15"/>
        <v>298</v>
      </c>
      <c r="E150">
        <f t="shared" si="14"/>
        <v>8.2553186286740842E-5</v>
      </c>
      <c r="G150">
        <v>-298</v>
      </c>
      <c r="H150">
        <v>0</v>
      </c>
      <c r="I150">
        <f t="shared" si="18"/>
        <v>298</v>
      </c>
      <c r="J150">
        <f t="shared" si="19"/>
        <v>0</v>
      </c>
      <c r="L150">
        <v>-298</v>
      </c>
      <c r="M150">
        <v>1.2E-5</v>
      </c>
      <c r="N150">
        <f t="shared" si="16"/>
        <v>298</v>
      </c>
      <c r="O150">
        <f t="shared" si="17"/>
        <v>1.7538623089039373E-5</v>
      </c>
    </row>
    <row r="151" spans="2:15">
      <c r="B151">
        <v>-300</v>
      </c>
      <c r="C151">
        <v>5.8E-5</v>
      </c>
      <c r="D151">
        <f t="shared" si="15"/>
        <v>300</v>
      </c>
      <c r="E151">
        <f t="shared" si="14"/>
        <v>8.1153979739507947E-5</v>
      </c>
      <c r="G151">
        <v>-300</v>
      </c>
      <c r="H151">
        <v>0</v>
      </c>
      <c r="I151">
        <f t="shared" si="18"/>
        <v>300</v>
      </c>
      <c r="J151">
        <f t="shared" si="19"/>
        <v>0</v>
      </c>
      <c r="L151">
        <v>-300</v>
      </c>
      <c r="M151">
        <v>1.2E-5</v>
      </c>
      <c r="N151">
        <f t="shared" si="16"/>
        <v>300</v>
      </c>
      <c r="O151">
        <f t="shared" si="17"/>
        <v>1.7538623089039373E-5</v>
      </c>
    </row>
    <row r="152" spans="2:15">
      <c r="B152">
        <v>-302</v>
      </c>
      <c r="C152">
        <v>5.7000000000000003E-5</v>
      </c>
      <c r="D152">
        <f t="shared" si="15"/>
        <v>302</v>
      </c>
      <c r="E152">
        <f t="shared" si="14"/>
        <v>7.9754773192275053E-5</v>
      </c>
      <c r="G152">
        <v>-302</v>
      </c>
      <c r="H152">
        <v>0</v>
      </c>
      <c r="I152">
        <f t="shared" si="18"/>
        <v>302</v>
      </c>
      <c r="J152">
        <f t="shared" si="19"/>
        <v>0</v>
      </c>
      <c r="L152">
        <v>-302</v>
      </c>
      <c r="M152">
        <v>1.2E-5</v>
      </c>
      <c r="N152">
        <f t="shared" si="16"/>
        <v>302</v>
      </c>
      <c r="O152">
        <f t="shared" si="17"/>
        <v>1.7538623089039373E-5</v>
      </c>
    </row>
    <row r="153" spans="2:15">
      <c r="B153">
        <v>-304</v>
      </c>
      <c r="C153">
        <v>5.5999999999999999E-5</v>
      </c>
      <c r="D153">
        <f t="shared" si="15"/>
        <v>304</v>
      </c>
      <c r="E153">
        <f t="shared" si="14"/>
        <v>7.8355566645042158E-5</v>
      </c>
      <c r="G153">
        <v>-304</v>
      </c>
      <c r="H153">
        <v>0</v>
      </c>
      <c r="I153">
        <f t="shared" si="18"/>
        <v>304</v>
      </c>
      <c r="J153">
        <f t="shared" si="19"/>
        <v>0</v>
      </c>
      <c r="L153">
        <v>-304</v>
      </c>
      <c r="M153">
        <v>1.2E-5</v>
      </c>
      <c r="N153">
        <f t="shared" si="16"/>
        <v>304</v>
      </c>
      <c r="O153">
        <f t="shared" si="17"/>
        <v>1.7538623089039373E-5</v>
      </c>
    </row>
    <row r="154" spans="2:15">
      <c r="B154">
        <v>-306</v>
      </c>
      <c r="C154">
        <v>5.5000000000000002E-5</v>
      </c>
      <c r="D154">
        <f t="shared" si="15"/>
        <v>306</v>
      </c>
      <c r="E154">
        <f t="shared" si="14"/>
        <v>7.6956360097809264E-5</v>
      </c>
      <c r="G154">
        <v>-306</v>
      </c>
      <c r="H154">
        <v>0</v>
      </c>
      <c r="I154">
        <f t="shared" si="18"/>
        <v>306</v>
      </c>
      <c r="J154">
        <f t="shared" si="19"/>
        <v>0</v>
      </c>
      <c r="L154">
        <v>-306</v>
      </c>
      <c r="M154">
        <v>1.1E-5</v>
      </c>
      <c r="N154">
        <f t="shared" si="16"/>
        <v>306</v>
      </c>
      <c r="O154">
        <f t="shared" si="17"/>
        <v>1.6077071164952758E-5</v>
      </c>
    </row>
    <row r="155" spans="2:15">
      <c r="B155">
        <v>-308</v>
      </c>
      <c r="C155">
        <v>5.3999999999999998E-5</v>
      </c>
      <c r="D155">
        <f t="shared" si="15"/>
        <v>308</v>
      </c>
      <c r="E155">
        <f t="shared" si="14"/>
        <v>7.5557153550576356E-5</v>
      </c>
      <c r="G155">
        <v>-308</v>
      </c>
      <c r="H155">
        <v>0</v>
      </c>
      <c r="I155">
        <f t="shared" si="18"/>
        <v>308</v>
      </c>
      <c r="J155">
        <f t="shared" si="19"/>
        <v>0</v>
      </c>
      <c r="L155">
        <v>-308</v>
      </c>
      <c r="M155">
        <v>1.1E-5</v>
      </c>
      <c r="N155">
        <f t="shared" si="16"/>
        <v>308</v>
      </c>
      <c r="O155">
        <f t="shared" si="17"/>
        <v>1.6077071164952758E-5</v>
      </c>
    </row>
    <row r="156" spans="2:15">
      <c r="B156">
        <v>-310</v>
      </c>
      <c r="C156">
        <v>5.3000000000000001E-5</v>
      </c>
      <c r="D156">
        <f t="shared" si="15"/>
        <v>310</v>
      </c>
      <c r="E156">
        <f t="shared" si="14"/>
        <v>7.4157947003343475E-5</v>
      </c>
      <c r="G156">
        <v>-310</v>
      </c>
      <c r="H156">
        <v>0</v>
      </c>
      <c r="I156">
        <f t="shared" si="18"/>
        <v>310</v>
      </c>
      <c r="J156">
        <f t="shared" si="19"/>
        <v>0</v>
      </c>
      <c r="L156">
        <v>-310</v>
      </c>
      <c r="M156">
        <v>1.1E-5</v>
      </c>
      <c r="N156">
        <f t="shared" si="16"/>
        <v>310</v>
      </c>
      <c r="O156">
        <f t="shared" si="17"/>
        <v>1.6077071164952758E-5</v>
      </c>
    </row>
    <row r="157" spans="2:15">
      <c r="B157">
        <v>-312</v>
      </c>
      <c r="C157">
        <v>5.1999999999999997E-5</v>
      </c>
      <c r="D157">
        <f t="shared" si="15"/>
        <v>312</v>
      </c>
      <c r="E157">
        <f t="shared" si="14"/>
        <v>7.2758740456110581E-5</v>
      </c>
      <c r="G157">
        <v>-312</v>
      </c>
      <c r="H157">
        <v>0</v>
      </c>
      <c r="I157">
        <f t="shared" si="18"/>
        <v>312</v>
      </c>
      <c r="J157">
        <f t="shared" si="19"/>
        <v>0</v>
      </c>
      <c r="L157">
        <v>-312</v>
      </c>
      <c r="M157">
        <v>1.1E-5</v>
      </c>
      <c r="N157">
        <f t="shared" si="16"/>
        <v>312</v>
      </c>
      <c r="O157">
        <f t="shared" si="17"/>
        <v>1.6077071164952758E-5</v>
      </c>
    </row>
    <row r="158" spans="2:15">
      <c r="B158">
        <v>-314</v>
      </c>
      <c r="C158">
        <v>5.1E-5</v>
      </c>
      <c r="D158">
        <f t="shared" si="15"/>
        <v>314</v>
      </c>
      <c r="E158">
        <f t="shared" si="14"/>
        <v>7.1359533908877673E-5</v>
      </c>
      <c r="G158">
        <v>-314</v>
      </c>
      <c r="H158">
        <v>0</v>
      </c>
      <c r="I158">
        <f t="shared" si="18"/>
        <v>314</v>
      </c>
      <c r="J158">
        <f t="shared" si="19"/>
        <v>0</v>
      </c>
      <c r="L158">
        <v>-314</v>
      </c>
      <c r="M158">
        <v>1.1E-5</v>
      </c>
      <c r="N158">
        <f t="shared" si="16"/>
        <v>314</v>
      </c>
      <c r="O158">
        <f t="shared" si="17"/>
        <v>1.6077071164952758E-5</v>
      </c>
    </row>
    <row r="159" spans="2:15">
      <c r="B159">
        <v>-316</v>
      </c>
      <c r="C159">
        <v>5.0000000000000002E-5</v>
      </c>
      <c r="D159">
        <f t="shared" si="15"/>
        <v>316</v>
      </c>
      <c r="E159">
        <f t="shared" si="14"/>
        <v>6.9960327361644792E-5</v>
      </c>
      <c r="G159">
        <v>-316</v>
      </c>
      <c r="H159">
        <v>0</v>
      </c>
      <c r="I159">
        <f t="shared" si="18"/>
        <v>316</v>
      </c>
      <c r="J159">
        <f t="shared" si="19"/>
        <v>0</v>
      </c>
      <c r="L159">
        <v>-316</v>
      </c>
      <c r="M159">
        <v>1.0000000000000001E-5</v>
      </c>
      <c r="N159">
        <f t="shared" si="16"/>
        <v>316</v>
      </c>
      <c r="O159">
        <f t="shared" si="17"/>
        <v>1.4615519240866144E-5</v>
      </c>
    </row>
    <row r="160" spans="2:15">
      <c r="B160">
        <v>-318</v>
      </c>
      <c r="C160">
        <v>4.8999999999999998E-5</v>
      </c>
      <c r="D160">
        <f t="shared" si="15"/>
        <v>318</v>
      </c>
      <c r="E160">
        <f t="shared" si="14"/>
        <v>6.8561120814411897E-5</v>
      </c>
      <c r="G160">
        <v>-318</v>
      </c>
      <c r="H160">
        <v>0</v>
      </c>
      <c r="I160">
        <f t="shared" si="18"/>
        <v>318</v>
      </c>
      <c r="J160">
        <f t="shared" si="19"/>
        <v>0</v>
      </c>
      <c r="L160">
        <v>-318</v>
      </c>
      <c r="M160">
        <v>1.0000000000000001E-5</v>
      </c>
      <c r="N160">
        <f t="shared" si="16"/>
        <v>318</v>
      </c>
      <c r="O160">
        <f t="shared" si="17"/>
        <v>1.4615519240866144E-5</v>
      </c>
    </row>
    <row r="161" spans="2:15">
      <c r="B161">
        <v>-320</v>
      </c>
      <c r="C161">
        <v>4.8999999999999998E-5</v>
      </c>
      <c r="D161">
        <f t="shared" si="15"/>
        <v>320</v>
      </c>
      <c r="E161">
        <f t="shared" si="14"/>
        <v>6.8561120814411897E-5</v>
      </c>
      <c r="G161">
        <v>-320</v>
      </c>
      <c r="H161">
        <v>0</v>
      </c>
      <c r="I161">
        <f t="shared" si="18"/>
        <v>320</v>
      </c>
      <c r="J161">
        <f t="shared" si="19"/>
        <v>0</v>
      </c>
      <c r="L161">
        <v>-320</v>
      </c>
      <c r="M161">
        <v>1.0000000000000001E-5</v>
      </c>
      <c r="N161">
        <f t="shared" si="16"/>
        <v>320</v>
      </c>
      <c r="O161">
        <f t="shared" si="17"/>
        <v>1.4615519240866144E-5</v>
      </c>
    </row>
    <row r="162" spans="2:15">
      <c r="B162">
        <v>-322</v>
      </c>
      <c r="C162">
        <v>4.8000000000000001E-5</v>
      </c>
      <c r="D162">
        <f t="shared" si="15"/>
        <v>322</v>
      </c>
      <c r="E162">
        <f t="shared" si="14"/>
        <v>6.7161914267178989E-5</v>
      </c>
      <c r="G162">
        <v>-322</v>
      </c>
      <c r="H162">
        <v>0</v>
      </c>
      <c r="I162">
        <f t="shared" si="18"/>
        <v>322</v>
      </c>
      <c r="J162">
        <f t="shared" si="19"/>
        <v>0</v>
      </c>
      <c r="L162">
        <v>-322</v>
      </c>
      <c r="M162">
        <v>1.0000000000000001E-5</v>
      </c>
      <c r="N162">
        <f t="shared" si="16"/>
        <v>322</v>
      </c>
      <c r="O162">
        <f t="shared" si="17"/>
        <v>1.4615519240866144E-5</v>
      </c>
    </row>
    <row r="163" spans="2:15">
      <c r="B163">
        <v>-324</v>
      </c>
      <c r="C163">
        <v>4.6999999999999997E-5</v>
      </c>
      <c r="D163">
        <f t="shared" si="15"/>
        <v>324</v>
      </c>
      <c r="E163">
        <f t="shared" si="14"/>
        <v>6.5762707719946095E-5</v>
      </c>
      <c r="G163">
        <v>-324</v>
      </c>
      <c r="H163">
        <v>0</v>
      </c>
      <c r="I163">
        <f t="shared" si="18"/>
        <v>324</v>
      </c>
      <c r="J163">
        <f t="shared" si="19"/>
        <v>0</v>
      </c>
      <c r="L163">
        <v>-324</v>
      </c>
      <c r="M163">
        <v>1.0000000000000001E-5</v>
      </c>
      <c r="N163">
        <f t="shared" si="16"/>
        <v>324</v>
      </c>
      <c r="O163">
        <f t="shared" si="17"/>
        <v>1.4615519240866144E-5</v>
      </c>
    </row>
    <row r="164" spans="2:15">
      <c r="B164">
        <v>-326</v>
      </c>
      <c r="C164">
        <v>4.6E-5</v>
      </c>
      <c r="D164">
        <f t="shared" si="15"/>
        <v>326</v>
      </c>
      <c r="E164">
        <f t="shared" si="14"/>
        <v>6.43635011727132E-5</v>
      </c>
      <c r="G164">
        <v>-326</v>
      </c>
      <c r="H164">
        <v>0</v>
      </c>
      <c r="I164">
        <f t="shared" si="18"/>
        <v>326</v>
      </c>
      <c r="J164">
        <f t="shared" si="19"/>
        <v>0</v>
      </c>
      <c r="L164">
        <v>-326</v>
      </c>
      <c r="M164">
        <v>1.0000000000000001E-5</v>
      </c>
      <c r="N164">
        <f t="shared" si="16"/>
        <v>326</v>
      </c>
      <c r="O164">
        <f t="shared" si="17"/>
        <v>1.4615519240866144E-5</v>
      </c>
    </row>
    <row r="165" spans="2:15">
      <c r="B165">
        <v>-328</v>
      </c>
      <c r="C165">
        <v>4.5000000000000003E-5</v>
      </c>
      <c r="D165">
        <f t="shared" si="15"/>
        <v>328</v>
      </c>
      <c r="E165">
        <f t="shared" si="14"/>
        <v>6.2964294625480306E-5</v>
      </c>
      <c r="G165">
        <v>-328</v>
      </c>
      <c r="H165">
        <v>0</v>
      </c>
      <c r="I165">
        <f t="shared" si="18"/>
        <v>328</v>
      </c>
      <c r="J165">
        <f t="shared" si="19"/>
        <v>0</v>
      </c>
      <c r="L165">
        <v>-328</v>
      </c>
      <c r="M165">
        <v>9.0000000000000002E-6</v>
      </c>
      <c r="N165">
        <f t="shared" si="16"/>
        <v>328</v>
      </c>
      <c r="O165">
        <f t="shared" si="17"/>
        <v>1.3153967316779531E-5</v>
      </c>
    </row>
    <row r="166" spans="2:15">
      <c r="B166">
        <v>-330</v>
      </c>
      <c r="C166">
        <v>4.5000000000000003E-5</v>
      </c>
      <c r="D166">
        <f t="shared" si="15"/>
        <v>330</v>
      </c>
      <c r="E166">
        <f t="shared" si="14"/>
        <v>6.2964294625480306E-5</v>
      </c>
      <c r="G166">
        <v>-330</v>
      </c>
      <c r="H166">
        <v>0</v>
      </c>
      <c r="I166">
        <f t="shared" si="18"/>
        <v>330</v>
      </c>
      <c r="J166">
        <f t="shared" si="19"/>
        <v>0</v>
      </c>
      <c r="L166">
        <v>-330</v>
      </c>
      <c r="M166">
        <v>9.0000000000000002E-6</v>
      </c>
      <c r="N166">
        <f t="shared" si="16"/>
        <v>330</v>
      </c>
      <c r="O166">
        <f t="shared" si="17"/>
        <v>1.3153967316779531E-5</v>
      </c>
    </row>
    <row r="167" spans="2:15">
      <c r="B167">
        <v>-332</v>
      </c>
      <c r="C167">
        <v>4.3999999999999999E-5</v>
      </c>
      <c r="D167">
        <f t="shared" si="15"/>
        <v>332</v>
      </c>
      <c r="E167">
        <f t="shared" si="14"/>
        <v>6.1565088078247411E-5</v>
      </c>
      <c r="G167">
        <v>-332</v>
      </c>
      <c r="H167">
        <v>0</v>
      </c>
      <c r="I167">
        <f t="shared" si="18"/>
        <v>332</v>
      </c>
      <c r="J167">
        <f t="shared" si="19"/>
        <v>0</v>
      </c>
      <c r="L167">
        <v>-332</v>
      </c>
      <c r="M167">
        <v>9.0000000000000002E-6</v>
      </c>
      <c r="N167">
        <f t="shared" si="16"/>
        <v>332</v>
      </c>
      <c r="O167">
        <f t="shared" si="17"/>
        <v>1.3153967316779531E-5</v>
      </c>
    </row>
    <row r="168" spans="2:15">
      <c r="B168">
        <v>-334</v>
      </c>
      <c r="C168">
        <v>4.3000000000000002E-5</v>
      </c>
      <c r="D168">
        <f t="shared" si="15"/>
        <v>334</v>
      </c>
      <c r="E168">
        <f t="shared" si="14"/>
        <v>6.016588153101451E-5</v>
      </c>
      <c r="G168">
        <v>-334</v>
      </c>
      <c r="H168">
        <v>0</v>
      </c>
      <c r="I168">
        <f t="shared" si="18"/>
        <v>334</v>
      </c>
      <c r="J168">
        <f t="shared" si="19"/>
        <v>0</v>
      </c>
      <c r="L168">
        <v>-334</v>
      </c>
      <c r="M168">
        <v>9.0000000000000002E-6</v>
      </c>
      <c r="N168">
        <f t="shared" si="16"/>
        <v>334</v>
      </c>
      <c r="O168">
        <f t="shared" si="17"/>
        <v>1.3153967316779531E-5</v>
      </c>
    </row>
    <row r="169" spans="2:15">
      <c r="B169">
        <v>-336</v>
      </c>
      <c r="C169">
        <v>4.3000000000000002E-5</v>
      </c>
      <c r="D169">
        <f t="shared" si="15"/>
        <v>336</v>
      </c>
      <c r="E169">
        <f t="shared" si="14"/>
        <v>6.016588153101451E-5</v>
      </c>
      <c r="G169">
        <v>-336</v>
      </c>
      <c r="H169">
        <v>0</v>
      </c>
      <c r="I169">
        <f t="shared" si="18"/>
        <v>336</v>
      </c>
      <c r="J169">
        <f t="shared" si="19"/>
        <v>0</v>
      </c>
      <c r="L169">
        <v>-336</v>
      </c>
      <c r="M169">
        <v>9.0000000000000002E-6</v>
      </c>
      <c r="N169">
        <f t="shared" si="16"/>
        <v>336</v>
      </c>
      <c r="O169">
        <f t="shared" si="17"/>
        <v>1.3153967316779531E-5</v>
      </c>
    </row>
    <row r="170" spans="2:15">
      <c r="B170">
        <v>-338</v>
      </c>
      <c r="C170">
        <v>4.1999999999999998E-5</v>
      </c>
      <c r="D170">
        <f t="shared" si="15"/>
        <v>338</v>
      </c>
      <c r="E170">
        <f t="shared" si="14"/>
        <v>5.8766674983781615E-5</v>
      </c>
      <c r="G170">
        <v>-338</v>
      </c>
      <c r="H170">
        <v>0</v>
      </c>
      <c r="I170">
        <f t="shared" si="18"/>
        <v>338</v>
      </c>
      <c r="J170">
        <f t="shared" si="19"/>
        <v>0</v>
      </c>
      <c r="L170">
        <v>-338</v>
      </c>
      <c r="M170">
        <v>9.0000000000000002E-6</v>
      </c>
      <c r="N170">
        <f t="shared" si="16"/>
        <v>338</v>
      </c>
      <c r="O170">
        <f t="shared" si="17"/>
        <v>1.3153967316779531E-5</v>
      </c>
    </row>
    <row r="171" spans="2:15">
      <c r="B171">
        <v>-340</v>
      </c>
      <c r="C171">
        <v>4.1E-5</v>
      </c>
      <c r="D171">
        <f t="shared" si="15"/>
        <v>340</v>
      </c>
      <c r="E171">
        <f t="shared" si="14"/>
        <v>5.7367468436548728E-5</v>
      </c>
      <c r="G171">
        <v>-340</v>
      </c>
      <c r="H171">
        <v>0</v>
      </c>
      <c r="I171">
        <f t="shared" si="18"/>
        <v>340</v>
      </c>
      <c r="J171">
        <f t="shared" si="19"/>
        <v>0</v>
      </c>
      <c r="L171">
        <v>-340</v>
      </c>
      <c r="M171">
        <v>9.0000000000000002E-6</v>
      </c>
      <c r="N171">
        <f t="shared" si="16"/>
        <v>340</v>
      </c>
      <c r="O171">
        <f t="shared" si="17"/>
        <v>1.3153967316779531E-5</v>
      </c>
    </row>
    <row r="172" spans="2:15">
      <c r="B172">
        <v>-342</v>
      </c>
      <c r="C172">
        <v>4.1E-5</v>
      </c>
      <c r="D172">
        <f t="shared" si="15"/>
        <v>342</v>
      </c>
      <c r="E172">
        <f t="shared" si="14"/>
        <v>5.7367468436548728E-5</v>
      </c>
      <c r="G172">
        <v>-342</v>
      </c>
      <c r="H172">
        <v>0</v>
      </c>
      <c r="I172">
        <f t="shared" si="18"/>
        <v>342</v>
      </c>
      <c r="J172">
        <f t="shared" si="19"/>
        <v>0</v>
      </c>
      <c r="L172">
        <v>-342</v>
      </c>
      <c r="M172">
        <v>7.9999999999999996E-6</v>
      </c>
      <c r="N172">
        <f t="shared" si="16"/>
        <v>342</v>
      </c>
      <c r="O172">
        <f t="shared" si="17"/>
        <v>1.1692415392692914E-5</v>
      </c>
    </row>
    <row r="173" spans="2:15">
      <c r="B173">
        <v>-344</v>
      </c>
      <c r="C173">
        <v>4.0000000000000003E-5</v>
      </c>
      <c r="D173">
        <f t="shared" si="15"/>
        <v>344</v>
      </c>
      <c r="E173">
        <f t="shared" si="14"/>
        <v>5.5968261889315826E-5</v>
      </c>
      <c r="G173">
        <v>-344</v>
      </c>
      <c r="H173">
        <v>0</v>
      </c>
      <c r="I173">
        <f t="shared" si="18"/>
        <v>344</v>
      </c>
      <c r="J173">
        <f t="shared" si="19"/>
        <v>0</v>
      </c>
      <c r="L173">
        <v>-344</v>
      </c>
      <c r="M173">
        <v>7.9999999999999996E-6</v>
      </c>
      <c r="N173">
        <f t="shared" si="16"/>
        <v>344</v>
      </c>
      <c r="O173">
        <f t="shared" si="17"/>
        <v>1.1692415392692914E-5</v>
      </c>
    </row>
    <row r="174" spans="2:15">
      <c r="B174">
        <v>-346</v>
      </c>
      <c r="C174">
        <v>3.8999999999999999E-5</v>
      </c>
      <c r="D174">
        <f t="shared" si="15"/>
        <v>346</v>
      </c>
      <c r="E174">
        <f t="shared" si="14"/>
        <v>5.4569055342082932E-5</v>
      </c>
      <c r="G174">
        <v>-346</v>
      </c>
      <c r="H174">
        <v>0</v>
      </c>
      <c r="I174">
        <f t="shared" si="18"/>
        <v>346</v>
      </c>
      <c r="J174">
        <f t="shared" si="19"/>
        <v>0</v>
      </c>
      <c r="L174">
        <v>-346</v>
      </c>
      <c r="M174">
        <v>7.9999999999999996E-6</v>
      </c>
      <c r="N174">
        <f t="shared" si="16"/>
        <v>346</v>
      </c>
      <c r="O174">
        <f t="shared" si="17"/>
        <v>1.1692415392692914E-5</v>
      </c>
    </row>
    <row r="175" spans="2:15">
      <c r="B175">
        <v>-348</v>
      </c>
      <c r="C175">
        <v>3.8999999999999999E-5</v>
      </c>
      <c r="D175">
        <f t="shared" si="15"/>
        <v>348</v>
      </c>
      <c r="E175">
        <f t="shared" si="14"/>
        <v>5.4569055342082932E-5</v>
      </c>
      <c r="G175">
        <v>-348</v>
      </c>
      <c r="H175">
        <v>0</v>
      </c>
      <c r="I175">
        <f t="shared" si="18"/>
        <v>348</v>
      </c>
      <c r="J175">
        <f t="shared" si="19"/>
        <v>0</v>
      </c>
      <c r="L175">
        <v>-348</v>
      </c>
      <c r="M175">
        <v>7.9999999999999996E-6</v>
      </c>
      <c r="N175">
        <f t="shared" si="16"/>
        <v>348</v>
      </c>
      <c r="O175">
        <f t="shared" si="17"/>
        <v>1.1692415392692914E-5</v>
      </c>
    </row>
    <row r="176" spans="2:15">
      <c r="B176">
        <v>-350</v>
      </c>
      <c r="C176">
        <v>3.8000000000000002E-5</v>
      </c>
      <c r="D176">
        <f t="shared" si="15"/>
        <v>350</v>
      </c>
      <c r="E176">
        <f t="shared" si="14"/>
        <v>5.3169848794850038E-5</v>
      </c>
      <c r="G176">
        <v>-350</v>
      </c>
      <c r="H176">
        <v>0</v>
      </c>
      <c r="I176">
        <f t="shared" si="18"/>
        <v>350</v>
      </c>
      <c r="J176">
        <f t="shared" si="19"/>
        <v>0</v>
      </c>
      <c r="L176">
        <v>-350</v>
      </c>
      <c r="M176">
        <v>7.9999999999999996E-6</v>
      </c>
      <c r="N176">
        <f t="shared" si="16"/>
        <v>350</v>
      </c>
      <c r="O176">
        <f t="shared" si="17"/>
        <v>1.1692415392692914E-5</v>
      </c>
    </row>
    <row r="177" spans="2:15">
      <c r="B177">
        <v>-352</v>
      </c>
      <c r="C177">
        <v>3.6999999999999998E-5</v>
      </c>
      <c r="D177">
        <f t="shared" si="15"/>
        <v>352</v>
      </c>
      <c r="E177">
        <f t="shared" si="14"/>
        <v>5.1770642247617143E-5</v>
      </c>
      <c r="G177">
        <v>-352</v>
      </c>
      <c r="H177">
        <v>0</v>
      </c>
      <c r="I177">
        <f t="shared" si="18"/>
        <v>352</v>
      </c>
      <c r="J177">
        <f t="shared" si="19"/>
        <v>0</v>
      </c>
      <c r="L177">
        <v>-352</v>
      </c>
      <c r="M177">
        <v>7.9999999999999996E-6</v>
      </c>
      <c r="N177">
        <f t="shared" si="16"/>
        <v>352</v>
      </c>
      <c r="O177">
        <f t="shared" si="17"/>
        <v>1.1692415392692914E-5</v>
      </c>
    </row>
    <row r="178" spans="2:15">
      <c r="B178">
        <v>-354</v>
      </c>
      <c r="C178">
        <v>3.6999999999999998E-5</v>
      </c>
      <c r="D178">
        <f t="shared" si="15"/>
        <v>354</v>
      </c>
      <c r="E178">
        <f t="shared" si="14"/>
        <v>5.1770642247617143E-5</v>
      </c>
      <c r="G178">
        <v>-354</v>
      </c>
      <c r="H178">
        <v>0</v>
      </c>
      <c r="I178">
        <f t="shared" si="18"/>
        <v>354</v>
      </c>
      <c r="J178">
        <f t="shared" si="19"/>
        <v>0</v>
      </c>
      <c r="L178">
        <v>-354</v>
      </c>
      <c r="M178">
        <v>7.9999999999999996E-6</v>
      </c>
      <c r="N178">
        <f t="shared" si="16"/>
        <v>354</v>
      </c>
      <c r="O178">
        <f t="shared" si="17"/>
        <v>1.1692415392692914E-5</v>
      </c>
    </row>
    <row r="179" spans="2:15">
      <c r="B179">
        <v>-356</v>
      </c>
      <c r="C179">
        <v>3.6000000000000001E-5</v>
      </c>
      <c r="D179">
        <f t="shared" si="15"/>
        <v>356</v>
      </c>
      <c r="E179">
        <f t="shared" si="14"/>
        <v>5.0371435700384249E-5</v>
      </c>
      <c r="G179">
        <v>-356</v>
      </c>
      <c r="H179">
        <v>0</v>
      </c>
      <c r="I179">
        <f t="shared" si="18"/>
        <v>356</v>
      </c>
      <c r="J179">
        <f t="shared" si="19"/>
        <v>0</v>
      </c>
      <c r="L179">
        <v>-356</v>
      </c>
      <c r="M179">
        <v>7.9999999999999996E-6</v>
      </c>
      <c r="N179">
        <f t="shared" si="16"/>
        <v>356</v>
      </c>
      <c r="O179">
        <f t="shared" si="17"/>
        <v>1.1692415392692914E-5</v>
      </c>
    </row>
    <row r="180" spans="2:15">
      <c r="B180">
        <v>-358</v>
      </c>
      <c r="C180">
        <v>3.6000000000000001E-5</v>
      </c>
      <c r="D180">
        <f t="shared" si="15"/>
        <v>358</v>
      </c>
      <c r="E180">
        <f t="shared" si="14"/>
        <v>5.0371435700384249E-5</v>
      </c>
      <c r="G180">
        <v>-358</v>
      </c>
      <c r="H180">
        <v>0</v>
      </c>
      <c r="I180">
        <f t="shared" si="18"/>
        <v>358</v>
      </c>
      <c r="J180">
        <f t="shared" si="19"/>
        <v>0</v>
      </c>
      <c r="L180">
        <v>-358</v>
      </c>
      <c r="M180">
        <v>6.9999999999999999E-6</v>
      </c>
      <c r="N180">
        <f t="shared" si="16"/>
        <v>358</v>
      </c>
      <c r="O180">
        <f t="shared" si="17"/>
        <v>1.02308634686063E-5</v>
      </c>
    </row>
    <row r="181" spans="2:15">
      <c r="B181">
        <v>-360</v>
      </c>
      <c r="C181">
        <v>3.4999999999999997E-5</v>
      </c>
      <c r="D181">
        <f t="shared" si="15"/>
        <v>360</v>
      </c>
      <c r="E181">
        <f t="shared" si="14"/>
        <v>4.8972229153151341E-5</v>
      </c>
      <c r="G181">
        <v>-360</v>
      </c>
      <c r="H181">
        <v>0</v>
      </c>
      <c r="I181">
        <f t="shared" si="18"/>
        <v>360</v>
      </c>
      <c r="J181">
        <f t="shared" si="19"/>
        <v>0</v>
      </c>
      <c r="L181">
        <v>-360</v>
      </c>
      <c r="M181">
        <v>6.9999999999999999E-6</v>
      </c>
      <c r="N181">
        <f t="shared" si="16"/>
        <v>360</v>
      </c>
      <c r="O181">
        <f t="shared" si="17"/>
        <v>1.02308634686063E-5</v>
      </c>
    </row>
    <row r="182" spans="2:15">
      <c r="B182">
        <v>-362</v>
      </c>
      <c r="C182">
        <v>3.4999999999999997E-5</v>
      </c>
      <c r="D182">
        <f t="shared" si="15"/>
        <v>362</v>
      </c>
      <c r="E182">
        <f t="shared" si="14"/>
        <v>4.8972229153151341E-5</v>
      </c>
      <c r="G182">
        <v>-362</v>
      </c>
      <c r="H182">
        <v>0</v>
      </c>
      <c r="I182">
        <f t="shared" si="18"/>
        <v>362</v>
      </c>
      <c r="J182">
        <f t="shared" si="19"/>
        <v>0</v>
      </c>
      <c r="L182">
        <v>-362</v>
      </c>
      <c r="M182">
        <v>6.9999999999999999E-6</v>
      </c>
      <c r="N182">
        <f t="shared" si="16"/>
        <v>362</v>
      </c>
      <c r="O182">
        <f t="shared" si="17"/>
        <v>1.02308634686063E-5</v>
      </c>
    </row>
    <row r="183" spans="2:15">
      <c r="B183">
        <v>-364</v>
      </c>
      <c r="C183">
        <v>3.4E-5</v>
      </c>
      <c r="D183">
        <f t="shared" si="15"/>
        <v>364</v>
      </c>
      <c r="E183">
        <f t="shared" si="14"/>
        <v>4.7573022605918453E-5</v>
      </c>
      <c r="G183">
        <v>-364</v>
      </c>
      <c r="H183">
        <v>0</v>
      </c>
      <c r="I183">
        <f t="shared" si="18"/>
        <v>364</v>
      </c>
      <c r="J183">
        <f t="shared" si="19"/>
        <v>0</v>
      </c>
      <c r="L183">
        <v>-364</v>
      </c>
      <c r="M183">
        <v>6.9999999999999999E-6</v>
      </c>
      <c r="N183">
        <f t="shared" si="16"/>
        <v>364</v>
      </c>
      <c r="O183">
        <f t="shared" si="17"/>
        <v>1.02308634686063E-5</v>
      </c>
    </row>
    <row r="184" spans="2:15">
      <c r="B184">
        <v>-366</v>
      </c>
      <c r="C184">
        <v>3.4E-5</v>
      </c>
      <c r="D184">
        <f t="shared" si="15"/>
        <v>366</v>
      </c>
      <c r="E184">
        <f t="shared" si="14"/>
        <v>4.7573022605918453E-5</v>
      </c>
      <c r="G184">
        <v>-366</v>
      </c>
      <c r="H184">
        <v>0</v>
      </c>
      <c r="I184">
        <f t="shared" si="18"/>
        <v>366</v>
      </c>
      <c r="J184">
        <f t="shared" si="19"/>
        <v>0</v>
      </c>
      <c r="L184">
        <v>-366</v>
      </c>
      <c r="M184">
        <v>6.9999999999999999E-6</v>
      </c>
      <c r="N184">
        <f t="shared" si="16"/>
        <v>366</v>
      </c>
      <c r="O184">
        <f t="shared" si="17"/>
        <v>1.02308634686063E-5</v>
      </c>
    </row>
    <row r="185" spans="2:15">
      <c r="B185">
        <v>-368</v>
      </c>
      <c r="C185">
        <v>3.3000000000000003E-5</v>
      </c>
      <c r="D185">
        <f t="shared" si="15"/>
        <v>368</v>
      </c>
      <c r="E185">
        <f t="shared" si="14"/>
        <v>4.6173816058685558E-5</v>
      </c>
      <c r="G185">
        <v>-368</v>
      </c>
      <c r="H185">
        <v>0</v>
      </c>
      <c r="I185">
        <f t="shared" si="18"/>
        <v>368</v>
      </c>
      <c r="J185">
        <f t="shared" si="19"/>
        <v>0</v>
      </c>
      <c r="L185">
        <v>-368</v>
      </c>
      <c r="M185">
        <v>6.9999999999999999E-6</v>
      </c>
      <c r="N185">
        <f t="shared" si="16"/>
        <v>368</v>
      </c>
      <c r="O185">
        <f t="shared" si="17"/>
        <v>1.02308634686063E-5</v>
      </c>
    </row>
    <row r="186" spans="2:15">
      <c r="B186">
        <v>-370</v>
      </c>
      <c r="C186">
        <v>3.3000000000000003E-5</v>
      </c>
      <c r="D186">
        <f t="shared" si="15"/>
        <v>370</v>
      </c>
      <c r="E186">
        <f t="shared" si="14"/>
        <v>4.6173816058685558E-5</v>
      </c>
      <c r="G186">
        <v>-370</v>
      </c>
      <c r="H186">
        <v>0</v>
      </c>
      <c r="I186">
        <f t="shared" si="18"/>
        <v>370</v>
      </c>
      <c r="J186">
        <f t="shared" si="19"/>
        <v>0</v>
      </c>
      <c r="L186">
        <v>-370</v>
      </c>
      <c r="M186">
        <v>6.9999999999999999E-6</v>
      </c>
      <c r="N186">
        <f t="shared" si="16"/>
        <v>370</v>
      </c>
      <c r="O186">
        <f t="shared" si="17"/>
        <v>1.02308634686063E-5</v>
      </c>
    </row>
    <row r="187" spans="2:15">
      <c r="B187">
        <v>-372</v>
      </c>
      <c r="C187">
        <v>3.1999999999999999E-5</v>
      </c>
      <c r="D187">
        <f t="shared" si="15"/>
        <v>372</v>
      </c>
      <c r="E187">
        <f t="shared" si="14"/>
        <v>4.4774609511452657E-5</v>
      </c>
      <c r="G187">
        <v>-372</v>
      </c>
      <c r="H187">
        <v>0</v>
      </c>
      <c r="I187">
        <f t="shared" si="18"/>
        <v>372</v>
      </c>
      <c r="J187">
        <f t="shared" si="19"/>
        <v>0</v>
      </c>
      <c r="L187">
        <v>-372</v>
      </c>
      <c r="M187">
        <v>6.9999999999999999E-6</v>
      </c>
      <c r="N187">
        <f t="shared" si="16"/>
        <v>372</v>
      </c>
      <c r="O187">
        <f t="shared" si="17"/>
        <v>1.02308634686063E-5</v>
      </c>
    </row>
    <row r="188" spans="2:15">
      <c r="B188">
        <v>-374</v>
      </c>
      <c r="C188">
        <v>3.1999999999999999E-5</v>
      </c>
      <c r="D188">
        <f t="shared" si="15"/>
        <v>374</v>
      </c>
      <c r="E188">
        <f t="shared" si="14"/>
        <v>4.4774609511452657E-5</v>
      </c>
      <c r="G188">
        <v>-374</v>
      </c>
      <c r="H188">
        <v>0</v>
      </c>
      <c r="I188">
        <f t="shared" si="18"/>
        <v>374</v>
      </c>
      <c r="J188">
        <f t="shared" si="19"/>
        <v>0</v>
      </c>
      <c r="L188">
        <v>-374</v>
      </c>
      <c r="M188">
        <v>6.9999999999999999E-6</v>
      </c>
      <c r="N188">
        <f t="shared" si="16"/>
        <v>374</v>
      </c>
      <c r="O188">
        <f t="shared" si="17"/>
        <v>1.02308634686063E-5</v>
      </c>
    </row>
    <row r="189" spans="2:15">
      <c r="B189">
        <v>-376</v>
      </c>
      <c r="C189">
        <v>3.1000000000000001E-5</v>
      </c>
      <c r="D189">
        <f t="shared" si="15"/>
        <v>376</v>
      </c>
      <c r="E189">
        <f t="shared" si="14"/>
        <v>4.3375402964219769E-5</v>
      </c>
      <c r="G189">
        <v>-376</v>
      </c>
      <c r="H189">
        <v>0</v>
      </c>
      <c r="I189">
        <f t="shared" si="18"/>
        <v>376</v>
      </c>
      <c r="J189">
        <f t="shared" si="19"/>
        <v>0</v>
      </c>
      <c r="L189">
        <v>-376</v>
      </c>
      <c r="M189">
        <v>6.9999999999999999E-6</v>
      </c>
      <c r="N189">
        <f t="shared" si="16"/>
        <v>376</v>
      </c>
      <c r="O189">
        <f t="shared" si="17"/>
        <v>1.02308634686063E-5</v>
      </c>
    </row>
    <row r="190" spans="2:15">
      <c r="B190">
        <v>-378</v>
      </c>
      <c r="C190">
        <v>3.1000000000000001E-5</v>
      </c>
      <c r="D190">
        <f t="shared" si="15"/>
        <v>378</v>
      </c>
      <c r="E190">
        <f t="shared" si="14"/>
        <v>4.3375402964219769E-5</v>
      </c>
      <c r="G190">
        <v>-378</v>
      </c>
      <c r="H190">
        <v>0</v>
      </c>
      <c r="I190">
        <f t="shared" si="18"/>
        <v>378</v>
      </c>
      <c r="J190">
        <f t="shared" si="19"/>
        <v>0</v>
      </c>
      <c r="L190">
        <v>-378</v>
      </c>
      <c r="M190">
        <v>6.0000000000000002E-6</v>
      </c>
      <c r="N190">
        <f t="shared" si="16"/>
        <v>378</v>
      </c>
      <c r="O190">
        <f t="shared" si="17"/>
        <v>8.7693115445196865E-6</v>
      </c>
    </row>
    <row r="191" spans="2:15">
      <c r="B191">
        <v>-380</v>
      </c>
      <c r="C191">
        <v>3.0000000000000001E-5</v>
      </c>
      <c r="D191">
        <f t="shared" si="15"/>
        <v>380</v>
      </c>
      <c r="E191">
        <f t="shared" si="14"/>
        <v>4.1976196416986868E-5</v>
      </c>
      <c r="G191">
        <v>-380</v>
      </c>
      <c r="H191">
        <v>0</v>
      </c>
      <c r="I191">
        <f t="shared" si="18"/>
        <v>380</v>
      </c>
      <c r="J191">
        <f t="shared" si="19"/>
        <v>0</v>
      </c>
      <c r="L191">
        <v>-380</v>
      </c>
      <c r="M191">
        <v>6.0000000000000002E-6</v>
      </c>
      <c r="N191">
        <f t="shared" si="16"/>
        <v>380</v>
      </c>
      <c r="O191">
        <f t="shared" si="17"/>
        <v>8.7693115445196865E-6</v>
      </c>
    </row>
    <row r="192" spans="2:15">
      <c r="B192">
        <v>-382</v>
      </c>
      <c r="C192">
        <v>3.0000000000000001E-5</v>
      </c>
      <c r="D192">
        <f t="shared" si="15"/>
        <v>382</v>
      </c>
      <c r="E192">
        <f t="shared" si="14"/>
        <v>4.1976196416986868E-5</v>
      </c>
      <c r="G192">
        <v>-382</v>
      </c>
      <c r="H192">
        <v>0</v>
      </c>
      <c r="I192">
        <f t="shared" si="18"/>
        <v>382</v>
      </c>
      <c r="J192">
        <f t="shared" si="19"/>
        <v>0</v>
      </c>
      <c r="L192">
        <v>-382</v>
      </c>
      <c r="M192">
        <v>6.0000000000000002E-6</v>
      </c>
      <c r="N192">
        <f t="shared" si="16"/>
        <v>382</v>
      </c>
      <c r="O192">
        <f t="shared" si="17"/>
        <v>8.7693115445196865E-6</v>
      </c>
    </row>
    <row r="193" spans="2:15">
      <c r="B193">
        <v>-384</v>
      </c>
      <c r="C193">
        <v>2.9E-5</v>
      </c>
      <c r="D193">
        <f t="shared" si="15"/>
        <v>384</v>
      </c>
      <c r="E193">
        <f t="shared" si="14"/>
        <v>4.0576989869753974E-5</v>
      </c>
      <c r="G193">
        <v>-384</v>
      </c>
      <c r="H193">
        <v>0</v>
      </c>
      <c r="I193">
        <f t="shared" si="18"/>
        <v>384</v>
      </c>
      <c r="J193">
        <f t="shared" si="19"/>
        <v>0</v>
      </c>
      <c r="L193">
        <v>-384</v>
      </c>
      <c r="M193">
        <v>6.0000000000000002E-6</v>
      </c>
      <c r="N193">
        <f t="shared" si="16"/>
        <v>384</v>
      </c>
      <c r="O193">
        <f t="shared" si="17"/>
        <v>8.7693115445196865E-6</v>
      </c>
    </row>
    <row r="194" spans="2:15">
      <c r="B194">
        <v>-386</v>
      </c>
      <c r="C194">
        <v>2.9E-5</v>
      </c>
      <c r="D194">
        <f t="shared" si="15"/>
        <v>386</v>
      </c>
      <c r="E194">
        <f t="shared" ref="E194:E257" si="20">C194/$A$3*$A$5</f>
        <v>4.0576989869753974E-5</v>
      </c>
      <c r="G194">
        <v>-386</v>
      </c>
      <c r="H194">
        <v>0</v>
      </c>
      <c r="I194">
        <f t="shared" si="18"/>
        <v>386</v>
      </c>
      <c r="J194">
        <f t="shared" si="19"/>
        <v>0</v>
      </c>
      <c r="L194">
        <v>-386</v>
      </c>
      <c r="M194">
        <v>6.0000000000000002E-6</v>
      </c>
      <c r="N194">
        <f t="shared" si="16"/>
        <v>386</v>
      </c>
      <c r="O194">
        <f t="shared" si="17"/>
        <v>8.7693115445196865E-6</v>
      </c>
    </row>
    <row r="195" spans="2:15">
      <c r="B195">
        <v>-388</v>
      </c>
      <c r="C195">
        <v>2.9E-5</v>
      </c>
      <c r="D195">
        <f t="shared" ref="D195:D258" si="21">ABS(B195)</f>
        <v>388</v>
      </c>
      <c r="E195">
        <f t="shared" si="20"/>
        <v>4.0576989869753974E-5</v>
      </c>
      <c r="G195">
        <v>-388</v>
      </c>
      <c r="H195">
        <v>0</v>
      </c>
      <c r="I195">
        <f t="shared" si="18"/>
        <v>388</v>
      </c>
      <c r="J195">
        <f t="shared" si="19"/>
        <v>0</v>
      </c>
      <c r="L195">
        <v>-388</v>
      </c>
      <c r="M195">
        <v>6.0000000000000002E-6</v>
      </c>
      <c r="N195">
        <f t="shared" ref="N195:N258" si="22">ABS(L195)</f>
        <v>388</v>
      </c>
      <c r="O195">
        <f t="shared" ref="O195:O258" si="23">M195/$A$13*$A$15/2</f>
        <v>8.7693115445196865E-6</v>
      </c>
    </row>
    <row r="196" spans="2:15">
      <c r="B196">
        <v>-390</v>
      </c>
      <c r="C196">
        <v>2.8E-5</v>
      </c>
      <c r="D196">
        <f t="shared" si="21"/>
        <v>390</v>
      </c>
      <c r="E196">
        <f t="shared" si="20"/>
        <v>3.9177783322521079E-5</v>
      </c>
      <c r="G196">
        <v>-390</v>
      </c>
      <c r="H196">
        <v>0</v>
      </c>
      <c r="I196">
        <f t="shared" si="18"/>
        <v>390</v>
      </c>
      <c r="J196">
        <f t="shared" si="19"/>
        <v>0</v>
      </c>
      <c r="L196">
        <v>-390</v>
      </c>
      <c r="M196">
        <v>6.0000000000000002E-6</v>
      </c>
      <c r="N196">
        <f t="shared" si="22"/>
        <v>390</v>
      </c>
      <c r="O196">
        <f t="shared" si="23"/>
        <v>8.7693115445196865E-6</v>
      </c>
    </row>
    <row r="197" spans="2:15">
      <c r="B197">
        <v>-392</v>
      </c>
      <c r="C197">
        <v>2.8E-5</v>
      </c>
      <c r="D197">
        <f t="shared" si="21"/>
        <v>392</v>
      </c>
      <c r="E197">
        <f t="shared" si="20"/>
        <v>3.9177783322521079E-5</v>
      </c>
      <c r="G197">
        <v>-392</v>
      </c>
      <c r="H197">
        <v>0</v>
      </c>
      <c r="I197">
        <f t="shared" si="18"/>
        <v>392</v>
      </c>
      <c r="J197">
        <f t="shared" si="19"/>
        <v>0</v>
      </c>
      <c r="L197">
        <v>-392</v>
      </c>
      <c r="M197">
        <v>6.0000000000000002E-6</v>
      </c>
      <c r="N197">
        <f t="shared" si="22"/>
        <v>392</v>
      </c>
      <c r="O197">
        <f t="shared" si="23"/>
        <v>8.7693115445196865E-6</v>
      </c>
    </row>
    <row r="198" spans="2:15">
      <c r="B198">
        <v>-394</v>
      </c>
      <c r="C198">
        <v>2.6999999999999999E-5</v>
      </c>
      <c r="D198">
        <f t="shared" si="21"/>
        <v>394</v>
      </c>
      <c r="E198">
        <f t="shared" si="20"/>
        <v>3.7778576775288178E-5</v>
      </c>
      <c r="G198">
        <v>-394</v>
      </c>
      <c r="H198">
        <v>0</v>
      </c>
      <c r="I198">
        <f t="shared" si="18"/>
        <v>394</v>
      </c>
      <c r="J198">
        <f t="shared" si="19"/>
        <v>0</v>
      </c>
      <c r="L198">
        <v>-394</v>
      </c>
      <c r="M198">
        <v>6.0000000000000002E-6</v>
      </c>
      <c r="N198">
        <f t="shared" si="22"/>
        <v>394</v>
      </c>
      <c r="O198">
        <f t="shared" si="23"/>
        <v>8.7693115445196865E-6</v>
      </c>
    </row>
    <row r="199" spans="2:15">
      <c r="B199">
        <v>-396</v>
      </c>
      <c r="C199">
        <v>2.6999999999999999E-5</v>
      </c>
      <c r="D199">
        <f t="shared" si="21"/>
        <v>396</v>
      </c>
      <c r="E199">
        <f t="shared" si="20"/>
        <v>3.7778576775288178E-5</v>
      </c>
      <c r="G199">
        <v>-396</v>
      </c>
      <c r="H199">
        <v>0</v>
      </c>
      <c r="I199">
        <f t="shared" si="18"/>
        <v>396</v>
      </c>
      <c r="J199">
        <f t="shared" si="19"/>
        <v>0</v>
      </c>
      <c r="L199">
        <v>-396</v>
      </c>
      <c r="M199">
        <v>6.0000000000000002E-6</v>
      </c>
      <c r="N199">
        <f t="shared" si="22"/>
        <v>396</v>
      </c>
      <c r="O199">
        <f t="shared" si="23"/>
        <v>8.7693115445196865E-6</v>
      </c>
    </row>
    <row r="200" spans="2:15">
      <c r="B200">
        <v>-398</v>
      </c>
      <c r="C200">
        <v>2.6999999999999999E-5</v>
      </c>
      <c r="D200">
        <f t="shared" si="21"/>
        <v>398</v>
      </c>
      <c r="E200">
        <f t="shared" si="20"/>
        <v>3.7778576775288178E-5</v>
      </c>
      <c r="G200">
        <v>-398</v>
      </c>
      <c r="H200">
        <v>0</v>
      </c>
      <c r="I200">
        <f t="shared" si="18"/>
        <v>398</v>
      </c>
      <c r="J200">
        <f t="shared" si="19"/>
        <v>0</v>
      </c>
      <c r="L200">
        <v>-398</v>
      </c>
      <c r="M200">
        <v>6.0000000000000002E-6</v>
      </c>
      <c r="N200">
        <f t="shared" si="22"/>
        <v>398</v>
      </c>
      <c r="O200">
        <f t="shared" si="23"/>
        <v>8.7693115445196865E-6</v>
      </c>
    </row>
    <row r="201" spans="2:15">
      <c r="B201">
        <v>-400</v>
      </c>
      <c r="C201">
        <v>2.5999999999999998E-5</v>
      </c>
      <c r="D201">
        <f t="shared" si="21"/>
        <v>400</v>
      </c>
      <c r="E201">
        <f t="shared" si="20"/>
        <v>3.637937022805529E-5</v>
      </c>
      <c r="G201">
        <v>-400</v>
      </c>
      <c r="H201">
        <v>0</v>
      </c>
      <c r="I201">
        <f t="shared" si="18"/>
        <v>400</v>
      </c>
      <c r="J201">
        <f t="shared" si="19"/>
        <v>0</v>
      </c>
      <c r="L201">
        <v>-400</v>
      </c>
      <c r="M201">
        <v>5.0000000000000004E-6</v>
      </c>
      <c r="N201">
        <f t="shared" si="22"/>
        <v>400</v>
      </c>
      <c r="O201">
        <f t="shared" si="23"/>
        <v>7.3077596204330721E-6</v>
      </c>
    </row>
    <row r="202" spans="2:15">
      <c r="B202">
        <v>-402</v>
      </c>
      <c r="C202">
        <v>2.5999999999999998E-5</v>
      </c>
      <c r="D202">
        <f t="shared" si="21"/>
        <v>402</v>
      </c>
      <c r="E202">
        <f t="shared" si="20"/>
        <v>3.637937022805529E-5</v>
      </c>
      <c r="G202">
        <v>-402</v>
      </c>
      <c r="H202">
        <v>0</v>
      </c>
      <c r="I202">
        <f t="shared" si="18"/>
        <v>402</v>
      </c>
      <c r="J202">
        <f t="shared" si="19"/>
        <v>0</v>
      </c>
      <c r="L202">
        <v>-402</v>
      </c>
      <c r="M202">
        <v>5.0000000000000004E-6</v>
      </c>
      <c r="N202">
        <f t="shared" si="22"/>
        <v>402</v>
      </c>
      <c r="O202">
        <f t="shared" si="23"/>
        <v>7.3077596204330721E-6</v>
      </c>
    </row>
    <row r="203" spans="2:15">
      <c r="B203">
        <v>-404</v>
      </c>
      <c r="C203">
        <v>2.5000000000000001E-5</v>
      </c>
      <c r="D203">
        <f t="shared" si="21"/>
        <v>404</v>
      </c>
      <c r="E203">
        <f t="shared" si="20"/>
        <v>3.4980163680822396E-5</v>
      </c>
      <c r="G203">
        <v>-404</v>
      </c>
      <c r="H203">
        <v>0</v>
      </c>
      <c r="I203">
        <f t="shared" si="18"/>
        <v>404</v>
      </c>
      <c r="J203">
        <f t="shared" si="19"/>
        <v>0</v>
      </c>
      <c r="L203">
        <v>-404</v>
      </c>
      <c r="M203">
        <v>5.0000000000000004E-6</v>
      </c>
      <c r="N203">
        <f t="shared" si="22"/>
        <v>404</v>
      </c>
      <c r="O203">
        <f t="shared" si="23"/>
        <v>7.3077596204330721E-6</v>
      </c>
    </row>
    <row r="204" spans="2:15">
      <c r="B204">
        <v>-406</v>
      </c>
      <c r="C204">
        <v>2.5000000000000001E-5</v>
      </c>
      <c r="D204">
        <f t="shared" si="21"/>
        <v>406</v>
      </c>
      <c r="E204">
        <f t="shared" si="20"/>
        <v>3.4980163680822396E-5</v>
      </c>
      <c r="G204">
        <v>-406</v>
      </c>
      <c r="H204">
        <v>0</v>
      </c>
      <c r="I204">
        <f t="shared" si="18"/>
        <v>406</v>
      </c>
      <c r="J204">
        <f t="shared" si="19"/>
        <v>0</v>
      </c>
      <c r="L204">
        <v>-406</v>
      </c>
      <c r="M204">
        <v>5.0000000000000004E-6</v>
      </c>
      <c r="N204">
        <f t="shared" si="22"/>
        <v>406</v>
      </c>
      <c r="O204">
        <f t="shared" si="23"/>
        <v>7.3077596204330721E-6</v>
      </c>
    </row>
    <row r="205" spans="2:15">
      <c r="B205">
        <v>-408</v>
      </c>
      <c r="C205">
        <v>2.5000000000000001E-5</v>
      </c>
      <c r="D205">
        <f t="shared" si="21"/>
        <v>408</v>
      </c>
      <c r="E205">
        <f t="shared" si="20"/>
        <v>3.4980163680822396E-5</v>
      </c>
      <c r="G205">
        <v>-408</v>
      </c>
      <c r="H205">
        <v>0</v>
      </c>
      <c r="I205">
        <f t="shared" si="18"/>
        <v>408</v>
      </c>
      <c r="J205">
        <f t="shared" si="19"/>
        <v>0</v>
      </c>
      <c r="L205">
        <v>-408</v>
      </c>
      <c r="M205">
        <v>5.0000000000000004E-6</v>
      </c>
      <c r="N205">
        <f t="shared" si="22"/>
        <v>408</v>
      </c>
      <c r="O205">
        <f t="shared" si="23"/>
        <v>7.3077596204330721E-6</v>
      </c>
    </row>
    <row r="206" spans="2:15">
      <c r="B206">
        <v>-410</v>
      </c>
      <c r="C206">
        <v>2.4000000000000001E-5</v>
      </c>
      <c r="D206">
        <f t="shared" si="21"/>
        <v>410</v>
      </c>
      <c r="E206">
        <f t="shared" si="20"/>
        <v>3.3580957133589495E-5</v>
      </c>
      <c r="G206">
        <v>-410</v>
      </c>
      <c r="H206">
        <v>0</v>
      </c>
      <c r="I206">
        <f t="shared" si="18"/>
        <v>410</v>
      </c>
      <c r="J206">
        <f t="shared" si="19"/>
        <v>0</v>
      </c>
      <c r="L206">
        <v>-410</v>
      </c>
      <c r="M206">
        <v>5.0000000000000004E-6</v>
      </c>
      <c r="N206">
        <f t="shared" si="22"/>
        <v>410</v>
      </c>
      <c r="O206">
        <f t="shared" si="23"/>
        <v>7.3077596204330721E-6</v>
      </c>
    </row>
    <row r="207" spans="2:15">
      <c r="B207">
        <v>-412</v>
      </c>
      <c r="C207">
        <v>2.4000000000000001E-5</v>
      </c>
      <c r="D207">
        <f t="shared" si="21"/>
        <v>412</v>
      </c>
      <c r="E207">
        <f t="shared" si="20"/>
        <v>3.3580957133589495E-5</v>
      </c>
      <c r="G207">
        <v>-412</v>
      </c>
      <c r="H207">
        <v>0</v>
      </c>
      <c r="I207">
        <f t="shared" si="18"/>
        <v>412</v>
      </c>
      <c r="J207">
        <f t="shared" si="19"/>
        <v>0</v>
      </c>
      <c r="L207">
        <v>-412</v>
      </c>
      <c r="M207">
        <v>5.0000000000000004E-6</v>
      </c>
      <c r="N207">
        <f t="shared" si="22"/>
        <v>412</v>
      </c>
      <c r="O207">
        <f t="shared" si="23"/>
        <v>7.3077596204330721E-6</v>
      </c>
    </row>
    <row r="208" spans="2:15">
      <c r="B208">
        <v>-414</v>
      </c>
      <c r="C208">
        <v>2.4000000000000001E-5</v>
      </c>
      <c r="D208">
        <f t="shared" si="21"/>
        <v>414</v>
      </c>
      <c r="E208">
        <f t="shared" si="20"/>
        <v>3.3580957133589495E-5</v>
      </c>
      <c r="G208">
        <v>-414</v>
      </c>
      <c r="H208">
        <v>0</v>
      </c>
      <c r="I208">
        <f t="shared" si="18"/>
        <v>414</v>
      </c>
      <c r="J208">
        <f t="shared" si="19"/>
        <v>0</v>
      </c>
      <c r="L208">
        <v>-414</v>
      </c>
      <c r="M208">
        <v>5.0000000000000004E-6</v>
      </c>
      <c r="N208">
        <f t="shared" si="22"/>
        <v>414</v>
      </c>
      <c r="O208">
        <f t="shared" si="23"/>
        <v>7.3077596204330721E-6</v>
      </c>
    </row>
    <row r="209" spans="2:15">
      <c r="B209">
        <v>-416</v>
      </c>
      <c r="C209">
        <v>2.3E-5</v>
      </c>
      <c r="D209">
        <f t="shared" si="21"/>
        <v>416</v>
      </c>
      <c r="E209">
        <f t="shared" si="20"/>
        <v>3.21817505863566E-5</v>
      </c>
      <c r="G209">
        <v>-416</v>
      </c>
      <c r="H209">
        <v>0</v>
      </c>
      <c r="I209">
        <f t="shared" si="18"/>
        <v>416</v>
      </c>
      <c r="J209">
        <f t="shared" si="19"/>
        <v>0</v>
      </c>
      <c r="L209">
        <v>-416</v>
      </c>
      <c r="M209">
        <v>5.0000000000000004E-6</v>
      </c>
      <c r="N209">
        <f t="shared" si="22"/>
        <v>416</v>
      </c>
      <c r="O209">
        <f t="shared" si="23"/>
        <v>7.3077596204330721E-6</v>
      </c>
    </row>
    <row r="210" spans="2:15">
      <c r="B210">
        <v>-418</v>
      </c>
      <c r="C210">
        <v>2.3E-5</v>
      </c>
      <c r="D210">
        <f t="shared" si="21"/>
        <v>418</v>
      </c>
      <c r="E210">
        <f t="shared" si="20"/>
        <v>3.21817505863566E-5</v>
      </c>
      <c r="G210">
        <v>-418</v>
      </c>
      <c r="H210">
        <v>0</v>
      </c>
      <c r="I210">
        <f t="shared" si="18"/>
        <v>418</v>
      </c>
      <c r="J210">
        <f t="shared" si="19"/>
        <v>0</v>
      </c>
      <c r="L210">
        <v>-418</v>
      </c>
      <c r="M210">
        <v>5.0000000000000004E-6</v>
      </c>
      <c r="N210">
        <f t="shared" si="22"/>
        <v>418</v>
      </c>
      <c r="O210">
        <f t="shared" si="23"/>
        <v>7.3077596204330721E-6</v>
      </c>
    </row>
    <row r="211" spans="2:15">
      <c r="B211">
        <v>-420</v>
      </c>
      <c r="C211">
        <v>2.3E-5</v>
      </c>
      <c r="D211">
        <f t="shared" si="21"/>
        <v>420</v>
      </c>
      <c r="E211">
        <f t="shared" si="20"/>
        <v>3.21817505863566E-5</v>
      </c>
      <c r="G211">
        <v>-420</v>
      </c>
      <c r="H211">
        <v>0</v>
      </c>
      <c r="I211">
        <f t="shared" si="18"/>
        <v>420</v>
      </c>
      <c r="J211">
        <f t="shared" si="19"/>
        <v>0</v>
      </c>
      <c r="L211">
        <v>-420</v>
      </c>
      <c r="M211">
        <v>5.0000000000000004E-6</v>
      </c>
      <c r="N211">
        <f t="shared" si="22"/>
        <v>420</v>
      </c>
      <c r="O211">
        <f t="shared" si="23"/>
        <v>7.3077596204330721E-6</v>
      </c>
    </row>
    <row r="212" spans="2:15">
      <c r="B212">
        <v>-422</v>
      </c>
      <c r="C212">
        <v>2.1999999999999999E-5</v>
      </c>
      <c r="D212">
        <f t="shared" si="21"/>
        <v>422</v>
      </c>
      <c r="E212">
        <f t="shared" si="20"/>
        <v>3.0782544039123706E-5</v>
      </c>
      <c r="G212">
        <v>-422</v>
      </c>
      <c r="H212">
        <v>0</v>
      </c>
      <c r="I212">
        <f t="shared" ref="I212:I275" si="24">ABS(G212)</f>
        <v>422</v>
      </c>
      <c r="J212">
        <f t="shared" ref="J212:J275" si="25">H212/$A$8*$A$10/2</f>
        <v>0</v>
      </c>
      <c r="L212">
        <v>-422</v>
      </c>
      <c r="M212">
        <v>5.0000000000000004E-6</v>
      </c>
      <c r="N212">
        <f t="shared" si="22"/>
        <v>422</v>
      </c>
      <c r="O212">
        <f t="shared" si="23"/>
        <v>7.3077596204330721E-6</v>
      </c>
    </row>
    <row r="213" spans="2:15">
      <c r="B213">
        <v>-424</v>
      </c>
      <c r="C213">
        <v>2.1999999999999999E-5</v>
      </c>
      <c r="D213">
        <f t="shared" si="21"/>
        <v>424</v>
      </c>
      <c r="E213">
        <f t="shared" si="20"/>
        <v>3.0782544039123706E-5</v>
      </c>
      <c r="G213">
        <v>-424</v>
      </c>
      <c r="H213">
        <v>0</v>
      </c>
      <c r="I213">
        <f t="shared" si="24"/>
        <v>424</v>
      </c>
      <c r="J213">
        <f t="shared" si="25"/>
        <v>0</v>
      </c>
      <c r="L213">
        <v>-424</v>
      </c>
      <c r="M213">
        <v>5.0000000000000004E-6</v>
      </c>
      <c r="N213">
        <f t="shared" si="22"/>
        <v>424</v>
      </c>
      <c r="O213">
        <f t="shared" si="23"/>
        <v>7.3077596204330721E-6</v>
      </c>
    </row>
    <row r="214" spans="2:15">
      <c r="B214">
        <v>-426</v>
      </c>
      <c r="C214">
        <v>2.1999999999999999E-5</v>
      </c>
      <c r="D214">
        <f t="shared" si="21"/>
        <v>426</v>
      </c>
      <c r="E214">
        <f t="shared" si="20"/>
        <v>3.0782544039123706E-5</v>
      </c>
      <c r="G214">
        <v>-426</v>
      </c>
      <c r="H214">
        <v>0</v>
      </c>
      <c r="I214">
        <f t="shared" si="24"/>
        <v>426</v>
      </c>
      <c r="J214">
        <f t="shared" si="25"/>
        <v>0</v>
      </c>
      <c r="L214">
        <v>-426</v>
      </c>
      <c r="M214">
        <v>5.0000000000000004E-6</v>
      </c>
      <c r="N214">
        <f t="shared" si="22"/>
        <v>426</v>
      </c>
      <c r="O214">
        <f t="shared" si="23"/>
        <v>7.3077596204330721E-6</v>
      </c>
    </row>
    <row r="215" spans="2:15">
      <c r="B215">
        <v>-428</v>
      </c>
      <c r="C215">
        <v>2.0999999999999999E-5</v>
      </c>
      <c r="D215">
        <f t="shared" si="21"/>
        <v>428</v>
      </c>
      <c r="E215">
        <f t="shared" si="20"/>
        <v>2.9383337491890808E-5</v>
      </c>
      <c r="G215">
        <v>-428</v>
      </c>
      <c r="H215">
        <v>0</v>
      </c>
      <c r="I215">
        <f t="shared" si="24"/>
        <v>428</v>
      </c>
      <c r="J215">
        <f t="shared" si="25"/>
        <v>0</v>
      </c>
      <c r="L215">
        <v>-428</v>
      </c>
      <c r="M215">
        <v>5.0000000000000004E-6</v>
      </c>
      <c r="N215">
        <f t="shared" si="22"/>
        <v>428</v>
      </c>
      <c r="O215">
        <f t="shared" si="23"/>
        <v>7.3077596204330721E-6</v>
      </c>
    </row>
    <row r="216" spans="2:15">
      <c r="B216">
        <v>-430</v>
      </c>
      <c r="C216">
        <v>2.0999999999999999E-5</v>
      </c>
      <c r="D216">
        <f t="shared" si="21"/>
        <v>430</v>
      </c>
      <c r="E216">
        <f t="shared" si="20"/>
        <v>2.9383337491890808E-5</v>
      </c>
      <c r="G216">
        <v>-430</v>
      </c>
      <c r="H216">
        <v>0</v>
      </c>
      <c r="I216">
        <f t="shared" si="24"/>
        <v>430</v>
      </c>
      <c r="J216">
        <f t="shared" si="25"/>
        <v>0</v>
      </c>
      <c r="L216">
        <v>-430</v>
      </c>
      <c r="M216">
        <v>3.9999999999999998E-6</v>
      </c>
      <c r="N216">
        <f t="shared" si="22"/>
        <v>430</v>
      </c>
      <c r="O216">
        <f t="shared" si="23"/>
        <v>5.8462076963464568E-6</v>
      </c>
    </row>
    <row r="217" spans="2:15">
      <c r="B217">
        <v>-432</v>
      </c>
      <c r="C217">
        <v>2.0999999999999999E-5</v>
      </c>
      <c r="D217">
        <f t="shared" si="21"/>
        <v>432</v>
      </c>
      <c r="E217">
        <f t="shared" si="20"/>
        <v>2.9383337491890808E-5</v>
      </c>
      <c r="G217">
        <v>-432</v>
      </c>
      <c r="H217">
        <v>0</v>
      </c>
      <c r="I217">
        <f t="shared" si="24"/>
        <v>432</v>
      </c>
      <c r="J217">
        <f t="shared" si="25"/>
        <v>0</v>
      </c>
      <c r="L217">
        <v>-432</v>
      </c>
      <c r="M217">
        <v>3.9999999999999998E-6</v>
      </c>
      <c r="N217">
        <f t="shared" si="22"/>
        <v>432</v>
      </c>
      <c r="O217">
        <f t="shared" si="23"/>
        <v>5.8462076963464568E-6</v>
      </c>
    </row>
    <row r="218" spans="2:15">
      <c r="B218">
        <v>-434</v>
      </c>
      <c r="C218">
        <v>2.0999999999999999E-5</v>
      </c>
      <c r="D218">
        <f t="shared" si="21"/>
        <v>434</v>
      </c>
      <c r="E218">
        <f t="shared" si="20"/>
        <v>2.9383337491890808E-5</v>
      </c>
      <c r="G218">
        <v>-434</v>
      </c>
      <c r="H218">
        <v>0</v>
      </c>
      <c r="I218">
        <f t="shared" si="24"/>
        <v>434</v>
      </c>
      <c r="J218">
        <f t="shared" si="25"/>
        <v>0</v>
      </c>
      <c r="L218">
        <v>-434</v>
      </c>
      <c r="M218">
        <v>3.9999999999999998E-6</v>
      </c>
      <c r="N218">
        <f t="shared" si="22"/>
        <v>434</v>
      </c>
      <c r="O218">
        <f t="shared" si="23"/>
        <v>5.8462076963464568E-6</v>
      </c>
    </row>
    <row r="219" spans="2:15">
      <c r="B219">
        <v>-436</v>
      </c>
      <c r="C219">
        <v>2.0000000000000002E-5</v>
      </c>
      <c r="D219">
        <f t="shared" si="21"/>
        <v>436</v>
      </c>
      <c r="E219">
        <f t="shared" si="20"/>
        <v>2.7984130944657913E-5</v>
      </c>
      <c r="G219">
        <v>-436</v>
      </c>
      <c r="H219">
        <v>0</v>
      </c>
      <c r="I219">
        <f t="shared" si="24"/>
        <v>436</v>
      </c>
      <c r="J219">
        <f t="shared" si="25"/>
        <v>0</v>
      </c>
      <c r="L219">
        <v>-436</v>
      </c>
      <c r="M219">
        <v>3.9999999999999998E-6</v>
      </c>
      <c r="N219">
        <f t="shared" si="22"/>
        <v>436</v>
      </c>
      <c r="O219">
        <f t="shared" si="23"/>
        <v>5.8462076963464568E-6</v>
      </c>
    </row>
    <row r="220" spans="2:15">
      <c r="B220">
        <v>-438</v>
      </c>
      <c r="C220">
        <v>2.0000000000000002E-5</v>
      </c>
      <c r="D220">
        <f t="shared" si="21"/>
        <v>438</v>
      </c>
      <c r="E220">
        <f t="shared" si="20"/>
        <v>2.7984130944657913E-5</v>
      </c>
      <c r="G220">
        <v>-438</v>
      </c>
      <c r="H220">
        <v>0</v>
      </c>
      <c r="I220">
        <f t="shared" si="24"/>
        <v>438</v>
      </c>
      <c r="J220">
        <f t="shared" si="25"/>
        <v>0</v>
      </c>
      <c r="L220">
        <v>-438</v>
      </c>
      <c r="M220">
        <v>3.9999999999999998E-6</v>
      </c>
      <c r="N220">
        <f t="shared" si="22"/>
        <v>438</v>
      </c>
      <c r="O220">
        <f t="shared" si="23"/>
        <v>5.8462076963464568E-6</v>
      </c>
    </row>
    <row r="221" spans="2:15">
      <c r="B221">
        <v>-440</v>
      </c>
      <c r="C221">
        <v>2.0000000000000002E-5</v>
      </c>
      <c r="D221">
        <f t="shared" si="21"/>
        <v>440</v>
      </c>
      <c r="E221">
        <f t="shared" si="20"/>
        <v>2.7984130944657913E-5</v>
      </c>
      <c r="G221">
        <v>-440</v>
      </c>
      <c r="H221">
        <v>0</v>
      </c>
      <c r="I221">
        <f t="shared" si="24"/>
        <v>440</v>
      </c>
      <c r="J221">
        <f t="shared" si="25"/>
        <v>0</v>
      </c>
      <c r="L221">
        <v>-440</v>
      </c>
      <c r="M221">
        <v>3.9999999999999998E-6</v>
      </c>
      <c r="N221">
        <f t="shared" si="22"/>
        <v>440</v>
      </c>
      <c r="O221">
        <f t="shared" si="23"/>
        <v>5.8462076963464568E-6</v>
      </c>
    </row>
    <row r="222" spans="2:15">
      <c r="B222">
        <v>-442</v>
      </c>
      <c r="C222">
        <v>2.0000000000000002E-5</v>
      </c>
      <c r="D222">
        <f t="shared" si="21"/>
        <v>442</v>
      </c>
      <c r="E222">
        <f t="shared" si="20"/>
        <v>2.7984130944657913E-5</v>
      </c>
      <c r="G222">
        <v>-442</v>
      </c>
      <c r="H222">
        <v>0</v>
      </c>
      <c r="I222">
        <f t="shared" si="24"/>
        <v>442</v>
      </c>
      <c r="J222">
        <f t="shared" si="25"/>
        <v>0</v>
      </c>
      <c r="L222">
        <v>-442</v>
      </c>
      <c r="M222">
        <v>3.9999999999999998E-6</v>
      </c>
      <c r="N222">
        <f t="shared" si="22"/>
        <v>442</v>
      </c>
      <c r="O222">
        <f t="shared" si="23"/>
        <v>5.8462076963464568E-6</v>
      </c>
    </row>
    <row r="223" spans="2:15">
      <c r="B223">
        <v>-444</v>
      </c>
      <c r="C223">
        <v>1.9000000000000001E-5</v>
      </c>
      <c r="D223">
        <f t="shared" si="21"/>
        <v>444</v>
      </c>
      <c r="E223">
        <f t="shared" si="20"/>
        <v>2.6584924397425019E-5</v>
      </c>
      <c r="G223">
        <v>-444</v>
      </c>
      <c r="H223">
        <v>0</v>
      </c>
      <c r="I223">
        <f t="shared" si="24"/>
        <v>444</v>
      </c>
      <c r="J223">
        <f t="shared" si="25"/>
        <v>0</v>
      </c>
      <c r="L223">
        <v>-444</v>
      </c>
      <c r="M223">
        <v>3.9999999999999998E-6</v>
      </c>
      <c r="N223">
        <f t="shared" si="22"/>
        <v>444</v>
      </c>
      <c r="O223">
        <f t="shared" si="23"/>
        <v>5.8462076963464568E-6</v>
      </c>
    </row>
    <row r="224" spans="2:15">
      <c r="B224">
        <v>-446</v>
      </c>
      <c r="C224">
        <v>1.9000000000000001E-5</v>
      </c>
      <c r="D224">
        <f t="shared" si="21"/>
        <v>446</v>
      </c>
      <c r="E224">
        <f t="shared" si="20"/>
        <v>2.6584924397425019E-5</v>
      </c>
      <c r="G224">
        <v>-446</v>
      </c>
      <c r="H224">
        <v>0</v>
      </c>
      <c r="I224">
        <f t="shared" si="24"/>
        <v>446</v>
      </c>
      <c r="J224">
        <f t="shared" si="25"/>
        <v>0</v>
      </c>
      <c r="L224">
        <v>-446</v>
      </c>
      <c r="M224">
        <v>3.9999999999999998E-6</v>
      </c>
      <c r="N224">
        <f t="shared" si="22"/>
        <v>446</v>
      </c>
      <c r="O224">
        <f t="shared" si="23"/>
        <v>5.8462076963464568E-6</v>
      </c>
    </row>
    <row r="225" spans="2:15">
      <c r="B225">
        <v>-448</v>
      </c>
      <c r="C225">
        <v>1.9000000000000001E-5</v>
      </c>
      <c r="D225">
        <f t="shared" si="21"/>
        <v>448</v>
      </c>
      <c r="E225">
        <f t="shared" si="20"/>
        <v>2.6584924397425019E-5</v>
      </c>
      <c r="G225">
        <v>-448</v>
      </c>
      <c r="H225">
        <v>0</v>
      </c>
      <c r="I225">
        <f t="shared" si="24"/>
        <v>448</v>
      </c>
      <c r="J225">
        <f t="shared" si="25"/>
        <v>0</v>
      </c>
      <c r="L225">
        <v>-448</v>
      </c>
      <c r="M225">
        <v>3.9999999999999998E-6</v>
      </c>
      <c r="N225">
        <f t="shared" si="22"/>
        <v>448</v>
      </c>
      <c r="O225">
        <f t="shared" si="23"/>
        <v>5.8462076963464568E-6</v>
      </c>
    </row>
    <row r="226" spans="2:15">
      <c r="B226">
        <v>-450</v>
      </c>
      <c r="C226">
        <v>1.9000000000000001E-5</v>
      </c>
      <c r="D226">
        <f t="shared" si="21"/>
        <v>450</v>
      </c>
      <c r="E226">
        <f t="shared" si="20"/>
        <v>2.6584924397425019E-5</v>
      </c>
      <c r="G226">
        <v>-450</v>
      </c>
      <c r="H226">
        <v>0</v>
      </c>
      <c r="I226">
        <f t="shared" si="24"/>
        <v>450</v>
      </c>
      <c r="J226">
        <f t="shared" si="25"/>
        <v>0</v>
      </c>
      <c r="L226">
        <v>-450</v>
      </c>
      <c r="M226">
        <v>3.9999999999999998E-6</v>
      </c>
      <c r="N226">
        <f t="shared" si="22"/>
        <v>450</v>
      </c>
      <c r="O226">
        <f t="shared" si="23"/>
        <v>5.8462076963464568E-6</v>
      </c>
    </row>
    <row r="227" spans="2:15">
      <c r="B227">
        <v>-452</v>
      </c>
      <c r="C227">
        <v>1.8E-5</v>
      </c>
      <c r="D227">
        <f t="shared" si="21"/>
        <v>452</v>
      </c>
      <c r="E227">
        <f t="shared" si="20"/>
        <v>2.5185717850192124E-5</v>
      </c>
      <c r="G227">
        <v>-452</v>
      </c>
      <c r="H227">
        <v>0</v>
      </c>
      <c r="I227">
        <f t="shared" si="24"/>
        <v>452</v>
      </c>
      <c r="J227">
        <f t="shared" si="25"/>
        <v>0</v>
      </c>
      <c r="L227">
        <v>-452</v>
      </c>
      <c r="M227">
        <v>3.9999999999999998E-6</v>
      </c>
      <c r="N227">
        <f t="shared" si="22"/>
        <v>452</v>
      </c>
      <c r="O227">
        <f t="shared" si="23"/>
        <v>5.8462076963464568E-6</v>
      </c>
    </row>
    <row r="228" spans="2:15">
      <c r="B228">
        <v>-454</v>
      </c>
      <c r="C228">
        <v>1.8E-5</v>
      </c>
      <c r="D228">
        <f t="shared" si="21"/>
        <v>454</v>
      </c>
      <c r="E228">
        <f t="shared" si="20"/>
        <v>2.5185717850192124E-5</v>
      </c>
      <c r="G228">
        <v>-454</v>
      </c>
      <c r="H228">
        <v>0</v>
      </c>
      <c r="I228">
        <f t="shared" si="24"/>
        <v>454</v>
      </c>
      <c r="J228">
        <f t="shared" si="25"/>
        <v>0</v>
      </c>
      <c r="L228">
        <v>-454</v>
      </c>
      <c r="M228">
        <v>3.9999999999999998E-6</v>
      </c>
      <c r="N228">
        <f t="shared" si="22"/>
        <v>454</v>
      </c>
      <c r="O228">
        <f t="shared" si="23"/>
        <v>5.8462076963464568E-6</v>
      </c>
    </row>
    <row r="229" spans="2:15">
      <c r="B229">
        <v>-456</v>
      </c>
      <c r="C229">
        <v>1.8E-5</v>
      </c>
      <c r="D229">
        <f t="shared" si="21"/>
        <v>456</v>
      </c>
      <c r="E229">
        <f t="shared" si="20"/>
        <v>2.5185717850192124E-5</v>
      </c>
      <c r="G229">
        <v>-456</v>
      </c>
      <c r="H229">
        <v>0</v>
      </c>
      <c r="I229">
        <f t="shared" si="24"/>
        <v>456</v>
      </c>
      <c r="J229">
        <f t="shared" si="25"/>
        <v>0</v>
      </c>
      <c r="L229">
        <v>-456</v>
      </c>
      <c r="M229">
        <v>3.9999999999999998E-6</v>
      </c>
      <c r="N229">
        <f t="shared" si="22"/>
        <v>456</v>
      </c>
      <c r="O229">
        <f t="shared" si="23"/>
        <v>5.8462076963464568E-6</v>
      </c>
    </row>
    <row r="230" spans="2:15">
      <c r="B230">
        <v>-458</v>
      </c>
      <c r="C230">
        <v>1.8E-5</v>
      </c>
      <c r="D230">
        <f t="shared" si="21"/>
        <v>458</v>
      </c>
      <c r="E230">
        <f t="shared" si="20"/>
        <v>2.5185717850192124E-5</v>
      </c>
      <c r="G230">
        <v>-458</v>
      </c>
      <c r="H230">
        <v>0</v>
      </c>
      <c r="I230">
        <f t="shared" si="24"/>
        <v>458</v>
      </c>
      <c r="J230">
        <f t="shared" si="25"/>
        <v>0</v>
      </c>
      <c r="L230">
        <v>-458</v>
      </c>
      <c r="M230">
        <v>3.9999999999999998E-6</v>
      </c>
      <c r="N230">
        <f t="shared" si="22"/>
        <v>458</v>
      </c>
      <c r="O230">
        <f t="shared" si="23"/>
        <v>5.8462076963464568E-6</v>
      </c>
    </row>
    <row r="231" spans="2:15">
      <c r="B231">
        <v>-460</v>
      </c>
      <c r="C231">
        <v>1.7E-5</v>
      </c>
      <c r="D231">
        <f t="shared" si="21"/>
        <v>460</v>
      </c>
      <c r="E231">
        <f t="shared" si="20"/>
        <v>2.3786511302959226E-5</v>
      </c>
      <c r="G231">
        <v>-460</v>
      </c>
      <c r="H231">
        <v>0</v>
      </c>
      <c r="I231">
        <f t="shared" si="24"/>
        <v>460</v>
      </c>
      <c r="J231">
        <f t="shared" si="25"/>
        <v>0</v>
      </c>
      <c r="L231">
        <v>-460</v>
      </c>
      <c r="M231">
        <v>3.9999999999999998E-6</v>
      </c>
      <c r="N231">
        <f t="shared" si="22"/>
        <v>460</v>
      </c>
      <c r="O231">
        <f t="shared" si="23"/>
        <v>5.8462076963464568E-6</v>
      </c>
    </row>
    <row r="232" spans="2:15">
      <c r="B232">
        <v>-462</v>
      </c>
      <c r="C232">
        <v>1.7E-5</v>
      </c>
      <c r="D232">
        <f t="shared" si="21"/>
        <v>462</v>
      </c>
      <c r="E232">
        <f t="shared" si="20"/>
        <v>2.3786511302959226E-5</v>
      </c>
      <c r="G232">
        <v>-462</v>
      </c>
      <c r="H232">
        <v>0</v>
      </c>
      <c r="I232">
        <f t="shared" si="24"/>
        <v>462</v>
      </c>
      <c r="J232">
        <f t="shared" si="25"/>
        <v>0</v>
      </c>
      <c r="L232">
        <v>-462</v>
      </c>
      <c r="M232">
        <v>3.9999999999999998E-6</v>
      </c>
      <c r="N232">
        <f t="shared" si="22"/>
        <v>462</v>
      </c>
      <c r="O232">
        <f t="shared" si="23"/>
        <v>5.8462076963464568E-6</v>
      </c>
    </row>
    <row r="233" spans="2:15">
      <c r="B233">
        <v>-464</v>
      </c>
      <c r="C233">
        <v>1.7E-5</v>
      </c>
      <c r="D233">
        <f t="shared" si="21"/>
        <v>464</v>
      </c>
      <c r="E233">
        <f t="shared" si="20"/>
        <v>2.3786511302959226E-5</v>
      </c>
      <c r="G233">
        <v>-464</v>
      </c>
      <c r="H233">
        <v>0</v>
      </c>
      <c r="I233">
        <f t="shared" si="24"/>
        <v>464</v>
      </c>
      <c r="J233">
        <f t="shared" si="25"/>
        <v>0</v>
      </c>
      <c r="L233">
        <v>-464</v>
      </c>
      <c r="M233">
        <v>3.9999999999999998E-6</v>
      </c>
      <c r="N233">
        <f t="shared" si="22"/>
        <v>464</v>
      </c>
      <c r="O233">
        <f t="shared" si="23"/>
        <v>5.8462076963464568E-6</v>
      </c>
    </row>
    <row r="234" spans="2:15">
      <c r="B234">
        <v>-466</v>
      </c>
      <c r="C234">
        <v>1.7E-5</v>
      </c>
      <c r="D234">
        <f t="shared" si="21"/>
        <v>466</v>
      </c>
      <c r="E234">
        <f t="shared" si="20"/>
        <v>2.3786511302959226E-5</v>
      </c>
      <c r="G234">
        <v>-466</v>
      </c>
      <c r="H234">
        <v>0</v>
      </c>
      <c r="I234">
        <f t="shared" si="24"/>
        <v>466</v>
      </c>
      <c r="J234">
        <f t="shared" si="25"/>
        <v>0</v>
      </c>
      <c r="L234">
        <v>-466</v>
      </c>
      <c r="M234">
        <v>3.0000000000000001E-6</v>
      </c>
      <c r="N234">
        <f t="shared" si="22"/>
        <v>466</v>
      </c>
      <c r="O234">
        <f t="shared" si="23"/>
        <v>4.3846557722598432E-6</v>
      </c>
    </row>
    <row r="235" spans="2:15">
      <c r="B235">
        <v>-468</v>
      </c>
      <c r="C235">
        <v>1.5999999999999999E-5</v>
      </c>
      <c r="D235">
        <f t="shared" si="21"/>
        <v>468</v>
      </c>
      <c r="E235">
        <f t="shared" si="20"/>
        <v>2.2387304755726329E-5</v>
      </c>
      <c r="G235">
        <v>-468</v>
      </c>
      <c r="H235">
        <v>0</v>
      </c>
      <c r="I235">
        <f t="shared" si="24"/>
        <v>468</v>
      </c>
      <c r="J235">
        <f t="shared" si="25"/>
        <v>0</v>
      </c>
      <c r="L235">
        <v>-468</v>
      </c>
      <c r="M235">
        <v>3.0000000000000001E-6</v>
      </c>
      <c r="N235">
        <f t="shared" si="22"/>
        <v>468</v>
      </c>
      <c r="O235">
        <f t="shared" si="23"/>
        <v>4.3846557722598432E-6</v>
      </c>
    </row>
    <row r="236" spans="2:15">
      <c r="B236">
        <v>-470</v>
      </c>
      <c r="C236">
        <v>1.5999999999999999E-5</v>
      </c>
      <c r="D236">
        <f t="shared" si="21"/>
        <v>470</v>
      </c>
      <c r="E236">
        <f t="shared" si="20"/>
        <v>2.2387304755726329E-5</v>
      </c>
      <c r="G236">
        <v>-470</v>
      </c>
      <c r="H236">
        <v>0</v>
      </c>
      <c r="I236">
        <f t="shared" si="24"/>
        <v>470</v>
      </c>
      <c r="J236">
        <f t="shared" si="25"/>
        <v>0</v>
      </c>
      <c r="L236">
        <v>-470</v>
      </c>
      <c r="M236">
        <v>3.0000000000000001E-6</v>
      </c>
      <c r="N236">
        <f t="shared" si="22"/>
        <v>470</v>
      </c>
      <c r="O236">
        <f t="shared" si="23"/>
        <v>4.3846557722598432E-6</v>
      </c>
    </row>
    <row r="237" spans="2:15">
      <c r="B237">
        <v>-472</v>
      </c>
      <c r="C237">
        <v>1.5999999999999999E-5</v>
      </c>
      <c r="D237">
        <f t="shared" si="21"/>
        <v>472</v>
      </c>
      <c r="E237">
        <f t="shared" si="20"/>
        <v>2.2387304755726329E-5</v>
      </c>
      <c r="G237">
        <v>-472</v>
      </c>
      <c r="H237">
        <v>0</v>
      </c>
      <c r="I237">
        <f t="shared" si="24"/>
        <v>472</v>
      </c>
      <c r="J237">
        <f t="shared" si="25"/>
        <v>0</v>
      </c>
      <c r="L237">
        <v>-472</v>
      </c>
      <c r="M237">
        <v>3.0000000000000001E-6</v>
      </c>
      <c r="N237">
        <f t="shared" si="22"/>
        <v>472</v>
      </c>
      <c r="O237">
        <f t="shared" si="23"/>
        <v>4.3846557722598432E-6</v>
      </c>
    </row>
    <row r="238" spans="2:15">
      <c r="B238">
        <v>-474</v>
      </c>
      <c r="C238">
        <v>1.5999999999999999E-5</v>
      </c>
      <c r="D238">
        <f t="shared" si="21"/>
        <v>474</v>
      </c>
      <c r="E238">
        <f t="shared" si="20"/>
        <v>2.2387304755726329E-5</v>
      </c>
      <c r="G238">
        <v>-474</v>
      </c>
      <c r="H238">
        <v>0</v>
      </c>
      <c r="I238">
        <f t="shared" si="24"/>
        <v>474</v>
      </c>
      <c r="J238">
        <f t="shared" si="25"/>
        <v>0</v>
      </c>
      <c r="L238">
        <v>-474</v>
      </c>
      <c r="M238">
        <v>3.0000000000000001E-6</v>
      </c>
      <c r="N238">
        <f t="shared" si="22"/>
        <v>474</v>
      </c>
      <c r="O238">
        <f t="shared" si="23"/>
        <v>4.3846557722598432E-6</v>
      </c>
    </row>
    <row r="239" spans="2:15">
      <c r="B239">
        <v>-476</v>
      </c>
      <c r="C239">
        <v>1.5999999999999999E-5</v>
      </c>
      <c r="D239">
        <f t="shared" si="21"/>
        <v>476</v>
      </c>
      <c r="E239">
        <f t="shared" si="20"/>
        <v>2.2387304755726329E-5</v>
      </c>
      <c r="G239">
        <v>-476</v>
      </c>
      <c r="H239">
        <v>0</v>
      </c>
      <c r="I239">
        <f t="shared" si="24"/>
        <v>476</v>
      </c>
      <c r="J239">
        <f t="shared" si="25"/>
        <v>0</v>
      </c>
      <c r="L239">
        <v>-476</v>
      </c>
      <c r="M239">
        <v>3.0000000000000001E-6</v>
      </c>
      <c r="N239">
        <f t="shared" si="22"/>
        <v>476</v>
      </c>
      <c r="O239">
        <f t="shared" si="23"/>
        <v>4.3846557722598432E-6</v>
      </c>
    </row>
    <row r="240" spans="2:15">
      <c r="B240">
        <v>-478</v>
      </c>
      <c r="C240">
        <v>1.5E-5</v>
      </c>
      <c r="D240">
        <f t="shared" si="21"/>
        <v>478</v>
      </c>
      <c r="E240">
        <f t="shared" si="20"/>
        <v>2.0988098208493434E-5</v>
      </c>
      <c r="G240">
        <v>-478</v>
      </c>
      <c r="H240">
        <v>0</v>
      </c>
      <c r="I240">
        <f t="shared" si="24"/>
        <v>478</v>
      </c>
      <c r="J240">
        <f t="shared" si="25"/>
        <v>0</v>
      </c>
      <c r="L240">
        <v>-478</v>
      </c>
      <c r="M240">
        <v>3.0000000000000001E-6</v>
      </c>
      <c r="N240">
        <f t="shared" si="22"/>
        <v>478</v>
      </c>
      <c r="O240">
        <f t="shared" si="23"/>
        <v>4.3846557722598432E-6</v>
      </c>
    </row>
    <row r="241" spans="2:15">
      <c r="B241">
        <v>-480</v>
      </c>
      <c r="C241">
        <v>1.5E-5</v>
      </c>
      <c r="D241">
        <f t="shared" si="21"/>
        <v>480</v>
      </c>
      <c r="E241">
        <f t="shared" si="20"/>
        <v>2.0988098208493434E-5</v>
      </c>
      <c r="G241">
        <v>-480</v>
      </c>
      <c r="H241">
        <v>0</v>
      </c>
      <c r="I241">
        <f t="shared" si="24"/>
        <v>480</v>
      </c>
      <c r="J241">
        <f t="shared" si="25"/>
        <v>0</v>
      </c>
      <c r="L241">
        <v>-480</v>
      </c>
      <c r="M241">
        <v>3.0000000000000001E-6</v>
      </c>
      <c r="N241">
        <f t="shared" si="22"/>
        <v>480</v>
      </c>
      <c r="O241">
        <f t="shared" si="23"/>
        <v>4.3846557722598432E-6</v>
      </c>
    </row>
    <row r="242" spans="2:15">
      <c r="B242">
        <v>-482</v>
      </c>
      <c r="C242">
        <v>1.5E-5</v>
      </c>
      <c r="D242">
        <f t="shared" si="21"/>
        <v>482</v>
      </c>
      <c r="E242">
        <f t="shared" si="20"/>
        <v>2.0988098208493434E-5</v>
      </c>
      <c r="G242">
        <v>-482</v>
      </c>
      <c r="H242">
        <v>0</v>
      </c>
      <c r="I242">
        <f t="shared" si="24"/>
        <v>482</v>
      </c>
      <c r="J242">
        <f t="shared" si="25"/>
        <v>0</v>
      </c>
      <c r="L242">
        <v>-482</v>
      </c>
      <c r="M242">
        <v>3.0000000000000001E-6</v>
      </c>
      <c r="N242">
        <f t="shared" si="22"/>
        <v>482</v>
      </c>
      <c r="O242">
        <f t="shared" si="23"/>
        <v>4.3846557722598432E-6</v>
      </c>
    </row>
    <row r="243" spans="2:15">
      <c r="B243">
        <v>-484</v>
      </c>
      <c r="C243">
        <v>1.5E-5</v>
      </c>
      <c r="D243">
        <f t="shared" si="21"/>
        <v>484</v>
      </c>
      <c r="E243">
        <f t="shared" si="20"/>
        <v>2.0988098208493434E-5</v>
      </c>
      <c r="G243">
        <v>-484</v>
      </c>
      <c r="H243">
        <v>0</v>
      </c>
      <c r="I243">
        <f t="shared" si="24"/>
        <v>484</v>
      </c>
      <c r="J243">
        <f t="shared" si="25"/>
        <v>0</v>
      </c>
      <c r="L243">
        <v>-484</v>
      </c>
      <c r="M243">
        <v>3.0000000000000001E-6</v>
      </c>
      <c r="N243">
        <f t="shared" si="22"/>
        <v>484</v>
      </c>
      <c r="O243">
        <f t="shared" si="23"/>
        <v>4.3846557722598432E-6</v>
      </c>
    </row>
    <row r="244" spans="2:15">
      <c r="B244">
        <v>-486</v>
      </c>
      <c r="C244">
        <v>1.5E-5</v>
      </c>
      <c r="D244">
        <f t="shared" si="21"/>
        <v>486</v>
      </c>
      <c r="E244">
        <f t="shared" si="20"/>
        <v>2.0988098208493434E-5</v>
      </c>
      <c r="G244">
        <v>-486</v>
      </c>
      <c r="H244">
        <v>0</v>
      </c>
      <c r="I244">
        <f t="shared" si="24"/>
        <v>486</v>
      </c>
      <c r="J244">
        <f t="shared" si="25"/>
        <v>0</v>
      </c>
      <c r="L244">
        <v>-486</v>
      </c>
      <c r="M244">
        <v>3.0000000000000001E-6</v>
      </c>
      <c r="N244">
        <f t="shared" si="22"/>
        <v>486</v>
      </c>
      <c r="O244">
        <f t="shared" si="23"/>
        <v>4.3846557722598432E-6</v>
      </c>
    </row>
    <row r="245" spans="2:15">
      <c r="B245">
        <v>-488</v>
      </c>
      <c r="C245">
        <v>1.5E-5</v>
      </c>
      <c r="D245">
        <f t="shared" si="21"/>
        <v>488</v>
      </c>
      <c r="E245">
        <f t="shared" si="20"/>
        <v>2.0988098208493434E-5</v>
      </c>
      <c r="G245">
        <v>-488</v>
      </c>
      <c r="H245">
        <v>0</v>
      </c>
      <c r="I245">
        <f t="shared" si="24"/>
        <v>488</v>
      </c>
      <c r="J245">
        <f t="shared" si="25"/>
        <v>0</v>
      </c>
      <c r="L245">
        <v>-488</v>
      </c>
      <c r="M245">
        <v>3.0000000000000001E-6</v>
      </c>
      <c r="N245">
        <f t="shared" si="22"/>
        <v>488</v>
      </c>
      <c r="O245">
        <f t="shared" si="23"/>
        <v>4.3846557722598432E-6</v>
      </c>
    </row>
    <row r="246" spans="2:15">
      <c r="B246">
        <v>-490</v>
      </c>
      <c r="C246">
        <v>1.4E-5</v>
      </c>
      <c r="D246">
        <f t="shared" si="21"/>
        <v>490</v>
      </c>
      <c r="E246">
        <f t="shared" si="20"/>
        <v>1.958889166126054E-5</v>
      </c>
      <c r="G246">
        <v>-490</v>
      </c>
      <c r="H246">
        <v>0</v>
      </c>
      <c r="I246">
        <f t="shared" si="24"/>
        <v>490</v>
      </c>
      <c r="J246">
        <f t="shared" si="25"/>
        <v>0</v>
      </c>
      <c r="L246">
        <v>-490</v>
      </c>
      <c r="M246">
        <v>3.0000000000000001E-6</v>
      </c>
      <c r="N246">
        <f t="shared" si="22"/>
        <v>490</v>
      </c>
      <c r="O246">
        <f t="shared" si="23"/>
        <v>4.3846557722598432E-6</v>
      </c>
    </row>
    <row r="247" spans="2:15">
      <c r="B247">
        <v>-492</v>
      </c>
      <c r="C247">
        <v>1.4E-5</v>
      </c>
      <c r="D247">
        <f t="shared" si="21"/>
        <v>492</v>
      </c>
      <c r="E247">
        <f t="shared" si="20"/>
        <v>1.958889166126054E-5</v>
      </c>
      <c r="G247">
        <v>-492</v>
      </c>
      <c r="H247">
        <v>0</v>
      </c>
      <c r="I247">
        <f t="shared" si="24"/>
        <v>492</v>
      </c>
      <c r="J247">
        <f t="shared" si="25"/>
        <v>0</v>
      </c>
      <c r="L247">
        <v>-492</v>
      </c>
      <c r="M247">
        <v>3.0000000000000001E-6</v>
      </c>
      <c r="N247">
        <f t="shared" si="22"/>
        <v>492</v>
      </c>
      <c r="O247">
        <f t="shared" si="23"/>
        <v>4.3846557722598432E-6</v>
      </c>
    </row>
    <row r="248" spans="2:15">
      <c r="B248">
        <v>-494</v>
      </c>
      <c r="C248">
        <v>1.4E-5</v>
      </c>
      <c r="D248">
        <f t="shared" si="21"/>
        <v>494</v>
      </c>
      <c r="E248">
        <f t="shared" si="20"/>
        <v>1.958889166126054E-5</v>
      </c>
      <c r="G248">
        <v>-494</v>
      </c>
      <c r="H248">
        <v>0</v>
      </c>
      <c r="I248">
        <f t="shared" si="24"/>
        <v>494</v>
      </c>
      <c r="J248">
        <f t="shared" si="25"/>
        <v>0</v>
      </c>
      <c r="L248">
        <v>-494</v>
      </c>
      <c r="M248">
        <v>3.0000000000000001E-6</v>
      </c>
      <c r="N248">
        <f t="shared" si="22"/>
        <v>494</v>
      </c>
      <c r="O248">
        <f t="shared" si="23"/>
        <v>4.3846557722598432E-6</v>
      </c>
    </row>
    <row r="249" spans="2:15">
      <c r="B249">
        <v>-496</v>
      </c>
      <c r="C249">
        <v>1.4E-5</v>
      </c>
      <c r="D249">
        <f t="shared" si="21"/>
        <v>496</v>
      </c>
      <c r="E249">
        <f t="shared" si="20"/>
        <v>1.958889166126054E-5</v>
      </c>
      <c r="G249">
        <v>-496</v>
      </c>
      <c r="H249">
        <v>0</v>
      </c>
      <c r="I249">
        <f t="shared" si="24"/>
        <v>496</v>
      </c>
      <c r="J249">
        <f t="shared" si="25"/>
        <v>0</v>
      </c>
      <c r="L249">
        <v>-496</v>
      </c>
      <c r="M249">
        <v>3.0000000000000001E-6</v>
      </c>
      <c r="N249">
        <f t="shared" si="22"/>
        <v>496</v>
      </c>
      <c r="O249">
        <f t="shared" si="23"/>
        <v>4.3846557722598432E-6</v>
      </c>
    </row>
    <row r="250" spans="2:15">
      <c r="B250">
        <v>-498</v>
      </c>
      <c r="C250">
        <v>1.4E-5</v>
      </c>
      <c r="D250">
        <f t="shared" si="21"/>
        <v>498</v>
      </c>
      <c r="E250">
        <f t="shared" si="20"/>
        <v>1.958889166126054E-5</v>
      </c>
      <c r="G250">
        <v>-498</v>
      </c>
      <c r="H250">
        <v>0</v>
      </c>
      <c r="I250">
        <f t="shared" si="24"/>
        <v>498</v>
      </c>
      <c r="J250">
        <f t="shared" si="25"/>
        <v>0</v>
      </c>
      <c r="L250">
        <v>-498</v>
      </c>
      <c r="M250">
        <v>3.0000000000000001E-6</v>
      </c>
      <c r="N250">
        <f t="shared" si="22"/>
        <v>498</v>
      </c>
      <c r="O250">
        <f t="shared" si="23"/>
        <v>4.3846557722598432E-6</v>
      </c>
    </row>
    <row r="251" spans="2:15">
      <c r="B251">
        <v>-500</v>
      </c>
      <c r="C251">
        <v>1.2999999999999999E-5</v>
      </c>
      <c r="D251">
        <f t="shared" si="21"/>
        <v>500</v>
      </c>
      <c r="E251">
        <f t="shared" si="20"/>
        <v>1.8189685114027645E-5</v>
      </c>
      <c r="G251">
        <v>-500</v>
      </c>
      <c r="H251">
        <v>0</v>
      </c>
      <c r="I251">
        <f t="shared" si="24"/>
        <v>500</v>
      </c>
      <c r="J251">
        <f t="shared" si="25"/>
        <v>0</v>
      </c>
      <c r="L251">
        <v>-500</v>
      </c>
      <c r="M251">
        <v>3.0000000000000001E-6</v>
      </c>
      <c r="N251">
        <f t="shared" si="22"/>
        <v>500</v>
      </c>
      <c r="O251">
        <f t="shared" si="23"/>
        <v>4.3846557722598432E-6</v>
      </c>
    </row>
    <row r="252" spans="2:15">
      <c r="B252">
        <v>-502</v>
      </c>
      <c r="C252">
        <v>1.2999999999999999E-5</v>
      </c>
      <c r="D252">
        <f t="shared" si="21"/>
        <v>502</v>
      </c>
      <c r="E252">
        <f t="shared" si="20"/>
        <v>1.8189685114027645E-5</v>
      </c>
      <c r="G252">
        <v>-502</v>
      </c>
      <c r="H252">
        <v>0</v>
      </c>
      <c r="I252">
        <f t="shared" si="24"/>
        <v>502</v>
      </c>
      <c r="J252">
        <f t="shared" si="25"/>
        <v>0</v>
      </c>
      <c r="L252">
        <v>-502</v>
      </c>
      <c r="M252">
        <v>3.0000000000000001E-6</v>
      </c>
      <c r="N252">
        <f t="shared" si="22"/>
        <v>502</v>
      </c>
      <c r="O252">
        <f t="shared" si="23"/>
        <v>4.3846557722598432E-6</v>
      </c>
    </row>
    <row r="253" spans="2:15">
      <c r="B253">
        <v>-504</v>
      </c>
      <c r="C253">
        <v>1.2999999999999999E-5</v>
      </c>
      <c r="D253">
        <f t="shared" si="21"/>
        <v>504</v>
      </c>
      <c r="E253">
        <f t="shared" si="20"/>
        <v>1.8189685114027645E-5</v>
      </c>
      <c r="G253">
        <v>-504</v>
      </c>
      <c r="H253">
        <v>0</v>
      </c>
      <c r="I253">
        <f t="shared" si="24"/>
        <v>504</v>
      </c>
      <c r="J253">
        <f t="shared" si="25"/>
        <v>0</v>
      </c>
      <c r="L253">
        <v>-504</v>
      </c>
      <c r="M253">
        <v>3.0000000000000001E-6</v>
      </c>
      <c r="N253">
        <f t="shared" si="22"/>
        <v>504</v>
      </c>
      <c r="O253">
        <f t="shared" si="23"/>
        <v>4.3846557722598432E-6</v>
      </c>
    </row>
    <row r="254" spans="2:15">
      <c r="B254">
        <v>-506</v>
      </c>
      <c r="C254">
        <v>1.2999999999999999E-5</v>
      </c>
      <c r="D254">
        <f t="shared" si="21"/>
        <v>506</v>
      </c>
      <c r="E254">
        <f t="shared" si="20"/>
        <v>1.8189685114027645E-5</v>
      </c>
      <c r="G254">
        <v>-506</v>
      </c>
      <c r="H254">
        <v>0</v>
      </c>
      <c r="I254">
        <f t="shared" si="24"/>
        <v>506</v>
      </c>
      <c r="J254">
        <f t="shared" si="25"/>
        <v>0</v>
      </c>
      <c r="L254">
        <v>-506</v>
      </c>
      <c r="M254">
        <v>3.0000000000000001E-6</v>
      </c>
      <c r="N254">
        <f t="shared" si="22"/>
        <v>506</v>
      </c>
      <c r="O254">
        <f t="shared" si="23"/>
        <v>4.3846557722598432E-6</v>
      </c>
    </row>
    <row r="255" spans="2:15">
      <c r="B255">
        <v>-508</v>
      </c>
      <c r="C255">
        <v>1.2999999999999999E-5</v>
      </c>
      <c r="D255">
        <f t="shared" si="21"/>
        <v>508</v>
      </c>
      <c r="E255">
        <f t="shared" si="20"/>
        <v>1.8189685114027645E-5</v>
      </c>
      <c r="G255">
        <v>-508</v>
      </c>
      <c r="H255">
        <v>0</v>
      </c>
      <c r="I255">
        <f t="shared" si="24"/>
        <v>508</v>
      </c>
      <c r="J255">
        <f t="shared" si="25"/>
        <v>0</v>
      </c>
      <c r="L255">
        <v>-508</v>
      </c>
      <c r="M255">
        <v>3.0000000000000001E-6</v>
      </c>
      <c r="N255">
        <f t="shared" si="22"/>
        <v>508</v>
      </c>
      <c r="O255">
        <f t="shared" si="23"/>
        <v>4.3846557722598432E-6</v>
      </c>
    </row>
    <row r="256" spans="2:15">
      <c r="B256">
        <v>-510</v>
      </c>
      <c r="C256">
        <v>1.2999999999999999E-5</v>
      </c>
      <c r="D256">
        <f t="shared" si="21"/>
        <v>510</v>
      </c>
      <c r="E256">
        <f t="shared" si="20"/>
        <v>1.8189685114027645E-5</v>
      </c>
      <c r="G256">
        <v>-510</v>
      </c>
      <c r="H256">
        <v>0</v>
      </c>
      <c r="I256">
        <f t="shared" si="24"/>
        <v>510</v>
      </c>
      <c r="J256">
        <f t="shared" si="25"/>
        <v>0</v>
      </c>
      <c r="L256">
        <v>-510</v>
      </c>
      <c r="M256">
        <v>3.0000000000000001E-6</v>
      </c>
      <c r="N256">
        <f t="shared" si="22"/>
        <v>510</v>
      </c>
      <c r="O256">
        <f t="shared" si="23"/>
        <v>4.3846557722598432E-6</v>
      </c>
    </row>
    <row r="257" spans="2:15">
      <c r="B257">
        <v>-512</v>
      </c>
      <c r="C257">
        <v>1.2E-5</v>
      </c>
      <c r="D257">
        <f t="shared" si="21"/>
        <v>512</v>
      </c>
      <c r="E257">
        <f t="shared" si="20"/>
        <v>1.6790478566794747E-5</v>
      </c>
      <c r="G257">
        <v>-512</v>
      </c>
      <c r="H257">
        <v>0</v>
      </c>
      <c r="I257">
        <f t="shared" si="24"/>
        <v>512</v>
      </c>
      <c r="J257">
        <f t="shared" si="25"/>
        <v>0</v>
      </c>
      <c r="L257">
        <v>-512</v>
      </c>
      <c r="M257">
        <v>3.0000000000000001E-6</v>
      </c>
      <c r="N257">
        <f t="shared" si="22"/>
        <v>512</v>
      </c>
      <c r="O257">
        <f t="shared" si="23"/>
        <v>4.3846557722598432E-6</v>
      </c>
    </row>
    <row r="258" spans="2:15">
      <c r="B258">
        <v>-514</v>
      </c>
      <c r="C258">
        <v>1.2E-5</v>
      </c>
      <c r="D258">
        <f t="shared" si="21"/>
        <v>514</v>
      </c>
      <c r="E258">
        <f t="shared" ref="E258:E301" si="26">C258/$A$3*$A$5</f>
        <v>1.6790478566794747E-5</v>
      </c>
      <c r="G258">
        <v>-514</v>
      </c>
      <c r="H258">
        <v>0</v>
      </c>
      <c r="I258">
        <f t="shared" si="24"/>
        <v>514</v>
      </c>
      <c r="J258">
        <f t="shared" si="25"/>
        <v>0</v>
      </c>
      <c r="L258">
        <v>-514</v>
      </c>
      <c r="M258">
        <v>3.0000000000000001E-6</v>
      </c>
      <c r="N258">
        <f t="shared" si="22"/>
        <v>514</v>
      </c>
      <c r="O258">
        <f t="shared" si="23"/>
        <v>4.3846557722598432E-6</v>
      </c>
    </row>
    <row r="259" spans="2:15">
      <c r="B259">
        <v>-516</v>
      </c>
      <c r="C259">
        <v>1.2E-5</v>
      </c>
      <c r="D259">
        <f t="shared" ref="D259:D301" si="27">ABS(B259)</f>
        <v>516</v>
      </c>
      <c r="E259">
        <f t="shared" si="26"/>
        <v>1.6790478566794747E-5</v>
      </c>
      <c r="G259">
        <v>-516</v>
      </c>
      <c r="H259">
        <v>0</v>
      </c>
      <c r="I259">
        <f t="shared" si="24"/>
        <v>516</v>
      </c>
      <c r="J259">
        <f t="shared" si="25"/>
        <v>0</v>
      </c>
      <c r="L259">
        <v>-516</v>
      </c>
      <c r="M259">
        <v>3.0000000000000001E-6</v>
      </c>
      <c r="N259">
        <f t="shared" ref="N259:N301" si="28">ABS(L259)</f>
        <v>516</v>
      </c>
      <c r="O259">
        <f t="shared" ref="O259:O301" si="29">M259/$A$13*$A$15/2</f>
        <v>4.3846557722598432E-6</v>
      </c>
    </row>
    <row r="260" spans="2:15">
      <c r="B260">
        <v>-518</v>
      </c>
      <c r="C260">
        <v>1.2E-5</v>
      </c>
      <c r="D260">
        <f t="shared" si="27"/>
        <v>518</v>
      </c>
      <c r="E260">
        <f t="shared" si="26"/>
        <v>1.6790478566794747E-5</v>
      </c>
      <c r="G260">
        <v>-518</v>
      </c>
      <c r="H260">
        <v>0</v>
      </c>
      <c r="I260">
        <f t="shared" si="24"/>
        <v>518</v>
      </c>
      <c r="J260">
        <f t="shared" si="25"/>
        <v>0</v>
      </c>
      <c r="L260">
        <v>-518</v>
      </c>
      <c r="M260">
        <v>3.0000000000000001E-6</v>
      </c>
      <c r="N260">
        <f t="shared" si="28"/>
        <v>518</v>
      </c>
      <c r="O260">
        <f t="shared" si="29"/>
        <v>4.3846557722598432E-6</v>
      </c>
    </row>
    <row r="261" spans="2:15">
      <c r="B261">
        <v>-520</v>
      </c>
      <c r="C261">
        <v>1.2E-5</v>
      </c>
      <c r="D261">
        <f t="shared" si="27"/>
        <v>520</v>
      </c>
      <c r="E261">
        <f t="shared" si="26"/>
        <v>1.6790478566794747E-5</v>
      </c>
      <c r="G261">
        <v>-520</v>
      </c>
      <c r="H261">
        <v>0</v>
      </c>
      <c r="I261">
        <f t="shared" si="24"/>
        <v>520</v>
      </c>
      <c r="J261">
        <f t="shared" si="25"/>
        <v>0</v>
      </c>
      <c r="L261">
        <v>-520</v>
      </c>
      <c r="M261">
        <v>1.9999999999999999E-6</v>
      </c>
      <c r="N261">
        <f t="shared" si="28"/>
        <v>520</v>
      </c>
      <c r="O261">
        <f t="shared" si="29"/>
        <v>2.9231038481732284E-6</v>
      </c>
    </row>
    <row r="262" spans="2:15">
      <c r="B262">
        <v>-522</v>
      </c>
      <c r="C262">
        <v>1.2E-5</v>
      </c>
      <c r="D262">
        <f t="shared" si="27"/>
        <v>522</v>
      </c>
      <c r="E262">
        <f t="shared" si="26"/>
        <v>1.6790478566794747E-5</v>
      </c>
      <c r="G262">
        <v>-522</v>
      </c>
      <c r="H262">
        <v>0</v>
      </c>
      <c r="I262">
        <f t="shared" si="24"/>
        <v>522</v>
      </c>
      <c r="J262">
        <f t="shared" si="25"/>
        <v>0</v>
      </c>
      <c r="L262">
        <v>-522</v>
      </c>
      <c r="M262">
        <v>1.9999999999999999E-6</v>
      </c>
      <c r="N262">
        <f t="shared" si="28"/>
        <v>522</v>
      </c>
      <c r="O262">
        <f t="shared" si="29"/>
        <v>2.9231038481732284E-6</v>
      </c>
    </row>
    <row r="263" spans="2:15">
      <c r="B263">
        <v>-524</v>
      </c>
      <c r="C263">
        <v>1.2E-5</v>
      </c>
      <c r="D263">
        <f t="shared" si="27"/>
        <v>524</v>
      </c>
      <c r="E263">
        <f t="shared" si="26"/>
        <v>1.6790478566794747E-5</v>
      </c>
      <c r="G263">
        <v>-524</v>
      </c>
      <c r="H263">
        <v>0</v>
      </c>
      <c r="I263">
        <f t="shared" si="24"/>
        <v>524</v>
      </c>
      <c r="J263">
        <f t="shared" si="25"/>
        <v>0</v>
      </c>
      <c r="L263">
        <v>-524</v>
      </c>
      <c r="M263">
        <v>1.9999999999999999E-6</v>
      </c>
      <c r="N263">
        <f t="shared" si="28"/>
        <v>524</v>
      </c>
      <c r="O263">
        <f t="shared" si="29"/>
        <v>2.9231038481732284E-6</v>
      </c>
    </row>
    <row r="264" spans="2:15">
      <c r="B264">
        <v>-526</v>
      </c>
      <c r="C264">
        <v>1.1E-5</v>
      </c>
      <c r="D264">
        <f t="shared" si="27"/>
        <v>526</v>
      </c>
      <c r="E264">
        <f t="shared" si="26"/>
        <v>1.5391272019561853E-5</v>
      </c>
      <c r="G264">
        <v>-526</v>
      </c>
      <c r="H264">
        <v>0</v>
      </c>
      <c r="I264">
        <f t="shared" si="24"/>
        <v>526</v>
      </c>
      <c r="J264">
        <f t="shared" si="25"/>
        <v>0</v>
      </c>
      <c r="L264">
        <v>-526</v>
      </c>
      <c r="M264">
        <v>1.9999999999999999E-6</v>
      </c>
      <c r="N264">
        <f t="shared" si="28"/>
        <v>526</v>
      </c>
      <c r="O264">
        <f t="shared" si="29"/>
        <v>2.9231038481732284E-6</v>
      </c>
    </row>
    <row r="265" spans="2:15">
      <c r="B265">
        <v>-528</v>
      </c>
      <c r="C265">
        <v>1.1E-5</v>
      </c>
      <c r="D265">
        <f t="shared" si="27"/>
        <v>528</v>
      </c>
      <c r="E265">
        <f t="shared" si="26"/>
        <v>1.5391272019561853E-5</v>
      </c>
      <c r="G265">
        <v>-528</v>
      </c>
      <c r="H265">
        <v>0</v>
      </c>
      <c r="I265">
        <f t="shared" si="24"/>
        <v>528</v>
      </c>
      <c r="J265">
        <f t="shared" si="25"/>
        <v>0</v>
      </c>
      <c r="L265">
        <v>-528</v>
      </c>
      <c r="M265">
        <v>1.9999999999999999E-6</v>
      </c>
      <c r="N265">
        <f t="shared" si="28"/>
        <v>528</v>
      </c>
      <c r="O265">
        <f t="shared" si="29"/>
        <v>2.9231038481732284E-6</v>
      </c>
    </row>
    <row r="266" spans="2:15">
      <c r="B266">
        <v>-530</v>
      </c>
      <c r="C266">
        <v>1.1E-5</v>
      </c>
      <c r="D266">
        <f t="shared" si="27"/>
        <v>530</v>
      </c>
      <c r="E266">
        <f t="shared" si="26"/>
        <v>1.5391272019561853E-5</v>
      </c>
      <c r="G266">
        <v>-530</v>
      </c>
      <c r="H266">
        <v>0</v>
      </c>
      <c r="I266">
        <f t="shared" si="24"/>
        <v>530</v>
      </c>
      <c r="J266">
        <f t="shared" si="25"/>
        <v>0</v>
      </c>
      <c r="L266">
        <v>-530</v>
      </c>
      <c r="M266">
        <v>1.9999999999999999E-6</v>
      </c>
      <c r="N266">
        <f t="shared" si="28"/>
        <v>530</v>
      </c>
      <c r="O266">
        <f t="shared" si="29"/>
        <v>2.9231038481732284E-6</v>
      </c>
    </row>
    <row r="267" spans="2:15">
      <c r="B267">
        <v>-532</v>
      </c>
      <c r="C267">
        <v>1.1E-5</v>
      </c>
      <c r="D267">
        <f t="shared" si="27"/>
        <v>532</v>
      </c>
      <c r="E267">
        <f t="shared" si="26"/>
        <v>1.5391272019561853E-5</v>
      </c>
      <c r="G267">
        <v>-532</v>
      </c>
      <c r="H267">
        <v>0</v>
      </c>
      <c r="I267">
        <f t="shared" si="24"/>
        <v>532</v>
      </c>
      <c r="J267">
        <f t="shared" si="25"/>
        <v>0</v>
      </c>
      <c r="L267">
        <v>-532</v>
      </c>
      <c r="M267">
        <v>1.9999999999999999E-6</v>
      </c>
      <c r="N267">
        <f t="shared" si="28"/>
        <v>532</v>
      </c>
      <c r="O267">
        <f t="shared" si="29"/>
        <v>2.9231038481732284E-6</v>
      </c>
    </row>
    <row r="268" spans="2:15">
      <c r="B268">
        <v>-534</v>
      </c>
      <c r="C268">
        <v>1.1E-5</v>
      </c>
      <c r="D268">
        <f t="shared" si="27"/>
        <v>534</v>
      </c>
      <c r="E268">
        <f t="shared" si="26"/>
        <v>1.5391272019561853E-5</v>
      </c>
      <c r="G268">
        <v>-534</v>
      </c>
      <c r="H268">
        <v>0</v>
      </c>
      <c r="I268">
        <f t="shared" si="24"/>
        <v>534</v>
      </c>
      <c r="J268">
        <f t="shared" si="25"/>
        <v>0</v>
      </c>
      <c r="L268">
        <v>-534</v>
      </c>
      <c r="M268">
        <v>1.9999999999999999E-6</v>
      </c>
      <c r="N268">
        <f t="shared" si="28"/>
        <v>534</v>
      </c>
      <c r="O268">
        <f t="shared" si="29"/>
        <v>2.9231038481732284E-6</v>
      </c>
    </row>
    <row r="269" spans="2:15">
      <c r="B269">
        <v>-536</v>
      </c>
      <c r="C269">
        <v>1.1E-5</v>
      </c>
      <c r="D269">
        <f t="shared" si="27"/>
        <v>536</v>
      </c>
      <c r="E269">
        <f t="shared" si="26"/>
        <v>1.5391272019561853E-5</v>
      </c>
      <c r="G269">
        <v>-536</v>
      </c>
      <c r="H269">
        <v>0</v>
      </c>
      <c r="I269">
        <f t="shared" si="24"/>
        <v>536</v>
      </c>
      <c r="J269">
        <f t="shared" si="25"/>
        <v>0</v>
      </c>
      <c r="L269">
        <v>-536</v>
      </c>
      <c r="M269">
        <v>1.9999999999999999E-6</v>
      </c>
      <c r="N269">
        <f t="shared" si="28"/>
        <v>536</v>
      </c>
      <c r="O269">
        <f t="shared" si="29"/>
        <v>2.9231038481732284E-6</v>
      </c>
    </row>
    <row r="270" spans="2:15">
      <c r="B270">
        <v>-538</v>
      </c>
      <c r="C270">
        <v>1.1E-5</v>
      </c>
      <c r="D270">
        <f t="shared" si="27"/>
        <v>538</v>
      </c>
      <c r="E270">
        <f t="shared" si="26"/>
        <v>1.5391272019561853E-5</v>
      </c>
      <c r="G270">
        <v>-538</v>
      </c>
      <c r="H270">
        <v>0</v>
      </c>
      <c r="I270">
        <f t="shared" si="24"/>
        <v>538</v>
      </c>
      <c r="J270">
        <f t="shared" si="25"/>
        <v>0</v>
      </c>
      <c r="L270">
        <v>-538</v>
      </c>
      <c r="M270">
        <v>1.9999999999999999E-6</v>
      </c>
      <c r="N270">
        <f t="shared" si="28"/>
        <v>538</v>
      </c>
      <c r="O270">
        <f t="shared" si="29"/>
        <v>2.9231038481732284E-6</v>
      </c>
    </row>
    <row r="271" spans="2:15">
      <c r="B271">
        <v>-540</v>
      </c>
      <c r="C271">
        <v>1.1E-5</v>
      </c>
      <c r="D271">
        <f t="shared" si="27"/>
        <v>540</v>
      </c>
      <c r="E271">
        <f t="shared" si="26"/>
        <v>1.5391272019561853E-5</v>
      </c>
      <c r="G271">
        <v>-540</v>
      </c>
      <c r="H271">
        <v>0</v>
      </c>
      <c r="I271">
        <f t="shared" si="24"/>
        <v>540</v>
      </c>
      <c r="J271">
        <f t="shared" si="25"/>
        <v>0</v>
      </c>
      <c r="L271">
        <v>-540</v>
      </c>
      <c r="M271">
        <v>1.9999999999999999E-6</v>
      </c>
      <c r="N271">
        <f t="shared" si="28"/>
        <v>540</v>
      </c>
      <c r="O271">
        <f t="shared" si="29"/>
        <v>2.9231038481732284E-6</v>
      </c>
    </row>
    <row r="272" spans="2:15">
      <c r="B272">
        <v>-542</v>
      </c>
      <c r="C272">
        <v>1.0000000000000001E-5</v>
      </c>
      <c r="D272">
        <f t="shared" si="27"/>
        <v>542</v>
      </c>
      <c r="E272">
        <f t="shared" si="26"/>
        <v>1.3992065472328957E-5</v>
      </c>
      <c r="G272">
        <v>-542</v>
      </c>
      <c r="H272">
        <v>0</v>
      </c>
      <c r="I272">
        <f t="shared" si="24"/>
        <v>542</v>
      </c>
      <c r="J272">
        <f t="shared" si="25"/>
        <v>0</v>
      </c>
      <c r="L272">
        <v>-542</v>
      </c>
      <c r="M272">
        <v>1.9999999999999999E-6</v>
      </c>
      <c r="N272">
        <f t="shared" si="28"/>
        <v>542</v>
      </c>
      <c r="O272">
        <f t="shared" si="29"/>
        <v>2.9231038481732284E-6</v>
      </c>
    </row>
    <row r="273" spans="2:15">
      <c r="B273">
        <v>-544</v>
      </c>
      <c r="C273">
        <v>1.0000000000000001E-5</v>
      </c>
      <c r="D273">
        <f t="shared" si="27"/>
        <v>544</v>
      </c>
      <c r="E273">
        <f t="shared" si="26"/>
        <v>1.3992065472328957E-5</v>
      </c>
      <c r="G273">
        <v>-544</v>
      </c>
      <c r="H273">
        <v>0</v>
      </c>
      <c r="I273">
        <f t="shared" si="24"/>
        <v>544</v>
      </c>
      <c r="J273">
        <f t="shared" si="25"/>
        <v>0</v>
      </c>
      <c r="L273">
        <v>-544</v>
      </c>
      <c r="M273">
        <v>1.9999999999999999E-6</v>
      </c>
      <c r="N273">
        <f t="shared" si="28"/>
        <v>544</v>
      </c>
      <c r="O273">
        <f t="shared" si="29"/>
        <v>2.9231038481732284E-6</v>
      </c>
    </row>
    <row r="274" spans="2:15">
      <c r="B274">
        <v>-546</v>
      </c>
      <c r="C274">
        <v>1.0000000000000001E-5</v>
      </c>
      <c r="D274">
        <f t="shared" si="27"/>
        <v>546</v>
      </c>
      <c r="E274">
        <f t="shared" si="26"/>
        <v>1.3992065472328957E-5</v>
      </c>
      <c r="G274">
        <v>-546</v>
      </c>
      <c r="H274">
        <v>0</v>
      </c>
      <c r="I274">
        <f t="shared" si="24"/>
        <v>546</v>
      </c>
      <c r="J274">
        <f t="shared" si="25"/>
        <v>0</v>
      </c>
      <c r="L274">
        <v>-546</v>
      </c>
      <c r="M274">
        <v>1.9999999999999999E-6</v>
      </c>
      <c r="N274">
        <f t="shared" si="28"/>
        <v>546</v>
      </c>
      <c r="O274">
        <f t="shared" si="29"/>
        <v>2.9231038481732284E-6</v>
      </c>
    </row>
    <row r="275" spans="2:15">
      <c r="B275">
        <v>-548</v>
      </c>
      <c r="C275">
        <v>1.0000000000000001E-5</v>
      </c>
      <c r="D275">
        <f t="shared" si="27"/>
        <v>548</v>
      </c>
      <c r="E275">
        <f t="shared" si="26"/>
        <v>1.3992065472328957E-5</v>
      </c>
      <c r="G275">
        <v>-548</v>
      </c>
      <c r="H275">
        <v>0</v>
      </c>
      <c r="I275">
        <f t="shared" si="24"/>
        <v>548</v>
      </c>
      <c r="J275">
        <f t="shared" si="25"/>
        <v>0</v>
      </c>
      <c r="L275">
        <v>-548</v>
      </c>
      <c r="M275">
        <v>1.9999999999999999E-6</v>
      </c>
      <c r="N275">
        <f t="shared" si="28"/>
        <v>548</v>
      </c>
      <c r="O275">
        <f t="shared" si="29"/>
        <v>2.9231038481732284E-6</v>
      </c>
    </row>
    <row r="276" spans="2:15">
      <c r="B276">
        <v>-550</v>
      </c>
      <c r="C276">
        <v>1.0000000000000001E-5</v>
      </c>
      <c r="D276">
        <f t="shared" si="27"/>
        <v>550</v>
      </c>
      <c r="E276">
        <f t="shared" si="26"/>
        <v>1.3992065472328957E-5</v>
      </c>
      <c r="G276">
        <v>-550</v>
      </c>
      <c r="H276">
        <v>0</v>
      </c>
      <c r="I276">
        <f t="shared" ref="I276:I301" si="30">ABS(G276)</f>
        <v>550</v>
      </c>
      <c r="J276">
        <f t="shared" ref="J276:J301" si="31">H276/$A$8*$A$10/2</f>
        <v>0</v>
      </c>
      <c r="L276">
        <v>-550</v>
      </c>
      <c r="M276">
        <v>1.9999999999999999E-6</v>
      </c>
      <c r="N276">
        <f t="shared" si="28"/>
        <v>550</v>
      </c>
      <c r="O276">
        <f t="shared" si="29"/>
        <v>2.9231038481732284E-6</v>
      </c>
    </row>
    <row r="277" spans="2:15">
      <c r="B277">
        <v>-552</v>
      </c>
      <c r="C277">
        <v>1.0000000000000001E-5</v>
      </c>
      <c r="D277">
        <f t="shared" si="27"/>
        <v>552</v>
      </c>
      <c r="E277">
        <f t="shared" si="26"/>
        <v>1.3992065472328957E-5</v>
      </c>
      <c r="G277">
        <v>-552</v>
      </c>
      <c r="H277">
        <v>0</v>
      </c>
      <c r="I277">
        <f t="shared" si="30"/>
        <v>552</v>
      </c>
      <c r="J277">
        <f t="shared" si="31"/>
        <v>0</v>
      </c>
      <c r="L277">
        <v>-552</v>
      </c>
      <c r="M277">
        <v>1.9999999999999999E-6</v>
      </c>
      <c r="N277">
        <f t="shared" si="28"/>
        <v>552</v>
      </c>
      <c r="O277">
        <f t="shared" si="29"/>
        <v>2.9231038481732284E-6</v>
      </c>
    </row>
    <row r="278" spans="2:15">
      <c r="B278">
        <v>-554</v>
      </c>
      <c r="C278">
        <v>1.0000000000000001E-5</v>
      </c>
      <c r="D278">
        <f t="shared" si="27"/>
        <v>554</v>
      </c>
      <c r="E278">
        <f t="shared" si="26"/>
        <v>1.3992065472328957E-5</v>
      </c>
      <c r="G278">
        <v>-554</v>
      </c>
      <c r="H278">
        <v>0</v>
      </c>
      <c r="I278">
        <f t="shared" si="30"/>
        <v>554</v>
      </c>
      <c r="J278">
        <f t="shared" si="31"/>
        <v>0</v>
      </c>
      <c r="L278">
        <v>-554</v>
      </c>
      <c r="M278">
        <v>1.9999999999999999E-6</v>
      </c>
      <c r="N278">
        <f t="shared" si="28"/>
        <v>554</v>
      </c>
      <c r="O278">
        <f t="shared" si="29"/>
        <v>2.9231038481732284E-6</v>
      </c>
    </row>
    <row r="279" spans="2:15">
      <c r="B279">
        <v>-556</v>
      </c>
      <c r="C279">
        <v>1.0000000000000001E-5</v>
      </c>
      <c r="D279">
        <f t="shared" si="27"/>
        <v>556</v>
      </c>
      <c r="E279">
        <f t="shared" si="26"/>
        <v>1.3992065472328957E-5</v>
      </c>
      <c r="G279">
        <v>-556</v>
      </c>
      <c r="H279">
        <v>0</v>
      </c>
      <c r="I279">
        <f t="shared" si="30"/>
        <v>556</v>
      </c>
      <c r="J279">
        <f t="shared" si="31"/>
        <v>0</v>
      </c>
      <c r="L279">
        <v>-556</v>
      </c>
      <c r="M279">
        <v>1.9999999999999999E-6</v>
      </c>
      <c r="N279">
        <f t="shared" si="28"/>
        <v>556</v>
      </c>
      <c r="O279">
        <f t="shared" si="29"/>
        <v>2.9231038481732284E-6</v>
      </c>
    </row>
    <row r="280" spans="2:15">
      <c r="B280">
        <v>-558</v>
      </c>
      <c r="C280">
        <v>1.0000000000000001E-5</v>
      </c>
      <c r="D280">
        <f t="shared" si="27"/>
        <v>558</v>
      </c>
      <c r="E280">
        <f t="shared" si="26"/>
        <v>1.3992065472328957E-5</v>
      </c>
      <c r="G280">
        <v>-558</v>
      </c>
      <c r="H280">
        <v>0</v>
      </c>
      <c r="I280">
        <f t="shared" si="30"/>
        <v>558</v>
      </c>
      <c r="J280">
        <f t="shared" si="31"/>
        <v>0</v>
      </c>
      <c r="L280">
        <v>-558</v>
      </c>
      <c r="M280">
        <v>1.9999999999999999E-6</v>
      </c>
      <c r="N280">
        <f t="shared" si="28"/>
        <v>558</v>
      </c>
      <c r="O280">
        <f t="shared" si="29"/>
        <v>2.9231038481732284E-6</v>
      </c>
    </row>
    <row r="281" spans="2:15">
      <c r="B281">
        <v>-560</v>
      </c>
      <c r="C281">
        <v>9.0000000000000002E-6</v>
      </c>
      <c r="D281">
        <f t="shared" si="27"/>
        <v>560</v>
      </c>
      <c r="E281">
        <f t="shared" si="26"/>
        <v>1.2592858925096062E-5</v>
      </c>
      <c r="G281">
        <v>-560</v>
      </c>
      <c r="H281">
        <v>0</v>
      </c>
      <c r="I281">
        <f t="shared" si="30"/>
        <v>560</v>
      </c>
      <c r="J281">
        <f t="shared" si="31"/>
        <v>0</v>
      </c>
      <c r="L281">
        <v>-560</v>
      </c>
      <c r="M281">
        <v>1.9999999999999999E-6</v>
      </c>
      <c r="N281">
        <f t="shared" si="28"/>
        <v>560</v>
      </c>
      <c r="O281">
        <f t="shared" si="29"/>
        <v>2.9231038481732284E-6</v>
      </c>
    </row>
    <row r="282" spans="2:15">
      <c r="B282">
        <v>-562</v>
      </c>
      <c r="C282">
        <v>9.0000000000000002E-6</v>
      </c>
      <c r="D282">
        <f t="shared" si="27"/>
        <v>562</v>
      </c>
      <c r="E282">
        <f t="shared" si="26"/>
        <v>1.2592858925096062E-5</v>
      </c>
      <c r="G282">
        <v>-562</v>
      </c>
      <c r="H282">
        <v>0</v>
      </c>
      <c r="I282">
        <f t="shared" si="30"/>
        <v>562</v>
      </c>
      <c r="J282">
        <f t="shared" si="31"/>
        <v>0</v>
      </c>
      <c r="L282">
        <v>-562</v>
      </c>
      <c r="M282">
        <v>1.9999999999999999E-6</v>
      </c>
      <c r="N282">
        <f t="shared" si="28"/>
        <v>562</v>
      </c>
      <c r="O282">
        <f t="shared" si="29"/>
        <v>2.9231038481732284E-6</v>
      </c>
    </row>
    <row r="283" spans="2:15">
      <c r="B283">
        <v>-564</v>
      </c>
      <c r="C283">
        <v>9.0000000000000002E-6</v>
      </c>
      <c r="D283">
        <f t="shared" si="27"/>
        <v>564</v>
      </c>
      <c r="E283">
        <f t="shared" si="26"/>
        <v>1.2592858925096062E-5</v>
      </c>
      <c r="G283">
        <v>-564</v>
      </c>
      <c r="H283">
        <v>0</v>
      </c>
      <c r="I283">
        <f t="shared" si="30"/>
        <v>564</v>
      </c>
      <c r="J283">
        <f t="shared" si="31"/>
        <v>0</v>
      </c>
      <c r="L283">
        <v>-564</v>
      </c>
      <c r="M283">
        <v>1.9999999999999999E-6</v>
      </c>
      <c r="N283">
        <f t="shared" si="28"/>
        <v>564</v>
      </c>
      <c r="O283">
        <f t="shared" si="29"/>
        <v>2.9231038481732284E-6</v>
      </c>
    </row>
    <row r="284" spans="2:15">
      <c r="B284">
        <v>-566</v>
      </c>
      <c r="C284">
        <v>9.0000000000000002E-6</v>
      </c>
      <c r="D284">
        <f t="shared" si="27"/>
        <v>566</v>
      </c>
      <c r="E284">
        <f t="shared" si="26"/>
        <v>1.2592858925096062E-5</v>
      </c>
      <c r="G284">
        <v>-566</v>
      </c>
      <c r="H284">
        <v>0</v>
      </c>
      <c r="I284">
        <f t="shared" si="30"/>
        <v>566</v>
      </c>
      <c r="J284">
        <f t="shared" si="31"/>
        <v>0</v>
      </c>
      <c r="L284">
        <v>-566</v>
      </c>
      <c r="M284">
        <v>1.9999999999999999E-6</v>
      </c>
      <c r="N284">
        <f t="shared" si="28"/>
        <v>566</v>
      </c>
      <c r="O284">
        <f t="shared" si="29"/>
        <v>2.9231038481732284E-6</v>
      </c>
    </row>
    <row r="285" spans="2:15">
      <c r="B285">
        <v>-568</v>
      </c>
      <c r="C285">
        <v>9.0000000000000002E-6</v>
      </c>
      <c r="D285">
        <f t="shared" si="27"/>
        <v>568</v>
      </c>
      <c r="E285">
        <f t="shared" si="26"/>
        <v>1.2592858925096062E-5</v>
      </c>
      <c r="G285">
        <v>-568</v>
      </c>
      <c r="H285">
        <v>0</v>
      </c>
      <c r="I285">
        <f t="shared" si="30"/>
        <v>568</v>
      </c>
      <c r="J285">
        <f t="shared" si="31"/>
        <v>0</v>
      </c>
      <c r="L285">
        <v>-568</v>
      </c>
      <c r="M285">
        <v>1.9999999999999999E-6</v>
      </c>
      <c r="N285">
        <f t="shared" si="28"/>
        <v>568</v>
      </c>
      <c r="O285">
        <f t="shared" si="29"/>
        <v>2.9231038481732284E-6</v>
      </c>
    </row>
    <row r="286" spans="2:15">
      <c r="B286">
        <v>-570</v>
      </c>
      <c r="C286">
        <v>9.0000000000000002E-6</v>
      </c>
      <c r="D286">
        <f t="shared" si="27"/>
        <v>570</v>
      </c>
      <c r="E286">
        <f t="shared" si="26"/>
        <v>1.2592858925096062E-5</v>
      </c>
      <c r="G286">
        <v>-570</v>
      </c>
      <c r="H286">
        <v>0</v>
      </c>
      <c r="I286">
        <f t="shared" si="30"/>
        <v>570</v>
      </c>
      <c r="J286">
        <f t="shared" si="31"/>
        <v>0</v>
      </c>
      <c r="L286">
        <v>-570</v>
      </c>
      <c r="M286">
        <v>1.9999999999999999E-6</v>
      </c>
      <c r="N286">
        <f t="shared" si="28"/>
        <v>570</v>
      </c>
      <c r="O286">
        <f t="shared" si="29"/>
        <v>2.9231038481732284E-6</v>
      </c>
    </row>
    <row r="287" spans="2:15">
      <c r="B287">
        <v>-572</v>
      </c>
      <c r="C287">
        <v>9.0000000000000002E-6</v>
      </c>
      <c r="D287">
        <f t="shared" si="27"/>
        <v>572</v>
      </c>
      <c r="E287">
        <f t="shared" si="26"/>
        <v>1.2592858925096062E-5</v>
      </c>
      <c r="G287">
        <v>-572</v>
      </c>
      <c r="H287">
        <v>0</v>
      </c>
      <c r="I287">
        <f t="shared" si="30"/>
        <v>572</v>
      </c>
      <c r="J287">
        <f t="shared" si="31"/>
        <v>0</v>
      </c>
      <c r="L287">
        <v>-572</v>
      </c>
      <c r="M287">
        <v>1.9999999999999999E-6</v>
      </c>
      <c r="N287">
        <f t="shared" si="28"/>
        <v>572</v>
      </c>
      <c r="O287">
        <f t="shared" si="29"/>
        <v>2.9231038481732284E-6</v>
      </c>
    </row>
    <row r="288" spans="2:15">
      <c r="B288">
        <v>-574</v>
      </c>
      <c r="C288">
        <v>9.0000000000000002E-6</v>
      </c>
      <c r="D288">
        <f t="shared" si="27"/>
        <v>574</v>
      </c>
      <c r="E288">
        <f t="shared" si="26"/>
        <v>1.2592858925096062E-5</v>
      </c>
      <c r="G288">
        <v>-574</v>
      </c>
      <c r="H288">
        <v>0</v>
      </c>
      <c r="I288">
        <f t="shared" si="30"/>
        <v>574</v>
      </c>
      <c r="J288">
        <f t="shared" si="31"/>
        <v>0</v>
      </c>
      <c r="L288">
        <v>-574</v>
      </c>
      <c r="M288">
        <v>1.9999999999999999E-6</v>
      </c>
      <c r="N288">
        <f t="shared" si="28"/>
        <v>574</v>
      </c>
      <c r="O288">
        <f t="shared" si="29"/>
        <v>2.9231038481732284E-6</v>
      </c>
    </row>
    <row r="289" spans="2:15">
      <c r="B289">
        <v>-576</v>
      </c>
      <c r="C289">
        <v>9.0000000000000002E-6</v>
      </c>
      <c r="D289">
        <f t="shared" si="27"/>
        <v>576</v>
      </c>
      <c r="E289">
        <f t="shared" si="26"/>
        <v>1.2592858925096062E-5</v>
      </c>
      <c r="G289">
        <v>-576</v>
      </c>
      <c r="H289">
        <v>0</v>
      </c>
      <c r="I289">
        <f t="shared" si="30"/>
        <v>576</v>
      </c>
      <c r="J289">
        <f t="shared" si="31"/>
        <v>0</v>
      </c>
      <c r="L289">
        <v>-576</v>
      </c>
      <c r="M289">
        <v>1.9999999999999999E-6</v>
      </c>
      <c r="N289">
        <f t="shared" si="28"/>
        <v>576</v>
      </c>
      <c r="O289">
        <f t="shared" si="29"/>
        <v>2.9231038481732284E-6</v>
      </c>
    </row>
    <row r="290" spans="2:15">
      <c r="B290">
        <v>-578</v>
      </c>
      <c r="C290">
        <v>7.9999999999999996E-6</v>
      </c>
      <c r="D290">
        <f t="shared" si="27"/>
        <v>578</v>
      </c>
      <c r="E290">
        <f t="shared" si="26"/>
        <v>1.1193652377863164E-5</v>
      </c>
      <c r="G290">
        <v>-578</v>
      </c>
      <c r="H290">
        <v>0</v>
      </c>
      <c r="I290">
        <f t="shared" si="30"/>
        <v>578</v>
      </c>
      <c r="J290">
        <f t="shared" si="31"/>
        <v>0</v>
      </c>
      <c r="L290">
        <v>-578</v>
      </c>
      <c r="M290">
        <v>1.9999999999999999E-6</v>
      </c>
      <c r="N290">
        <f t="shared" si="28"/>
        <v>578</v>
      </c>
      <c r="O290">
        <f t="shared" si="29"/>
        <v>2.9231038481732284E-6</v>
      </c>
    </row>
    <row r="291" spans="2:15">
      <c r="B291">
        <v>-580</v>
      </c>
      <c r="C291">
        <v>7.9999999999999996E-6</v>
      </c>
      <c r="D291">
        <f t="shared" si="27"/>
        <v>580</v>
      </c>
      <c r="E291">
        <f t="shared" si="26"/>
        <v>1.1193652377863164E-5</v>
      </c>
      <c r="G291">
        <v>-580</v>
      </c>
      <c r="H291">
        <v>0</v>
      </c>
      <c r="I291">
        <f t="shared" si="30"/>
        <v>580</v>
      </c>
      <c r="J291">
        <f t="shared" si="31"/>
        <v>0</v>
      </c>
      <c r="L291">
        <v>-580</v>
      </c>
      <c r="M291">
        <v>1.9999999999999999E-6</v>
      </c>
      <c r="N291">
        <f t="shared" si="28"/>
        <v>580</v>
      </c>
      <c r="O291">
        <f t="shared" si="29"/>
        <v>2.9231038481732284E-6</v>
      </c>
    </row>
    <row r="292" spans="2:15">
      <c r="B292">
        <v>-582</v>
      </c>
      <c r="C292">
        <v>7.9999999999999996E-6</v>
      </c>
      <c r="D292">
        <f t="shared" si="27"/>
        <v>582</v>
      </c>
      <c r="E292">
        <f t="shared" si="26"/>
        <v>1.1193652377863164E-5</v>
      </c>
      <c r="G292">
        <v>-582</v>
      </c>
      <c r="H292">
        <v>0</v>
      </c>
      <c r="I292">
        <f t="shared" si="30"/>
        <v>582</v>
      </c>
      <c r="J292">
        <f t="shared" si="31"/>
        <v>0</v>
      </c>
      <c r="L292">
        <v>-582</v>
      </c>
      <c r="M292">
        <v>1.9999999999999999E-6</v>
      </c>
      <c r="N292">
        <f t="shared" si="28"/>
        <v>582</v>
      </c>
      <c r="O292">
        <f t="shared" si="29"/>
        <v>2.9231038481732284E-6</v>
      </c>
    </row>
    <row r="293" spans="2:15">
      <c r="B293">
        <v>-584</v>
      </c>
      <c r="C293">
        <v>7.9999999999999996E-6</v>
      </c>
      <c r="D293">
        <f t="shared" si="27"/>
        <v>584</v>
      </c>
      <c r="E293">
        <f t="shared" si="26"/>
        <v>1.1193652377863164E-5</v>
      </c>
      <c r="G293">
        <v>-584</v>
      </c>
      <c r="H293">
        <v>0</v>
      </c>
      <c r="I293">
        <f t="shared" si="30"/>
        <v>584</v>
      </c>
      <c r="J293">
        <f t="shared" si="31"/>
        <v>0</v>
      </c>
      <c r="L293">
        <v>-584</v>
      </c>
      <c r="M293">
        <v>1.9999999999999999E-6</v>
      </c>
      <c r="N293">
        <f t="shared" si="28"/>
        <v>584</v>
      </c>
      <c r="O293">
        <f t="shared" si="29"/>
        <v>2.9231038481732284E-6</v>
      </c>
    </row>
    <row r="294" spans="2:15">
      <c r="B294">
        <v>-586</v>
      </c>
      <c r="C294">
        <v>7.9999999999999996E-6</v>
      </c>
      <c r="D294">
        <f t="shared" si="27"/>
        <v>586</v>
      </c>
      <c r="E294">
        <f t="shared" si="26"/>
        <v>1.1193652377863164E-5</v>
      </c>
      <c r="G294">
        <v>-586</v>
      </c>
      <c r="H294">
        <v>0</v>
      </c>
      <c r="I294">
        <f t="shared" si="30"/>
        <v>586</v>
      </c>
      <c r="J294">
        <f t="shared" si="31"/>
        <v>0</v>
      </c>
      <c r="L294">
        <v>-586</v>
      </c>
      <c r="M294">
        <v>1.9999999999999999E-6</v>
      </c>
      <c r="N294">
        <f t="shared" si="28"/>
        <v>586</v>
      </c>
      <c r="O294">
        <f t="shared" si="29"/>
        <v>2.9231038481732284E-6</v>
      </c>
    </row>
    <row r="295" spans="2:15">
      <c r="B295">
        <v>-588</v>
      </c>
      <c r="C295">
        <v>7.9999999999999996E-6</v>
      </c>
      <c r="D295">
        <f t="shared" si="27"/>
        <v>588</v>
      </c>
      <c r="E295">
        <f t="shared" si="26"/>
        <v>1.1193652377863164E-5</v>
      </c>
      <c r="G295">
        <v>-588</v>
      </c>
      <c r="H295">
        <v>0</v>
      </c>
      <c r="I295">
        <f t="shared" si="30"/>
        <v>588</v>
      </c>
      <c r="J295">
        <f t="shared" si="31"/>
        <v>0</v>
      </c>
      <c r="L295">
        <v>-588</v>
      </c>
      <c r="M295">
        <v>1.9999999999999999E-6</v>
      </c>
      <c r="N295">
        <f t="shared" si="28"/>
        <v>588</v>
      </c>
      <c r="O295">
        <f t="shared" si="29"/>
        <v>2.9231038481732284E-6</v>
      </c>
    </row>
    <row r="296" spans="2:15">
      <c r="B296">
        <v>-590</v>
      </c>
      <c r="C296">
        <v>7.9999999999999996E-6</v>
      </c>
      <c r="D296">
        <f t="shared" si="27"/>
        <v>590</v>
      </c>
      <c r="E296">
        <f t="shared" si="26"/>
        <v>1.1193652377863164E-5</v>
      </c>
      <c r="G296">
        <v>-590</v>
      </c>
      <c r="H296">
        <v>0</v>
      </c>
      <c r="I296">
        <f t="shared" si="30"/>
        <v>590</v>
      </c>
      <c r="J296">
        <f t="shared" si="31"/>
        <v>0</v>
      </c>
      <c r="L296">
        <v>-590</v>
      </c>
      <c r="M296">
        <v>1.9999999999999999E-6</v>
      </c>
      <c r="N296">
        <f t="shared" si="28"/>
        <v>590</v>
      </c>
      <c r="O296">
        <f t="shared" si="29"/>
        <v>2.9231038481732284E-6</v>
      </c>
    </row>
    <row r="297" spans="2:15">
      <c r="B297">
        <v>-592</v>
      </c>
      <c r="C297">
        <v>7.9999999999999996E-6</v>
      </c>
      <c r="D297">
        <f t="shared" si="27"/>
        <v>592</v>
      </c>
      <c r="E297">
        <f t="shared" si="26"/>
        <v>1.1193652377863164E-5</v>
      </c>
      <c r="G297">
        <v>-592</v>
      </c>
      <c r="H297">
        <v>0</v>
      </c>
      <c r="I297">
        <f t="shared" si="30"/>
        <v>592</v>
      </c>
      <c r="J297">
        <f t="shared" si="31"/>
        <v>0</v>
      </c>
      <c r="L297">
        <v>-592</v>
      </c>
      <c r="M297">
        <v>1.9999999999999999E-6</v>
      </c>
      <c r="N297">
        <f t="shared" si="28"/>
        <v>592</v>
      </c>
      <c r="O297">
        <f t="shared" si="29"/>
        <v>2.9231038481732284E-6</v>
      </c>
    </row>
    <row r="298" spans="2:15">
      <c r="B298">
        <v>-594</v>
      </c>
      <c r="C298">
        <v>7.9999999999999996E-6</v>
      </c>
      <c r="D298">
        <f t="shared" si="27"/>
        <v>594</v>
      </c>
      <c r="E298">
        <f t="shared" si="26"/>
        <v>1.1193652377863164E-5</v>
      </c>
      <c r="G298">
        <v>-594</v>
      </c>
      <c r="H298">
        <v>0</v>
      </c>
      <c r="I298">
        <f t="shared" si="30"/>
        <v>594</v>
      </c>
      <c r="J298">
        <f t="shared" si="31"/>
        <v>0</v>
      </c>
      <c r="L298">
        <v>-594</v>
      </c>
      <c r="M298">
        <v>1.9999999999999999E-6</v>
      </c>
      <c r="N298">
        <f t="shared" si="28"/>
        <v>594</v>
      </c>
      <c r="O298">
        <f t="shared" si="29"/>
        <v>2.9231038481732284E-6</v>
      </c>
    </row>
    <row r="299" spans="2:15">
      <c r="B299">
        <v>-596</v>
      </c>
      <c r="C299">
        <v>7.9999999999999996E-6</v>
      </c>
      <c r="D299">
        <f t="shared" si="27"/>
        <v>596</v>
      </c>
      <c r="E299">
        <f t="shared" si="26"/>
        <v>1.1193652377863164E-5</v>
      </c>
      <c r="G299">
        <v>-596</v>
      </c>
      <c r="H299">
        <v>0</v>
      </c>
      <c r="I299">
        <f t="shared" si="30"/>
        <v>596</v>
      </c>
      <c r="J299">
        <f t="shared" si="31"/>
        <v>0</v>
      </c>
      <c r="L299">
        <v>-596</v>
      </c>
      <c r="M299">
        <v>1.9999999999999999E-6</v>
      </c>
      <c r="N299">
        <f t="shared" si="28"/>
        <v>596</v>
      </c>
      <c r="O299">
        <f t="shared" si="29"/>
        <v>2.9231038481732284E-6</v>
      </c>
    </row>
    <row r="300" spans="2:15">
      <c r="B300">
        <v>-598</v>
      </c>
      <c r="C300">
        <v>7.9999999999999996E-6</v>
      </c>
      <c r="D300">
        <f t="shared" si="27"/>
        <v>598</v>
      </c>
      <c r="E300">
        <f t="shared" si="26"/>
        <v>1.1193652377863164E-5</v>
      </c>
      <c r="G300">
        <v>-598</v>
      </c>
      <c r="H300">
        <v>0</v>
      </c>
      <c r="I300">
        <f t="shared" si="30"/>
        <v>598</v>
      </c>
      <c r="J300">
        <f t="shared" si="31"/>
        <v>0</v>
      </c>
      <c r="L300">
        <v>-598</v>
      </c>
      <c r="M300">
        <v>1.9999999999999999E-6</v>
      </c>
      <c r="N300">
        <f t="shared" si="28"/>
        <v>598</v>
      </c>
      <c r="O300">
        <f t="shared" si="29"/>
        <v>2.9231038481732284E-6</v>
      </c>
    </row>
    <row r="301" spans="2:15">
      <c r="B301">
        <v>-600</v>
      </c>
      <c r="C301">
        <v>6.9999999999999999E-6</v>
      </c>
      <c r="D301">
        <f t="shared" si="27"/>
        <v>600</v>
      </c>
      <c r="E301">
        <f t="shared" si="26"/>
        <v>9.7944458306302698E-6</v>
      </c>
      <c r="G301">
        <v>-600</v>
      </c>
      <c r="H301">
        <v>0</v>
      </c>
      <c r="I301">
        <f t="shared" si="30"/>
        <v>600</v>
      </c>
      <c r="J301">
        <f t="shared" si="31"/>
        <v>0</v>
      </c>
      <c r="L301">
        <v>-600</v>
      </c>
      <c r="M301">
        <v>1.9999999999999999E-6</v>
      </c>
      <c r="N301">
        <f t="shared" si="28"/>
        <v>600</v>
      </c>
      <c r="O301">
        <f t="shared" si="29"/>
        <v>2.9231038481732284E-6</v>
      </c>
    </row>
  </sheetData>
  <mergeCells count="6">
    <mergeCell ref="B1:C1"/>
    <mergeCell ref="D1:E1"/>
    <mergeCell ref="G1:H1"/>
    <mergeCell ref="I1:J1"/>
    <mergeCell ref="L1:M1"/>
    <mergeCell ref="N1:O1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02"/>
  <sheetViews>
    <sheetView tabSelected="1" workbookViewId="0">
      <selection activeCell="I3" sqref="I3"/>
    </sheetView>
  </sheetViews>
  <sheetFormatPr defaultRowHeight="14.4"/>
  <sheetData>
    <row r="1" spans="2:9">
      <c r="B1" s="35" t="s">
        <v>75</v>
      </c>
      <c r="C1" s="35"/>
      <c r="E1" s="35" t="s">
        <v>76</v>
      </c>
      <c r="F1" s="35"/>
      <c r="H1" s="35" t="s">
        <v>77</v>
      </c>
      <c r="I1" s="35"/>
    </row>
    <row r="2" spans="2:9" ht="27" customHeight="1">
      <c r="B2" s="27" t="s">
        <v>78</v>
      </c>
      <c r="C2" s="27" t="s">
        <v>79</v>
      </c>
      <c r="D2" s="28"/>
      <c r="E2" s="29" t="s">
        <v>80</v>
      </c>
      <c r="F2" s="27" t="s">
        <v>79</v>
      </c>
      <c r="G2" s="28"/>
      <c r="H2" s="29" t="s">
        <v>80</v>
      </c>
      <c r="I2" s="27" t="s">
        <v>79</v>
      </c>
    </row>
    <row r="3" spans="2:9">
      <c r="B3">
        <v>2</v>
      </c>
      <c r="C3">
        <v>0.10366161625829631</v>
      </c>
      <c r="E3">
        <v>7.0505630797414662</v>
      </c>
      <c r="F3">
        <v>0.215</v>
      </c>
      <c r="H3">
        <v>7.0506000000000002</v>
      </c>
      <c r="I3">
        <v>0.15912000000000001</v>
      </c>
    </row>
    <row r="4" spans="2:9">
      <c r="B4">
        <v>4</v>
      </c>
      <c r="C4">
        <v>7.814428645641E-2</v>
      </c>
      <c r="E4">
        <v>9.8789902044810649</v>
      </c>
      <c r="F4">
        <v>0.19</v>
      </c>
      <c r="H4">
        <v>9.8789999999999996</v>
      </c>
      <c r="I4">
        <v>0.14677999999999999</v>
      </c>
    </row>
    <row r="5" spans="2:9">
      <c r="B5">
        <v>6</v>
      </c>
      <c r="C5">
        <v>6.2168146100104793E-2</v>
      </c>
      <c r="E5">
        <v>12.115058181991532</v>
      </c>
      <c r="F5">
        <v>0.17399999999999999</v>
      </c>
      <c r="H5">
        <v>12.115</v>
      </c>
      <c r="I5">
        <v>0.13782</v>
      </c>
    </row>
    <row r="6" spans="2:9">
      <c r="B6">
        <v>8</v>
      </c>
      <c r="C6">
        <v>5.1027663571036476E-2</v>
      </c>
      <c r="E6">
        <v>14.351126159482934</v>
      </c>
      <c r="F6">
        <v>0.17100000000000001</v>
      </c>
      <c r="H6">
        <v>14.351000000000001</v>
      </c>
      <c r="I6">
        <v>0.14036999999999999</v>
      </c>
    </row>
    <row r="7" spans="2:9">
      <c r="B7">
        <v>10</v>
      </c>
      <c r="C7">
        <v>4.2789135420929179E-2</v>
      </c>
      <c r="E7">
        <v>16.5871941369934</v>
      </c>
      <c r="F7">
        <v>0.155</v>
      </c>
      <c r="H7">
        <v>16.587</v>
      </c>
      <c r="I7">
        <v>0.12862999999999999</v>
      </c>
    </row>
    <row r="8" spans="2:9">
      <c r="B8">
        <v>12</v>
      </c>
      <c r="C8">
        <v>3.6456326588153093E-2</v>
      </c>
      <c r="E8">
        <v>18.823262114491158</v>
      </c>
      <c r="F8">
        <v>0.153</v>
      </c>
      <c r="H8">
        <v>18.823</v>
      </c>
      <c r="I8">
        <v>0.13011</v>
      </c>
    </row>
    <row r="9" spans="2:9">
      <c r="B9">
        <v>14</v>
      </c>
      <c r="C9">
        <v>3.1448566355606562E-2</v>
      </c>
      <c r="E9">
        <v>20.237475676860956</v>
      </c>
      <c r="F9">
        <v>0.14399999999999999</v>
      </c>
      <c r="H9">
        <v>20.236999999999998</v>
      </c>
      <c r="I9">
        <v>0.123</v>
      </c>
    </row>
    <row r="10" spans="2:9">
      <c r="B10">
        <v>16</v>
      </c>
      <c r="C10">
        <v>2.740625864065073E-2</v>
      </c>
      <c r="E10">
        <v>22.473543654358714</v>
      </c>
      <c r="F10">
        <v>0.14099999999999999</v>
      </c>
      <c r="H10">
        <v>22.474</v>
      </c>
      <c r="I10">
        <v>0.1225</v>
      </c>
    </row>
    <row r="11" spans="2:9">
      <c r="B11">
        <v>18</v>
      </c>
      <c r="C11">
        <v>2.4084542297519832E-2</v>
      </c>
      <c r="E11">
        <v>23.887757216738564</v>
      </c>
      <c r="F11">
        <v>0.13800000000000001</v>
      </c>
      <c r="H11">
        <v>23.888000000000002</v>
      </c>
      <c r="I11">
        <v>0.12089999999999999</v>
      </c>
    </row>
    <row r="12" spans="2:9">
      <c r="B12">
        <v>20</v>
      </c>
      <c r="C12">
        <v>2.1318310953640396E-2</v>
      </c>
      <c r="E12">
        <v>26.716184341478161</v>
      </c>
      <c r="F12">
        <v>0.129</v>
      </c>
      <c r="H12">
        <v>26.716000000000001</v>
      </c>
      <c r="I12">
        <v>0.11426</v>
      </c>
    </row>
    <row r="13" spans="2:9">
      <c r="B13">
        <v>22</v>
      </c>
      <c r="C13">
        <v>1.8987232845950396E-2</v>
      </c>
      <c r="E13">
        <v>28.130397903858011</v>
      </c>
      <c r="F13">
        <v>0.123</v>
      </c>
      <c r="H13">
        <v>28.13</v>
      </c>
      <c r="I13">
        <v>0.10929</v>
      </c>
    </row>
    <row r="14" spans="2:9">
      <c r="B14">
        <v>24</v>
      </c>
      <c r="C14">
        <v>1.7003157961974148E-2</v>
      </c>
      <c r="E14">
        <v>30.366465881349413</v>
      </c>
      <c r="F14">
        <v>0.122</v>
      </c>
      <c r="H14">
        <v>30.366</v>
      </c>
      <c r="I14">
        <v>0.10971</v>
      </c>
    </row>
    <row r="15" spans="2:9">
      <c r="B15">
        <v>26</v>
      </c>
      <c r="C15">
        <v>1.5298924387444479E-2</v>
      </c>
      <c r="E15">
        <v>32.602533858859879</v>
      </c>
      <c r="F15">
        <v>0.11700000000000001</v>
      </c>
      <c r="H15">
        <v>32.603000000000002</v>
      </c>
      <c r="I15">
        <v>0.10591</v>
      </c>
    </row>
    <row r="16" spans="2:9">
      <c r="B16">
        <v>28</v>
      </c>
      <c r="C16">
        <v>1.3825559893208241E-2</v>
      </c>
      <c r="E16">
        <v>34.83860183635128</v>
      </c>
      <c r="F16">
        <v>0.111</v>
      </c>
      <c r="H16">
        <v>34.838999999999999</v>
      </c>
      <c r="I16">
        <v>0.10097</v>
      </c>
    </row>
    <row r="17" spans="2:9">
      <c r="B17">
        <v>30</v>
      </c>
      <c r="C17">
        <v>1.2542487489395676E-2</v>
      </c>
      <c r="E17">
        <v>37.074669813849034</v>
      </c>
      <c r="F17">
        <v>0.109</v>
      </c>
      <c r="H17">
        <v>37.075000000000003</v>
      </c>
      <c r="I17">
        <v>9.9876999999999994E-2</v>
      </c>
    </row>
    <row r="18" spans="2:9">
      <c r="B18">
        <v>32</v>
      </c>
      <c r="C18">
        <v>1.1417525425420429E-2</v>
      </c>
      <c r="E18">
        <v>39.310737791346789</v>
      </c>
      <c r="F18">
        <v>0.107</v>
      </c>
      <c r="H18">
        <v>39.311</v>
      </c>
      <c r="I18">
        <v>9.8698999999999995E-2</v>
      </c>
    </row>
    <row r="19" spans="2:9">
      <c r="B19">
        <v>34</v>
      </c>
      <c r="C19">
        <v>1.0426887189979538E-2</v>
      </c>
      <c r="E19">
        <v>41.546805768844543</v>
      </c>
      <c r="F19">
        <v>0.105</v>
      </c>
      <c r="H19">
        <v>41.546999999999997</v>
      </c>
      <c r="I19">
        <v>9.7415000000000002E-2</v>
      </c>
    </row>
    <row r="20" spans="2:9">
      <c r="B20">
        <v>36</v>
      </c>
      <c r="C20">
        <v>9.5509838914117455E-3</v>
      </c>
      <c r="E20">
        <v>42.961019331224392</v>
      </c>
      <c r="F20">
        <v>0.10100000000000001</v>
      </c>
      <c r="H20">
        <v>42.960999999999999</v>
      </c>
      <c r="I20">
        <v>9.3826999999999994E-2</v>
      </c>
    </row>
    <row r="21" spans="2:9">
      <c r="B21">
        <v>38</v>
      </c>
      <c r="C21">
        <v>8.7716258446030246E-3</v>
      </c>
      <c r="E21">
        <v>45.197087308715794</v>
      </c>
      <c r="F21">
        <v>0.105</v>
      </c>
      <c r="H21">
        <v>45.197000000000003</v>
      </c>
      <c r="I21">
        <v>9.8415000000000002E-2</v>
      </c>
    </row>
    <row r="22" spans="2:9">
      <c r="B22">
        <v>40</v>
      </c>
      <c r="C22">
        <v>8.0748209840810423E-3</v>
      </c>
      <c r="E22">
        <v>46.611300871095644</v>
      </c>
      <c r="F22">
        <v>0.10199999999999999</v>
      </c>
      <c r="H22">
        <v>46.610999999999997</v>
      </c>
      <c r="I22">
        <v>9.5754000000000006E-2</v>
      </c>
    </row>
    <row r="23" spans="2:9">
      <c r="B23">
        <v>42</v>
      </c>
      <c r="C23">
        <v>7.4521740705624021E-3</v>
      </c>
      <c r="E23">
        <v>48.847368848593398</v>
      </c>
      <c r="F23">
        <v>9.6000000000000002E-2</v>
      </c>
      <c r="H23">
        <v>48.847000000000001</v>
      </c>
      <c r="I23">
        <v>9.0254000000000001E-2</v>
      </c>
    </row>
    <row r="24" spans="2:9">
      <c r="B24">
        <v>44</v>
      </c>
      <c r="C24">
        <v>6.8910922451220109E-3</v>
      </c>
      <c r="E24">
        <v>51.083436826091152</v>
      </c>
      <c r="F24">
        <v>9.2999999999999999E-2</v>
      </c>
      <c r="H24">
        <v>51.082999999999998</v>
      </c>
      <c r="I24">
        <v>8.7693999999999994E-2</v>
      </c>
    </row>
    <row r="25" spans="2:9">
      <c r="B25">
        <v>46</v>
      </c>
      <c r="C25">
        <v>6.3859786815709356E-3</v>
      </c>
      <c r="E25">
        <v>53.319504803588906</v>
      </c>
      <c r="F25">
        <v>9.7000000000000003E-2</v>
      </c>
      <c r="H25">
        <v>53.32</v>
      </c>
      <c r="I25">
        <v>9.2094999999999996E-2</v>
      </c>
    </row>
    <row r="26" spans="2:9">
      <c r="B26">
        <v>48</v>
      </c>
      <c r="C26">
        <v>5.9284381406257795E-3</v>
      </c>
      <c r="E26">
        <v>56.147931928338551</v>
      </c>
      <c r="F26">
        <v>9.2999999999999999E-2</v>
      </c>
      <c r="H26">
        <v>56.148000000000003</v>
      </c>
      <c r="I26">
        <v>8.8541999999999996E-2</v>
      </c>
    </row>
    <row r="27" spans="2:9">
      <c r="B27">
        <v>50</v>
      </c>
      <c r="C27">
        <v>5.5142730026448419E-3</v>
      </c>
      <c r="E27">
        <v>57.562145490708353</v>
      </c>
      <c r="F27">
        <v>9.2999999999999999E-2</v>
      </c>
      <c r="H27">
        <v>57.561999999999998</v>
      </c>
      <c r="I27">
        <v>8.8748999999999995E-2</v>
      </c>
    </row>
    <row r="28" spans="2:9">
      <c r="B28">
        <v>52</v>
      </c>
      <c r="C28">
        <v>5.1378864414391929E-3</v>
      </c>
      <c r="E28">
        <v>59.798213468212467</v>
      </c>
      <c r="F28">
        <v>9.2999999999999999E-2</v>
      </c>
      <c r="H28">
        <v>59.798000000000002</v>
      </c>
      <c r="I28">
        <v>8.9044999999999999E-2</v>
      </c>
    </row>
    <row r="29" spans="2:9">
      <c r="B29">
        <v>54</v>
      </c>
      <c r="C29">
        <v>4.7936816308198999E-3</v>
      </c>
      <c r="E29">
        <v>61.212427030582269</v>
      </c>
      <c r="F29">
        <v>9.5000000000000001E-2</v>
      </c>
      <c r="H29">
        <v>61.212000000000003</v>
      </c>
      <c r="I29">
        <v>9.1217000000000006E-2</v>
      </c>
    </row>
    <row r="30" spans="2:9">
      <c r="B30">
        <v>56</v>
      </c>
      <c r="C30">
        <v>4.4802593642397325E-3</v>
      </c>
      <c r="E30">
        <v>64.040854155331914</v>
      </c>
      <c r="F30">
        <v>9.2999999999999999E-2</v>
      </c>
      <c r="H30">
        <v>64.040999999999997</v>
      </c>
      <c r="I30">
        <v>8.9543999999999999E-2</v>
      </c>
    </row>
    <row r="31" spans="2:9">
      <c r="B31">
        <v>58</v>
      </c>
      <c r="C31">
        <v>4.1920228155097553E-3</v>
      </c>
      <c r="E31">
        <v>65.455067717701709</v>
      </c>
      <c r="F31">
        <v>9.4E-2</v>
      </c>
      <c r="H31">
        <v>65.454999999999998</v>
      </c>
      <c r="I31">
        <v>9.0687000000000004E-2</v>
      </c>
    </row>
    <row r="32" spans="2:9">
      <c r="B32">
        <v>60</v>
      </c>
      <c r="C32">
        <v>3.9289719846299712E-3</v>
      </c>
      <c r="E32">
        <v>67.691135695212182</v>
      </c>
      <c r="F32">
        <v>9.1999999999999998E-2</v>
      </c>
      <c r="H32">
        <v>67.691000000000003</v>
      </c>
      <c r="I32">
        <v>8.8900999999999994E-2</v>
      </c>
    </row>
    <row r="33" spans="2:9">
      <c r="B33">
        <v>62</v>
      </c>
      <c r="C33">
        <v>3.6855100454114475E-3</v>
      </c>
      <c r="E33">
        <v>69.10534925757193</v>
      </c>
      <c r="F33">
        <v>0.09</v>
      </c>
      <c r="H33">
        <v>69.105000000000004</v>
      </c>
      <c r="I33">
        <v>8.7031999999999998E-2</v>
      </c>
    </row>
    <row r="34" spans="2:9">
      <c r="B34">
        <v>64</v>
      </c>
      <c r="C34">
        <v>3.4630362044014173E-3</v>
      </c>
      <c r="E34">
        <v>71.341417235082403</v>
      </c>
      <c r="F34">
        <v>8.8999999999999996E-2</v>
      </c>
      <c r="H34">
        <v>71.340999999999994</v>
      </c>
      <c r="I34">
        <v>8.6219000000000004E-2</v>
      </c>
    </row>
    <row r="35" spans="2:9">
      <c r="B35">
        <v>66</v>
      </c>
      <c r="C35">
        <v>3.2573528419581814E-3</v>
      </c>
      <c r="E35">
        <v>73.577485212580157</v>
      </c>
      <c r="F35">
        <v>8.8999999999999996E-2</v>
      </c>
      <c r="H35">
        <v>73.576999999999998</v>
      </c>
      <c r="I35">
        <v>8.6388999999999994E-2</v>
      </c>
    </row>
    <row r="36" spans="2:9">
      <c r="B36">
        <v>68</v>
      </c>
      <c r="C36">
        <v>3.0670607515345073E-3</v>
      </c>
      <c r="E36">
        <v>76.405912337319762</v>
      </c>
      <c r="F36">
        <v>8.8999999999999996E-2</v>
      </c>
      <c r="H36">
        <v>76.406000000000006</v>
      </c>
      <c r="I36">
        <v>8.6586999999999997E-2</v>
      </c>
    </row>
    <row r="37" spans="2:9">
      <c r="B37">
        <v>70</v>
      </c>
      <c r="C37">
        <v>2.8907607265831626E-3</v>
      </c>
      <c r="E37">
        <v>77.820125899699605</v>
      </c>
      <c r="F37">
        <v>0.09</v>
      </c>
      <c r="H37">
        <v>77.819999999999993</v>
      </c>
      <c r="I37">
        <v>8.7678000000000006E-2</v>
      </c>
    </row>
    <row r="38" spans="2:9">
      <c r="B38">
        <v>72</v>
      </c>
      <c r="C38">
        <v>2.7284527671041464E-3</v>
      </c>
      <c r="E38">
        <v>80.056193877197359</v>
      </c>
      <c r="F38">
        <v>0.09</v>
      </c>
      <c r="H38">
        <v>80.055999999999997</v>
      </c>
      <c r="I38">
        <v>8.7822999999999998E-2</v>
      </c>
    </row>
    <row r="39" spans="2:9">
      <c r="B39">
        <v>74</v>
      </c>
      <c r="C39">
        <v>2.5773384600029938E-3</v>
      </c>
      <c r="E39">
        <v>82.292261854695113</v>
      </c>
      <c r="F39">
        <v>0.09</v>
      </c>
      <c r="H39">
        <v>82.292000000000002</v>
      </c>
      <c r="I39">
        <v>8.7945999999999996E-2</v>
      </c>
    </row>
    <row r="40" spans="2:9">
      <c r="B40">
        <v>76</v>
      </c>
      <c r="C40">
        <v>2.4360185987324715E-3</v>
      </c>
      <c r="E40">
        <v>83.706475417064908</v>
      </c>
      <c r="F40">
        <v>8.6999999999999994E-2</v>
      </c>
      <c r="H40">
        <v>83.706000000000003</v>
      </c>
      <c r="I40">
        <v>8.5025000000000003E-2</v>
      </c>
    </row>
    <row r="41" spans="2:9">
      <c r="B41">
        <v>78</v>
      </c>
      <c r="C41">
        <v>2.3058923898398118E-3</v>
      </c>
      <c r="E41">
        <v>85.942543394562662</v>
      </c>
      <c r="F41">
        <v>8.6999999999999994E-2</v>
      </c>
      <c r="H41">
        <v>85.942999999999998</v>
      </c>
      <c r="I41">
        <v>8.5126999999999994E-2</v>
      </c>
    </row>
    <row r="42" spans="2:9">
      <c r="B42">
        <v>80</v>
      </c>
      <c r="C42">
        <v>2.1841614202305504E-3</v>
      </c>
      <c r="E42">
        <v>88.178611372060416</v>
      </c>
      <c r="F42">
        <v>8.7999999999999995E-2</v>
      </c>
      <c r="H42">
        <v>88.179000000000002</v>
      </c>
      <c r="I42">
        <v>8.6237999999999995E-2</v>
      </c>
    </row>
    <row r="43" spans="2:9">
      <c r="B43">
        <v>82</v>
      </c>
      <c r="C43">
        <v>2.0708256899046856E-3</v>
      </c>
      <c r="E43">
        <v>90.178611372055755</v>
      </c>
      <c r="F43">
        <v>8.5999999999999993E-2</v>
      </c>
      <c r="H43">
        <v>90.179000000000002</v>
      </c>
      <c r="I43">
        <v>8.4318000000000004E-2</v>
      </c>
    </row>
    <row r="44" spans="2:9">
      <c r="B44">
        <v>84</v>
      </c>
      <c r="C44">
        <v>1.9644859923149856E-3</v>
      </c>
      <c r="E44">
        <v>93.007038496805407</v>
      </c>
      <c r="F44">
        <v>8.5999999999999993E-2</v>
      </c>
      <c r="H44">
        <v>93.007000000000005</v>
      </c>
      <c r="I44">
        <v>8.4436999999999998E-2</v>
      </c>
    </row>
    <row r="45" spans="2:9">
      <c r="B45">
        <v>86</v>
      </c>
      <c r="C45">
        <v>1.8651423274614499E-3</v>
      </c>
      <c r="E45">
        <v>95.243106474309513</v>
      </c>
      <c r="F45">
        <v>8.6999999999999994E-2</v>
      </c>
      <c r="H45">
        <v>95.242999999999995</v>
      </c>
      <c r="I45">
        <v>8.5513000000000006E-2</v>
      </c>
    </row>
    <row r="46" spans="2:9">
      <c r="B46">
        <v>88</v>
      </c>
      <c r="C46">
        <v>1.7727946953440788E-3</v>
      </c>
      <c r="E46">
        <v>96.657320036679309</v>
      </c>
      <c r="F46">
        <v>8.5999999999999993E-2</v>
      </c>
      <c r="H46">
        <v>96.656999999999996</v>
      </c>
      <c r="I46">
        <v>8.4564E-2</v>
      </c>
    </row>
    <row r="47" spans="2:9">
      <c r="B47">
        <v>90</v>
      </c>
      <c r="C47">
        <v>1.6860438894156391E-3</v>
      </c>
      <c r="E47">
        <v>98.071533599059151</v>
      </c>
      <c r="F47">
        <v>8.7999999999999995E-2</v>
      </c>
      <c r="H47">
        <v>98.072000000000003</v>
      </c>
      <c r="I47">
        <v>8.6611999999999995E-2</v>
      </c>
    </row>
    <row r="48" spans="2:9">
      <c r="B48">
        <v>92</v>
      </c>
      <c r="C48">
        <v>1.6048899096761315E-3</v>
      </c>
      <c r="E48">
        <v>100.89996072379876</v>
      </c>
      <c r="F48">
        <v>8.5000000000000006E-2</v>
      </c>
      <c r="H48">
        <v>100.9</v>
      </c>
      <c r="I48">
        <v>8.3696999999999994E-2</v>
      </c>
    </row>
    <row r="49" spans="2:9">
      <c r="B49">
        <v>94</v>
      </c>
      <c r="C49">
        <v>1.5279335495783223E-3</v>
      </c>
      <c r="E49">
        <v>102.3141742861786</v>
      </c>
      <c r="F49">
        <v>8.6999999999999994E-2</v>
      </c>
      <c r="H49">
        <v>102.31</v>
      </c>
      <c r="I49">
        <v>8.5739999999999997E-2</v>
      </c>
    </row>
    <row r="50" spans="2:9">
      <c r="B50">
        <v>96</v>
      </c>
      <c r="C50">
        <v>1.4565740156694445E-3</v>
      </c>
      <c r="E50">
        <v>105.1426014109182</v>
      </c>
      <c r="F50">
        <v>8.5000000000000006E-2</v>
      </c>
      <c r="H50">
        <v>105.14</v>
      </c>
      <c r="I50">
        <v>8.3819000000000005E-2</v>
      </c>
    </row>
    <row r="51" spans="2:9">
      <c r="B51">
        <v>98</v>
      </c>
      <c r="C51">
        <v>1.3894121014022653E-3</v>
      </c>
      <c r="E51">
        <v>106.55681497329805</v>
      </c>
      <c r="F51">
        <v>8.7999999999999995E-2</v>
      </c>
      <c r="H51">
        <v>106.56</v>
      </c>
      <c r="I51">
        <v>8.6854000000000001E-2</v>
      </c>
    </row>
    <row r="52" spans="2:9">
      <c r="B52">
        <v>100</v>
      </c>
      <c r="C52">
        <v>1.326447806776785E-3</v>
      </c>
      <c r="E52">
        <v>109.71909263346355</v>
      </c>
      <c r="F52">
        <v>9.0999999999999998E-2</v>
      </c>
      <c r="H52">
        <v>109.72</v>
      </c>
      <c r="I52">
        <v>8.9934E-2</v>
      </c>
    </row>
    <row r="53" spans="2:9">
      <c r="B53">
        <v>102</v>
      </c>
      <c r="C53">
        <v>1.2662819252457706E-3</v>
      </c>
      <c r="E53">
        <v>111.13330619584339</v>
      </c>
      <c r="F53">
        <v>8.6999999999999994E-2</v>
      </c>
      <c r="H53">
        <v>111.13</v>
      </c>
      <c r="I53">
        <v>8.5962999999999998E-2</v>
      </c>
    </row>
    <row r="54" spans="2:9">
      <c r="B54">
        <v>104</v>
      </c>
      <c r="C54">
        <v>1.2103136633564548E-3</v>
      </c>
      <c r="E54">
        <v>113.36937417334114</v>
      </c>
      <c r="F54">
        <v>8.3000000000000004E-2</v>
      </c>
      <c r="H54">
        <v>113.37</v>
      </c>
      <c r="I54">
        <v>8.2011000000000001E-2</v>
      </c>
    </row>
    <row r="55" spans="2:9">
      <c r="B55">
        <v>106</v>
      </c>
      <c r="C55">
        <v>1.1571438145616048E-3</v>
      </c>
      <c r="E55">
        <v>114.78358773571094</v>
      </c>
      <c r="F55">
        <v>8.8999999999999996E-2</v>
      </c>
      <c r="H55">
        <v>114.78</v>
      </c>
      <c r="I55">
        <v>8.8042999999999996E-2</v>
      </c>
    </row>
    <row r="56" spans="2:9">
      <c r="B56">
        <v>108</v>
      </c>
      <c r="C56">
        <v>1.1081715854084533E-3</v>
      </c>
      <c r="E56">
        <v>117.01965571321504</v>
      </c>
      <c r="F56">
        <v>8.6999999999999994E-2</v>
      </c>
      <c r="H56">
        <v>117.02</v>
      </c>
      <c r="I56">
        <v>8.6086999999999997E-2</v>
      </c>
    </row>
    <row r="57" spans="2:9">
      <c r="B57">
        <v>110</v>
      </c>
      <c r="C57">
        <v>1.0605985628025349E-3</v>
      </c>
      <c r="E57">
        <v>119.25572369071915</v>
      </c>
      <c r="F57">
        <v>8.3000000000000004E-2</v>
      </c>
      <c r="H57">
        <v>119.26</v>
      </c>
      <c r="I57">
        <v>8.2127000000000006E-2</v>
      </c>
    </row>
    <row r="58" spans="2:9">
      <c r="B58">
        <v>112</v>
      </c>
      <c r="C58">
        <v>1.0158239532910823E-3</v>
      </c>
      <c r="E58">
        <v>120.66993725308895</v>
      </c>
      <c r="F58">
        <v>8.5000000000000006E-2</v>
      </c>
      <c r="H58">
        <v>120.67</v>
      </c>
      <c r="I58">
        <v>8.4150000000000003E-2</v>
      </c>
    </row>
    <row r="59" spans="2:9">
      <c r="B59">
        <v>114</v>
      </c>
      <c r="C59">
        <v>9.7384775687409553E-4</v>
      </c>
      <c r="E59">
        <v>122.90600523059942</v>
      </c>
      <c r="F59">
        <v>8.4000000000000005E-2</v>
      </c>
      <c r="H59">
        <v>122.91</v>
      </c>
      <c r="I59">
        <v>8.3187999999999998E-2</v>
      </c>
    </row>
    <row r="60" spans="2:9">
      <c r="B60">
        <v>116</v>
      </c>
      <c r="C60">
        <v>9.3327076700434137E-4</v>
      </c>
      <c r="E60">
        <v>125.73443235533902</v>
      </c>
      <c r="F60">
        <v>8.6999999999999994E-2</v>
      </c>
      <c r="H60">
        <v>125.73</v>
      </c>
      <c r="I60">
        <v>8.6232000000000003E-2</v>
      </c>
    </row>
    <row r="61" spans="2:9">
      <c r="B61">
        <v>118</v>
      </c>
      <c r="C61">
        <v>8.9549219022905322E-4</v>
      </c>
      <c r="E61">
        <v>127.97050033283678</v>
      </c>
      <c r="F61">
        <v>8.3000000000000004E-2</v>
      </c>
      <c r="H61">
        <v>127.97</v>
      </c>
      <c r="I61">
        <v>8.2265000000000005E-2</v>
      </c>
    </row>
    <row r="62" spans="2:9">
      <c r="B62">
        <v>120</v>
      </c>
      <c r="C62">
        <v>8.6051202654823075E-4</v>
      </c>
      <c r="E62">
        <v>130.20656831033455</v>
      </c>
      <c r="F62">
        <v>8.5999999999999993E-2</v>
      </c>
      <c r="H62">
        <v>130.21</v>
      </c>
      <c r="I62">
        <v>8.5295999999999997E-2</v>
      </c>
    </row>
    <row r="63" spans="2:9">
      <c r="B63">
        <v>122</v>
      </c>
      <c r="C63">
        <v>8.2693106941464139E-4</v>
      </c>
      <c r="E63">
        <v>132.4426362878323</v>
      </c>
      <c r="F63">
        <v>8.8999999999999996E-2</v>
      </c>
      <c r="H63">
        <v>132.44</v>
      </c>
      <c r="I63">
        <v>8.8325000000000001E-2</v>
      </c>
    </row>
    <row r="64" spans="2:9">
      <c r="B64">
        <v>124</v>
      </c>
      <c r="C64">
        <v>7.9474931882828482E-4</v>
      </c>
      <c r="E64">
        <v>133.85684985020211</v>
      </c>
      <c r="F64">
        <v>8.7999999999999995E-2</v>
      </c>
      <c r="H64">
        <v>133.86000000000001</v>
      </c>
      <c r="I64">
        <v>8.7342000000000003E-2</v>
      </c>
    </row>
    <row r="65" spans="2:9">
      <c r="B65">
        <v>126</v>
      </c>
      <c r="C65">
        <v>7.6396677478916114E-4</v>
      </c>
      <c r="E65">
        <v>135.27106341258195</v>
      </c>
      <c r="F65">
        <v>8.5999999999999993E-2</v>
      </c>
      <c r="H65">
        <v>135.27000000000001</v>
      </c>
      <c r="I65">
        <v>8.5359000000000004E-2</v>
      </c>
    </row>
    <row r="66" spans="2:9">
      <c r="B66">
        <v>128</v>
      </c>
      <c r="C66">
        <v>7.3458343729727025E-4</v>
      </c>
      <c r="E66">
        <v>137.50713139007334</v>
      </c>
      <c r="F66">
        <v>8.7999999999999995E-2</v>
      </c>
      <c r="H66">
        <v>137.51</v>
      </c>
      <c r="I66">
        <v>8.7385000000000004E-2</v>
      </c>
    </row>
    <row r="67" spans="2:9">
      <c r="B67">
        <v>130</v>
      </c>
      <c r="C67">
        <v>7.0659930635261236E-4</v>
      </c>
      <c r="E67">
        <v>138.92134495245318</v>
      </c>
      <c r="F67">
        <v>8.5000000000000006E-2</v>
      </c>
      <c r="H67">
        <v>138.91999999999999</v>
      </c>
      <c r="I67">
        <v>8.4400000000000003E-2</v>
      </c>
    </row>
    <row r="68" spans="2:9">
      <c r="B68">
        <v>132</v>
      </c>
      <c r="C68">
        <v>6.8141358850242015E-4</v>
      </c>
      <c r="E68">
        <v>141.74977207719277</v>
      </c>
      <c r="F68">
        <v>8.5000000000000006E-2</v>
      </c>
      <c r="H68">
        <v>141.75</v>
      </c>
      <c r="I68">
        <v>8.4430000000000005E-2</v>
      </c>
    </row>
    <row r="69" spans="2:9">
      <c r="B69">
        <v>134</v>
      </c>
      <c r="C69">
        <v>6.5622787065222805E-4</v>
      </c>
      <c r="E69">
        <v>143.98584005469053</v>
      </c>
      <c r="F69">
        <v>8.6999999999999994E-2</v>
      </c>
      <c r="H69">
        <v>143.99</v>
      </c>
      <c r="I69">
        <v>8.6453000000000002E-2</v>
      </c>
    </row>
    <row r="70" spans="2:9">
      <c r="B70">
        <v>136</v>
      </c>
      <c r="C70">
        <v>6.3244135934926885E-4</v>
      </c>
      <c r="E70">
        <v>146.81426717944018</v>
      </c>
      <c r="F70">
        <v>8.5000000000000006E-2</v>
      </c>
      <c r="H70">
        <v>146.81</v>
      </c>
      <c r="I70">
        <v>8.4477999999999998E-2</v>
      </c>
    </row>
    <row r="71" spans="2:9">
      <c r="B71">
        <v>138</v>
      </c>
      <c r="C71">
        <v>6.1005405459354253E-4</v>
      </c>
      <c r="E71">
        <v>150.41981845490957</v>
      </c>
      <c r="F71">
        <v>8.5999999999999993E-2</v>
      </c>
      <c r="H71">
        <v>150.41999999999999</v>
      </c>
      <c r="I71">
        <v>8.5510000000000003E-2</v>
      </c>
    </row>
    <row r="72" spans="2:9">
      <c r="B72">
        <v>140</v>
      </c>
      <c r="C72">
        <v>5.8766674983781622E-4</v>
      </c>
      <c r="E72">
        <v>154.02536973037107</v>
      </c>
      <c r="F72">
        <v>8.7999999999999995E-2</v>
      </c>
      <c r="H72">
        <v>154.03</v>
      </c>
      <c r="I72">
        <v>8.7538000000000005E-2</v>
      </c>
    </row>
    <row r="73" spans="2:9">
      <c r="B73">
        <v>142</v>
      </c>
      <c r="C73">
        <v>5.666786516293227E-4</v>
      </c>
      <c r="E73">
        <v>158.49750568536024</v>
      </c>
      <c r="F73">
        <v>8.5999999999999993E-2</v>
      </c>
      <c r="H73">
        <v>158.5</v>
      </c>
      <c r="I73">
        <v>8.5570999999999994E-2</v>
      </c>
    </row>
    <row r="74" spans="2:9">
      <c r="B74">
        <v>144</v>
      </c>
      <c r="C74">
        <v>5.4708975996806217E-4</v>
      </c>
      <c r="E74">
        <v>162.10305696082173</v>
      </c>
      <c r="F74">
        <v>8.5000000000000006E-2</v>
      </c>
      <c r="H74">
        <v>162.1</v>
      </c>
      <c r="I74">
        <v>8.4595000000000004E-2</v>
      </c>
    </row>
    <row r="75" spans="2:9">
      <c r="B75">
        <v>146</v>
      </c>
      <c r="C75">
        <v>5.2890007485403455E-4</v>
      </c>
      <c r="E75">
        <v>166.34569764794117</v>
      </c>
      <c r="F75">
        <v>8.6999999999999994E-2</v>
      </c>
      <c r="H75">
        <v>166.35</v>
      </c>
      <c r="I75">
        <v>8.6620000000000003E-2</v>
      </c>
    </row>
    <row r="76" spans="2:9">
      <c r="B76">
        <v>148</v>
      </c>
      <c r="C76">
        <v>5.1071038974000692E-4</v>
      </c>
      <c r="E76">
        <v>170.5883383350606</v>
      </c>
      <c r="F76">
        <v>8.5999999999999993E-2</v>
      </c>
      <c r="H76">
        <v>170.59</v>
      </c>
      <c r="I76">
        <v>8.5644999999999999E-2</v>
      </c>
    </row>
    <row r="77" spans="2:9">
      <c r="B77">
        <v>150</v>
      </c>
      <c r="C77">
        <v>4.9391991117321218E-4</v>
      </c>
      <c r="E77">
        <v>174.19388961052999</v>
      </c>
      <c r="F77">
        <v>8.5000000000000006E-2</v>
      </c>
      <c r="H77">
        <v>174.19</v>
      </c>
      <c r="I77">
        <v>8.4662000000000001E-2</v>
      </c>
    </row>
    <row r="78" spans="2:9">
      <c r="B78">
        <v>152</v>
      </c>
      <c r="C78">
        <v>4.7712943260641745E-4</v>
      </c>
      <c r="E78">
        <v>178.43653029764943</v>
      </c>
      <c r="F78">
        <v>8.5000000000000006E-2</v>
      </c>
      <c r="H78">
        <v>178.44</v>
      </c>
      <c r="I78">
        <v>8.4682999999999994E-2</v>
      </c>
    </row>
    <row r="79" spans="2:9">
      <c r="B79">
        <v>154</v>
      </c>
      <c r="C79">
        <v>4.6173816058685556E-4</v>
      </c>
      <c r="E79">
        <v>182.9086662526513</v>
      </c>
      <c r="F79">
        <v>8.5999999999999993E-2</v>
      </c>
      <c r="H79">
        <v>182.91</v>
      </c>
      <c r="I79">
        <v>8.5703000000000001E-2</v>
      </c>
    </row>
    <row r="80" spans="2:9">
      <c r="B80">
        <v>156</v>
      </c>
      <c r="C80">
        <v>4.4774609511452661E-4</v>
      </c>
      <c r="E80">
        <v>186.51421752811279</v>
      </c>
      <c r="F80">
        <v>8.5999999999999993E-2</v>
      </c>
      <c r="H80">
        <v>186.51</v>
      </c>
      <c r="I80">
        <v>8.5718000000000003E-2</v>
      </c>
    </row>
    <row r="81" spans="2:9">
      <c r="B81">
        <v>158</v>
      </c>
      <c r="C81">
        <v>4.3235482309496472E-4</v>
      </c>
      <c r="E81">
        <v>192.1710717776121</v>
      </c>
      <c r="F81">
        <v>8.3000000000000004E-2</v>
      </c>
      <c r="H81">
        <v>192.17</v>
      </c>
      <c r="I81">
        <v>8.2738999999999993E-2</v>
      </c>
    </row>
    <row r="82" spans="2:9">
      <c r="B82">
        <v>160</v>
      </c>
      <c r="C82">
        <v>4.1976196416986867E-4</v>
      </c>
      <c r="E82">
        <v>198.57419601504446</v>
      </c>
      <c r="F82">
        <v>8.5000000000000006E-2</v>
      </c>
      <c r="H82">
        <v>198.57</v>
      </c>
      <c r="I82">
        <v>8.4760000000000002E-2</v>
      </c>
    </row>
    <row r="83" spans="2:9">
      <c r="B83">
        <v>162</v>
      </c>
      <c r="C83">
        <v>4.0576989869753978E-4</v>
      </c>
      <c r="E83">
        <v>204.40514790988593</v>
      </c>
      <c r="F83">
        <v>8.5999999999999993E-2</v>
      </c>
      <c r="H83">
        <v>204.41</v>
      </c>
      <c r="I83">
        <v>8.5777000000000006E-2</v>
      </c>
    </row>
    <row r="84" spans="2:9">
      <c r="B84">
        <v>164</v>
      </c>
      <c r="C84">
        <v>3.9317703977244373E-4</v>
      </c>
      <c r="E84">
        <v>210.06200215937517</v>
      </c>
      <c r="F84">
        <v>8.5000000000000006E-2</v>
      </c>
      <c r="H84">
        <v>210.06</v>
      </c>
      <c r="I84">
        <v>8.4792999999999993E-2</v>
      </c>
    </row>
    <row r="85" spans="2:9">
      <c r="B85">
        <v>166</v>
      </c>
      <c r="C85">
        <v>3.8198338739458057E-4</v>
      </c>
      <c r="E85">
        <v>216.46512639680753</v>
      </c>
      <c r="F85">
        <v>8.7999999999999995E-2</v>
      </c>
      <c r="H85">
        <v>216.47</v>
      </c>
      <c r="I85">
        <v>8.7807999999999997E-2</v>
      </c>
    </row>
    <row r="86" spans="2:9">
      <c r="B86">
        <v>168</v>
      </c>
      <c r="C86">
        <v>3.6939052846948447E-4</v>
      </c>
      <c r="E86">
        <v>222.86825063425098</v>
      </c>
      <c r="F86">
        <v>8.6999999999999994E-2</v>
      </c>
      <c r="H86">
        <v>222.87</v>
      </c>
      <c r="I86">
        <v>8.6822999999999997E-2</v>
      </c>
    </row>
    <row r="87" spans="2:9">
      <c r="B87">
        <v>170</v>
      </c>
      <c r="C87">
        <v>3.5819687609162126E-4</v>
      </c>
      <c r="E87">
        <v>227.86825063424359</v>
      </c>
      <c r="F87">
        <v>8.2000000000000003E-2</v>
      </c>
      <c r="H87">
        <v>227.87</v>
      </c>
      <c r="I87">
        <v>8.1832000000000002E-2</v>
      </c>
    </row>
    <row r="88" spans="2:9">
      <c r="B88">
        <v>172</v>
      </c>
      <c r="C88">
        <v>3.48402430260991E-4</v>
      </c>
      <c r="E88">
        <v>234.27137487167818</v>
      </c>
      <c r="F88">
        <v>8.5000000000000006E-2</v>
      </c>
      <c r="H88">
        <v>234.27</v>
      </c>
      <c r="I88">
        <v>8.4843000000000002E-2</v>
      </c>
    </row>
    <row r="89" spans="2:9">
      <c r="B89">
        <v>174</v>
      </c>
      <c r="C89">
        <v>3.3860798443036079E-4</v>
      </c>
      <c r="E89">
        <v>240.67449910911054</v>
      </c>
      <c r="F89">
        <v>8.5999999999999993E-2</v>
      </c>
      <c r="H89">
        <v>240.67</v>
      </c>
      <c r="I89">
        <v>8.5854E-2</v>
      </c>
    </row>
    <row r="90" spans="2:9">
      <c r="B90">
        <v>176</v>
      </c>
      <c r="C90">
        <v>3.2881353859973047E-4</v>
      </c>
      <c r="E90">
        <v>246.33135335860985</v>
      </c>
      <c r="F90">
        <v>8.4000000000000005E-2</v>
      </c>
      <c r="H90">
        <v>246.33</v>
      </c>
      <c r="I90">
        <v>8.3863999999999994E-2</v>
      </c>
    </row>
    <row r="91" spans="2:9">
      <c r="B91">
        <v>178</v>
      </c>
      <c r="C91">
        <v>3.1901909276910021E-4</v>
      </c>
      <c r="E91">
        <v>252.16230525345131</v>
      </c>
      <c r="F91">
        <v>8.5000000000000006E-2</v>
      </c>
      <c r="H91">
        <v>252.16</v>
      </c>
      <c r="I91">
        <v>8.4871000000000002E-2</v>
      </c>
    </row>
    <row r="92" spans="2:9">
      <c r="B92">
        <v>180</v>
      </c>
      <c r="C92">
        <v>3.0922464693846995E-4</v>
      </c>
      <c r="E92">
        <v>259.23337306531033</v>
      </c>
      <c r="F92">
        <v>8.6999999999999994E-2</v>
      </c>
      <c r="H92">
        <v>259.23</v>
      </c>
      <c r="I92">
        <v>8.6881E-2</v>
      </c>
    </row>
    <row r="93" spans="2:9">
      <c r="B93">
        <v>182</v>
      </c>
      <c r="C93">
        <v>3.0082940765507258E-4</v>
      </c>
      <c r="E93">
        <v>264.23337306531431</v>
      </c>
      <c r="F93">
        <v>8.5999999999999993E-2</v>
      </c>
      <c r="H93">
        <v>264.23</v>
      </c>
      <c r="I93">
        <v>8.5887000000000005E-2</v>
      </c>
    </row>
    <row r="94" spans="2:9">
      <c r="B94">
        <v>184</v>
      </c>
      <c r="C94">
        <v>2.9243416837167522E-4</v>
      </c>
      <c r="E94">
        <v>271.4444756162452</v>
      </c>
      <c r="F94">
        <v>8.5000000000000006E-2</v>
      </c>
      <c r="H94">
        <v>271.44</v>
      </c>
      <c r="I94">
        <v>8.4893999999999997E-2</v>
      </c>
    </row>
    <row r="95" spans="2:9">
      <c r="B95">
        <v>186</v>
      </c>
      <c r="C95">
        <v>2.8403892908827785E-4</v>
      </c>
      <c r="E95">
        <v>276.44447561624918</v>
      </c>
      <c r="F95">
        <v>8.4000000000000005E-2</v>
      </c>
      <c r="H95">
        <v>276.44</v>
      </c>
      <c r="I95">
        <v>8.3900000000000002E-2</v>
      </c>
    </row>
    <row r="96" spans="2:9">
      <c r="B96">
        <v>188</v>
      </c>
      <c r="C96">
        <v>2.7704289635211332E-4</v>
      </c>
      <c r="E96">
        <v>282.84759985367265</v>
      </c>
      <c r="F96">
        <v>8.6999999999999994E-2</v>
      </c>
      <c r="H96">
        <v>282.85000000000002</v>
      </c>
      <c r="I96">
        <v>8.6905999999999997E-2</v>
      </c>
    </row>
    <row r="97" spans="2:9">
      <c r="B97">
        <v>190</v>
      </c>
      <c r="C97">
        <v>2.6864765706871596E-4</v>
      </c>
      <c r="E97">
        <v>289.55580378617225</v>
      </c>
      <c r="F97">
        <v>8.4000000000000005E-2</v>
      </c>
      <c r="H97">
        <v>289.56</v>
      </c>
      <c r="I97">
        <v>8.3910999999999999E-2</v>
      </c>
    </row>
    <row r="98" spans="2:9">
      <c r="B98">
        <v>192</v>
      </c>
      <c r="C98">
        <v>2.6165162433255148E-4</v>
      </c>
      <c r="E98">
        <v>296.62687159804136</v>
      </c>
      <c r="F98">
        <v>8.5000000000000006E-2</v>
      </c>
      <c r="H98">
        <v>296.63</v>
      </c>
      <c r="I98">
        <v>8.4916000000000005E-2</v>
      </c>
    </row>
    <row r="99" spans="2:9">
      <c r="B99">
        <v>194</v>
      </c>
      <c r="C99">
        <v>2.5465559159638701E-4</v>
      </c>
      <c r="E99">
        <v>305.22919686508209</v>
      </c>
      <c r="F99">
        <v>8.5000000000000006E-2</v>
      </c>
      <c r="H99">
        <v>305.23</v>
      </c>
      <c r="I99">
        <v>8.4921999999999997E-2</v>
      </c>
    </row>
    <row r="100" spans="2:9">
      <c r="B100">
        <v>196</v>
      </c>
      <c r="C100">
        <v>2.4905876540745543E-4</v>
      </c>
      <c r="E100">
        <v>313.03944654098598</v>
      </c>
      <c r="F100">
        <v>8.5000000000000006E-2</v>
      </c>
      <c r="H100">
        <v>313.04000000000002</v>
      </c>
      <c r="I100">
        <v>8.4928000000000003E-2</v>
      </c>
    </row>
    <row r="101" spans="2:9">
      <c r="B101">
        <v>198</v>
      </c>
      <c r="C101">
        <v>2.4206273267129096E-4</v>
      </c>
      <c r="E101">
        <v>320.84969621688987</v>
      </c>
      <c r="F101">
        <v>8.6999999999999994E-2</v>
      </c>
      <c r="H101">
        <v>320.85000000000002</v>
      </c>
      <c r="I101">
        <v>8.6931999999999995E-2</v>
      </c>
    </row>
    <row r="102" spans="2:9">
      <c r="B102">
        <v>200</v>
      </c>
      <c r="C102">
        <v>2.3506669993512646E-4</v>
      </c>
      <c r="E102">
        <v>329.45202148394219</v>
      </c>
      <c r="F102">
        <v>8.4000000000000005E-2</v>
      </c>
      <c r="H102">
        <v>329.45</v>
      </c>
      <c r="I102">
        <v>8.3936999999999998E-2</v>
      </c>
    </row>
    <row r="103" spans="2:9">
      <c r="B103">
        <v>202</v>
      </c>
      <c r="C103">
        <v>2.2946987374619491E-4</v>
      </c>
      <c r="E103">
        <v>337.26227115984608</v>
      </c>
      <c r="F103">
        <v>8.7999999999999995E-2</v>
      </c>
      <c r="H103">
        <v>337.26</v>
      </c>
      <c r="I103">
        <v>8.7941000000000005E-2</v>
      </c>
    </row>
    <row r="104" spans="2:9">
      <c r="B104">
        <v>204</v>
      </c>
      <c r="C104">
        <v>2.2387304755726331E-4</v>
      </c>
      <c r="E104">
        <v>345.07252083574997</v>
      </c>
      <c r="F104">
        <v>8.1000000000000003E-2</v>
      </c>
      <c r="H104">
        <v>345.07</v>
      </c>
      <c r="I104">
        <v>8.0945000000000003E-2</v>
      </c>
    </row>
    <row r="105" spans="2:9">
      <c r="B105">
        <v>206</v>
      </c>
      <c r="C105">
        <v>2.1827622136833173E-4</v>
      </c>
      <c r="E105">
        <v>352.88277051165386</v>
      </c>
      <c r="F105">
        <v>8.5999999999999993E-2</v>
      </c>
      <c r="H105">
        <v>352.88</v>
      </c>
      <c r="I105">
        <v>8.5947999999999997E-2</v>
      </c>
    </row>
    <row r="106" spans="2:9">
      <c r="B106">
        <v>208</v>
      </c>
      <c r="C106">
        <v>2.1267939517940015E-4</v>
      </c>
      <c r="E106">
        <v>361.48509577869459</v>
      </c>
      <c r="F106">
        <v>8.5999999999999993E-2</v>
      </c>
      <c r="H106">
        <v>361.49</v>
      </c>
      <c r="I106">
        <v>8.5951E-2</v>
      </c>
    </row>
    <row r="107" spans="2:9">
      <c r="B107">
        <v>210</v>
      </c>
      <c r="C107">
        <v>2.0708256899046857E-4</v>
      </c>
      <c r="E107">
        <v>369.29534545459848</v>
      </c>
      <c r="F107">
        <v>8.6999999999999994E-2</v>
      </c>
      <c r="H107">
        <v>369.3</v>
      </c>
      <c r="I107">
        <v>8.6954000000000004E-2</v>
      </c>
    </row>
    <row r="108" spans="2:9">
      <c r="B108">
        <v>212</v>
      </c>
      <c r="C108">
        <v>2.0288494934876989E-4</v>
      </c>
      <c r="E108">
        <v>377.10559513050237</v>
      </c>
      <c r="F108">
        <v>8.5999999999999993E-2</v>
      </c>
      <c r="H108">
        <v>377.11</v>
      </c>
      <c r="I108">
        <v>8.5957000000000006E-2</v>
      </c>
    </row>
    <row r="109" spans="2:9">
      <c r="B109">
        <v>214</v>
      </c>
      <c r="C109">
        <v>1.9728812315983831E-4</v>
      </c>
      <c r="E109">
        <v>384.91584480641541</v>
      </c>
      <c r="F109">
        <v>8.4000000000000005E-2</v>
      </c>
      <c r="H109">
        <v>384.92</v>
      </c>
      <c r="I109">
        <v>8.3960000000000007E-2</v>
      </c>
    </row>
    <row r="110" spans="2:9">
      <c r="B110">
        <v>216</v>
      </c>
      <c r="C110">
        <v>1.930905035181396E-4</v>
      </c>
      <c r="E110">
        <v>395.54599061915133</v>
      </c>
      <c r="F110">
        <v>8.2000000000000003E-2</v>
      </c>
      <c r="H110">
        <v>395.55</v>
      </c>
      <c r="I110">
        <v>8.1961999999999993E-2</v>
      </c>
    </row>
    <row r="111" spans="2:9">
      <c r="B111">
        <v>218</v>
      </c>
      <c r="C111">
        <v>1.8889288387644092E-4</v>
      </c>
      <c r="E111">
        <v>404.97997175120929</v>
      </c>
      <c r="F111">
        <v>8.2000000000000003E-2</v>
      </c>
      <c r="H111">
        <v>404.98</v>
      </c>
      <c r="I111">
        <v>8.1964999999999996E-2</v>
      </c>
    </row>
    <row r="112" spans="2:9">
      <c r="B112">
        <v>220</v>
      </c>
      <c r="C112">
        <v>1.8329605768750934E-4</v>
      </c>
      <c r="E112">
        <v>415.61011756393452</v>
      </c>
      <c r="F112">
        <v>8.5999999999999993E-2</v>
      </c>
      <c r="H112">
        <v>415.61</v>
      </c>
      <c r="I112">
        <v>8.5968000000000003E-2</v>
      </c>
    </row>
    <row r="113" spans="2:9">
      <c r="B113">
        <v>222</v>
      </c>
      <c r="C113">
        <v>1.7909843804581063E-4</v>
      </c>
      <c r="E113">
        <v>424.82966202123134</v>
      </c>
      <c r="F113">
        <v>8.5999999999999993E-2</v>
      </c>
      <c r="H113">
        <v>424.83</v>
      </c>
      <c r="I113">
        <v>8.5969000000000004E-2</v>
      </c>
    </row>
    <row r="114" spans="2:9">
      <c r="B114">
        <v>224</v>
      </c>
      <c r="C114">
        <v>1.7490081840411195E-4</v>
      </c>
      <c r="E114">
        <v>435.64631584762373</v>
      </c>
      <c r="F114">
        <v>8.1000000000000003E-2</v>
      </c>
      <c r="H114">
        <v>435.65</v>
      </c>
      <c r="I114">
        <v>8.0972000000000002E-2</v>
      </c>
    </row>
    <row r="115" spans="2:9">
      <c r="B115">
        <v>226</v>
      </c>
      <c r="C115">
        <v>1.7070319876241326E-4</v>
      </c>
      <c r="E115">
        <v>445.54581078424246</v>
      </c>
      <c r="F115">
        <v>8.2000000000000003E-2</v>
      </c>
      <c r="H115">
        <v>445.55</v>
      </c>
      <c r="I115">
        <v>8.1973000000000004E-2</v>
      </c>
    </row>
    <row r="116" spans="2:9">
      <c r="B116">
        <v>228</v>
      </c>
      <c r="C116">
        <v>1.6790478566794747E-4</v>
      </c>
      <c r="E116">
        <v>455.54581078423905</v>
      </c>
      <c r="F116">
        <v>8.5999999999999993E-2</v>
      </c>
      <c r="H116">
        <v>455.55</v>
      </c>
      <c r="I116">
        <v>8.5974999999999996E-2</v>
      </c>
    </row>
    <row r="117" spans="2:9">
      <c r="B117">
        <v>230</v>
      </c>
      <c r="C117">
        <v>1.6370716602624879E-4</v>
      </c>
      <c r="E117">
        <v>465.54581078423564</v>
      </c>
      <c r="F117">
        <v>8.5999999999999993E-2</v>
      </c>
      <c r="H117">
        <v>465.55</v>
      </c>
      <c r="I117">
        <v>8.5975999999999997E-2</v>
      </c>
    </row>
    <row r="118" spans="2:9">
      <c r="B118">
        <v>232</v>
      </c>
      <c r="C118">
        <v>1.5950954638455011E-4</v>
      </c>
      <c r="E118">
        <v>474.76535524153246</v>
      </c>
      <c r="F118">
        <v>8.6999999999999994E-2</v>
      </c>
      <c r="H118">
        <v>474.77</v>
      </c>
      <c r="I118">
        <v>8.6976999999999999E-2</v>
      </c>
    </row>
    <row r="119" spans="2:9">
      <c r="B119">
        <v>234</v>
      </c>
      <c r="C119">
        <v>1.5671113329008432E-4</v>
      </c>
      <c r="E119">
        <v>486.16710949252717</v>
      </c>
      <c r="F119">
        <v>8.4000000000000005E-2</v>
      </c>
      <c r="H119">
        <v>486.17</v>
      </c>
      <c r="I119">
        <v>8.3978999999999998E-2</v>
      </c>
    </row>
    <row r="120" spans="2:9">
      <c r="B120">
        <v>236</v>
      </c>
      <c r="C120">
        <v>1.5251351364838563E-4</v>
      </c>
      <c r="E120">
        <v>495.38665394981319</v>
      </c>
      <c r="F120">
        <v>8.5000000000000006E-2</v>
      </c>
      <c r="H120">
        <v>495.39</v>
      </c>
      <c r="I120">
        <v>8.498E-2</v>
      </c>
    </row>
    <row r="121" spans="2:9">
      <c r="B121">
        <v>238</v>
      </c>
      <c r="C121">
        <v>1.4971510055391984E-4</v>
      </c>
      <c r="E121">
        <v>505.38665394982115</v>
      </c>
      <c r="F121">
        <v>8.2000000000000003E-2</v>
      </c>
      <c r="H121">
        <v>505.39</v>
      </c>
      <c r="I121">
        <v>8.1981999999999999E-2</v>
      </c>
    </row>
    <row r="122" spans="2:9">
      <c r="B122">
        <v>240</v>
      </c>
      <c r="C122">
        <v>1.4691668745945406E-4</v>
      </c>
      <c r="E122">
        <v>515.38665394981774</v>
      </c>
      <c r="F122">
        <v>8.5000000000000006E-2</v>
      </c>
      <c r="H122">
        <v>515.39</v>
      </c>
      <c r="I122">
        <v>8.4983000000000003E-2</v>
      </c>
    </row>
    <row r="123" spans="2:9">
      <c r="B123">
        <v>242</v>
      </c>
      <c r="C123">
        <v>1.4271906781775535E-4</v>
      </c>
      <c r="E123">
        <v>525.38665394981433</v>
      </c>
      <c r="F123">
        <v>8.5000000000000006E-2</v>
      </c>
      <c r="H123">
        <v>525.39</v>
      </c>
      <c r="I123">
        <v>8.4984000000000004E-2</v>
      </c>
    </row>
    <row r="124" spans="2:9">
      <c r="B124">
        <v>244</v>
      </c>
      <c r="C124">
        <v>1.3992065472328958E-4</v>
      </c>
      <c r="E124">
        <v>535.28614888642301</v>
      </c>
      <c r="F124">
        <v>8.5000000000000006E-2</v>
      </c>
      <c r="H124">
        <v>535.29</v>
      </c>
      <c r="I124">
        <v>8.4985000000000005E-2</v>
      </c>
    </row>
    <row r="125" spans="2:9">
      <c r="B125">
        <v>246</v>
      </c>
      <c r="C125">
        <v>1.3712224162882379E-4</v>
      </c>
      <c r="E125">
        <v>545.2861488864196</v>
      </c>
      <c r="F125">
        <v>8.1000000000000003E-2</v>
      </c>
      <c r="H125">
        <v>545.29</v>
      </c>
      <c r="I125">
        <v>8.0986000000000002E-2</v>
      </c>
    </row>
    <row r="126" spans="2:9">
      <c r="B126">
        <v>248</v>
      </c>
      <c r="C126">
        <v>1.3432382853435798E-4</v>
      </c>
      <c r="E126">
        <v>555.91629469916495</v>
      </c>
      <c r="F126">
        <v>8.5000000000000006E-2</v>
      </c>
      <c r="H126">
        <v>555.91999999999996</v>
      </c>
      <c r="I126">
        <v>8.4986000000000006E-2</v>
      </c>
    </row>
    <row r="127" spans="2:9">
      <c r="B127">
        <v>250</v>
      </c>
      <c r="C127">
        <v>1.3152541543989219E-4</v>
      </c>
      <c r="E127">
        <v>565.35027583121541</v>
      </c>
      <c r="F127">
        <v>8.5000000000000006E-2</v>
      </c>
      <c r="H127">
        <v>565.35</v>
      </c>
      <c r="I127">
        <v>8.4986999999999993E-2</v>
      </c>
    </row>
    <row r="128" spans="2:9">
      <c r="B128">
        <v>252</v>
      </c>
      <c r="C128">
        <v>1.287270023454264E-4</v>
      </c>
    </row>
    <row r="129" spans="2:3">
      <c r="B129">
        <v>254</v>
      </c>
      <c r="C129">
        <v>1.2592858925096061E-4</v>
      </c>
    </row>
    <row r="130" spans="2:3">
      <c r="B130">
        <v>256</v>
      </c>
      <c r="C130">
        <v>1.2313017615649482E-4</v>
      </c>
    </row>
    <row r="131" spans="2:3">
      <c r="B131">
        <v>258</v>
      </c>
      <c r="C131">
        <v>1.2033176306202902E-4</v>
      </c>
    </row>
    <row r="132" spans="2:3">
      <c r="B132">
        <v>260</v>
      </c>
      <c r="C132">
        <v>1.1893255651479614E-4</v>
      </c>
    </row>
    <row r="133" spans="2:3">
      <c r="B133">
        <v>262</v>
      </c>
      <c r="C133">
        <v>1.1613414342033034E-4</v>
      </c>
    </row>
    <row r="134" spans="2:3">
      <c r="B134">
        <v>264</v>
      </c>
      <c r="C134">
        <v>1.1333573032586455E-4</v>
      </c>
    </row>
    <row r="135" spans="2:3">
      <c r="B135">
        <v>266</v>
      </c>
      <c r="C135">
        <v>1.1193652377863165E-4</v>
      </c>
    </row>
    <row r="136" spans="2:3">
      <c r="B136">
        <v>268</v>
      </c>
      <c r="C136">
        <v>1.0913811068416586E-4</v>
      </c>
    </row>
    <row r="137" spans="2:3">
      <c r="B137">
        <v>270</v>
      </c>
      <c r="C137">
        <v>1.0773890413693297E-4</v>
      </c>
    </row>
    <row r="138" spans="2:3">
      <c r="B138">
        <v>272</v>
      </c>
      <c r="C138">
        <v>1.0494049104246717E-4</v>
      </c>
    </row>
    <row r="139" spans="2:3">
      <c r="B139">
        <v>274</v>
      </c>
      <c r="C139">
        <v>1.0354128449523429E-4</v>
      </c>
    </row>
    <row r="140" spans="2:3">
      <c r="B140">
        <v>276</v>
      </c>
      <c r="C140">
        <v>1.007428714007685E-4</v>
      </c>
    </row>
    <row r="141" spans="2:3">
      <c r="B141">
        <v>278</v>
      </c>
      <c r="C141">
        <v>9.9343664853535603E-5</v>
      </c>
    </row>
    <row r="142" spans="2:3">
      <c r="B142">
        <v>280</v>
      </c>
      <c r="C142">
        <v>9.7944458306302681E-5</v>
      </c>
    </row>
    <row r="143" spans="2:3">
      <c r="B143">
        <v>282</v>
      </c>
      <c r="C143">
        <v>9.5146045211836906E-5</v>
      </c>
    </row>
    <row r="144" spans="2:3">
      <c r="B144">
        <v>284</v>
      </c>
      <c r="C144">
        <v>9.3746838664604011E-5</v>
      </c>
    </row>
    <row r="145" spans="2:3">
      <c r="B145">
        <v>286</v>
      </c>
      <c r="C145">
        <v>9.2347632117371117E-5</v>
      </c>
    </row>
    <row r="146" spans="2:3">
      <c r="B146">
        <v>288</v>
      </c>
      <c r="C146">
        <v>9.0948425570138209E-5</v>
      </c>
    </row>
    <row r="147" spans="2:3">
      <c r="B147">
        <v>290</v>
      </c>
      <c r="C147">
        <v>8.8150012475672433E-5</v>
      </c>
    </row>
    <row r="148" spans="2:3">
      <c r="B148">
        <v>292</v>
      </c>
      <c r="C148">
        <v>8.6750805928439539E-5</v>
      </c>
    </row>
    <row r="149" spans="2:3">
      <c r="B149">
        <v>294</v>
      </c>
      <c r="C149">
        <v>8.5351599381206631E-5</v>
      </c>
    </row>
    <row r="150" spans="2:3">
      <c r="B150">
        <v>296</v>
      </c>
      <c r="C150">
        <v>8.3952392833973736E-5</v>
      </c>
    </row>
    <row r="151" spans="2:3">
      <c r="B151">
        <v>298</v>
      </c>
      <c r="C151">
        <v>8.2553186286740842E-5</v>
      </c>
    </row>
    <row r="152" spans="2:3">
      <c r="B152">
        <v>300</v>
      </c>
      <c r="C152">
        <v>8.1153979739507947E-5</v>
      </c>
    </row>
    <row r="153" spans="2:3">
      <c r="B153">
        <v>302</v>
      </c>
      <c r="C153">
        <v>7.9754773192275053E-5</v>
      </c>
    </row>
    <row r="154" spans="2:3">
      <c r="B154">
        <v>304</v>
      </c>
      <c r="C154">
        <v>7.8355566645042158E-5</v>
      </c>
    </row>
    <row r="155" spans="2:3">
      <c r="B155">
        <v>306</v>
      </c>
      <c r="C155">
        <v>7.6956360097809264E-5</v>
      </c>
    </row>
    <row r="156" spans="2:3">
      <c r="B156">
        <v>308</v>
      </c>
      <c r="C156">
        <v>7.5557153550576356E-5</v>
      </c>
    </row>
    <row r="157" spans="2:3">
      <c r="B157">
        <v>310</v>
      </c>
      <c r="C157">
        <v>7.4157947003343475E-5</v>
      </c>
    </row>
    <row r="158" spans="2:3">
      <c r="B158">
        <v>312</v>
      </c>
      <c r="C158">
        <v>7.2758740456110581E-5</v>
      </c>
    </row>
    <row r="159" spans="2:3">
      <c r="B159">
        <v>314</v>
      </c>
      <c r="C159">
        <v>7.1359533908877673E-5</v>
      </c>
    </row>
    <row r="160" spans="2:3">
      <c r="B160">
        <v>316</v>
      </c>
      <c r="C160">
        <v>6.9960327361644792E-5</v>
      </c>
    </row>
    <row r="161" spans="2:3">
      <c r="B161">
        <v>318</v>
      </c>
      <c r="C161">
        <v>6.8561120814411897E-5</v>
      </c>
    </row>
    <row r="162" spans="2:3">
      <c r="B162">
        <v>320</v>
      </c>
      <c r="C162">
        <v>6.8561120814411897E-5</v>
      </c>
    </row>
    <row r="163" spans="2:3">
      <c r="B163">
        <v>322</v>
      </c>
      <c r="C163">
        <v>6.7161914267178989E-5</v>
      </c>
    </row>
    <row r="164" spans="2:3">
      <c r="B164">
        <v>324</v>
      </c>
      <c r="C164">
        <v>6.5762707719946095E-5</v>
      </c>
    </row>
    <row r="165" spans="2:3">
      <c r="B165">
        <v>326</v>
      </c>
      <c r="C165">
        <v>6.43635011727132E-5</v>
      </c>
    </row>
    <row r="166" spans="2:3">
      <c r="B166">
        <v>328</v>
      </c>
      <c r="C166">
        <v>6.2964294625480306E-5</v>
      </c>
    </row>
    <row r="167" spans="2:3">
      <c r="B167">
        <v>330</v>
      </c>
      <c r="C167">
        <v>6.2964294625480306E-5</v>
      </c>
    </row>
    <row r="168" spans="2:3">
      <c r="B168">
        <v>332</v>
      </c>
      <c r="C168">
        <v>6.1565088078247411E-5</v>
      </c>
    </row>
    <row r="169" spans="2:3">
      <c r="B169">
        <v>334</v>
      </c>
      <c r="C169">
        <v>6.016588153101451E-5</v>
      </c>
    </row>
    <row r="170" spans="2:3">
      <c r="B170">
        <v>336</v>
      </c>
      <c r="C170">
        <v>6.016588153101451E-5</v>
      </c>
    </row>
    <row r="171" spans="2:3">
      <c r="B171">
        <v>338</v>
      </c>
      <c r="C171">
        <v>5.8766674983781615E-5</v>
      </c>
    </row>
    <row r="172" spans="2:3">
      <c r="B172">
        <v>340</v>
      </c>
      <c r="C172">
        <v>5.7367468436548728E-5</v>
      </c>
    </row>
    <row r="173" spans="2:3">
      <c r="B173">
        <v>342</v>
      </c>
      <c r="C173">
        <v>5.7367468436548728E-5</v>
      </c>
    </row>
    <row r="174" spans="2:3">
      <c r="B174">
        <v>344</v>
      </c>
      <c r="C174">
        <v>5.5968261889315826E-5</v>
      </c>
    </row>
    <row r="175" spans="2:3">
      <c r="B175">
        <v>346</v>
      </c>
      <c r="C175">
        <v>5.4569055342082932E-5</v>
      </c>
    </row>
    <row r="176" spans="2:3">
      <c r="B176">
        <v>348</v>
      </c>
      <c r="C176">
        <v>5.4569055342082932E-5</v>
      </c>
    </row>
    <row r="177" spans="2:3">
      <c r="B177">
        <v>350</v>
      </c>
      <c r="C177">
        <v>5.3169848794850038E-5</v>
      </c>
    </row>
    <row r="178" spans="2:3">
      <c r="B178">
        <v>352</v>
      </c>
      <c r="C178">
        <v>5.1770642247617143E-5</v>
      </c>
    </row>
    <row r="179" spans="2:3">
      <c r="B179">
        <v>354</v>
      </c>
      <c r="C179">
        <v>5.1770642247617143E-5</v>
      </c>
    </row>
    <row r="180" spans="2:3">
      <c r="B180">
        <v>356</v>
      </c>
      <c r="C180">
        <v>5.0371435700384249E-5</v>
      </c>
    </row>
    <row r="181" spans="2:3">
      <c r="B181">
        <v>358</v>
      </c>
      <c r="C181">
        <v>5.0371435700384249E-5</v>
      </c>
    </row>
    <row r="182" spans="2:3">
      <c r="B182">
        <v>360</v>
      </c>
      <c r="C182">
        <v>4.8972229153151341E-5</v>
      </c>
    </row>
    <row r="183" spans="2:3">
      <c r="B183">
        <v>362</v>
      </c>
      <c r="C183">
        <v>4.8972229153151341E-5</v>
      </c>
    </row>
    <row r="184" spans="2:3">
      <c r="B184">
        <v>364</v>
      </c>
      <c r="C184">
        <v>4.7573022605918453E-5</v>
      </c>
    </row>
    <row r="185" spans="2:3">
      <c r="B185">
        <v>366</v>
      </c>
      <c r="C185">
        <v>4.7573022605918453E-5</v>
      </c>
    </row>
    <row r="186" spans="2:3">
      <c r="B186">
        <v>368</v>
      </c>
      <c r="C186">
        <v>4.6173816058685558E-5</v>
      </c>
    </row>
    <row r="187" spans="2:3">
      <c r="B187">
        <v>370</v>
      </c>
      <c r="C187">
        <v>4.6173816058685558E-5</v>
      </c>
    </row>
    <row r="188" spans="2:3">
      <c r="B188">
        <v>372</v>
      </c>
      <c r="C188">
        <v>4.4774609511452657E-5</v>
      </c>
    </row>
    <row r="189" spans="2:3">
      <c r="B189">
        <v>374</v>
      </c>
      <c r="C189">
        <v>4.4774609511452657E-5</v>
      </c>
    </row>
    <row r="190" spans="2:3">
      <c r="B190">
        <v>376</v>
      </c>
      <c r="C190">
        <v>4.3375402964219769E-5</v>
      </c>
    </row>
    <row r="191" spans="2:3">
      <c r="B191">
        <v>378</v>
      </c>
      <c r="C191">
        <v>4.3375402964219769E-5</v>
      </c>
    </row>
    <row r="192" spans="2:3">
      <c r="B192">
        <v>380</v>
      </c>
      <c r="C192">
        <v>4.1976196416986868E-5</v>
      </c>
    </row>
    <row r="193" spans="2:3">
      <c r="B193">
        <v>382</v>
      </c>
      <c r="C193">
        <v>4.1976196416986868E-5</v>
      </c>
    </row>
    <row r="194" spans="2:3">
      <c r="B194">
        <v>384</v>
      </c>
      <c r="C194">
        <v>4.0576989869753974E-5</v>
      </c>
    </row>
    <row r="195" spans="2:3">
      <c r="B195">
        <v>386</v>
      </c>
      <c r="C195">
        <v>4.0576989869753974E-5</v>
      </c>
    </row>
    <row r="196" spans="2:3">
      <c r="B196">
        <v>388</v>
      </c>
      <c r="C196">
        <v>4.0576989869753974E-5</v>
      </c>
    </row>
    <row r="197" spans="2:3">
      <c r="B197">
        <v>390</v>
      </c>
      <c r="C197">
        <v>3.9177783322521079E-5</v>
      </c>
    </row>
    <row r="198" spans="2:3">
      <c r="B198">
        <v>392</v>
      </c>
      <c r="C198">
        <v>3.9177783322521079E-5</v>
      </c>
    </row>
    <row r="199" spans="2:3">
      <c r="B199">
        <v>394</v>
      </c>
      <c r="C199">
        <v>3.7778576775288178E-5</v>
      </c>
    </row>
    <row r="200" spans="2:3">
      <c r="B200">
        <v>396</v>
      </c>
      <c r="C200">
        <v>3.7778576775288178E-5</v>
      </c>
    </row>
    <row r="201" spans="2:3">
      <c r="B201">
        <v>398</v>
      </c>
      <c r="C201">
        <v>3.7778576775288178E-5</v>
      </c>
    </row>
    <row r="202" spans="2:3">
      <c r="B202">
        <v>400</v>
      </c>
      <c r="C202">
        <v>3.637937022805529E-5</v>
      </c>
    </row>
    <row r="203" spans="2:3">
      <c r="B203">
        <v>402</v>
      </c>
      <c r="C203">
        <v>3.637937022805529E-5</v>
      </c>
    </row>
    <row r="204" spans="2:3">
      <c r="B204">
        <v>404</v>
      </c>
      <c r="C204">
        <v>3.4980163680822396E-5</v>
      </c>
    </row>
    <row r="205" spans="2:3">
      <c r="B205">
        <v>406</v>
      </c>
      <c r="C205">
        <v>3.4980163680822396E-5</v>
      </c>
    </row>
    <row r="206" spans="2:3">
      <c r="B206">
        <v>408</v>
      </c>
      <c r="C206">
        <v>3.4980163680822396E-5</v>
      </c>
    </row>
    <row r="207" spans="2:3">
      <c r="B207">
        <v>410</v>
      </c>
      <c r="C207">
        <v>3.3580957133589495E-5</v>
      </c>
    </row>
    <row r="208" spans="2:3">
      <c r="B208">
        <v>412</v>
      </c>
      <c r="C208">
        <v>3.3580957133589495E-5</v>
      </c>
    </row>
    <row r="209" spans="2:3">
      <c r="B209">
        <v>414</v>
      </c>
      <c r="C209">
        <v>3.3580957133589495E-5</v>
      </c>
    </row>
    <row r="210" spans="2:3">
      <c r="B210">
        <v>416</v>
      </c>
      <c r="C210">
        <v>3.21817505863566E-5</v>
      </c>
    </row>
    <row r="211" spans="2:3">
      <c r="B211">
        <v>418</v>
      </c>
      <c r="C211">
        <v>3.21817505863566E-5</v>
      </c>
    </row>
    <row r="212" spans="2:3">
      <c r="B212">
        <v>420</v>
      </c>
      <c r="C212">
        <v>3.21817505863566E-5</v>
      </c>
    </row>
    <row r="213" spans="2:3">
      <c r="B213">
        <v>422</v>
      </c>
      <c r="C213">
        <v>3.0782544039123706E-5</v>
      </c>
    </row>
    <row r="214" spans="2:3">
      <c r="B214">
        <v>424</v>
      </c>
      <c r="C214">
        <v>3.0782544039123706E-5</v>
      </c>
    </row>
    <row r="215" spans="2:3">
      <c r="B215">
        <v>426</v>
      </c>
      <c r="C215">
        <v>3.0782544039123706E-5</v>
      </c>
    </row>
    <row r="216" spans="2:3">
      <c r="B216">
        <v>428</v>
      </c>
      <c r="C216">
        <v>2.9383337491890808E-5</v>
      </c>
    </row>
    <row r="217" spans="2:3">
      <c r="B217">
        <v>430</v>
      </c>
      <c r="C217">
        <v>2.9383337491890808E-5</v>
      </c>
    </row>
    <row r="218" spans="2:3">
      <c r="B218">
        <v>432</v>
      </c>
      <c r="C218">
        <v>2.9383337491890808E-5</v>
      </c>
    </row>
    <row r="219" spans="2:3">
      <c r="B219">
        <v>434</v>
      </c>
      <c r="C219">
        <v>2.9383337491890808E-5</v>
      </c>
    </row>
    <row r="220" spans="2:3">
      <c r="B220">
        <v>436</v>
      </c>
      <c r="C220">
        <v>2.7984130944657913E-5</v>
      </c>
    </row>
    <row r="221" spans="2:3">
      <c r="B221">
        <v>438</v>
      </c>
      <c r="C221">
        <v>2.7984130944657913E-5</v>
      </c>
    </row>
    <row r="222" spans="2:3">
      <c r="B222">
        <v>440</v>
      </c>
      <c r="C222">
        <v>2.7984130944657913E-5</v>
      </c>
    </row>
    <row r="223" spans="2:3">
      <c r="B223">
        <v>442</v>
      </c>
      <c r="C223">
        <v>2.7984130944657913E-5</v>
      </c>
    </row>
    <row r="224" spans="2:3">
      <c r="B224">
        <v>444</v>
      </c>
      <c r="C224">
        <v>2.6584924397425019E-5</v>
      </c>
    </row>
    <row r="225" spans="2:3">
      <c r="B225">
        <v>446</v>
      </c>
      <c r="C225">
        <v>2.6584924397425019E-5</v>
      </c>
    </row>
    <row r="226" spans="2:3">
      <c r="B226">
        <v>448</v>
      </c>
      <c r="C226">
        <v>2.6584924397425019E-5</v>
      </c>
    </row>
    <row r="227" spans="2:3">
      <c r="B227">
        <v>450</v>
      </c>
      <c r="C227">
        <v>2.6584924397425019E-5</v>
      </c>
    </row>
    <row r="228" spans="2:3">
      <c r="B228">
        <v>452</v>
      </c>
      <c r="C228">
        <v>2.5185717850192124E-5</v>
      </c>
    </row>
    <row r="229" spans="2:3">
      <c r="B229">
        <v>454</v>
      </c>
      <c r="C229">
        <v>2.5185717850192124E-5</v>
      </c>
    </row>
    <row r="230" spans="2:3">
      <c r="B230">
        <v>456</v>
      </c>
      <c r="C230">
        <v>2.5185717850192124E-5</v>
      </c>
    </row>
    <row r="231" spans="2:3">
      <c r="B231">
        <v>458</v>
      </c>
      <c r="C231">
        <v>2.5185717850192124E-5</v>
      </c>
    </row>
    <row r="232" spans="2:3">
      <c r="B232">
        <v>460</v>
      </c>
      <c r="C232">
        <v>2.3786511302959226E-5</v>
      </c>
    </row>
    <row r="233" spans="2:3">
      <c r="B233">
        <v>462</v>
      </c>
      <c r="C233">
        <v>2.3786511302959226E-5</v>
      </c>
    </row>
    <row r="234" spans="2:3">
      <c r="B234">
        <v>464</v>
      </c>
      <c r="C234">
        <v>2.3786511302959226E-5</v>
      </c>
    </row>
    <row r="235" spans="2:3">
      <c r="B235">
        <v>466</v>
      </c>
      <c r="C235">
        <v>2.3786511302959226E-5</v>
      </c>
    </row>
    <row r="236" spans="2:3">
      <c r="B236">
        <v>468</v>
      </c>
      <c r="C236">
        <v>2.2387304755726329E-5</v>
      </c>
    </row>
    <row r="237" spans="2:3">
      <c r="B237">
        <v>470</v>
      </c>
      <c r="C237">
        <v>2.2387304755726329E-5</v>
      </c>
    </row>
    <row r="238" spans="2:3">
      <c r="B238">
        <v>472</v>
      </c>
      <c r="C238">
        <v>2.2387304755726329E-5</v>
      </c>
    </row>
    <row r="239" spans="2:3">
      <c r="B239">
        <v>474</v>
      </c>
      <c r="C239">
        <v>2.2387304755726329E-5</v>
      </c>
    </row>
    <row r="240" spans="2:3">
      <c r="B240">
        <v>476</v>
      </c>
      <c r="C240">
        <v>2.2387304755726329E-5</v>
      </c>
    </row>
    <row r="241" spans="2:3">
      <c r="B241">
        <v>478</v>
      </c>
      <c r="C241">
        <v>2.0988098208493434E-5</v>
      </c>
    </row>
    <row r="242" spans="2:3">
      <c r="B242">
        <v>480</v>
      </c>
      <c r="C242">
        <v>2.0988098208493434E-5</v>
      </c>
    </row>
    <row r="243" spans="2:3">
      <c r="B243">
        <v>482</v>
      </c>
      <c r="C243">
        <v>2.0988098208493434E-5</v>
      </c>
    </row>
    <row r="244" spans="2:3">
      <c r="B244">
        <v>484</v>
      </c>
      <c r="C244">
        <v>2.0988098208493434E-5</v>
      </c>
    </row>
    <row r="245" spans="2:3">
      <c r="B245">
        <v>486</v>
      </c>
      <c r="C245">
        <v>2.0988098208493434E-5</v>
      </c>
    </row>
    <row r="246" spans="2:3">
      <c r="B246">
        <v>488</v>
      </c>
      <c r="C246">
        <v>2.0988098208493434E-5</v>
      </c>
    </row>
    <row r="247" spans="2:3">
      <c r="B247">
        <v>490</v>
      </c>
      <c r="C247">
        <v>1.958889166126054E-5</v>
      </c>
    </row>
    <row r="248" spans="2:3">
      <c r="B248">
        <v>492</v>
      </c>
      <c r="C248">
        <v>1.958889166126054E-5</v>
      </c>
    </row>
    <row r="249" spans="2:3">
      <c r="B249">
        <v>494</v>
      </c>
      <c r="C249">
        <v>1.958889166126054E-5</v>
      </c>
    </row>
    <row r="250" spans="2:3">
      <c r="B250">
        <v>496</v>
      </c>
      <c r="C250">
        <v>1.958889166126054E-5</v>
      </c>
    </row>
    <row r="251" spans="2:3">
      <c r="B251">
        <v>498</v>
      </c>
      <c r="C251">
        <v>1.958889166126054E-5</v>
      </c>
    </row>
    <row r="252" spans="2:3">
      <c r="B252">
        <v>500</v>
      </c>
      <c r="C252">
        <v>1.8189685114027645E-5</v>
      </c>
    </row>
    <row r="253" spans="2:3">
      <c r="B253">
        <v>502</v>
      </c>
      <c r="C253">
        <v>1.8189685114027645E-5</v>
      </c>
    </row>
    <row r="254" spans="2:3">
      <c r="B254">
        <v>504</v>
      </c>
      <c r="C254">
        <v>1.8189685114027645E-5</v>
      </c>
    </row>
    <row r="255" spans="2:3">
      <c r="B255">
        <v>506</v>
      </c>
      <c r="C255">
        <v>1.8189685114027645E-5</v>
      </c>
    </row>
    <row r="256" spans="2:3">
      <c r="B256">
        <v>508</v>
      </c>
      <c r="C256">
        <v>1.8189685114027645E-5</v>
      </c>
    </row>
    <row r="257" spans="2:3">
      <c r="B257">
        <v>510</v>
      </c>
      <c r="C257">
        <v>1.8189685114027645E-5</v>
      </c>
    </row>
    <row r="258" spans="2:3">
      <c r="B258">
        <v>512</v>
      </c>
      <c r="C258">
        <v>1.6790478566794747E-5</v>
      </c>
    </row>
    <row r="259" spans="2:3">
      <c r="B259">
        <v>514</v>
      </c>
      <c r="C259">
        <v>1.6790478566794747E-5</v>
      </c>
    </row>
    <row r="260" spans="2:3">
      <c r="B260">
        <v>516</v>
      </c>
      <c r="C260">
        <v>1.6790478566794747E-5</v>
      </c>
    </row>
    <row r="261" spans="2:3">
      <c r="B261">
        <v>518</v>
      </c>
      <c r="C261">
        <v>1.6790478566794747E-5</v>
      </c>
    </row>
    <row r="262" spans="2:3">
      <c r="B262">
        <v>520</v>
      </c>
      <c r="C262">
        <v>1.6790478566794747E-5</v>
      </c>
    </row>
    <row r="263" spans="2:3">
      <c r="B263">
        <v>522</v>
      </c>
      <c r="C263">
        <v>1.6790478566794747E-5</v>
      </c>
    </row>
    <row r="264" spans="2:3">
      <c r="B264">
        <v>524</v>
      </c>
      <c r="C264">
        <v>1.6790478566794747E-5</v>
      </c>
    </row>
    <row r="265" spans="2:3">
      <c r="B265">
        <v>526</v>
      </c>
      <c r="C265">
        <v>1.5391272019561853E-5</v>
      </c>
    </row>
    <row r="266" spans="2:3">
      <c r="B266">
        <v>528</v>
      </c>
      <c r="C266">
        <v>1.5391272019561853E-5</v>
      </c>
    </row>
    <row r="267" spans="2:3">
      <c r="B267">
        <v>530</v>
      </c>
      <c r="C267">
        <v>1.5391272019561853E-5</v>
      </c>
    </row>
    <row r="268" spans="2:3">
      <c r="B268">
        <v>532</v>
      </c>
      <c r="C268">
        <v>1.5391272019561853E-5</v>
      </c>
    </row>
    <row r="269" spans="2:3">
      <c r="B269">
        <v>534</v>
      </c>
      <c r="C269">
        <v>1.5391272019561853E-5</v>
      </c>
    </row>
    <row r="270" spans="2:3">
      <c r="B270">
        <v>536</v>
      </c>
      <c r="C270">
        <v>1.5391272019561853E-5</v>
      </c>
    </row>
    <row r="271" spans="2:3">
      <c r="B271">
        <v>538</v>
      </c>
      <c r="C271">
        <v>1.5391272019561853E-5</v>
      </c>
    </row>
    <row r="272" spans="2:3">
      <c r="B272">
        <v>540</v>
      </c>
      <c r="C272">
        <v>1.5391272019561853E-5</v>
      </c>
    </row>
    <row r="273" spans="2:3">
      <c r="B273">
        <v>542</v>
      </c>
      <c r="C273">
        <v>1.3992065472328957E-5</v>
      </c>
    </row>
    <row r="274" spans="2:3">
      <c r="B274">
        <v>544</v>
      </c>
      <c r="C274">
        <v>1.3992065472328957E-5</v>
      </c>
    </row>
    <row r="275" spans="2:3">
      <c r="B275">
        <v>546</v>
      </c>
      <c r="C275">
        <v>1.3992065472328957E-5</v>
      </c>
    </row>
    <row r="276" spans="2:3">
      <c r="B276">
        <v>548</v>
      </c>
      <c r="C276">
        <v>1.3992065472328957E-5</v>
      </c>
    </row>
    <row r="277" spans="2:3">
      <c r="B277">
        <v>550</v>
      </c>
      <c r="C277">
        <v>1.3992065472328957E-5</v>
      </c>
    </row>
    <row r="278" spans="2:3">
      <c r="B278">
        <v>552</v>
      </c>
      <c r="C278">
        <v>1.3992065472328957E-5</v>
      </c>
    </row>
    <row r="279" spans="2:3">
      <c r="B279">
        <v>554</v>
      </c>
      <c r="C279">
        <v>1.3992065472328957E-5</v>
      </c>
    </row>
    <row r="280" spans="2:3">
      <c r="B280">
        <v>556</v>
      </c>
      <c r="C280">
        <v>1.3992065472328957E-5</v>
      </c>
    </row>
    <row r="281" spans="2:3">
      <c r="B281">
        <v>558</v>
      </c>
      <c r="C281">
        <v>1.3992065472328957E-5</v>
      </c>
    </row>
    <row r="282" spans="2:3">
      <c r="B282">
        <v>560</v>
      </c>
      <c r="C282">
        <v>1.2592858925096062E-5</v>
      </c>
    </row>
    <row r="283" spans="2:3">
      <c r="B283">
        <v>562</v>
      </c>
      <c r="C283">
        <v>1.2592858925096062E-5</v>
      </c>
    </row>
    <row r="284" spans="2:3">
      <c r="B284">
        <v>564</v>
      </c>
      <c r="C284">
        <v>1.2592858925096062E-5</v>
      </c>
    </row>
    <row r="285" spans="2:3">
      <c r="B285">
        <v>566</v>
      </c>
      <c r="C285">
        <v>1.2592858925096062E-5</v>
      </c>
    </row>
    <row r="286" spans="2:3">
      <c r="B286">
        <v>568</v>
      </c>
      <c r="C286">
        <v>1.2592858925096062E-5</v>
      </c>
    </row>
    <row r="287" spans="2:3">
      <c r="B287">
        <v>570</v>
      </c>
      <c r="C287">
        <v>1.2592858925096062E-5</v>
      </c>
    </row>
    <row r="288" spans="2:3">
      <c r="B288">
        <v>572</v>
      </c>
      <c r="C288">
        <v>1.2592858925096062E-5</v>
      </c>
    </row>
    <row r="289" spans="2:3">
      <c r="B289">
        <v>574</v>
      </c>
      <c r="C289">
        <v>1.2592858925096062E-5</v>
      </c>
    </row>
    <row r="290" spans="2:3">
      <c r="B290">
        <v>576</v>
      </c>
      <c r="C290">
        <v>1.2592858925096062E-5</v>
      </c>
    </row>
    <row r="291" spans="2:3">
      <c r="B291">
        <v>578</v>
      </c>
      <c r="C291">
        <v>1.1193652377863164E-5</v>
      </c>
    </row>
    <row r="292" spans="2:3">
      <c r="B292">
        <v>580</v>
      </c>
      <c r="C292">
        <v>1.1193652377863164E-5</v>
      </c>
    </row>
    <row r="293" spans="2:3">
      <c r="B293">
        <v>582</v>
      </c>
      <c r="C293">
        <v>1.1193652377863164E-5</v>
      </c>
    </row>
    <row r="294" spans="2:3">
      <c r="B294">
        <v>584</v>
      </c>
      <c r="C294">
        <v>1.1193652377863164E-5</v>
      </c>
    </row>
    <row r="295" spans="2:3">
      <c r="B295">
        <v>586</v>
      </c>
      <c r="C295">
        <v>1.1193652377863164E-5</v>
      </c>
    </row>
    <row r="296" spans="2:3">
      <c r="B296">
        <v>588</v>
      </c>
      <c r="C296">
        <v>1.1193652377863164E-5</v>
      </c>
    </row>
    <row r="297" spans="2:3">
      <c r="B297">
        <v>590</v>
      </c>
      <c r="C297">
        <v>1.1193652377863164E-5</v>
      </c>
    </row>
    <row r="298" spans="2:3">
      <c r="B298">
        <v>592</v>
      </c>
      <c r="C298">
        <v>1.1193652377863164E-5</v>
      </c>
    </row>
    <row r="299" spans="2:3">
      <c r="B299">
        <v>594</v>
      </c>
      <c r="C299">
        <v>1.1193652377863164E-5</v>
      </c>
    </row>
    <row r="300" spans="2:3">
      <c r="B300">
        <v>596</v>
      </c>
      <c r="C300">
        <v>1.1193652377863164E-5</v>
      </c>
    </row>
    <row r="301" spans="2:3">
      <c r="B301">
        <v>598</v>
      </c>
      <c r="C301">
        <v>1.1193652377863164E-5</v>
      </c>
    </row>
    <row r="302" spans="2:3">
      <c r="B302">
        <v>600</v>
      </c>
      <c r="C302">
        <v>9.7944458306302698E-6</v>
      </c>
    </row>
  </sheetData>
  <mergeCells count="3">
    <mergeCell ref="B1:C1"/>
    <mergeCell ref="E1:F1"/>
    <mergeCell ref="H1:I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RAW</vt:lpstr>
      <vt:lpstr>Plofile</vt:lpstr>
      <vt:lpstr>Correction</vt:lpstr>
      <vt:lpstr>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2022-12-29T07:04:27Z</dcterms:modified>
</cp:coreProperties>
</file>