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d.docs.live.net/90b584154ebaf241/Desktop/IP4MaaS/IP4MaaS V1/Deliverables/D6.3/Attachments of D6.3/Module 5_Results and outputs of USI Ttavellers^J TSPs^J Effetiveness and average of Effectiveness/"/>
    </mc:Choice>
  </mc:AlternateContent>
  <xr:revisionPtr revIDLastSave="0" documentId="8_{5A892BC5-77DB-4F84-92B2-E8C7C7A77BE1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Athens, Padua, Liberec, Warsaw" sheetId="4" r:id="rId1"/>
    <sheet name="Padua" sheetId="3" state="hidden" r:id="rId2"/>
    <sheet name="Liberec" sheetId="1" state="hidden" r:id="rId3"/>
    <sheet name="Warsaw" sheetId="2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4" l="1"/>
  <c r="I56" i="4"/>
  <c r="I55" i="4"/>
  <c r="I31" i="4"/>
  <c r="I39" i="4"/>
  <c r="I54" i="4"/>
  <c r="I45" i="4"/>
  <c r="I46" i="4"/>
  <c r="I47" i="4"/>
  <c r="I9" i="4"/>
  <c r="I22" i="4"/>
  <c r="I8" i="4"/>
  <c r="I28" i="4"/>
  <c r="I20" i="4"/>
  <c r="I7" i="4"/>
  <c r="I37" i="4"/>
  <c r="I27" i="4"/>
  <c r="I21" i="4"/>
  <c r="I5" i="4"/>
  <c r="I19" i="4"/>
  <c r="I26" i="4"/>
</calcChain>
</file>

<file path=xl/sharedStrings.xml><?xml version="1.0" encoding="utf-8"?>
<sst xmlns="http://schemas.openxmlformats.org/spreadsheetml/2006/main" count="239" uniqueCount="57">
  <si>
    <t>TSPs:</t>
  </si>
  <si>
    <t>KORID</t>
  </si>
  <si>
    <t>Number</t>
  </si>
  <si>
    <t>Innovative Technology (IP4)</t>
  </si>
  <si>
    <t>Linked to Traveler/TSP</t>
  </si>
  <si>
    <t>Units</t>
  </si>
  <si>
    <t>Journey Planner (JP)/ Offer Builder</t>
  </si>
  <si>
    <t>Traveler</t>
  </si>
  <si>
    <t>Average number of transport modes per trip</t>
  </si>
  <si>
    <t>Number of TSP integrated</t>
  </si>
  <si>
    <t>Booking</t>
  </si>
  <si>
    <t>Number of trips booked per day</t>
  </si>
  <si>
    <t>Issuing</t>
  </si>
  <si>
    <t>Number of issues per day</t>
  </si>
  <si>
    <t>Number/day</t>
  </si>
  <si>
    <t>Traveller’s feedback</t>
  </si>
  <si>
    <t>Guest user</t>
  </si>
  <si>
    <t>Traveller</t>
  </si>
  <si>
    <t>Travel Arrangement</t>
  </si>
  <si>
    <t>Asset manager</t>
  </si>
  <si>
    <t>TSP</t>
  </si>
  <si>
    <t>Number/year</t>
  </si>
  <si>
    <t>polimi</t>
  </si>
  <si>
    <t>value</t>
  </si>
  <si>
    <t>ZTM</t>
  </si>
  <si>
    <t>MZA</t>
  </si>
  <si>
    <t>number per pilot</t>
  </si>
  <si>
    <t>Innovative technology (functionality)</t>
  </si>
  <si>
    <t>Linked to</t>
  </si>
  <si>
    <t>Value (to be filled by CFMs)</t>
  </si>
  <si>
    <t>Journey planning (journey planner)</t>
  </si>
  <si>
    <t>Average number of modes involved in the journey per trip</t>
  </si>
  <si>
    <t>Average number of shopped offers</t>
  </si>
  <si>
    <t>Average number of booked offers per day</t>
  </si>
  <si>
    <t xml:space="preserve">Issuing </t>
  </si>
  <si>
    <t>Average number of issued offers per day</t>
  </si>
  <si>
    <t>Mobility packages</t>
  </si>
  <si>
    <t>Number of mobility packages offered</t>
  </si>
  <si>
    <t>Number of connections without password per day</t>
  </si>
  <si>
    <t>Location-Based Experience (LBE)</t>
  </si>
  <si>
    <t>TSP/Traveller</t>
  </si>
  <si>
    <t>Number of entertainment services offered during the demo</t>
  </si>
  <si>
    <t>Number of services integrated with the pilot</t>
  </si>
  <si>
    <t>Contractual management marketplace</t>
  </si>
  <si>
    <t>Number of mobility packages handeled</t>
  </si>
  <si>
    <t>Number of involved stakeholders</t>
  </si>
  <si>
    <t>KPI 11</t>
  </si>
  <si>
    <t>KPI 12</t>
  </si>
  <si>
    <t>traveller</t>
  </si>
  <si>
    <t>Athens</t>
  </si>
  <si>
    <t>Padua</t>
  </si>
  <si>
    <t>Liberec</t>
  </si>
  <si>
    <t>Warsaw</t>
  </si>
  <si>
    <r>
      <t xml:space="preserve">KPI value for </t>
    </r>
    <r>
      <rPr>
        <b/>
        <sz val="11"/>
        <color theme="1"/>
        <rFont val="Calibri"/>
        <family val="2"/>
        <scheme val="minor"/>
      </rPr>
      <t>effectiveness</t>
    </r>
    <r>
      <rPr>
        <sz val="11"/>
        <color theme="1"/>
        <rFont val="Calibri"/>
        <family val="2"/>
        <scheme val="minor"/>
      </rPr>
      <t xml:space="preserve"> calculation (Normalization)</t>
    </r>
  </si>
  <si>
    <t>KPI value for effectiveness calculation (Normalization)</t>
  </si>
  <si>
    <t>Osijek</t>
  </si>
  <si>
    <t>Barcelona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</si>
</sst>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1" xfId="0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5" borderId="2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6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7" borderId="0" xfId="0" applyFill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" xfId="0" applyFill="1" applyBorder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10" borderId="1" xfId="0" applyFill="1" applyBorder="1" applyAlignment="1">
      <alignment horizontal="center"/>
    </xf>
    <xf numFmtId="0" fontId="0" fillId="10" borderId="1" xfId="0" applyFill="1" applyBorder="1"/>
    <xf numFmtId="0" fontId="0" fillId="11" borderId="1" xfId="0" applyFill="1" applyBorder="1" applyAlignment="1">
      <alignment horizontal="center"/>
    </xf>
    <xf numFmtId="0" fontId="0" fillId="11" borderId="1" xfId="0" applyFill="1" applyBorder="1"/>
    <xf numFmtId="0" fontId="0" fillId="11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3" borderId="1" xfId="0" applyFill="1" applyBorder="1"/>
    <xf numFmtId="0" fontId="2" fillId="8" borderId="1" xfId="0" applyFont="1" applyFill="1" applyBorder="1" applyAlignment="1">
      <alignment horizontal="center"/>
    </xf>
    <xf numFmtId="0" fontId="2" fillId="8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B10BA-E7EB-482F-9C0A-E97A0163D7F3}">
  <dimension ref="B4:I58"/>
  <sheetViews>
    <sheetView tabSelected="1" topLeftCell="C1" workbookViewId="0">
      <selection activeCell="D62" sqref="D62:G62"/>
    </sheetView>
  </sheetViews>
  <sheetFormatPr defaultRowHeight="14.25" x14ac:dyDescent="0.45"/>
  <cols>
    <col min="4" max="4" width="7.1328125" bestFit="1" customWidth="1"/>
    <col min="5" max="5" width="31.265625" bestFit="1" customWidth="1"/>
    <col min="6" max="6" width="11.1328125" bestFit="1" customWidth="1"/>
    <col min="7" max="7" width="48" bestFit="1" customWidth="1"/>
    <col min="8" max="8" width="22.53125" bestFit="1" customWidth="1"/>
    <col min="9" max="9" width="44.1328125" style="7" bestFit="1" customWidth="1"/>
  </cols>
  <sheetData>
    <row r="4" spans="2:9" x14ac:dyDescent="0.45">
      <c r="E4" s="3" t="s">
        <v>27</v>
      </c>
      <c r="F4" s="3" t="s">
        <v>28</v>
      </c>
      <c r="G4" s="3" t="s">
        <v>5</v>
      </c>
      <c r="H4" s="3" t="s">
        <v>29</v>
      </c>
      <c r="I4" s="3" t="s">
        <v>53</v>
      </c>
    </row>
    <row r="5" spans="2:9" x14ac:dyDescent="0.45">
      <c r="D5" s="8">
        <v>1</v>
      </c>
      <c r="E5" s="9" t="s">
        <v>30</v>
      </c>
      <c r="F5" s="8" t="s">
        <v>17</v>
      </c>
      <c r="G5" s="9" t="s">
        <v>31</v>
      </c>
      <c r="H5" s="8">
        <v>3</v>
      </c>
      <c r="I5" s="11">
        <f>3/7</f>
        <v>0.42857142857142855</v>
      </c>
    </row>
    <row r="6" spans="2:9" x14ac:dyDescent="0.45">
      <c r="D6" s="2">
        <v>1</v>
      </c>
      <c r="E6" s="12" t="s">
        <v>30</v>
      </c>
      <c r="F6" s="2" t="s">
        <v>17</v>
      </c>
      <c r="G6" s="12" t="s">
        <v>9</v>
      </c>
      <c r="H6" s="2">
        <v>4</v>
      </c>
      <c r="I6" s="2">
        <v>1</v>
      </c>
    </row>
    <row r="7" spans="2:9" x14ac:dyDescent="0.45">
      <c r="D7" s="13">
        <v>1</v>
      </c>
      <c r="E7" s="14" t="s">
        <v>30</v>
      </c>
      <c r="F7" s="13" t="s">
        <v>17</v>
      </c>
      <c r="G7" s="14" t="s">
        <v>32</v>
      </c>
      <c r="H7" s="13">
        <v>1238</v>
      </c>
      <c r="I7" s="15">
        <f>1238/9655</f>
        <v>0.12822371828068357</v>
      </c>
    </row>
    <row r="8" spans="2:9" x14ac:dyDescent="0.45">
      <c r="B8" t="s">
        <v>49</v>
      </c>
      <c r="D8" s="17">
        <v>2</v>
      </c>
      <c r="E8" s="18" t="s">
        <v>10</v>
      </c>
      <c r="F8" s="17" t="s">
        <v>17</v>
      </c>
      <c r="G8" s="18" t="s">
        <v>33</v>
      </c>
      <c r="H8" s="17">
        <v>39</v>
      </c>
      <c r="I8" s="19">
        <f>39/66</f>
        <v>0.59090909090909094</v>
      </c>
    </row>
    <row r="9" spans="2:9" x14ac:dyDescent="0.45">
      <c r="D9" s="21">
        <v>3</v>
      </c>
      <c r="E9" s="22" t="s">
        <v>34</v>
      </c>
      <c r="F9" s="21" t="s">
        <v>17</v>
      </c>
      <c r="G9" s="22" t="s">
        <v>35</v>
      </c>
      <c r="H9" s="21">
        <v>25</v>
      </c>
      <c r="I9" s="23">
        <f>25/87</f>
        <v>0.28735632183908044</v>
      </c>
    </row>
    <row r="10" spans="2:9" x14ac:dyDescent="0.45">
      <c r="D10" s="28">
        <v>4</v>
      </c>
      <c r="E10" s="29" t="s">
        <v>36</v>
      </c>
      <c r="F10" s="28" t="s">
        <v>17</v>
      </c>
      <c r="G10" s="29" t="s">
        <v>37</v>
      </c>
      <c r="H10" s="28">
        <v>1</v>
      </c>
      <c r="I10" s="28">
        <v>1</v>
      </c>
    </row>
    <row r="11" spans="2:9" x14ac:dyDescent="0.45">
      <c r="D11" s="28">
        <v>5</v>
      </c>
      <c r="E11" s="29" t="s">
        <v>16</v>
      </c>
      <c r="F11" s="28" t="s">
        <v>17</v>
      </c>
      <c r="G11" s="29" t="s">
        <v>38</v>
      </c>
      <c r="H11" s="28">
        <v>1</v>
      </c>
      <c r="I11" s="28">
        <v>1</v>
      </c>
    </row>
    <row r="12" spans="2:9" x14ac:dyDescent="0.45">
      <c r="D12" s="28">
        <v>6</v>
      </c>
      <c r="E12" s="29" t="s">
        <v>39</v>
      </c>
      <c r="F12" s="28" t="s">
        <v>40</v>
      </c>
      <c r="G12" s="29" t="s">
        <v>41</v>
      </c>
      <c r="H12" s="28">
        <v>3</v>
      </c>
      <c r="I12" s="28">
        <v>1</v>
      </c>
    </row>
    <row r="13" spans="2:9" x14ac:dyDescent="0.45">
      <c r="D13" s="30">
        <v>7</v>
      </c>
      <c r="E13" s="31" t="s">
        <v>19</v>
      </c>
      <c r="F13" s="30" t="s">
        <v>20</v>
      </c>
      <c r="G13" s="31" t="s">
        <v>42</v>
      </c>
      <c r="H13" s="30">
        <v>3</v>
      </c>
      <c r="I13" s="30">
        <v>1</v>
      </c>
    </row>
    <row r="14" spans="2:9" x14ac:dyDescent="0.45">
      <c r="D14" s="28">
        <v>8</v>
      </c>
      <c r="E14" s="29" t="s">
        <v>43</v>
      </c>
      <c r="F14" s="28" t="s">
        <v>20</v>
      </c>
      <c r="G14" s="29" t="s">
        <v>44</v>
      </c>
      <c r="H14" s="28">
        <v>1</v>
      </c>
      <c r="I14" s="28">
        <v>1</v>
      </c>
    </row>
    <row r="15" spans="2:9" x14ac:dyDescent="0.45">
      <c r="D15" s="28">
        <v>9</v>
      </c>
      <c r="E15" s="29" t="s">
        <v>43</v>
      </c>
      <c r="F15" s="28" t="s">
        <v>20</v>
      </c>
      <c r="G15" s="29" t="s">
        <v>45</v>
      </c>
      <c r="H15" s="28">
        <v>2</v>
      </c>
      <c r="I15" s="28">
        <v>1</v>
      </c>
    </row>
    <row r="18" spans="2:9" x14ac:dyDescent="0.45">
      <c r="E18" s="3" t="s">
        <v>27</v>
      </c>
      <c r="F18" s="3" t="s">
        <v>28</v>
      </c>
      <c r="G18" s="3" t="s">
        <v>5</v>
      </c>
      <c r="H18" s="3" t="s">
        <v>29</v>
      </c>
      <c r="I18" s="3" t="s">
        <v>53</v>
      </c>
    </row>
    <row r="19" spans="2:9" x14ac:dyDescent="0.45">
      <c r="D19" s="8">
        <v>1</v>
      </c>
      <c r="E19" s="9" t="s">
        <v>30</v>
      </c>
      <c r="F19" s="8" t="s">
        <v>17</v>
      </c>
      <c r="G19" s="9" t="s">
        <v>31</v>
      </c>
      <c r="H19" s="8">
        <v>2</v>
      </c>
      <c r="I19" s="11">
        <f>2/7</f>
        <v>0.2857142857142857</v>
      </c>
    </row>
    <row r="20" spans="2:9" x14ac:dyDescent="0.45">
      <c r="B20" t="s">
        <v>50</v>
      </c>
      <c r="D20" s="13">
        <v>1</v>
      </c>
      <c r="E20" s="14" t="s">
        <v>30</v>
      </c>
      <c r="F20" s="13" t="s">
        <v>17</v>
      </c>
      <c r="G20" s="14" t="s">
        <v>32</v>
      </c>
      <c r="H20" s="13">
        <v>129</v>
      </c>
      <c r="I20" s="16">
        <f>129/9655</f>
        <v>1.3360952874158467E-2</v>
      </c>
    </row>
    <row r="21" spans="2:9" x14ac:dyDescent="0.45">
      <c r="D21" s="2">
        <v>1</v>
      </c>
      <c r="E21" s="12" t="s">
        <v>30</v>
      </c>
      <c r="F21" s="2" t="s">
        <v>17</v>
      </c>
      <c r="G21" s="12" t="s">
        <v>9</v>
      </c>
      <c r="H21" s="2">
        <v>1</v>
      </c>
      <c r="I21" s="10">
        <f>1/4</f>
        <v>0.25</v>
      </c>
    </row>
    <row r="22" spans="2:9" x14ac:dyDescent="0.45">
      <c r="D22" s="17">
        <v>3</v>
      </c>
      <c r="E22" s="18" t="s">
        <v>10</v>
      </c>
      <c r="F22" s="17" t="s">
        <v>17</v>
      </c>
      <c r="G22" s="18" t="s">
        <v>33</v>
      </c>
      <c r="H22" s="17">
        <v>1</v>
      </c>
      <c r="I22" s="20">
        <f>1/66</f>
        <v>1.5151515151515152E-2</v>
      </c>
    </row>
    <row r="23" spans="2:9" x14ac:dyDescent="0.45">
      <c r="D23" s="30">
        <v>17</v>
      </c>
      <c r="E23" s="31" t="s">
        <v>19</v>
      </c>
      <c r="F23" s="30" t="s">
        <v>20</v>
      </c>
      <c r="G23" s="31" t="s">
        <v>42</v>
      </c>
      <c r="H23" s="30">
        <v>3</v>
      </c>
      <c r="I23" s="32">
        <v>1</v>
      </c>
    </row>
    <row r="25" spans="2:9" x14ac:dyDescent="0.45">
      <c r="D25" s="3" t="s">
        <v>2</v>
      </c>
      <c r="E25" s="3" t="s">
        <v>3</v>
      </c>
      <c r="F25" s="3" t="s">
        <v>4</v>
      </c>
      <c r="G25" s="3" t="s">
        <v>5</v>
      </c>
      <c r="H25" s="3" t="s">
        <v>23</v>
      </c>
      <c r="I25" s="3" t="s">
        <v>53</v>
      </c>
    </row>
    <row r="26" spans="2:9" x14ac:dyDescent="0.45">
      <c r="D26" s="8">
        <v>1</v>
      </c>
      <c r="E26" s="9" t="s">
        <v>6</v>
      </c>
      <c r="F26" s="8" t="s">
        <v>7</v>
      </c>
      <c r="G26" s="9" t="s">
        <v>8</v>
      </c>
      <c r="H26" s="8">
        <v>3</v>
      </c>
      <c r="I26" s="11">
        <f>3/7</f>
        <v>0.42857142857142855</v>
      </c>
    </row>
    <row r="27" spans="2:9" x14ac:dyDescent="0.45">
      <c r="D27" s="2">
        <v>1</v>
      </c>
      <c r="E27" s="12" t="s">
        <v>6</v>
      </c>
      <c r="F27" s="2" t="s">
        <v>7</v>
      </c>
      <c r="G27" s="12" t="s">
        <v>9</v>
      </c>
      <c r="H27" s="2">
        <v>1</v>
      </c>
      <c r="I27" s="10">
        <f>1/4</f>
        <v>0.25</v>
      </c>
    </row>
    <row r="28" spans="2:9" x14ac:dyDescent="0.45">
      <c r="D28" s="13">
        <v>1</v>
      </c>
      <c r="E28" s="14" t="s">
        <v>30</v>
      </c>
      <c r="F28" s="13" t="s">
        <v>17</v>
      </c>
      <c r="G28" s="14" t="s">
        <v>32</v>
      </c>
      <c r="H28" s="13">
        <v>2036</v>
      </c>
      <c r="I28" s="16">
        <f>2036/9655</f>
        <v>0.21087519419989642</v>
      </c>
    </row>
    <row r="29" spans="2:9" x14ac:dyDescent="0.45">
      <c r="B29" t="s">
        <v>51</v>
      </c>
      <c r="D29" s="17">
        <v>2</v>
      </c>
      <c r="E29" s="18" t="s">
        <v>10</v>
      </c>
      <c r="F29" s="17" t="s">
        <v>7</v>
      </c>
      <c r="G29" s="18" t="s">
        <v>11</v>
      </c>
      <c r="H29" s="17">
        <v>66</v>
      </c>
      <c r="I29" s="20">
        <v>1</v>
      </c>
    </row>
    <row r="30" spans="2:9" x14ac:dyDescent="0.45">
      <c r="D30" s="21">
        <v>3</v>
      </c>
      <c r="E30" s="22" t="s">
        <v>12</v>
      </c>
      <c r="F30" s="21" t="s">
        <v>7</v>
      </c>
      <c r="G30" s="22" t="s">
        <v>13</v>
      </c>
      <c r="H30" s="21">
        <v>87</v>
      </c>
      <c r="I30" s="23">
        <v>1</v>
      </c>
    </row>
    <row r="31" spans="2:9" x14ac:dyDescent="0.45">
      <c r="D31" s="24">
        <v>10</v>
      </c>
      <c r="E31" s="25" t="s">
        <v>15</v>
      </c>
      <c r="F31" s="24" t="s">
        <v>7</v>
      </c>
      <c r="G31" s="25" t="s">
        <v>14</v>
      </c>
      <c r="H31" s="35">
        <v>4</v>
      </c>
      <c r="I31" s="36">
        <f>4/16</f>
        <v>0.25</v>
      </c>
    </row>
    <row r="32" spans="2:9" x14ac:dyDescent="0.45">
      <c r="D32" s="30">
        <v>24</v>
      </c>
      <c r="E32" s="31" t="s">
        <v>19</v>
      </c>
      <c r="F32" s="30" t="s">
        <v>20</v>
      </c>
      <c r="G32" s="31" t="s">
        <v>21</v>
      </c>
      <c r="H32" s="30">
        <v>3</v>
      </c>
      <c r="I32" s="32">
        <v>1</v>
      </c>
    </row>
    <row r="33" spans="2:9" x14ac:dyDescent="0.45">
      <c r="D33" s="26">
        <v>22</v>
      </c>
      <c r="E33" s="27" t="s">
        <v>18</v>
      </c>
      <c r="F33" s="26" t="s">
        <v>48</v>
      </c>
      <c r="G33" s="27" t="s">
        <v>26</v>
      </c>
      <c r="H33" s="26">
        <v>7</v>
      </c>
      <c r="I33" s="33">
        <v>1</v>
      </c>
    </row>
    <row r="35" spans="2:9" x14ac:dyDescent="0.45">
      <c r="D35" s="3" t="s">
        <v>2</v>
      </c>
      <c r="E35" s="3" t="s">
        <v>3</v>
      </c>
      <c r="F35" s="3" t="s">
        <v>4</v>
      </c>
      <c r="G35" s="3" t="s">
        <v>5</v>
      </c>
      <c r="H35" s="3" t="s">
        <v>23</v>
      </c>
      <c r="I35" s="3" t="s">
        <v>53</v>
      </c>
    </row>
    <row r="36" spans="2:9" x14ac:dyDescent="0.45">
      <c r="D36" s="8">
        <v>1</v>
      </c>
      <c r="E36" s="9" t="s">
        <v>6</v>
      </c>
      <c r="F36" s="8" t="s">
        <v>7</v>
      </c>
      <c r="G36" s="9" t="s">
        <v>8</v>
      </c>
      <c r="H36" s="8">
        <v>7</v>
      </c>
      <c r="I36" s="11">
        <v>1</v>
      </c>
    </row>
    <row r="37" spans="2:9" x14ac:dyDescent="0.45">
      <c r="B37" t="s">
        <v>52</v>
      </c>
      <c r="D37" s="2">
        <v>1</v>
      </c>
      <c r="E37" s="12" t="s">
        <v>6</v>
      </c>
      <c r="F37" s="2" t="s">
        <v>7</v>
      </c>
      <c r="G37" s="12" t="s">
        <v>9</v>
      </c>
      <c r="H37" s="2">
        <v>2</v>
      </c>
      <c r="I37" s="10">
        <f>2/4</f>
        <v>0.5</v>
      </c>
    </row>
    <row r="38" spans="2:9" x14ac:dyDescent="0.45">
      <c r="D38" s="13">
        <v>1</v>
      </c>
      <c r="E38" s="14" t="s">
        <v>30</v>
      </c>
      <c r="F38" s="13" t="s">
        <v>17</v>
      </c>
      <c r="G38" s="14" t="s">
        <v>32</v>
      </c>
      <c r="H38" s="13">
        <v>9655</v>
      </c>
      <c r="I38" s="16">
        <v>1</v>
      </c>
    </row>
    <row r="39" spans="2:9" x14ac:dyDescent="0.45">
      <c r="D39" s="24">
        <v>10</v>
      </c>
      <c r="E39" s="25" t="s">
        <v>15</v>
      </c>
      <c r="F39" s="24" t="s">
        <v>7</v>
      </c>
      <c r="G39" s="25" t="s">
        <v>14</v>
      </c>
      <c r="H39" s="35">
        <v>9</v>
      </c>
      <c r="I39" s="36">
        <f>9/16</f>
        <v>0.5625</v>
      </c>
    </row>
    <row r="40" spans="2:9" x14ac:dyDescent="0.45">
      <c r="D40" s="30">
        <v>24</v>
      </c>
      <c r="E40" s="31" t="s">
        <v>19</v>
      </c>
      <c r="F40" s="30" t="s">
        <v>20</v>
      </c>
      <c r="G40" s="31" t="s">
        <v>21</v>
      </c>
      <c r="H40" s="30">
        <v>3</v>
      </c>
      <c r="I40" s="32">
        <v>1</v>
      </c>
    </row>
    <row r="41" spans="2:9" x14ac:dyDescent="0.45">
      <c r="D41" s="26">
        <v>22</v>
      </c>
      <c r="E41" s="27" t="s">
        <v>18</v>
      </c>
      <c r="F41" s="26" t="s">
        <v>48</v>
      </c>
      <c r="G41" s="27" t="s">
        <v>26</v>
      </c>
      <c r="H41" s="26">
        <v>7</v>
      </c>
      <c r="I41" s="33">
        <v>1</v>
      </c>
    </row>
    <row r="44" spans="2:9" x14ac:dyDescent="0.45">
      <c r="D44" s="34" t="s">
        <v>2</v>
      </c>
      <c r="E44" s="34" t="s">
        <v>27</v>
      </c>
      <c r="F44" s="34" t="s">
        <v>28</v>
      </c>
      <c r="G44" s="34" t="s">
        <v>5</v>
      </c>
      <c r="H44" s="34" t="s">
        <v>29</v>
      </c>
      <c r="I44" s="3" t="s">
        <v>54</v>
      </c>
    </row>
    <row r="45" spans="2:9" x14ac:dyDescent="0.45">
      <c r="D45" s="9">
        <v>1</v>
      </c>
      <c r="E45" s="9" t="s">
        <v>30</v>
      </c>
      <c r="F45" s="9" t="s">
        <v>17</v>
      </c>
      <c r="G45" s="9" t="s">
        <v>31</v>
      </c>
      <c r="H45" s="8">
        <v>2</v>
      </c>
      <c r="I45" s="8">
        <f>2/7</f>
        <v>0.2857142857142857</v>
      </c>
    </row>
    <row r="46" spans="2:9" x14ac:dyDescent="0.45">
      <c r="B46" t="s">
        <v>55</v>
      </c>
      <c r="D46" s="12">
        <v>1</v>
      </c>
      <c r="E46" s="12" t="s">
        <v>30</v>
      </c>
      <c r="F46" s="12" t="s">
        <v>17</v>
      </c>
      <c r="G46" s="12" t="s">
        <v>9</v>
      </c>
      <c r="H46" s="2">
        <v>2</v>
      </c>
      <c r="I46" s="2">
        <f>2/4</f>
        <v>0.5</v>
      </c>
    </row>
    <row r="47" spans="2:9" x14ac:dyDescent="0.45">
      <c r="D47" s="14">
        <v>1</v>
      </c>
      <c r="E47" s="14" t="s">
        <v>30</v>
      </c>
      <c r="F47" s="14" t="s">
        <v>17</v>
      </c>
      <c r="G47" s="14" t="s">
        <v>32</v>
      </c>
      <c r="H47" s="13">
        <v>2277</v>
      </c>
      <c r="I47" s="13">
        <f>2277/9655</f>
        <v>0.23583635422061108</v>
      </c>
    </row>
    <row r="52" spans="2:9" x14ac:dyDescent="0.45">
      <c r="E52" s="3" t="s">
        <v>27</v>
      </c>
      <c r="F52" s="3" t="s">
        <v>28</v>
      </c>
      <c r="G52" s="3" t="s">
        <v>5</v>
      </c>
      <c r="H52" s="3" t="s">
        <v>29</v>
      </c>
      <c r="I52" s="3" t="s">
        <v>53</v>
      </c>
    </row>
    <row r="53" spans="2:9" x14ac:dyDescent="0.45">
      <c r="B53" t="s">
        <v>56</v>
      </c>
      <c r="D53" s="8">
        <v>1</v>
      </c>
      <c r="E53" s="9" t="s">
        <v>30</v>
      </c>
      <c r="F53" s="8" t="s">
        <v>17</v>
      </c>
      <c r="G53" s="9" t="s">
        <v>31</v>
      </c>
      <c r="H53" s="8">
        <v>2</v>
      </c>
      <c r="I53" s="11">
        <f>2/7</f>
        <v>0.2857142857142857</v>
      </c>
    </row>
    <row r="54" spans="2:9" x14ac:dyDescent="0.45">
      <c r="D54" s="2">
        <v>1</v>
      </c>
      <c r="E54" s="12" t="s">
        <v>30</v>
      </c>
      <c r="F54" s="2" t="s">
        <v>17</v>
      </c>
      <c r="G54" s="12" t="s">
        <v>9</v>
      </c>
      <c r="H54" s="2">
        <v>3</v>
      </c>
      <c r="I54" s="2">
        <f>3/4</f>
        <v>0.75</v>
      </c>
    </row>
    <row r="55" spans="2:9" x14ac:dyDescent="0.45">
      <c r="D55" s="13">
        <v>1</v>
      </c>
      <c r="E55" s="14" t="s">
        <v>30</v>
      </c>
      <c r="F55" s="13" t="s">
        <v>17</v>
      </c>
      <c r="G55" s="14" t="s">
        <v>32</v>
      </c>
      <c r="H55" s="13">
        <v>1771</v>
      </c>
      <c r="I55" s="15">
        <f>1771/9655</f>
        <v>0.18342827550491972</v>
      </c>
    </row>
    <row r="56" spans="2:9" x14ac:dyDescent="0.45">
      <c r="D56" s="17">
        <v>2</v>
      </c>
      <c r="E56" s="18" t="s">
        <v>10</v>
      </c>
      <c r="F56" s="17" t="s">
        <v>17</v>
      </c>
      <c r="G56" s="18" t="s">
        <v>33</v>
      </c>
      <c r="H56" s="17">
        <v>1</v>
      </c>
      <c r="I56" s="19">
        <f>1/66</f>
        <v>1.5151515151515152E-2</v>
      </c>
    </row>
    <row r="57" spans="2:9" x14ac:dyDescent="0.45">
      <c r="D57" s="24">
        <v>10</v>
      </c>
      <c r="E57" s="25" t="s">
        <v>15</v>
      </c>
      <c r="F57" s="24" t="s">
        <v>7</v>
      </c>
      <c r="G57" s="25" t="s">
        <v>14</v>
      </c>
      <c r="H57" s="35">
        <v>16</v>
      </c>
      <c r="I57" s="36">
        <v>1</v>
      </c>
    </row>
    <row r="58" spans="2:9" x14ac:dyDescent="0.45">
      <c r="D58" s="30">
        <v>7</v>
      </c>
      <c r="E58" s="31" t="s">
        <v>19</v>
      </c>
      <c r="F58" s="30" t="s">
        <v>20</v>
      </c>
      <c r="G58" s="31" t="s">
        <v>42</v>
      </c>
      <c r="H58" s="30">
        <v>3</v>
      </c>
      <c r="I58" s="30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90327-A04C-4FDC-968D-D6A9B8ED6782}">
  <dimension ref="D4:H9"/>
  <sheetViews>
    <sheetView workbookViewId="0">
      <selection activeCell="D4" sqref="D4:H9"/>
    </sheetView>
  </sheetViews>
  <sheetFormatPr defaultRowHeight="14.25" x14ac:dyDescent="0.45"/>
  <cols>
    <col min="4" max="4" width="2.73046875" bestFit="1" customWidth="1"/>
    <col min="5" max="5" width="30" bestFit="1" customWidth="1"/>
    <col min="6" max="6" width="7.9296875" bestFit="1" customWidth="1"/>
    <col min="7" max="7" width="46.86328125" bestFit="1" customWidth="1"/>
    <col min="8" max="8" width="22.53125" bestFit="1" customWidth="1"/>
  </cols>
  <sheetData>
    <row r="4" spans="4:8" x14ac:dyDescent="0.45">
      <c r="E4" s="3" t="s">
        <v>27</v>
      </c>
      <c r="F4" s="3" t="s">
        <v>28</v>
      </c>
      <c r="G4" s="3" t="s">
        <v>5</v>
      </c>
      <c r="H4" s="3" t="s">
        <v>29</v>
      </c>
    </row>
    <row r="5" spans="4:8" x14ac:dyDescent="0.45">
      <c r="D5" s="6">
        <v>1</v>
      </c>
      <c r="E5" s="5" t="s">
        <v>30</v>
      </c>
      <c r="F5" s="6" t="s">
        <v>17</v>
      </c>
      <c r="G5" s="5" t="s">
        <v>31</v>
      </c>
      <c r="H5" s="6">
        <v>2</v>
      </c>
    </row>
    <row r="6" spans="4:8" x14ac:dyDescent="0.45">
      <c r="D6" s="6">
        <v>1</v>
      </c>
      <c r="E6" s="5" t="s">
        <v>30</v>
      </c>
      <c r="F6" s="6" t="s">
        <v>17</v>
      </c>
      <c r="G6" s="5" t="s">
        <v>32</v>
      </c>
      <c r="H6" s="6">
        <v>129</v>
      </c>
    </row>
    <row r="7" spans="4:8" x14ac:dyDescent="0.45">
      <c r="D7" s="6">
        <v>1</v>
      </c>
      <c r="E7" s="5" t="s">
        <v>30</v>
      </c>
      <c r="F7" s="6" t="s">
        <v>17</v>
      </c>
      <c r="G7" s="5" t="s">
        <v>9</v>
      </c>
      <c r="H7" s="6">
        <v>1</v>
      </c>
    </row>
    <row r="8" spans="4:8" x14ac:dyDescent="0.45">
      <c r="D8" s="6">
        <v>3</v>
      </c>
      <c r="E8" s="5" t="s">
        <v>10</v>
      </c>
      <c r="F8" s="6" t="s">
        <v>17</v>
      </c>
      <c r="G8" s="5" t="s">
        <v>33</v>
      </c>
      <c r="H8" s="6">
        <v>1</v>
      </c>
    </row>
    <row r="9" spans="4:8" x14ac:dyDescent="0.45">
      <c r="D9" s="6">
        <v>17</v>
      </c>
      <c r="E9" s="5" t="s">
        <v>19</v>
      </c>
      <c r="F9" s="6" t="s">
        <v>20</v>
      </c>
      <c r="G9" s="5" t="s">
        <v>42</v>
      </c>
      <c r="H9" s="6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H12"/>
  <sheetViews>
    <sheetView workbookViewId="0">
      <selection activeCell="D4" sqref="D4:H12"/>
    </sheetView>
  </sheetViews>
  <sheetFormatPr defaultColWidth="9.1328125" defaultRowHeight="14.25" x14ac:dyDescent="0.45"/>
  <cols>
    <col min="4" max="4" width="7.1328125" bestFit="1" customWidth="1"/>
    <col min="5" max="5" width="35.1328125" bestFit="1" customWidth="1"/>
    <col min="6" max="6" width="18.3984375" bestFit="1" customWidth="1"/>
    <col min="7" max="7" width="39.1328125" customWidth="1"/>
  </cols>
  <sheetData>
    <row r="2" spans="3:8" x14ac:dyDescent="0.45">
      <c r="D2" s="1" t="s">
        <v>0</v>
      </c>
      <c r="E2" s="2" t="s">
        <v>1</v>
      </c>
    </row>
    <row r="4" spans="3:8" x14ac:dyDescent="0.45">
      <c r="D4" s="3" t="s">
        <v>2</v>
      </c>
      <c r="E4" s="3" t="s">
        <v>3</v>
      </c>
      <c r="F4" s="3" t="s">
        <v>4</v>
      </c>
      <c r="G4" s="3" t="s">
        <v>5</v>
      </c>
      <c r="H4" s="3" t="s">
        <v>23</v>
      </c>
    </row>
    <row r="5" spans="3:8" x14ac:dyDescent="0.45">
      <c r="D5" s="6">
        <v>1</v>
      </c>
      <c r="E5" s="5" t="s">
        <v>6</v>
      </c>
      <c r="F5" s="6" t="s">
        <v>7</v>
      </c>
      <c r="G5" s="5" t="s">
        <v>8</v>
      </c>
      <c r="H5" s="5">
        <v>3</v>
      </c>
    </row>
    <row r="6" spans="3:8" x14ac:dyDescent="0.45">
      <c r="D6" s="6">
        <v>1</v>
      </c>
      <c r="E6" s="5" t="s">
        <v>6</v>
      </c>
      <c r="F6" s="6" t="s">
        <v>7</v>
      </c>
      <c r="G6" s="5" t="s">
        <v>9</v>
      </c>
      <c r="H6" s="5">
        <v>1</v>
      </c>
    </row>
    <row r="7" spans="3:8" x14ac:dyDescent="0.45">
      <c r="D7" s="6">
        <v>1</v>
      </c>
      <c r="E7" s="5" t="s">
        <v>30</v>
      </c>
      <c r="F7" s="6" t="s">
        <v>17</v>
      </c>
      <c r="G7" s="5" t="s">
        <v>32</v>
      </c>
      <c r="H7" s="5">
        <v>2036</v>
      </c>
    </row>
    <row r="8" spans="3:8" x14ac:dyDescent="0.45">
      <c r="D8" s="6">
        <v>2</v>
      </c>
      <c r="E8" s="5" t="s">
        <v>10</v>
      </c>
      <c r="F8" s="6" t="s">
        <v>7</v>
      </c>
      <c r="G8" s="5" t="s">
        <v>11</v>
      </c>
      <c r="H8" s="5">
        <v>66</v>
      </c>
    </row>
    <row r="9" spans="3:8" x14ac:dyDescent="0.45">
      <c r="D9" s="6">
        <v>3</v>
      </c>
      <c r="E9" s="5" t="s">
        <v>12</v>
      </c>
      <c r="F9" s="6" t="s">
        <v>7</v>
      </c>
      <c r="G9" s="5" t="s">
        <v>13</v>
      </c>
      <c r="H9" s="5">
        <v>87</v>
      </c>
    </row>
    <row r="10" spans="3:8" x14ac:dyDescent="0.45">
      <c r="C10" t="s">
        <v>46</v>
      </c>
      <c r="D10" s="6">
        <v>10</v>
      </c>
      <c r="E10" s="5" t="s">
        <v>15</v>
      </c>
      <c r="F10" s="6" t="s">
        <v>7</v>
      </c>
      <c r="G10" s="5" t="s">
        <v>14</v>
      </c>
      <c r="H10" s="5">
        <v>4</v>
      </c>
    </row>
    <row r="11" spans="3:8" x14ac:dyDescent="0.45">
      <c r="D11" s="6">
        <v>24</v>
      </c>
      <c r="E11" s="5" t="s">
        <v>19</v>
      </c>
      <c r="F11" s="6" t="s">
        <v>20</v>
      </c>
      <c r="G11" s="5" t="s">
        <v>21</v>
      </c>
      <c r="H11" s="5" t="s">
        <v>22</v>
      </c>
    </row>
    <row r="12" spans="3:8" x14ac:dyDescent="0.45">
      <c r="C12" t="s">
        <v>47</v>
      </c>
      <c r="D12" s="6">
        <v>22</v>
      </c>
      <c r="E12" s="5" t="s">
        <v>18</v>
      </c>
      <c r="F12" s="6" t="s">
        <v>48</v>
      </c>
      <c r="G12" s="5" t="s">
        <v>26</v>
      </c>
      <c r="H12" s="5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745F5-D459-4B3D-93B2-696B6DE1BBE5}">
  <dimension ref="C2:H10"/>
  <sheetViews>
    <sheetView workbookViewId="0">
      <selection activeCell="D4" sqref="D4:H10"/>
    </sheetView>
  </sheetViews>
  <sheetFormatPr defaultColWidth="9.1328125" defaultRowHeight="14.25" x14ac:dyDescent="0.45"/>
  <cols>
    <col min="4" max="4" width="7.1328125" bestFit="1" customWidth="1"/>
    <col min="5" max="5" width="35.1328125" bestFit="1" customWidth="1"/>
    <col min="6" max="6" width="18.3984375" bestFit="1" customWidth="1"/>
    <col min="7" max="7" width="40.1328125" customWidth="1"/>
  </cols>
  <sheetData>
    <row r="2" spans="3:8" x14ac:dyDescent="0.45">
      <c r="D2" s="1" t="s">
        <v>0</v>
      </c>
      <c r="E2" s="4" t="s">
        <v>24</v>
      </c>
      <c r="F2" s="4" t="s">
        <v>25</v>
      </c>
    </row>
    <row r="4" spans="3:8" x14ac:dyDescent="0.45">
      <c r="D4" s="3" t="s">
        <v>2</v>
      </c>
      <c r="E4" s="3" t="s">
        <v>3</v>
      </c>
      <c r="F4" s="3" t="s">
        <v>4</v>
      </c>
      <c r="G4" s="3" t="s">
        <v>5</v>
      </c>
      <c r="H4" s="3" t="s">
        <v>23</v>
      </c>
    </row>
    <row r="5" spans="3:8" x14ac:dyDescent="0.45">
      <c r="D5" s="6">
        <v>1</v>
      </c>
      <c r="E5" s="5" t="s">
        <v>6</v>
      </c>
      <c r="F5" s="6" t="s">
        <v>7</v>
      </c>
      <c r="G5" s="5" t="s">
        <v>8</v>
      </c>
      <c r="H5" s="5">
        <v>7</v>
      </c>
    </row>
    <row r="6" spans="3:8" x14ac:dyDescent="0.45">
      <c r="D6" s="6">
        <v>1</v>
      </c>
      <c r="E6" s="5" t="s">
        <v>6</v>
      </c>
      <c r="F6" s="6" t="s">
        <v>7</v>
      </c>
      <c r="G6" s="5" t="s">
        <v>9</v>
      </c>
      <c r="H6" s="5">
        <v>2</v>
      </c>
    </row>
    <row r="7" spans="3:8" x14ac:dyDescent="0.45">
      <c r="D7" s="7">
        <v>1</v>
      </c>
      <c r="E7" s="5" t="s">
        <v>30</v>
      </c>
      <c r="F7" s="6" t="s">
        <v>17</v>
      </c>
      <c r="G7" s="5" t="s">
        <v>32</v>
      </c>
      <c r="H7" s="5">
        <v>9655</v>
      </c>
    </row>
    <row r="8" spans="3:8" x14ac:dyDescent="0.45">
      <c r="C8" t="s">
        <v>46</v>
      </c>
      <c r="D8" s="6">
        <v>10</v>
      </c>
      <c r="E8" s="5" t="s">
        <v>15</v>
      </c>
      <c r="F8" s="6" t="s">
        <v>7</v>
      </c>
      <c r="G8" s="5" t="s">
        <v>14</v>
      </c>
      <c r="H8" s="5">
        <v>9</v>
      </c>
    </row>
    <row r="9" spans="3:8" x14ac:dyDescent="0.45">
      <c r="D9" s="6">
        <v>24</v>
      </c>
      <c r="E9" s="5" t="s">
        <v>19</v>
      </c>
      <c r="F9" s="6" t="s">
        <v>20</v>
      </c>
      <c r="G9" s="5" t="s">
        <v>21</v>
      </c>
      <c r="H9" s="5" t="s">
        <v>22</v>
      </c>
    </row>
    <row r="10" spans="3:8" x14ac:dyDescent="0.45">
      <c r="C10" t="s">
        <v>47</v>
      </c>
      <c r="D10" s="6">
        <v>22</v>
      </c>
      <c r="E10" s="5" t="s">
        <v>18</v>
      </c>
      <c r="F10" s="6" t="s">
        <v>48</v>
      </c>
      <c r="G10" s="5" t="s">
        <v>26</v>
      </c>
      <c r="H10" s="5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Athens, Padua, Liberec, Warsaw</vt:lpstr>
      <vt:lpstr>Padua</vt:lpstr>
      <vt:lpstr>Liberec</vt:lpstr>
      <vt:lpstr>Warsaw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 Zarehparast Malekzadeh</dc:creator>
  <cp:lastModifiedBy>Mehdi Zarehparast Malekzadeh</cp:lastModifiedBy>
  <dcterms:created xsi:type="dcterms:W3CDTF">2015-06-05T18:17:20Z</dcterms:created>
  <dcterms:modified xsi:type="dcterms:W3CDTF">2023-07-01T08:47:02Z</dcterms:modified>
</cp:coreProperties>
</file>