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nnaro Riccio\Desktop\nuovo progetto pascale novembre 2022\excel data\"/>
    </mc:Choice>
  </mc:AlternateContent>
  <bookViews>
    <workbookView xWindow="0" yWindow="0" windowWidth="21600" windowHeight="9600"/>
  </bookViews>
  <sheets>
    <sheet name="Foglio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F29" i="1"/>
  <c r="H27" i="1"/>
  <c r="G27" i="1"/>
  <c r="F27" i="1"/>
  <c r="H26" i="1"/>
  <c r="G26" i="1"/>
  <c r="F26" i="1"/>
  <c r="E26" i="1"/>
  <c r="D26" i="1"/>
  <c r="H24" i="1"/>
  <c r="G24" i="1"/>
  <c r="F24" i="1"/>
  <c r="E24" i="1"/>
  <c r="D24" i="1"/>
  <c r="C24" i="1"/>
  <c r="B24" i="1"/>
  <c r="H22" i="1"/>
  <c r="G22" i="1"/>
  <c r="F22" i="1"/>
  <c r="E22" i="1"/>
  <c r="D22" i="1"/>
  <c r="B22" i="1"/>
  <c r="H20" i="1"/>
  <c r="H21" i="1" s="1"/>
  <c r="G20" i="1"/>
  <c r="F20" i="1"/>
  <c r="F21" i="1" s="1"/>
  <c r="E20" i="1"/>
  <c r="D20" i="1"/>
  <c r="D21" i="1" s="1"/>
  <c r="B20" i="1"/>
  <c r="G15" i="1"/>
  <c r="F15" i="1"/>
  <c r="E15" i="1"/>
  <c r="G14" i="1"/>
  <c r="F14" i="1"/>
  <c r="E14" i="1"/>
  <c r="J13" i="1"/>
  <c r="H13" i="1"/>
  <c r="G13" i="1"/>
  <c r="F13" i="1"/>
  <c r="E13" i="1"/>
  <c r="D13" i="1"/>
  <c r="C13" i="1"/>
  <c r="B13" i="1"/>
  <c r="J11" i="1"/>
  <c r="H11" i="1"/>
  <c r="G11" i="1"/>
  <c r="F11" i="1"/>
  <c r="E11" i="1"/>
  <c r="D11" i="1"/>
  <c r="C11" i="1"/>
  <c r="B11" i="1"/>
  <c r="J9" i="1"/>
  <c r="G9" i="1"/>
  <c r="F9" i="1"/>
  <c r="E9" i="1"/>
  <c r="C9" i="1"/>
  <c r="B9" i="1"/>
  <c r="J7" i="1"/>
  <c r="J8" i="1" s="1"/>
  <c r="H7" i="1"/>
  <c r="H14" i="1" s="1"/>
  <c r="G7" i="1"/>
  <c r="G8" i="1" s="1"/>
  <c r="F7" i="1"/>
  <c r="F8" i="1" s="1"/>
  <c r="E7" i="1"/>
  <c r="E8" i="1" s="1"/>
  <c r="D7" i="1"/>
  <c r="D9" i="1" s="1"/>
  <c r="C7" i="1"/>
  <c r="B7" i="1"/>
  <c r="B8" i="1" s="1"/>
  <c r="B21" i="1" l="1"/>
  <c r="E21" i="1"/>
  <c r="G21" i="1"/>
  <c r="D8" i="1"/>
  <c r="H8" i="1"/>
  <c r="H9" i="1"/>
</calcChain>
</file>

<file path=xl/sharedStrings.xml><?xml version="1.0" encoding="utf-8"?>
<sst xmlns="http://schemas.openxmlformats.org/spreadsheetml/2006/main" count="54" uniqueCount="41">
  <si>
    <t>Granzyme B Curva + treatments Atezo Ipi 100 nM on HFC + hPBMCs maggio 2021</t>
  </si>
  <si>
    <t>250 pg/ml</t>
  </si>
  <si>
    <t>500 pg/ml</t>
  </si>
  <si>
    <t>2500 pg/ml</t>
  </si>
  <si>
    <t>5000 pg/ml</t>
  </si>
  <si>
    <t>10000 pg/ml</t>
  </si>
  <si>
    <t>20000 pg/ml</t>
  </si>
  <si>
    <t>media</t>
  </si>
  <si>
    <t>sott b</t>
  </si>
  <si>
    <t>assorb reale</t>
  </si>
  <si>
    <t xml:space="preserve">HFC cells co-cultured with hPBMCs </t>
  </si>
  <si>
    <t>Untreated cells</t>
  </si>
  <si>
    <t>hPBMCs</t>
  </si>
  <si>
    <t xml:space="preserve">Untreated co-cultured cells </t>
  </si>
  <si>
    <t>anti-LAG-3 (100nM)</t>
  </si>
  <si>
    <t>Nivolumab (100nM)</t>
  </si>
  <si>
    <t>anti-LAG-3 (200nM)</t>
  </si>
  <si>
    <t>anti-LAG-3 + Nivolumab (100nM)</t>
  </si>
  <si>
    <t>bianco</t>
  </si>
  <si>
    <t xml:space="preserve">sottr b </t>
  </si>
  <si>
    <t>dev st</t>
  </si>
  <si>
    <t>Untreated co-culture cells</t>
  </si>
  <si>
    <t>Unrelated (100nM)</t>
  </si>
  <si>
    <t>Atezolizumab (100nM)</t>
  </si>
  <si>
    <t>Ipilimumab (100nM)</t>
  </si>
  <si>
    <t>Atezolizumab + Ipilimumab (100nM)</t>
  </si>
  <si>
    <t xml:space="preserve">dev st </t>
  </si>
  <si>
    <t>valore pg/ml</t>
  </si>
  <si>
    <t>dev st pg/ml</t>
  </si>
  <si>
    <t>fattore di diluizione</t>
  </si>
  <si>
    <t>p value on nt</t>
  </si>
  <si>
    <t>p value combo on single</t>
  </si>
  <si>
    <t>as *** p &lt; 0.001; ** p &lt; 0.01; * p &lt; 0.05.</t>
  </si>
  <si>
    <t>*</t>
  </si>
  <si>
    <t xml:space="preserve">Relatlimab </t>
  </si>
  <si>
    <t xml:space="preserve">Nivolumab </t>
  </si>
  <si>
    <t>Relatlimab + Nivolumab</t>
  </si>
  <si>
    <t>Unrelated hIgG ctrl</t>
  </si>
  <si>
    <t xml:space="preserve">Atezolizumab </t>
  </si>
  <si>
    <t xml:space="preserve">Ipilimumab </t>
  </si>
  <si>
    <t xml:space="preserve">Atezolizumab + Ipilimumab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</si>
</sst>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2" borderId="0" xfId="0" applyFill="1"/>
    <xf numFmtId="0" fontId="2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392360992608133E-2"/>
          <c:y val="0.19486111111111112"/>
          <c:w val="0.88949009503455934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/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aseline="0"/>
                      <a:t>y = 0,1504x + 0,2051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yVal>
            <c:numRef>
              <c:f>[1]Sheet1!$B$7:$G$7</c:f>
              <c:numCache>
                <c:formatCode>General</c:formatCode>
                <c:ptCount val="6"/>
                <c:pt idx="0">
                  <c:v>0.24766666666666667</c:v>
                </c:pt>
                <c:pt idx="1">
                  <c:v>0.38766666666666671</c:v>
                </c:pt>
                <c:pt idx="2">
                  <c:v>0.90633333333333332</c:v>
                </c:pt>
                <c:pt idx="3">
                  <c:v>0.94733333333333325</c:v>
                </c:pt>
                <c:pt idx="4">
                  <c:v>0.93966666666666654</c:v>
                </c:pt>
                <c:pt idx="5">
                  <c:v>0.96133333333333326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0E-4BC8-84DF-5F51AA9E85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774776"/>
        <c:axId val="522776696"/>
      </c:scatterChart>
      <c:valAx>
        <c:axId val="522774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776696"/>
        <c:crosses val="autoZero"/>
        <c:crossBetween val="midCat"/>
      </c:valAx>
      <c:valAx>
        <c:axId val="522776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2774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1251858</xdr:colOff>
      <xdr:row>42</xdr:row>
      <xdr:rowOff>114754</xdr:rowOff>
    </xdr:from>
    <xdr:to>
      <xdr:col>4</xdr:col>
      <xdr:colOff>1030969</xdr:colOff>
      <xdr:row>57</xdr:row>
      <xdr:rowOff>454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FC3A964E-D309-4BF6-9F4B-9FD3E0413A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nnaro%20Riccio/Desktop/RACCOLTA%20ORDINI/PER%20MARGHERITA/Granzyme%20B%2018-11-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Foglio1"/>
    </sheetNames>
    <sheetDataSet>
      <sheetData sheetId="0">
        <row r="7">
          <cell r="B7">
            <v>0.24766666666666667</v>
          </cell>
          <cell r="C7">
            <v>0.38766666666666671</v>
          </cell>
          <cell r="D7">
            <v>0.90633333333333332</v>
          </cell>
          <cell r="E7">
            <v>0.94733333333333325</v>
          </cell>
          <cell r="F7">
            <v>0.93966666666666654</v>
          </cell>
          <cell r="G7">
            <v>0.96133333333333326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tabSelected="1" zoomScale="65" zoomScaleNormal="65" workbookViewId="0">
      <selection activeCell="K29" sqref="K29"/>
    </sheetView>
  </sheetViews>
  <sheetFormatPr defaultRowHeight="15" x14ac:dyDescent="0.25"/>
  <cols>
    <col min="1" max="1" width="15.28515625" customWidth="1"/>
    <col min="2" max="2" width="16.5703125" bestFit="1" customWidth="1"/>
    <col min="3" max="3" width="16" bestFit="1" customWidth="1"/>
    <col min="4" max="4" width="11.28515625" customWidth="1"/>
    <col min="5" max="5" width="15.28515625" customWidth="1"/>
    <col min="6" max="6" width="16.42578125" customWidth="1"/>
    <col min="7" max="7" width="16.28515625" customWidth="1"/>
    <col min="8" max="8" width="23" customWidth="1"/>
    <col min="9" max="9" width="11.85546875" bestFit="1" customWidth="1"/>
  </cols>
  <sheetData>
    <row r="1" spans="1:10" x14ac:dyDescent="0.25">
      <c r="A1" t="s">
        <v>10</v>
      </c>
    </row>
    <row r="3" spans="1:10" x14ac:dyDescent="0.25">
      <c r="D3" t="s">
        <v>13</v>
      </c>
      <c r="E3" t="s">
        <v>34</v>
      </c>
      <c r="G3" t="s">
        <v>35</v>
      </c>
      <c r="H3" t="s">
        <v>36</v>
      </c>
    </row>
    <row r="4" spans="1:10" x14ac:dyDescent="0.25">
      <c r="B4" t="s">
        <v>11</v>
      </c>
      <c r="C4" t="s">
        <v>12</v>
      </c>
      <c r="D4" t="s">
        <v>13</v>
      </c>
      <c r="E4" t="s">
        <v>14</v>
      </c>
      <c r="F4" t="s">
        <v>16</v>
      </c>
      <c r="G4" t="s">
        <v>15</v>
      </c>
      <c r="H4" t="s">
        <v>17</v>
      </c>
      <c r="J4" t="s">
        <v>18</v>
      </c>
    </row>
    <row r="5" spans="1:10" x14ac:dyDescent="0.25">
      <c r="B5" s="2">
        <v>4.7E-2</v>
      </c>
      <c r="C5" s="2">
        <v>4.2999999999999997E-2</v>
      </c>
      <c r="D5" s="2">
        <v>9.9000000000000005E-2</v>
      </c>
      <c r="E5" s="2">
        <v>8.1000000000000003E-2</v>
      </c>
      <c r="F5" s="2">
        <v>0.155</v>
      </c>
      <c r="G5" s="2">
        <v>0.115</v>
      </c>
      <c r="H5" s="2">
        <v>0.17799999999999999</v>
      </c>
      <c r="I5" s="2"/>
      <c r="J5" s="2">
        <v>4.1000000000000002E-2</v>
      </c>
    </row>
    <row r="6" spans="1:10" x14ac:dyDescent="0.25">
      <c r="B6" s="2">
        <v>4.7E-2</v>
      </c>
      <c r="C6" s="2">
        <v>4.2999999999999997E-2</v>
      </c>
      <c r="D6" s="2">
        <v>7.4999999999999997E-2</v>
      </c>
      <c r="E6" s="2">
        <v>8.6999999999999994E-2</v>
      </c>
      <c r="F6" s="2">
        <v>8.5000000000000006E-2</v>
      </c>
      <c r="G6" s="2">
        <v>7.0999999999999994E-2</v>
      </c>
      <c r="H6" s="2">
        <v>0.121</v>
      </c>
      <c r="I6" s="2"/>
      <c r="J6" s="2">
        <v>4.5999999999999999E-2</v>
      </c>
    </row>
    <row r="7" spans="1:10" x14ac:dyDescent="0.25">
      <c r="A7" t="s">
        <v>7</v>
      </c>
      <c r="B7">
        <f>AVERAGE(B5:B6)</f>
        <v>4.7E-2</v>
      </c>
      <c r="C7">
        <f t="shared" ref="C7:J7" si="0">AVERAGE(C5:C6)</f>
        <v>4.2999999999999997E-2</v>
      </c>
      <c r="D7">
        <f t="shared" si="0"/>
        <v>8.6999999999999994E-2</v>
      </c>
      <c r="E7">
        <f t="shared" si="0"/>
        <v>8.3999999999999991E-2</v>
      </c>
      <c r="F7">
        <f t="shared" si="0"/>
        <v>0.12</v>
      </c>
      <c r="G7">
        <f t="shared" si="0"/>
        <v>9.2999999999999999E-2</v>
      </c>
      <c r="H7">
        <f t="shared" si="0"/>
        <v>0.14949999999999999</v>
      </c>
      <c r="J7">
        <f t="shared" si="0"/>
        <v>4.3499999999999997E-2</v>
      </c>
    </row>
    <row r="8" spans="1:10" x14ac:dyDescent="0.25">
      <c r="A8" t="s">
        <v>19</v>
      </c>
      <c r="B8" s="3">
        <f>B7-$J$7</f>
        <v>3.5000000000000031E-3</v>
      </c>
      <c r="C8" s="3">
        <v>0</v>
      </c>
      <c r="D8" s="3">
        <f t="shared" ref="D8:J8" si="1">D7-$J$7</f>
        <v>4.3499999999999997E-2</v>
      </c>
      <c r="E8" s="3">
        <f t="shared" si="1"/>
        <v>4.0499999999999994E-2</v>
      </c>
      <c r="F8" s="3">
        <f t="shared" si="1"/>
        <v>7.6499999999999999E-2</v>
      </c>
      <c r="G8" s="3">
        <f t="shared" si="1"/>
        <v>4.9500000000000002E-2</v>
      </c>
      <c r="H8" s="3">
        <f t="shared" si="1"/>
        <v>0.106</v>
      </c>
      <c r="I8" s="3"/>
      <c r="J8">
        <f t="shared" si="1"/>
        <v>0</v>
      </c>
    </row>
    <row r="9" spans="1:10" x14ac:dyDescent="0.25">
      <c r="A9" t="s">
        <v>20</v>
      </c>
      <c r="B9">
        <f>_xlfn.STDEV.S(B5:B6)</f>
        <v>0</v>
      </c>
      <c r="C9">
        <f t="shared" ref="C9:J9" si="2">_xlfn.STDEV.S(C5:C6)</f>
        <v>0</v>
      </c>
      <c r="D9">
        <f>_xlfn.STDEV.S(D6:D7)</f>
        <v>8.485281374238568E-3</v>
      </c>
      <c r="E9">
        <f t="shared" si="2"/>
        <v>4.2426406871192788E-3</v>
      </c>
      <c r="F9">
        <f t="shared" si="2"/>
        <v>4.9497474683058332E-2</v>
      </c>
      <c r="G9">
        <f>_xlfn.STDEV.S(G6:G7)</f>
        <v>1.5556349186104186E-2</v>
      </c>
      <c r="H9">
        <f>_xlfn.STDEV.S(H5:H7)</f>
        <v>2.8499999999999887E-2</v>
      </c>
      <c r="J9">
        <f t="shared" si="2"/>
        <v>3.5355339059327359E-3</v>
      </c>
    </row>
    <row r="10" spans="1:10" x14ac:dyDescent="0.25">
      <c r="A10" t="s">
        <v>27</v>
      </c>
      <c r="B10">
        <v>6.65</v>
      </c>
      <c r="C10">
        <v>0</v>
      </c>
      <c r="D10">
        <v>81.739999999999995</v>
      </c>
      <c r="E10">
        <v>77</v>
      </c>
      <c r="F10">
        <v>144</v>
      </c>
      <c r="G10">
        <v>94.1</v>
      </c>
      <c r="H10">
        <v>201.5</v>
      </c>
    </row>
    <row r="11" spans="1:10" x14ac:dyDescent="0.25">
      <c r="A11" t="s">
        <v>29</v>
      </c>
      <c r="B11">
        <f>B10*50</f>
        <v>332.5</v>
      </c>
      <c r="C11">
        <f t="shared" ref="C11:J11" si="3">C10*50</f>
        <v>0</v>
      </c>
      <c r="D11">
        <f t="shared" si="3"/>
        <v>4086.9999999999995</v>
      </c>
      <c r="E11">
        <f t="shared" si="3"/>
        <v>3850</v>
      </c>
      <c r="F11">
        <f t="shared" si="3"/>
        <v>7200</v>
      </c>
      <c r="G11">
        <f t="shared" si="3"/>
        <v>4705</v>
      </c>
      <c r="H11">
        <f t="shared" si="3"/>
        <v>10075</v>
      </c>
      <c r="J11">
        <f t="shared" si="3"/>
        <v>0</v>
      </c>
    </row>
    <row r="12" spans="1:10" x14ac:dyDescent="0.25">
      <c r="A12" t="s">
        <v>28</v>
      </c>
      <c r="D12">
        <v>16</v>
      </c>
      <c r="E12">
        <v>8</v>
      </c>
      <c r="F12">
        <v>93</v>
      </c>
      <c r="G12">
        <v>28</v>
      </c>
      <c r="H12">
        <v>53</v>
      </c>
    </row>
    <row r="13" spans="1:10" x14ac:dyDescent="0.25">
      <c r="A13" t="s">
        <v>29</v>
      </c>
      <c r="B13">
        <f>B12*50</f>
        <v>0</v>
      </c>
      <c r="C13">
        <f t="shared" ref="C13:J13" si="4">C12*50</f>
        <v>0</v>
      </c>
      <c r="D13">
        <f t="shared" si="4"/>
        <v>800</v>
      </c>
      <c r="E13">
        <f t="shared" si="4"/>
        <v>400</v>
      </c>
      <c r="F13">
        <f t="shared" si="4"/>
        <v>4650</v>
      </c>
      <c r="G13">
        <f t="shared" si="4"/>
        <v>1400</v>
      </c>
      <c r="H13">
        <f t="shared" si="4"/>
        <v>2650</v>
      </c>
      <c r="J13">
        <f t="shared" si="4"/>
        <v>0</v>
      </c>
    </row>
    <row r="14" spans="1:10" x14ac:dyDescent="0.25">
      <c r="A14" t="s">
        <v>30</v>
      </c>
      <c r="E14">
        <f>_xlfn.T.TEST(E5:E6,D5:D6,2,2)</f>
        <v>0.83096914905429631</v>
      </c>
      <c r="F14">
        <f>_xlfn.T.TEST(F5:F6,D5:D6,2,2)</f>
        <v>0.46656106785334639</v>
      </c>
      <c r="G14">
        <f>_xlfn.T.TEST(G5:G6,D5:D6,2,2)</f>
        <v>0.83307553477760254</v>
      </c>
      <c r="H14">
        <f>_xlfn.T.TEST(H5:H7,D5:D7,2,2)</f>
        <v>2.4880382171996531E-2</v>
      </c>
    </row>
    <row r="15" spans="1:10" x14ac:dyDescent="0.25">
      <c r="A15" t="s">
        <v>31</v>
      </c>
      <c r="E15">
        <f>_xlfn.T.TEST(H5:H6,E5:E6,2,2)</f>
        <v>0.14961953303035325</v>
      </c>
      <c r="F15">
        <f>_xlfn.T.TEST(H5:H6,F5:F6,2,2)</f>
        <v>0.58048272753321273</v>
      </c>
      <c r="G15">
        <f>_xlfn.T.TEST(H5:H6,G5:G6,2,2)</f>
        <v>0.25714140865974044</v>
      </c>
    </row>
    <row r="16" spans="1:10" x14ac:dyDescent="0.25">
      <c r="D16" t="s">
        <v>21</v>
      </c>
      <c r="E16" t="s">
        <v>37</v>
      </c>
      <c r="F16" t="s">
        <v>38</v>
      </c>
      <c r="G16" t="s">
        <v>39</v>
      </c>
      <c r="H16" t="s">
        <v>40</v>
      </c>
    </row>
    <row r="17" spans="1:8" x14ac:dyDescent="0.25">
      <c r="B17" t="s">
        <v>11</v>
      </c>
      <c r="D17" t="s">
        <v>21</v>
      </c>
      <c r="E17" t="s">
        <v>22</v>
      </c>
      <c r="F17" t="s">
        <v>23</v>
      </c>
      <c r="G17" t="s">
        <v>24</v>
      </c>
      <c r="H17" t="s">
        <v>25</v>
      </c>
    </row>
    <row r="18" spans="1:8" x14ac:dyDescent="0.25">
      <c r="B18" s="2">
        <v>4.3999999999999997E-2</v>
      </c>
      <c r="C18" s="2"/>
      <c r="D18" s="2">
        <v>4.4999999999999998E-2</v>
      </c>
      <c r="E18" s="2">
        <v>4.2000000000000003E-2</v>
      </c>
      <c r="F18" s="2">
        <v>0.06</v>
      </c>
      <c r="G18" s="2">
        <v>0.11700000000000001</v>
      </c>
      <c r="H18" s="2">
        <v>0.152</v>
      </c>
    </row>
    <row r="19" spans="1:8" x14ac:dyDescent="0.25">
      <c r="B19" s="2">
        <v>4.3999999999999997E-2</v>
      </c>
      <c r="C19" s="2"/>
      <c r="D19" s="2">
        <v>4.2999999999999997E-2</v>
      </c>
      <c r="E19" s="2">
        <v>4.3999999999999997E-2</v>
      </c>
      <c r="F19" s="2">
        <v>4.1000000000000002E-2</v>
      </c>
      <c r="G19" s="2">
        <v>9.0999999999999998E-2</v>
      </c>
      <c r="H19" s="2">
        <v>0.107</v>
      </c>
    </row>
    <row r="20" spans="1:8" x14ac:dyDescent="0.25">
      <c r="A20" t="s">
        <v>7</v>
      </c>
      <c r="B20">
        <f>AVERAGE(B18:B19)</f>
        <v>4.3999999999999997E-2</v>
      </c>
      <c r="D20">
        <f t="shared" ref="D20:H20" si="5">AVERAGE(D18:D19)</f>
        <v>4.3999999999999997E-2</v>
      </c>
      <c r="E20">
        <f t="shared" si="5"/>
        <v>4.2999999999999997E-2</v>
      </c>
      <c r="F20">
        <f t="shared" si="5"/>
        <v>5.0500000000000003E-2</v>
      </c>
      <c r="G20">
        <f t="shared" si="5"/>
        <v>0.10400000000000001</v>
      </c>
      <c r="H20">
        <f t="shared" si="5"/>
        <v>0.1295</v>
      </c>
    </row>
    <row r="21" spans="1:8" x14ac:dyDescent="0.25">
      <c r="A21" t="s">
        <v>19</v>
      </c>
      <c r="B21" s="3">
        <f>B20-$J$8</f>
        <v>4.3999999999999997E-2</v>
      </c>
      <c r="C21" s="3"/>
      <c r="D21" s="3">
        <f t="shared" ref="D21:H21" si="6">D20-$J$8</f>
        <v>4.3999999999999997E-2</v>
      </c>
      <c r="E21" s="3">
        <f t="shared" si="6"/>
        <v>4.2999999999999997E-2</v>
      </c>
      <c r="F21" s="3">
        <f t="shared" si="6"/>
        <v>5.0500000000000003E-2</v>
      </c>
      <c r="G21" s="3">
        <f t="shared" si="6"/>
        <v>0.10400000000000001</v>
      </c>
      <c r="H21" s="3">
        <f t="shared" si="6"/>
        <v>0.1295</v>
      </c>
    </row>
    <row r="22" spans="1:8" x14ac:dyDescent="0.25">
      <c r="A22" t="s">
        <v>26</v>
      </c>
      <c r="B22">
        <f>_xlfn.STDEV.S(B18:B19)</f>
        <v>0</v>
      </c>
      <c r="D22">
        <f t="shared" ref="D22:H22" si="7">_xlfn.STDEV.S(D18:D19)</f>
        <v>1.4142135623730963E-3</v>
      </c>
      <c r="E22">
        <f t="shared" si="7"/>
        <v>1.4142135623730913E-3</v>
      </c>
      <c r="F22">
        <f t="shared" si="7"/>
        <v>1.3435028842544374E-2</v>
      </c>
      <c r="G22">
        <f t="shared" si="7"/>
        <v>1.8384776310850181E-2</v>
      </c>
      <c r="H22">
        <f t="shared" si="7"/>
        <v>3.181980515339463E-2</v>
      </c>
    </row>
    <row r="23" spans="1:8" x14ac:dyDescent="0.25">
      <c r="A23" t="s">
        <v>27</v>
      </c>
      <c r="B23">
        <v>83.65</v>
      </c>
      <c r="D23">
        <v>83.65</v>
      </c>
      <c r="E23">
        <v>81.75</v>
      </c>
      <c r="F23">
        <v>95</v>
      </c>
      <c r="G23">
        <v>197.7</v>
      </c>
      <c r="H23">
        <v>245.3</v>
      </c>
    </row>
    <row r="24" spans="1:8" x14ac:dyDescent="0.25">
      <c r="A24" t="s">
        <v>29</v>
      </c>
      <c r="B24">
        <f>B23*50</f>
        <v>4182.5</v>
      </c>
      <c r="C24">
        <f t="shared" ref="C24:H24" si="8">C23*50</f>
        <v>0</v>
      </c>
      <c r="D24">
        <f t="shared" si="8"/>
        <v>4182.5</v>
      </c>
      <c r="E24">
        <f t="shared" si="8"/>
        <v>4087.5</v>
      </c>
      <c r="F24">
        <f t="shared" si="8"/>
        <v>4750</v>
      </c>
      <c r="G24">
        <f t="shared" si="8"/>
        <v>9885</v>
      </c>
      <c r="H24">
        <f t="shared" si="8"/>
        <v>12265</v>
      </c>
    </row>
    <row r="25" spans="1:8" x14ac:dyDescent="0.25">
      <c r="A25" t="s">
        <v>28</v>
      </c>
      <c r="D25">
        <v>2.66</v>
      </c>
      <c r="E25">
        <v>2.6</v>
      </c>
      <c r="F25">
        <v>25</v>
      </c>
      <c r="G25">
        <v>34</v>
      </c>
      <c r="H25">
        <v>59</v>
      </c>
    </row>
    <row r="26" spans="1:8" x14ac:dyDescent="0.25">
      <c r="A26" t="s">
        <v>29</v>
      </c>
      <c r="D26">
        <f>D25*50</f>
        <v>133</v>
      </c>
      <c r="E26">
        <f t="shared" ref="E26:H26" si="9">E25*50</f>
        <v>130</v>
      </c>
      <c r="F26">
        <f t="shared" si="9"/>
        <v>1250</v>
      </c>
      <c r="G26">
        <f t="shared" si="9"/>
        <v>1700</v>
      </c>
      <c r="H26">
        <f t="shared" si="9"/>
        <v>2950</v>
      </c>
    </row>
    <row r="27" spans="1:8" x14ac:dyDescent="0.25">
      <c r="A27" t="s">
        <v>30</v>
      </c>
      <c r="F27">
        <f>_xlfn.T.TEST(F18:F19,D18:D19,2,2)</f>
        <v>0.56642572512270417</v>
      </c>
      <c r="G27">
        <f>_xlfn.T.TEST(G18:G19,D18:D19,2,2)</f>
        <v>4.4120518184250834E-2</v>
      </c>
      <c r="H27">
        <f>_xlfn.T.TEST(H18:H19,D18:D19,2,2)</f>
        <v>6.2911701858961222E-2</v>
      </c>
    </row>
    <row r="28" spans="1:8" x14ac:dyDescent="0.25">
      <c r="G28" t="s">
        <v>33</v>
      </c>
    </row>
    <row r="29" spans="1:8" x14ac:dyDescent="0.25">
      <c r="A29" t="s">
        <v>31</v>
      </c>
      <c r="F29">
        <f>_xlfn.T.TEST(H18:H19,F18:F19,2,2)</f>
        <v>8.3746149158358985E-2</v>
      </c>
      <c r="G29">
        <f>_xlfn.T.TEST(H18:H19,G18:G19,2,2)</f>
        <v>0.42990954767812128</v>
      </c>
    </row>
    <row r="31" spans="1:8" x14ac:dyDescent="0.25">
      <c r="A31" t="s">
        <v>32</v>
      </c>
    </row>
    <row r="35" spans="1:7" x14ac:dyDescent="0.25">
      <c r="A35" t="s">
        <v>0</v>
      </c>
    </row>
    <row r="36" spans="1:7" x14ac:dyDescent="0.25">
      <c r="B36" t="s">
        <v>1</v>
      </c>
      <c r="C36" s="1" t="s">
        <v>2</v>
      </c>
      <c r="D36" t="s">
        <v>3</v>
      </c>
      <c r="E36" t="s">
        <v>4</v>
      </c>
      <c r="F36" t="s">
        <v>5</v>
      </c>
      <c r="G36" t="s">
        <v>6</v>
      </c>
    </row>
    <row r="37" spans="1:7" x14ac:dyDescent="0.25">
      <c r="B37">
        <v>0.27200000000000002</v>
      </c>
      <c r="C37">
        <v>0.45900000000000002</v>
      </c>
      <c r="D37">
        <v>0.93600000000000005</v>
      </c>
      <c r="E37">
        <v>0.97899999999999998</v>
      </c>
      <c r="F37">
        <v>0.96399999999999997</v>
      </c>
      <c r="G37">
        <v>1.0009999999999999</v>
      </c>
    </row>
    <row r="38" spans="1:7" x14ac:dyDescent="0.25">
      <c r="B38">
        <v>0.26900000000000002</v>
      </c>
      <c r="C38">
        <v>0.39600000000000002</v>
      </c>
      <c r="D38">
        <v>0.93100000000000005</v>
      </c>
      <c r="E38">
        <v>0.97499999999999998</v>
      </c>
      <c r="F38">
        <v>0.96899999999999997</v>
      </c>
      <c r="G38">
        <v>0.98799999999999999</v>
      </c>
    </row>
    <row r="39" spans="1:7" x14ac:dyDescent="0.25">
      <c r="B39">
        <v>0.29199999999999998</v>
      </c>
      <c r="C39">
        <v>0.39800000000000002</v>
      </c>
      <c r="D39">
        <v>0.94199999999999995</v>
      </c>
      <c r="E39">
        <v>0.97799999999999998</v>
      </c>
      <c r="F39">
        <v>0.97599999999999998</v>
      </c>
      <c r="G39">
        <v>0.98499999999999999</v>
      </c>
    </row>
    <row r="40" spans="1:7" x14ac:dyDescent="0.25">
      <c r="A40" t="s">
        <v>7</v>
      </c>
      <c r="B40">
        <v>0.27766666666666667</v>
      </c>
      <c r="C40">
        <v>0.41766666666666669</v>
      </c>
      <c r="D40">
        <v>0.93633333333333335</v>
      </c>
      <c r="E40">
        <v>0.97733333333333328</v>
      </c>
      <c r="F40">
        <v>0.96966666666666657</v>
      </c>
      <c r="G40">
        <v>0.99133333333333329</v>
      </c>
    </row>
    <row r="41" spans="1:7" x14ac:dyDescent="0.25">
      <c r="A41" t="s">
        <v>8</v>
      </c>
      <c r="B41">
        <v>0.24766666666666667</v>
      </c>
      <c r="C41">
        <v>0.38766666666666671</v>
      </c>
      <c r="D41">
        <v>0.90633333333333332</v>
      </c>
      <c r="E41">
        <v>0.94733333333333325</v>
      </c>
      <c r="F41">
        <v>0.93966666666666654</v>
      </c>
      <c r="G41">
        <v>0.96133333333333326</v>
      </c>
    </row>
    <row r="42" spans="1:7" x14ac:dyDescent="0.25">
      <c r="A42" s="1" t="s">
        <v>9</v>
      </c>
      <c r="B42" s="1">
        <v>0.24234906666666667</v>
      </c>
      <c r="C42" s="1">
        <v>0.26340506666666669</v>
      </c>
      <c r="D42" s="1">
        <v>0.34141253333333332</v>
      </c>
      <c r="E42" s="1">
        <v>0.34757893333333334</v>
      </c>
      <c r="F42" s="1">
        <v>0.34642586666666664</v>
      </c>
      <c r="G42" s="1">
        <v>0.34968453333333333</v>
      </c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Margherita Passariello</dc:creator>
  <cp:lastModifiedBy>Margherita Passariello</cp:lastModifiedBy>
  <cp:lastPrinted>2022-12-14T15:31:16Z</cp:lastPrinted>
  <dcterms:created xsi:type="dcterms:W3CDTF">2022-12-14T15:02:50Z</dcterms:created>
  <dcterms:modified xsi:type="dcterms:W3CDTF">2023-05-15T11:34:00Z</dcterms:modified>
</cp:coreProperties>
</file>