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04"/>
  <workbookPr/>
  <mc:AlternateContent xmlns:mc="http://schemas.openxmlformats.org/markup-compatibility/2006">
    <mc:Choice Requires="x15">
      <x15ac:absPath xmlns:x15ac="http://schemas.microsoft.com/office/spreadsheetml/2010/11/ac" url="U:\Besta Mirko\Articolo LHON e Idebenone\Raw Data\"/>
    </mc:Choice>
  </mc:AlternateContent>
  <xr:revisionPtr revIDLastSave="0" documentId="11_0DC31F2CB8D815814F889B7B2F227F02D6A69BCC" xr6:coauthVersionLast="47" xr6:coauthVersionMax="47" xr10:uidLastSave="{00000000-0000-0000-0000-000000000000}"/>
  <bookViews>
    <workbookView xWindow="0" yWindow="240" windowWidth="23040" windowHeight="9150" tabRatio="831" firstSheet="1" activeTab="1" xr2:uid="{00000000-000D-0000-FFFF-FFFF00000000}"/>
  </bookViews>
  <sheets>
    <sheet name="OCR" sheetId="26" r:id="rId1"/>
    <sheet name="ATP prod" sheetId="27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7" i="27" l="1"/>
  <c r="C54" i="26" l="1"/>
  <c r="E18" i="27"/>
  <c r="K20" i="27"/>
  <c r="H18" i="27"/>
  <c r="F47" i="27"/>
  <c r="G47" i="27"/>
  <c r="B24" i="27"/>
  <c r="H49" i="27"/>
  <c r="C18" i="27"/>
  <c r="D19" i="27"/>
  <c r="C47" i="27"/>
  <c r="J49" i="27"/>
  <c r="C55" i="27"/>
  <c r="I19" i="27"/>
  <c r="F20" i="27"/>
  <c r="G20" i="27"/>
  <c r="E49" i="27"/>
  <c r="I49" i="27"/>
  <c r="B18" i="27"/>
  <c r="J18" i="27"/>
  <c r="B48" i="27"/>
  <c r="K46" i="26"/>
  <c r="K57" i="26" s="1"/>
  <c r="C46" i="26"/>
  <c r="C57" i="26" s="1"/>
  <c r="J47" i="26"/>
  <c r="J58" i="26" s="1"/>
  <c r="D48" i="26"/>
  <c r="D59" i="26" s="1"/>
  <c r="J46" i="26"/>
  <c r="J57" i="26" s="1"/>
  <c r="E48" i="26"/>
  <c r="E59" i="26" s="1"/>
  <c r="E47" i="26"/>
  <c r="E58" i="26" s="1"/>
  <c r="F48" i="26"/>
  <c r="F59" i="26" s="1"/>
  <c r="B25" i="26"/>
  <c r="I48" i="26"/>
  <c r="I59" i="26" s="1"/>
  <c r="F46" i="26"/>
  <c r="F57" i="26" s="1"/>
  <c r="G46" i="26"/>
  <c r="G57" i="26" s="1"/>
  <c r="F47" i="26"/>
  <c r="F58" i="26" s="1"/>
  <c r="H48" i="26"/>
  <c r="H59" i="26" s="1"/>
  <c r="J48" i="26"/>
  <c r="J59" i="26" s="1"/>
  <c r="B53" i="26"/>
  <c r="B47" i="26"/>
  <c r="B58" i="26" s="1"/>
  <c r="K47" i="26"/>
  <c r="K58" i="26" s="1"/>
  <c r="G18" i="27"/>
  <c r="D18" i="27"/>
  <c r="I18" i="27"/>
  <c r="E19" i="27"/>
  <c r="J19" i="27"/>
  <c r="C24" i="27"/>
  <c r="B47" i="27"/>
  <c r="C48" i="27"/>
  <c r="H48" i="27"/>
  <c r="F49" i="27"/>
  <c r="K49" i="27"/>
  <c r="F19" i="27"/>
  <c r="K19" i="27"/>
  <c r="H20" i="27"/>
  <c r="B25" i="27"/>
  <c r="H47" i="27"/>
  <c r="D48" i="27"/>
  <c r="I48" i="27"/>
  <c r="G49" i="27"/>
  <c r="B53" i="27"/>
  <c r="E53" i="27" s="1"/>
  <c r="F18" i="27"/>
  <c r="K18" i="27"/>
  <c r="G19" i="27"/>
  <c r="D20" i="27"/>
  <c r="I20" i="27"/>
  <c r="C25" i="27"/>
  <c r="D47" i="27"/>
  <c r="I47" i="27"/>
  <c r="E48" i="27"/>
  <c r="J48" i="27"/>
  <c r="C53" i="27"/>
  <c r="E20" i="27"/>
  <c r="J20" i="27"/>
  <c r="C26" i="27"/>
  <c r="E47" i="27"/>
  <c r="J47" i="27"/>
  <c r="F48" i="27"/>
  <c r="K48" i="27"/>
  <c r="B54" i="27"/>
  <c r="C19" i="27"/>
  <c r="H19" i="27"/>
  <c r="G48" i="27"/>
  <c r="D49" i="27"/>
  <c r="C54" i="27"/>
  <c r="B19" i="27"/>
  <c r="C25" i="26"/>
  <c r="B46" i="26"/>
  <c r="B57" i="26" s="1"/>
  <c r="C47" i="26"/>
  <c r="C58" i="26" s="1"/>
  <c r="H47" i="26"/>
  <c r="H58" i="26" s="1"/>
  <c r="K48" i="26"/>
  <c r="K59" i="26" s="1"/>
  <c r="C53" i="26"/>
  <c r="B24" i="26"/>
  <c r="E24" i="26" s="1"/>
  <c r="H46" i="26"/>
  <c r="H57" i="26" s="1"/>
  <c r="D47" i="26"/>
  <c r="D58" i="26" s="1"/>
  <c r="I47" i="26"/>
  <c r="I58" i="26" s="1"/>
  <c r="G48" i="26"/>
  <c r="G59" i="26" s="1"/>
  <c r="B52" i="26"/>
  <c r="E52" i="26" s="1"/>
  <c r="C24" i="26"/>
  <c r="D46" i="26"/>
  <c r="D57" i="26" s="1"/>
  <c r="I46" i="26"/>
  <c r="I57" i="26" s="1"/>
  <c r="C52" i="26"/>
  <c r="C26" i="26"/>
  <c r="E46" i="26"/>
  <c r="E57" i="26" s="1"/>
  <c r="G47" i="26"/>
  <c r="G58" i="26" s="1"/>
  <c r="F54" i="27" l="1"/>
  <c r="F52" i="26"/>
  <c r="E53" i="26"/>
  <c r="F24" i="26"/>
  <c r="F25" i="26"/>
  <c r="F53" i="26"/>
  <c r="F53" i="27"/>
  <c r="E25" i="26"/>
  <c r="E54" i="27"/>
</calcChain>
</file>

<file path=xl/sharedStrings.xml><?xml version="1.0" encoding="utf-8"?>
<sst xmlns="http://schemas.openxmlformats.org/spreadsheetml/2006/main" count="139" uniqueCount="21">
  <si>
    <t>OCR Basal (pMoles/min)</t>
  </si>
  <si>
    <t>NT</t>
  </si>
  <si>
    <t>CTR1</t>
  </si>
  <si>
    <t>CTR2</t>
  </si>
  <si>
    <t>#1</t>
  </si>
  <si>
    <t>#2</t>
  </si>
  <si>
    <t>#3</t>
  </si>
  <si>
    <t>#4</t>
  </si>
  <si>
    <t>#5</t>
  </si>
  <si>
    <t>#6</t>
  </si>
  <si>
    <t>#7</t>
  </si>
  <si>
    <t>#8</t>
  </si>
  <si>
    <t>NT Basal OCR</t>
  </si>
  <si>
    <t>DEV.ST NT</t>
  </si>
  <si>
    <t>T.TEST</t>
  </si>
  <si>
    <t>Mid CTRs</t>
  </si>
  <si>
    <t>Mid LHON</t>
  </si>
  <si>
    <t>Mid Basal OCR</t>
  </si>
  <si>
    <t>%OCR Basal (pMoles/min)</t>
  </si>
  <si>
    <t>ATP Prod</t>
  </si>
  <si>
    <t>% ATP Prod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</si>
</sst>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7E36B4"/>
        <bgColor indexed="64"/>
      </patternFill>
    </fill>
    <fill>
      <patternFill patternType="solid">
        <fgColor rgb="FFBF95D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3">
    <xf numFmtId="0" fontId="0" fillId="0" borderId="0" xfId="0"/>
    <xf numFmtId="2" fontId="0" fillId="0" borderId="0" xfId="0" applyNumberFormat="1"/>
    <xf numFmtId="0" fontId="1" fillId="0" borderId="0" xfId="0" applyFont="1"/>
    <xf numFmtId="1" fontId="1" fillId="0" borderId="0" xfId="0" applyNumberFormat="1" applyFont="1"/>
    <xf numFmtId="9" fontId="0" fillId="0" borderId="0" xfId="1" applyFont="1"/>
    <xf numFmtId="10" fontId="0" fillId="0" borderId="0" xfId="1" applyNumberFormat="1" applyFont="1"/>
    <xf numFmtId="1" fontId="0" fillId="0" borderId="0" xfId="0" applyNumberFormat="1"/>
    <xf numFmtId="164" fontId="0" fillId="0" borderId="0" xfId="0" applyNumberFormat="1"/>
    <xf numFmtId="1" fontId="1" fillId="0" borderId="2" xfId="0" applyNumberFormat="1" applyFont="1" applyBorder="1"/>
    <xf numFmtId="14" fontId="2" fillId="0" borderId="4" xfId="0" applyNumberFormat="1" applyFont="1" applyBorder="1" applyAlignment="1">
      <alignment horizontal="center"/>
    </xf>
    <xf numFmtId="14" fontId="1" fillId="0" borderId="4" xfId="0" applyNumberFormat="1" applyFont="1" applyBorder="1" applyAlignment="1">
      <alignment horizontal="right"/>
    </xf>
    <xf numFmtId="164" fontId="0" fillId="0" borderId="5" xfId="0" applyNumberFormat="1" applyBorder="1"/>
    <xf numFmtId="14" fontId="1" fillId="0" borderId="6" xfId="0" applyNumberFormat="1" applyFont="1" applyBorder="1" applyAlignment="1">
      <alignment horizontal="right"/>
    </xf>
    <xf numFmtId="164" fontId="0" fillId="0" borderId="7" xfId="0" applyNumberFormat="1" applyBorder="1"/>
    <xf numFmtId="164" fontId="0" fillId="0" borderId="8" xfId="0" applyNumberFormat="1" applyBorder="1"/>
    <xf numFmtId="2" fontId="0" fillId="0" borderId="5" xfId="0" applyNumberFormat="1" applyBorder="1"/>
    <xf numFmtId="0" fontId="0" fillId="0" borderId="5" xfId="0" applyBorder="1"/>
    <xf numFmtId="2" fontId="0" fillId="0" borderId="7" xfId="0" applyNumberFormat="1" applyBorder="1"/>
    <xf numFmtId="0" fontId="0" fillId="0" borderId="7" xfId="0" applyBorder="1"/>
    <xf numFmtId="2" fontId="0" fillId="0" borderId="8" xfId="0" applyNumberFormat="1" applyBorder="1"/>
    <xf numFmtId="0" fontId="0" fillId="0" borderId="8" xfId="0" applyBorder="1"/>
    <xf numFmtId="164" fontId="5" fillId="0" borderId="0" xfId="0" applyNumberFormat="1" applyFont="1"/>
    <xf numFmtId="164" fontId="6" fillId="0" borderId="0" xfId="0" applyNumberFormat="1" applyFont="1"/>
    <xf numFmtId="0" fontId="4" fillId="2" borderId="1" xfId="0" applyFont="1" applyFill="1" applyBorder="1"/>
    <xf numFmtId="0" fontId="4" fillId="3" borderId="1" xfId="0" applyFont="1" applyFill="1" applyBorder="1"/>
    <xf numFmtId="1" fontId="0" fillId="0" borderId="5" xfId="0" applyNumberFormat="1" applyBorder="1"/>
    <xf numFmtId="1" fontId="0" fillId="0" borderId="7" xfId="0" applyNumberFormat="1" applyBorder="1"/>
    <xf numFmtId="0" fontId="4" fillId="4" borderId="1" xfId="0" applyFont="1" applyFill="1" applyBorder="1"/>
    <xf numFmtId="0" fontId="4" fillId="5" borderId="1" xfId="0" applyFont="1" applyFill="1" applyBorder="1"/>
    <xf numFmtId="1" fontId="7" fillId="0" borderId="2" xfId="0" applyNumberFormat="1" applyFont="1" applyBorder="1"/>
    <xf numFmtId="0" fontId="7" fillId="0" borderId="2" xfId="0" applyFont="1" applyBorder="1"/>
    <xf numFmtId="1" fontId="7" fillId="0" borderId="3" xfId="0" applyNumberFormat="1" applyFont="1" applyBorder="1"/>
    <xf numFmtId="1" fontId="7" fillId="0" borderId="0" xfId="0" applyNumberFormat="1" applyFon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colors>
    <mruColors>
      <color rgb="FF00D5D0"/>
      <color rgb="FF00FFFF"/>
      <color rgb="FF7E36B4"/>
      <color rgb="FFBF95DF"/>
      <color rgb="FFA365D1"/>
      <color rgb="FFCEE30B"/>
      <color rgb="FFCCCC00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800" b="0" i="0" baseline="0">
                <a:effectLst/>
              </a:rPr>
              <a:t>Average % Basal OCR</a:t>
            </a:r>
            <a:endParaRPr lang="it-IT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D5D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OCR!$E$53:$F$53</c:f>
                <c:numCache>
                  <c:formatCode>0.00%</c:formatCode>
                  <c:ptCount val="2"/>
                  <c:pt idx="0">
                    <c:v>8.0604844224922381E-2</c:v>
                  </c:pt>
                  <c:pt idx="1">
                    <c:v>0.14955488914820425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OCR!$E$51:$F$51</c:f>
              <c:strCache>
                <c:ptCount val="2"/>
                <c:pt idx="0">
                  <c:v>Mid CTRs</c:v>
                </c:pt>
                <c:pt idx="1">
                  <c:v>Mid LHON</c:v>
                </c:pt>
              </c:strCache>
            </c:strRef>
          </c:cat>
          <c:val>
            <c:numRef>
              <c:f>OCR!$E$52:$F$52</c:f>
              <c:numCache>
                <c:formatCode>0.00%</c:formatCode>
                <c:ptCount val="2"/>
                <c:pt idx="0">
                  <c:v>1</c:v>
                </c:pt>
                <c:pt idx="1">
                  <c:v>0.75190519143938905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5B-4095-A4A9-C760FE7A2B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97472943"/>
        <c:axId val="1797473775"/>
      </c:barChart>
      <c:catAx>
        <c:axId val="17974729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7473775"/>
        <c:crosses val="autoZero"/>
        <c:auto val="1"/>
        <c:lblAlgn val="ctr"/>
        <c:lblOffset val="100"/>
        <c:noMultiLvlLbl val="0"/>
      </c:catAx>
      <c:valAx>
        <c:axId val="1797473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74729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800" b="0" i="0" baseline="0">
                <a:effectLst/>
              </a:rPr>
              <a:t>Average % Basal OCR</a:t>
            </a:r>
            <a:endParaRPr lang="it-IT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D5D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OCR!$B$47:$K$47</c:f>
                <c:numCache>
                  <c:formatCode>0.0000</c:formatCode>
                  <c:ptCount val="10"/>
                  <c:pt idx="0">
                    <c:v>8.4682206804840821</c:v>
                  </c:pt>
                  <c:pt idx="1">
                    <c:v>7.858666246024459</c:v>
                  </c:pt>
                  <c:pt idx="2">
                    <c:v>15.120223956574195</c:v>
                  </c:pt>
                  <c:pt idx="3">
                    <c:v>11.317587259163867</c:v>
                  </c:pt>
                  <c:pt idx="4">
                    <c:v>9.2055250324578388</c:v>
                  </c:pt>
                  <c:pt idx="5">
                    <c:v>25.889722923647788</c:v>
                  </c:pt>
                  <c:pt idx="6">
                    <c:v>9.9706883347786697</c:v>
                  </c:pt>
                  <c:pt idx="7">
                    <c:v>9.344548959065424</c:v>
                  </c:pt>
                  <c:pt idx="8">
                    <c:v>10.670840587942052</c:v>
                  </c:pt>
                  <c:pt idx="9">
                    <c:v>13.338713014803867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OCR!$B$45:$K$45</c:f>
              <c:strCache>
                <c:ptCount val="10"/>
                <c:pt idx="0">
                  <c:v>CTR1</c:v>
                </c:pt>
                <c:pt idx="1">
                  <c:v>CTR2</c:v>
                </c:pt>
                <c:pt idx="2">
                  <c:v>#1</c:v>
                </c:pt>
                <c:pt idx="3">
                  <c:v>#2</c:v>
                </c:pt>
                <c:pt idx="4">
                  <c:v>#3</c:v>
                </c:pt>
                <c:pt idx="5">
                  <c:v>#4</c:v>
                </c:pt>
                <c:pt idx="6">
                  <c:v>#5</c:v>
                </c:pt>
                <c:pt idx="7">
                  <c:v>#6</c:v>
                </c:pt>
                <c:pt idx="8">
                  <c:v>#7</c:v>
                </c:pt>
                <c:pt idx="9">
                  <c:v>#8</c:v>
                </c:pt>
              </c:strCache>
            </c:strRef>
          </c:cat>
          <c:val>
            <c:numRef>
              <c:f>OCR!$B$46:$K$46</c:f>
              <c:numCache>
                <c:formatCode>0.0000</c:formatCode>
                <c:ptCount val="10"/>
                <c:pt idx="0">
                  <c:v>100.36152561416863</c:v>
                </c:pt>
                <c:pt idx="1">
                  <c:v>98.992663476195986</c:v>
                </c:pt>
                <c:pt idx="2">
                  <c:v>80.327933522856725</c:v>
                </c:pt>
                <c:pt idx="3">
                  <c:v>84.458877640840527</c:v>
                </c:pt>
                <c:pt idx="4">
                  <c:v>77.389181026345128</c:v>
                </c:pt>
                <c:pt idx="5">
                  <c:v>70.966269846669775</c:v>
                </c:pt>
                <c:pt idx="6">
                  <c:v>70.715263330348719</c:v>
                </c:pt>
                <c:pt idx="7">
                  <c:v>64.182280958444437</c:v>
                </c:pt>
                <c:pt idx="8">
                  <c:v>67.478997518138158</c:v>
                </c:pt>
                <c:pt idx="9">
                  <c:v>83.538953735368011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94-4255-B742-DABBF2BC4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1963360"/>
        <c:axId val="451951712"/>
      </c:barChart>
      <c:catAx>
        <c:axId val="451963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1951712"/>
        <c:crosses val="autoZero"/>
        <c:auto val="1"/>
        <c:lblAlgn val="ctr"/>
        <c:lblOffset val="100"/>
        <c:noMultiLvlLbl val="0"/>
      </c:catAx>
      <c:valAx>
        <c:axId val="451951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1963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% Average ATP</a:t>
            </a:r>
            <a:r>
              <a:rPr lang="it-IT" baseline="0"/>
              <a:t> Production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7E36B4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'ATP prod'!$B$48:$K$48</c:f>
                <c:numCache>
                  <c:formatCode>0.0000</c:formatCode>
                  <c:ptCount val="10"/>
                  <c:pt idx="0">
                    <c:v>4.3913108904739078</c:v>
                  </c:pt>
                  <c:pt idx="1">
                    <c:v>5.3554202633587327</c:v>
                  </c:pt>
                  <c:pt idx="2">
                    <c:v>20.712752838275399</c:v>
                  </c:pt>
                  <c:pt idx="3">
                    <c:v>18.140868135224085</c:v>
                  </c:pt>
                  <c:pt idx="4">
                    <c:v>11.588283267345121</c:v>
                  </c:pt>
                  <c:pt idx="5">
                    <c:v>24.426432339478968</c:v>
                  </c:pt>
                  <c:pt idx="6">
                    <c:v>16.542216528554288</c:v>
                  </c:pt>
                  <c:pt idx="7">
                    <c:v>14.861583646715093</c:v>
                  </c:pt>
                  <c:pt idx="8">
                    <c:v>11.091273596406504</c:v>
                  </c:pt>
                  <c:pt idx="9">
                    <c:v>18.74587088609907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'ATP prod'!$B$46:$K$46</c:f>
              <c:strCache>
                <c:ptCount val="10"/>
                <c:pt idx="0">
                  <c:v>CTR1</c:v>
                </c:pt>
                <c:pt idx="1">
                  <c:v>CTR2</c:v>
                </c:pt>
                <c:pt idx="2">
                  <c:v>#1</c:v>
                </c:pt>
                <c:pt idx="3">
                  <c:v>#2</c:v>
                </c:pt>
                <c:pt idx="4">
                  <c:v>#3</c:v>
                </c:pt>
                <c:pt idx="5">
                  <c:v>#4</c:v>
                </c:pt>
                <c:pt idx="6">
                  <c:v>#5</c:v>
                </c:pt>
                <c:pt idx="7">
                  <c:v>#6</c:v>
                </c:pt>
                <c:pt idx="8">
                  <c:v>#7</c:v>
                </c:pt>
                <c:pt idx="9">
                  <c:v>#8</c:v>
                </c:pt>
              </c:strCache>
            </c:strRef>
          </c:cat>
          <c:val>
            <c:numRef>
              <c:f>'ATP prod'!$B$47:$K$47</c:f>
              <c:numCache>
                <c:formatCode>0.00</c:formatCode>
                <c:ptCount val="10"/>
                <c:pt idx="0">
                  <c:v>103.4889484716103</c:v>
                </c:pt>
                <c:pt idx="1">
                  <c:v>96.671227708491202</c:v>
                </c:pt>
                <c:pt idx="2">
                  <c:v>80.322234320260932</c:v>
                </c:pt>
                <c:pt idx="3">
                  <c:v>84.664221541348383</c:v>
                </c:pt>
                <c:pt idx="4">
                  <c:v>80.523976877486064</c:v>
                </c:pt>
                <c:pt idx="5">
                  <c:v>66.385653337772254</c:v>
                </c:pt>
                <c:pt idx="6">
                  <c:v>65.775651555525627</c:v>
                </c:pt>
                <c:pt idx="7">
                  <c:v>60.780678469632143</c:v>
                </c:pt>
                <c:pt idx="8">
                  <c:v>71.906796048394881</c:v>
                </c:pt>
                <c:pt idx="9">
                  <c:v>85.453759690937204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7F-41C8-8ECF-E182F27F8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756992"/>
        <c:axId val="114758784"/>
      </c:barChart>
      <c:catAx>
        <c:axId val="1147569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4758784"/>
        <c:crosses val="autoZero"/>
        <c:auto val="1"/>
        <c:lblAlgn val="ctr"/>
        <c:lblOffset val="100"/>
        <c:noMultiLvlLbl val="0"/>
      </c:catAx>
      <c:valAx>
        <c:axId val="11475878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147569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% Average ATP Production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7E36B4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'ATP prod'!$E$54:$F$54</c:f>
                <c:numCache>
                  <c:formatCode>0.00%</c:formatCode>
                  <c:ptCount val="2"/>
                  <c:pt idx="0">
                    <c:v>5.9204527889824769E-2</c:v>
                  </c:pt>
                  <c:pt idx="1">
                    <c:v>0.18724030673399014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'ATP prod'!$E$52:$F$52</c:f>
              <c:strCache>
                <c:ptCount val="2"/>
                <c:pt idx="0">
                  <c:v>Mid CTRs</c:v>
                </c:pt>
                <c:pt idx="1">
                  <c:v>Mid LHON</c:v>
                </c:pt>
              </c:strCache>
            </c:strRef>
          </c:cat>
          <c:val>
            <c:numRef>
              <c:f>'ATP prod'!$E$53:$F$53</c:f>
              <c:numCache>
                <c:formatCode>0.00%</c:formatCode>
                <c:ptCount val="2"/>
                <c:pt idx="0">
                  <c:v>1</c:v>
                </c:pt>
                <c:pt idx="1">
                  <c:v>0.74267502222923065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6A-4354-9056-D12CE8D311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03286815"/>
        <c:axId val="1803298879"/>
      </c:barChart>
      <c:catAx>
        <c:axId val="18032868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3298879"/>
        <c:crosses val="autoZero"/>
        <c:auto val="1"/>
        <c:lblAlgn val="ctr"/>
        <c:lblOffset val="100"/>
        <c:noMultiLvlLbl val="0"/>
      </c:catAx>
      <c:valAx>
        <c:axId val="1803298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32868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387550</xdr:colOff>
      <xdr:row>44</xdr:row>
      <xdr:rowOff>137556</xdr:rowOff>
    </xdr:from>
    <xdr:to>
      <xdr:col>16</xdr:col>
      <xdr:colOff>299358</xdr:colOff>
      <xdr:row>58</xdr:row>
      <xdr:rowOff>38974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217714</xdr:colOff>
      <xdr:row>23</xdr:row>
      <xdr:rowOff>118381</xdr:rowOff>
    </xdr:from>
    <xdr:to>
      <xdr:col>22</xdr:col>
      <xdr:colOff>0</xdr:colOff>
      <xdr:row>42</xdr:row>
      <xdr:rowOff>95250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313763</xdr:colOff>
      <xdr:row>14</xdr:row>
      <xdr:rowOff>129377</xdr:rowOff>
    </xdr:from>
    <xdr:to>
      <xdr:col>20</xdr:col>
      <xdr:colOff>268940</xdr:colOff>
      <xdr:row>36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514960</xdr:colOff>
      <xdr:row>38</xdr:row>
      <xdr:rowOff>65298</xdr:rowOff>
    </xdr:from>
    <xdr:to>
      <xdr:col>16</xdr:col>
      <xdr:colOff>27215</xdr:colOff>
      <xdr:row>52</xdr:row>
      <xdr:rowOff>141498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9"/>
  <sheetViews>
    <sheetView zoomScale="70" zoomScaleNormal="70" workbookViewId="0">
      <selection activeCell="K15" sqref="K15"/>
    </sheetView>
  </sheetViews>
  <sheetFormatPr defaultRowHeight="15"/>
  <cols>
    <col min="1" max="1" width="15" style="2" customWidth="1"/>
    <col min="2" max="2" width="9.140625" customWidth="1"/>
    <col min="3" max="3" width="12.28515625" bestFit="1" customWidth="1"/>
    <col min="4" max="6" width="9.140625" customWidth="1"/>
    <col min="7" max="7" width="9.28515625" bestFit="1" customWidth="1"/>
    <col min="8" max="11" width="9.140625" customWidth="1"/>
    <col min="12" max="12" width="7.140625" customWidth="1"/>
    <col min="13" max="17" width="11" customWidth="1"/>
    <col min="18" max="18" width="12" customWidth="1"/>
    <col min="19" max="19" width="12.5703125" customWidth="1"/>
    <col min="20" max="25" width="11" customWidth="1"/>
    <col min="26" max="26" width="13" customWidth="1"/>
    <col min="27" max="27" width="10.5703125" customWidth="1"/>
    <col min="28" max="28" width="9.5703125" customWidth="1"/>
  </cols>
  <sheetData>
    <row r="1" spans="1:26" ht="15.75">
      <c r="A1" s="23" t="s">
        <v>0</v>
      </c>
      <c r="B1" s="8"/>
      <c r="C1" s="8"/>
      <c r="D1" s="29"/>
      <c r="E1" s="29"/>
      <c r="F1" s="29"/>
      <c r="G1" s="30"/>
      <c r="H1" s="29"/>
      <c r="I1" s="30"/>
      <c r="J1" s="29"/>
      <c r="K1" s="31"/>
    </row>
    <row r="2" spans="1:26" ht="18.75">
      <c r="A2" s="9" t="s">
        <v>1</v>
      </c>
      <c r="B2" s="2" t="s">
        <v>2</v>
      </c>
      <c r="C2" s="2" t="s">
        <v>3</v>
      </c>
      <c r="D2" s="32" t="s">
        <v>4</v>
      </c>
      <c r="E2" s="32" t="s">
        <v>5</v>
      </c>
      <c r="F2" s="32" t="s">
        <v>6</v>
      </c>
      <c r="G2" s="32" t="s">
        <v>7</v>
      </c>
      <c r="H2" s="32" t="s">
        <v>8</v>
      </c>
      <c r="I2" s="32" t="s">
        <v>9</v>
      </c>
      <c r="J2" s="32" t="s">
        <v>10</v>
      </c>
      <c r="K2" s="32" t="s">
        <v>11</v>
      </c>
    </row>
    <row r="3" spans="1:26">
      <c r="A3" s="10">
        <v>44411.5</v>
      </c>
      <c r="B3" s="7">
        <v>3.3126184564661863E-3</v>
      </c>
      <c r="C3" s="7">
        <v>3.2802451978062863E-3</v>
      </c>
      <c r="D3" s="7">
        <v>3.0912367644547328E-3</v>
      </c>
      <c r="E3" s="7">
        <v>2.9567800107017793E-3</v>
      </c>
      <c r="F3" s="7"/>
      <c r="G3" s="7"/>
      <c r="H3" s="7"/>
      <c r="I3" s="7">
        <v>2.2090361508098249E-3</v>
      </c>
      <c r="J3" s="7"/>
      <c r="K3" s="11">
        <v>2.5350636441074026E-3</v>
      </c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>
      <c r="A4" s="10">
        <v>44411.625</v>
      </c>
      <c r="B4" s="7">
        <v>3.2724404889653354E-3</v>
      </c>
      <c r="C4" s="7">
        <v>3.4730344723918798E-3</v>
      </c>
      <c r="D4" s="7">
        <v>2.7945780997518329E-3</v>
      </c>
      <c r="E4" s="7">
        <v>2.5791812921153049E-3</v>
      </c>
      <c r="F4" s="7"/>
      <c r="G4" s="7"/>
      <c r="H4" s="7"/>
      <c r="I4" s="7">
        <v>2.1681472048764882E-3</v>
      </c>
      <c r="J4" s="7"/>
      <c r="K4" s="11">
        <v>2.3398451741920593E-3</v>
      </c>
    </row>
    <row r="5" spans="1:26">
      <c r="A5" s="10">
        <v>44413</v>
      </c>
      <c r="B5" s="7">
        <v>3.5147254069594577E-3</v>
      </c>
      <c r="C5" s="7">
        <v>3.4206170214942E-3</v>
      </c>
      <c r="D5" s="7">
        <v>1.9959720571015786E-3</v>
      </c>
      <c r="E5" s="7">
        <v>3.4425968125419305E-3</v>
      </c>
      <c r="F5" s="7">
        <v>2.5073813332647087E-3</v>
      </c>
      <c r="G5" s="7"/>
      <c r="H5" s="7">
        <v>2.3359639852574875E-3</v>
      </c>
      <c r="I5" s="7">
        <v>2.0870620584074202E-3</v>
      </c>
      <c r="J5" s="7">
        <v>1.9625247664260795E-3</v>
      </c>
      <c r="K5" s="11"/>
    </row>
    <row r="6" spans="1:26">
      <c r="A6" s="10">
        <v>44462</v>
      </c>
      <c r="B6" s="7">
        <v>4.4805365925257796E-3</v>
      </c>
      <c r="C6" s="7">
        <v>3.5347181885463713E-3</v>
      </c>
      <c r="D6" s="7"/>
      <c r="E6" s="7"/>
      <c r="F6" s="7"/>
      <c r="G6" s="7">
        <v>1.9047151746267089E-3</v>
      </c>
      <c r="H6" s="7"/>
      <c r="I6" s="7">
        <v>3.2078009349918975E-3</v>
      </c>
      <c r="J6" s="7"/>
      <c r="K6" s="11"/>
    </row>
    <row r="7" spans="1:26">
      <c r="A7" s="10">
        <v>44463</v>
      </c>
      <c r="B7" s="7">
        <v>3.8557957139512349E-3</v>
      </c>
      <c r="C7" s="7">
        <v>3.3508745191072717E-3</v>
      </c>
      <c r="D7" s="7"/>
      <c r="E7" s="7"/>
      <c r="F7" s="7"/>
      <c r="G7" s="7">
        <v>1.5914450485389863E-3</v>
      </c>
      <c r="H7" s="7"/>
      <c r="I7" s="7">
        <v>2.516164587248427E-3</v>
      </c>
      <c r="J7" s="7"/>
      <c r="K7" s="11"/>
    </row>
    <row r="8" spans="1:26">
      <c r="A8" s="10">
        <v>44490.5</v>
      </c>
      <c r="B8" s="7">
        <v>3.4285023553273534E-3</v>
      </c>
      <c r="C8" s="7">
        <v>3.8002757330224818E-3</v>
      </c>
      <c r="D8" s="7">
        <v>2.5120079385591021E-3</v>
      </c>
      <c r="E8" s="7">
        <v>2.6969861483986872E-3</v>
      </c>
      <c r="F8" s="7"/>
      <c r="G8" s="7"/>
      <c r="H8" s="7">
        <v>2.1296370803272659E-3</v>
      </c>
      <c r="I8" s="7"/>
      <c r="J8" s="7"/>
      <c r="K8" s="11"/>
    </row>
    <row r="9" spans="1:26">
      <c r="A9" s="10">
        <v>44490.625</v>
      </c>
      <c r="B9" s="7">
        <v>3.9286750369510511E-3</v>
      </c>
      <c r="C9" s="7">
        <v>3.4685189498753501E-3</v>
      </c>
      <c r="D9" s="7">
        <v>2.941373293671968E-3</v>
      </c>
      <c r="E9" s="7">
        <v>2.6680177703975452E-3</v>
      </c>
      <c r="F9" s="7"/>
      <c r="G9" s="7"/>
      <c r="H9" s="7">
        <v>3.0462917626955044E-3</v>
      </c>
      <c r="I9" s="7"/>
      <c r="J9" s="7"/>
      <c r="K9" s="11"/>
    </row>
    <row r="10" spans="1:26">
      <c r="A10" s="10">
        <v>44505.5</v>
      </c>
      <c r="B10" s="7">
        <v>3.3335710205929462E-3</v>
      </c>
      <c r="C10" s="7">
        <v>4.3928485768010761E-3</v>
      </c>
      <c r="D10" s="7"/>
      <c r="E10" s="7"/>
      <c r="F10" s="7">
        <v>2.7057880086354832E-3</v>
      </c>
      <c r="G10" s="7"/>
      <c r="H10" s="7"/>
      <c r="I10" s="7"/>
      <c r="J10" s="7">
        <v>2.4274415456415018E-3</v>
      </c>
      <c r="K10" s="11">
        <v>3.0365524362330784E-3</v>
      </c>
    </row>
    <row r="11" spans="1:26">
      <c r="A11" s="10">
        <v>44505.625</v>
      </c>
      <c r="B11" s="7">
        <v>2.665699386472653E-3</v>
      </c>
      <c r="C11" s="7">
        <v>2.9113430159840759E-3</v>
      </c>
      <c r="D11" s="7"/>
      <c r="E11" s="7"/>
      <c r="F11" s="7">
        <v>2.3707772835466537E-3</v>
      </c>
      <c r="G11" s="7"/>
      <c r="H11" s="7"/>
      <c r="I11" s="7"/>
      <c r="J11" s="7">
        <v>2.1119314309852536E-3</v>
      </c>
      <c r="K11" s="11">
        <v>2.7346851171019164E-3</v>
      </c>
    </row>
    <row r="12" spans="1:26">
      <c r="A12" s="10">
        <v>44512.5</v>
      </c>
      <c r="B12" s="7">
        <v>3.1947717754467358E-3</v>
      </c>
      <c r="C12" s="7">
        <v>2.9446426110029864E-3</v>
      </c>
      <c r="D12" s="7"/>
      <c r="E12" s="7"/>
      <c r="F12" s="7"/>
      <c r="G12" s="7">
        <v>2.6163848983748158E-3</v>
      </c>
      <c r="H12" s="7"/>
      <c r="I12" s="7">
        <v>1.5660549535514491E-3</v>
      </c>
      <c r="J12" s="7"/>
      <c r="K12" s="11"/>
    </row>
    <row r="13" spans="1:26">
      <c r="A13" s="10">
        <v>44512.625</v>
      </c>
      <c r="B13" s="7">
        <v>3.6543767394073869E-3</v>
      </c>
      <c r="C13" s="7">
        <v>3.2574177741017097E-3</v>
      </c>
      <c r="D13" s="7"/>
      <c r="E13" s="7"/>
      <c r="F13" s="7"/>
      <c r="G13" s="7">
        <v>2.5348713529667849E-3</v>
      </c>
      <c r="H13" s="7"/>
      <c r="I13" s="7">
        <v>1.9875689206212159E-3</v>
      </c>
      <c r="J13" s="7"/>
      <c r="K13" s="11"/>
    </row>
    <row r="14" spans="1:26">
      <c r="A14" s="10">
        <v>44546</v>
      </c>
      <c r="B14" s="7">
        <v>3.7990494028170246E-3</v>
      </c>
      <c r="C14" s="7">
        <v>3.0563498883215468E-3</v>
      </c>
      <c r="D14" s="7"/>
      <c r="E14" s="7"/>
      <c r="F14" s="7">
        <v>2.9221555874562708E-3</v>
      </c>
      <c r="G14" s="7"/>
      <c r="H14" s="7"/>
      <c r="I14" s="7"/>
      <c r="J14" s="7">
        <v>2.6563189170708316E-3</v>
      </c>
      <c r="K14" s="11">
        <v>3.3487504716552853E-3</v>
      </c>
    </row>
    <row r="15" spans="1:26">
      <c r="A15" s="12">
        <v>44581</v>
      </c>
      <c r="B15" s="13">
        <v>2.2344991281461283E-3</v>
      </c>
      <c r="C15" s="13">
        <v>2.8842891657824767E-3</v>
      </c>
      <c r="D15" s="13">
        <v>2.4836338971076732E-3</v>
      </c>
      <c r="E15" s="13">
        <v>2.3787508841190213E-3</v>
      </c>
      <c r="F15" s="13"/>
      <c r="G15" s="13">
        <v>2.6768549525378726E-3</v>
      </c>
      <c r="H15" s="13">
        <v>1.8774704186122202E-3</v>
      </c>
      <c r="I15" s="13"/>
      <c r="J15" s="13"/>
      <c r="K15" s="14"/>
    </row>
    <row r="17" spans="1:23">
      <c r="B17" s="2" t="s">
        <v>2</v>
      </c>
      <c r="C17" s="2" t="s">
        <v>3</v>
      </c>
      <c r="D17" s="32" t="s">
        <v>4</v>
      </c>
      <c r="E17" s="32" t="s">
        <v>5</v>
      </c>
      <c r="F17" s="32" t="s">
        <v>6</v>
      </c>
      <c r="G17" s="32" t="s">
        <v>7</v>
      </c>
      <c r="H17" s="32" t="s">
        <v>8</v>
      </c>
      <c r="I17" s="32" t="s">
        <v>9</v>
      </c>
      <c r="J17" s="32" t="s">
        <v>10</v>
      </c>
      <c r="K17" s="32" t="s">
        <v>11</v>
      </c>
    </row>
    <row r="18" spans="1:23">
      <c r="A18" s="2" t="s">
        <v>12</v>
      </c>
      <c r="B18" s="7">
        <v>3.4365585772330206E-3</v>
      </c>
      <c r="C18" s="7">
        <v>3.3673211626336704E-3</v>
      </c>
      <c r="D18" s="7">
        <v>2.6364670084411475E-3</v>
      </c>
      <c r="E18" s="7">
        <v>2.7870521530457115E-3</v>
      </c>
      <c r="F18" s="7">
        <v>2.6265255532257792E-3</v>
      </c>
      <c r="G18" s="7">
        <v>2.2648542854090338E-3</v>
      </c>
      <c r="H18" s="7">
        <v>2.3473408117231196E-3</v>
      </c>
      <c r="I18" s="7">
        <v>2.2488335443581033E-3</v>
      </c>
      <c r="J18" s="7">
        <v>2.2895541650309165E-3</v>
      </c>
      <c r="K18" s="7">
        <v>2.7989793686579488E-3</v>
      </c>
    </row>
    <row r="19" spans="1:23">
      <c r="A19" s="2" t="s">
        <v>13</v>
      </c>
      <c r="B19" s="7">
        <v>5.6593446288874375E-4</v>
      </c>
      <c r="C19" s="7">
        <v>4.110922836676368E-4</v>
      </c>
      <c r="D19" s="7">
        <v>3.9341181823646858E-4</v>
      </c>
      <c r="E19" s="7">
        <v>3.7168471497631801E-4</v>
      </c>
      <c r="F19" s="7">
        <v>2.4033461158053199E-4</v>
      </c>
      <c r="G19" s="7">
        <v>4.871877763645597E-4</v>
      </c>
      <c r="H19" s="7">
        <v>5.0227315444603096E-4</v>
      </c>
      <c r="I19" s="7">
        <v>5.0986832974324282E-4</v>
      </c>
      <c r="J19" s="7">
        <v>3.1199753005018403E-4</v>
      </c>
      <c r="K19" s="7">
        <v>4.0102328395742699E-4</v>
      </c>
    </row>
    <row r="20" spans="1:23">
      <c r="A20" s="2" t="s">
        <v>14</v>
      </c>
      <c r="B20" s="7"/>
      <c r="C20" s="7"/>
      <c r="D20" s="22">
        <v>1.1848376068088117E-3</v>
      </c>
      <c r="E20" s="22">
        <v>6.9894546720631967E-3</v>
      </c>
      <c r="F20" s="22">
        <v>4.3871068790942705E-3</v>
      </c>
      <c r="G20" s="22">
        <v>4.5404679485520571E-5</v>
      </c>
      <c r="H20" s="22">
        <v>3.9157307062012014E-4</v>
      </c>
      <c r="I20" s="22">
        <v>4.8431898784943043E-6</v>
      </c>
      <c r="J20" s="22">
        <v>1.4132301875695256E-4</v>
      </c>
      <c r="K20" s="22">
        <v>1.455034992641086E-2</v>
      </c>
    </row>
    <row r="23" spans="1:23">
      <c r="B23" s="3" t="s">
        <v>15</v>
      </c>
      <c r="C23" s="3" t="s">
        <v>16</v>
      </c>
      <c r="E23" s="3" t="s">
        <v>15</v>
      </c>
      <c r="F23" s="3" t="s">
        <v>16</v>
      </c>
    </row>
    <row r="24" spans="1:23">
      <c r="A24" s="2" t="s">
        <v>17</v>
      </c>
      <c r="B24" s="7">
        <f>AVERAGE(B3:C15)</f>
        <v>3.4019398699333455E-3</v>
      </c>
      <c r="C24" s="7">
        <f>AVERAGE(D3:K15)</f>
        <v>2.5038000041385871E-3</v>
      </c>
      <c r="E24" s="5">
        <f>B24/B24</f>
        <v>1</v>
      </c>
      <c r="F24" s="5">
        <f>C24/B24</f>
        <v>0.73599184578992694</v>
      </c>
    </row>
    <row r="25" spans="1:23">
      <c r="A25" s="2" t="s">
        <v>13</v>
      </c>
      <c r="B25" s="7">
        <f>STDEV(B3:C15)</f>
        <v>4.8590138962499536E-4</v>
      </c>
      <c r="C25" s="7">
        <f>STDEV(D3:K15)</f>
        <v>4.4565079215528214E-4</v>
      </c>
      <c r="E25" s="5">
        <f>B25/B24</f>
        <v>0.14283068137665691</v>
      </c>
      <c r="F25" s="5">
        <f>C25/B24</f>
        <v>0.13099902090980045</v>
      </c>
    </row>
    <row r="26" spans="1:23">
      <c r="A26" s="2" t="s">
        <v>14</v>
      </c>
      <c r="B26" s="1"/>
      <c r="C26" s="22">
        <f>TTEST(D3:K15,$B$3:$C$15,2,2)</f>
        <v>7.7303243323872383E-11</v>
      </c>
    </row>
    <row r="29" spans="1:23" ht="15.75">
      <c r="A29" s="24" t="s">
        <v>18</v>
      </c>
      <c r="B29" s="8"/>
      <c r="C29" s="8"/>
      <c r="D29" s="29"/>
      <c r="E29" s="29"/>
      <c r="F29" s="29"/>
      <c r="G29" s="30"/>
      <c r="H29" s="29"/>
      <c r="I29" s="30"/>
      <c r="J29" s="29"/>
      <c r="K29" s="31"/>
      <c r="M29" s="6"/>
      <c r="N29" s="6"/>
      <c r="O29" s="6"/>
      <c r="P29" s="6"/>
      <c r="Q29" s="6"/>
      <c r="R29" s="6"/>
      <c r="S29" s="6"/>
      <c r="T29" s="6"/>
      <c r="U29" s="6"/>
    </row>
    <row r="30" spans="1:23" ht="18.75">
      <c r="A30" s="9" t="s">
        <v>1</v>
      </c>
      <c r="B30" s="2" t="s">
        <v>2</v>
      </c>
      <c r="C30" s="2" t="s">
        <v>3</v>
      </c>
      <c r="D30" s="32" t="s">
        <v>4</v>
      </c>
      <c r="E30" s="32" t="s">
        <v>5</v>
      </c>
      <c r="F30" s="32" t="s">
        <v>6</v>
      </c>
      <c r="G30" s="32" t="s">
        <v>7</v>
      </c>
      <c r="H30" s="32" t="s">
        <v>8</v>
      </c>
      <c r="I30" s="32" t="s">
        <v>9</v>
      </c>
      <c r="J30" s="32" t="s">
        <v>10</v>
      </c>
      <c r="K30" s="32" t="s">
        <v>11</v>
      </c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</row>
    <row r="31" spans="1:23">
      <c r="A31" s="10">
        <v>44411.5</v>
      </c>
      <c r="B31" s="6">
        <v>100.38149971226899</v>
      </c>
      <c r="C31" s="6">
        <v>99.400500452148748</v>
      </c>
      <c r="D31" s="6">
        <v>93.673022251011389</v>
      </c>
      <c r="E31" s="6">
        <v>89.598610795077249</v>
      </c>
      <c r="F31" s="7"/>
      <c r="G31" s="7"/>
      <c r="H31" s="7"/>
      <c r="I31" s="6">
        <v>66.939904082241142</v>
      </c>
      <c r="J31" s="7"/>
      <c r="K31" s="25">
        <v>76.819438702583454</v>
      </c>
    </row>
    <row r="32" spans="1:23">
      <c r="A32" s="10">
        <v>44411.625</v>
      </c>
      <c r="B32" s="6">
        <v>97.819584477355619</v>
      </c>
      <c r="C32" s="6">
        <v>103.81572716462757</v>
      </c>
      <c r="D32" s="6">
        <v>83.53535211076472</v>
      </c>
      <c r="E32" s="6">
        <v>77.096724336844275</v>
      </c>
      <c r="F32" s="7"/>
      <c r="G32" s="7"/>
      <c r="H32" s="7"/>
      <c r="I32" s="6">
        <v>64.810119353404914</v>
      </c>
      <c r="J32" s="7"/>
      <c r="K32" s="25">
        <v>69.94250421133863</v>
      </c>
    </row>
    <row r="33" spans="1:24">
      <c r="A33" s="10">
        <v>44413</v>
      </c>
      <c r="B33" s="6">
        <v>101.35693927785252</v>
      </c>
      <c r="C33" s="6">
        <v>98.64306072214751</v>
      </c>
      <c r="D33" s="6">
        <v>57.55943784153169</v>
      </c>
      <c r="E33" s="6">
        <v>99.276909483747332</v>
      </c>
      <c r="F33" s="6">
        <v>72.307354946964566</v>
      </c>
      <c r="G33" s="7"/>
      <c r="H33" s="6">
        <v>67.364056190613425</v>
      </c>
      <c r="I33" s="6">
        <v>60.186272846307411</v>
      </c>
      <c r="J33" s="6">
        <v>56.594891648735938</v>
      </c>
      <c r="K33" s="11"/>
    </row>
    <row r="34" spans="1:24">
      <c r="A34" s="10">
        <v>44462</v>
      </c>
      <c r="B34" s="6">
        <v>110.92758158191508</v>
      </c>
      <c r="C34" s="6">
        <v>87.511335334954239</v>
      </c>
      <c r="D34" s="7"/>
      <c r="E34" s="7"/>
      <c r="F34" s="7"/>
      <c r="G34" s="6">
        <v>47.156282190881406</v>
      </c>
      <c r="H34" s="7"/>
      <c r="I34" s="6">
        <v>79.417630582114214</v>
      </c>
      <c r="J34" s="7"/>
      <c r="K34" s="11"/>
    </row>
    <row r="35" spans="1:24">
      <c r="A35" s="10">
        <v>44463</v>
      </c>
      <c r="B35" s="6">
        <v>107.50846153049045</v>
      </c>
      <c r="C35" s="6">
        <v>93.430096160820867</v>
      </c>
      <c r="D35" s="7"/>
      <c r="E35" s="7"/>
      <c r="F35" s="7"/>
      <c r="G35" s="6">
        <v>44.373151865821846</v>
      </c>
      <c r="H35" s="7"/>
      <c r="I35" s="6">
        <v>70.156461545358994</v>
      </c>
      <c r="J35" s="7"/>
      <c r="K35" s="11"/>
    </row>
    <row r="36" spans="1:24">
      <c r="A36" s="10">
        <v>44490.5</v>
      </c>
      <c r="B36" s="6">
        <v>94.85703706558246</v>
      </c>
      <c r="C36" s="6">
        <v>105.14296293441753</v>
      </c>
      <c r="D36" s="6">
        <v>69.500208966368632</v>
      </c>
      <c r="E36" s="6">
        <v>74.618036836550544</v>
      </c>
      <c r="F36" s="7"/>
      <c r="G36" s="7"/>
      <c r="H36" s="6">
        <v>58.921080556047691</v>
      </c>
      <c r="I36" s="7"/>
      <c r="J36" s="7"/>
      <c r="K36" s="11"/>
    </row>
    <row r="37" spans="1:24">
      <c r="A37" s="10">
        <v>44490.625</v>
      </c>
      <c r="B37" s="6">
        <v>106.22068432834378</v>
      </c>
      <c r="C37" s="6">
        <v>93.77931567165615</v>
      </c>
      <c r="D37" s="6">
        <v>79.526731322991751</v>
      </c>
      <c r="E37" s="6">
        <v>72.135941686779987</v>
      </c>
      <c r="F37" s="7"/>
      <c r="G37" s="7"/>
      <c r="H37" s="6">
        <v>82.363441275722067</v>
      </c>
      <c r="I37" s="7"/>
      <c r="J37" s="7"/>
      <c r="K37" s="11"/>
    </row>
    <row r="38" spans="1:24">
      <c r="A38" s="10">
        <v>44505.5</v>
      </c>
      <c r="B38" s="6">
        <v>82.519116814931266</v>
      </c>
      <c r="C38" s="6">
        <v>108.7404415925344</v>
      </c>
      <c r="D38" s="7"/>
      <c r="E38" s="7"/>
      <c r="F38" s="6">
        <v>66.978995012176668</v>
      </c>
      <c r="G38" s="7"/>
      <c r="H38" s="7"/>
      <c r="I38" s="7"/>
      <c r="J38" s="6">
        <v>60.088815036128722</v>
      </c>
      <c r="K38" s="25">
        <v>75.166727707997552</v>
      </c>
    </row>
    <row r="39" spans="1:24">
      <c r="A39" s="10">
        <v>44505.625</v>
      </c>
      <c r="B39" s="6">
        <v>95.595449849848464</v>
      </c>
      <c r="C39" s="6">
        <v>104.40455015015155</v>
      </c>
      <c r="D39" s="7"/>
      <c r="E39" s="7"/>
      <c r="F39" s="6">
        <v>85.019159348772703</v>
      </c>
      <c r="G39" s="7"/>
      <c r="H39" s="7"/>
      <c r="I39" s="7"/>
      <c r="J39" s="6">
        <v>75.736610145009195</v>
      </c>
      <c r="K39" s="25">
        <v>98.069367946611536</v>
      </c>
    </row>
    <row r="40" spans="1:24">
      <c r="A40" s="10">
        <v>44512.5</v>
      </c>
      <c r="B40" s="6">
        <v>103.47192418824993</v>
      </c>
      <c r="C40" s="6">
        <v>95.370767749000109</v>
      </c>
      <c r="D40" s="7"/>
      <c r="E40" s="7"/>
      <c r="F40" s="7"/>
      <c r="G40" s="6">
        <v>84.739192305548926</v>
      </c>
      <c r="H40" s="7"/>
      <c r="I40" s="6">
        <v>50.72121917248684</v>
      </c>
      <c r="J40" s="7"/>
      <c r="K40" s="11"/>
      <c r="X40" s="1"/>
    </row>
    <row r="41" spans="1:24">
      <c r="A41" s="10">
        <v>44512.625</v>
      </c>
      <c r="B41" s="6">
        <v>104.88269208983067</v>
      </c>
      <c r="C41" s="6">
        <v>93.489743880225788</v>
      </c>
      <c r="D41" s="7"/>
      <c r="E41" s="7"/>
      <c r="F41" s="7"/>
      <c r="G41" s="6">
        <v>72.752250399793681</v>
      </c>
      <c r="H41" s="7"/>
      <c r="I41" s="6">
        <v>57.044359127197517</v>
      </c>
      <c r="J41" s="7"/>
      <c r="K41" s="11"/>
      <c r="X41" s="1"/>
    </row>
    <row r="42" spans="1:24">
      <c r="A42" s="10">
        <v>44546</v>
      </c>
      <c r="B42" s="6">
        <v>110.83378929445448</v>
      </c>
      <c r="C42" s="6">
        <v>89.166210705545538</v>
      </c>
      <c r="D42" s="7"/>
      <c r="E42" s="7"/>
      <c r="F42" s="6">
        <v>85.251214797466545</v>
      </c>
      <c r="G42" s="7"/>
      <c r="H42" s="7"/>
      <c r="I42" s="7"/>
      <c r="J42" s="6">
        <v>77.495673242678777</v>
      </c>
      <c r="K42" s="25">
        <v>97.696730108308898</v>
      </c>
    </row>
    <row r="43" spans="1:24">
      <c r="A43" s="12">
        <v>44581</v>
      </c>
      <c r="B43" s="26">
        <v>88.325072773068499</v>
      </c>
      <c r="C43" s="26">
        <v>114.00991267231777</v>
      </c>
      <c r="D43" s="26">
        <v>98.172848644472211</v>
      </c>
      <c r="E43" s="26">
        <v>94.027042706043787</v>
      </c>
      <c r="F43" s="13"/>
      <c r="G43" s="26">
        <v>105.81047247130299</v>
      </c>
      <c r="H43" s="26">
        <v>74.2124752990117</v>
      </c>
      <c r="I43" s="13"/>
      <c r="J43" s="13"/>
      <c r="K43" s="14"/>
    </row>
    <row r="45" spans="1:24">
      <c r="B45" s="2" t="s">
        <v>2</v>
      </c>
      <c r="C45" s="2" t="s">
        <v>3</v>
      </c>
      <c r="D45" s="32" t="s">
        <v>4</v>
      </c>
      <c r="E45" s="32" t="s">
        <v>5</v>
      </c>
      <c r="F45" s="32" t="s">
        <v>6</v>
      </c>
      <c r="G45" s="32" t="s">
        <v>7</v>
      </c>
      <c r="H45" s="32" t="s">
        <v>8</v>
      </c>
      <c r="I45" s="32" t="s">
        <v>9</v>
      </c>
      <c r="J45" s="32" t="s">
        <v>10</v>
      </c>
      <c r="K45" s="32" t="s">
        <v>11</v>
      </c>
    </row>
    <row r="46" spans="1:24">
      <c r="A46" s="2" t="s">
        <v>12</v>
      </c>
      <c r="B46" s="7">
        <f t="shared" ref="B46:K46" si="0">AVERAGE(B31:B43)</f>
        <v>100.36152561416863</v>
      </c>
      <c r="C46" s="7">
        <f t="shared" si="0"/>
        <v>98.992663476195986</v>
      </c>
      <c r="D46" s="7">
        <f t="shared" si="0"/>
        <v>80.327933522856725</v>
      </c>
      <c r="E46" s="7">
        <f t="shared" si="0"/>
        <v>84.458877640840527</v>
      </c>
      <c r="F46" s="7">
        <f t="shared" si="0"/>
        <v>77.389181026345128</v>
      </c>
      <c r="G46" s="7">
        <f t="shared" si="0"/>
        <v>70.966269846669775</v>
      </c>
      <c r="H46" s="7">
        <f t="shared" si="0"/>
        <v>70.715263330348719</v>
      </c>
      <c r="I46" s="7">
        <f t="shared" si="0"/>
        <v>64.182280958444437</v>
      </c>
      <c r="J46" s="7">
        <f t="shared" si="0"/>
        <v>67.478997518138158</v>
      </c>
      <c r="K46" s="7">
        <f t="shared" si="0"/>
        <v>83.538953735368011</v>
      </c>
    </row>
    <row r="47" spans="1:24">
      <c r="A47" s="2" t="s">
        <v>13</v>
      </c>
      <c r="B47" s="7">
        <f t="shared" ref="B47:K47" si="1">STDEV(B31:B43)</f>
        <v>8.4682206804840821</v>
      </c>
      <c r="C47" s="7">
        <f t="shared" si="1"/>
        <v>7.858666246024459</v>
      </c>
      <c r="D47" s="7">
        <f t="shared" si="1"/>
        <v>15.120223956574195</v>
      </c>
      <c r="E47" s="7">
        <f t="shared" si="1"/>
        <v>11.317587259163867</v>
      </c>
      <c r="F47" s="7">
        <f t="shared" si="1"/>
        <v>9.2055250324578388</v>
      </c>
      <c r="G47" s="7">
        <f t="shared" si="1"/>
        <v>25.889722923647788</v>
      </c>
      <c r="H47" s="7">
        <f t="shared" si="1"/>
        <v>9.9706883347786697</v>
      </c>
      <c r="I47" s="7">
        <f t="shared" si="1"/>
        <v>9.344548959065424</v>
      </c>
      <c r="J47" s="7">
        <f t="shared" si="1"/>
        <v>10.670840587942052</v>
      </c>
      <c r="K47" s="7">
        <f t="shared" si="1"/>
        <v>13.338713014803867</v>
      </c>
    </row>
    <row r="48" spans="1:24">
      <c r="A48" s="2" t="s">
        <v>14</v>
      </c>
      <c r="B48" s="7"/>
      <c r="C48" s="7"/>
      <c r="D48" s="22">
        <f t="shared" ref="D48:K48" si="2">TTEST(D31:D43,$B$31:$C$43,2,2)</f>
        <v>1.0751304667422447E-4</v>
      </c>
      <c r="E48" s="22">
        <f t="shared" si="2"/>
        <v>5.3592373584525506E-4</v>
      </c>
      <c r="F48" s="22">
        <f t="shared" si="2"/>
        <v>2.2250817090437447E-5</v>
      </c>
      <c r="G48" s="22">
        <f t="shared" si="2"/>
        <v>4.0544360946232406E-5</v>
      </c>
      <c r="H48" s="22">
        <f t="shared" si="2"/>
        <v>4.5048219075522416E-7</v>
      </c>
      <c r="I48" s="22">
        <f t="shared" si="2"/>
        <v>2.9269878848940012E-11</v>
      </c>
      <c r="J48" s="22">
        <f t="shared" si="2"/>
        <v>8.3019662509139914E-8</v>
      </c>
      <c r="K48" s="22">
        <f t="shared" si="2"/>
        <v>9.2050327351703447E-4</v>
      </c>
    </row>
    <row r="51" spans="1:11">
      <c r="B51" s="3" t="s">
        <v>15</v>
      </c>
      <c r="C51" s="3" t="s">
        <v>16</v>
      </c>
      <c r="E51" s="3" t="s">
        <v>15</v>
      </c>
      <c r="F51" s="3" t="s">
        <v>16</v>
      </c>
    </row>
    <row r="52" spans="1:11">
      <c r="A52" s="2" t="s">
        <v>17</v>
      </c>
      <c r="B52" s="7">
        <f>AVERAGE(B31:C43)</f>
        <v>99.6770945451823</v>
      </c>
      <c r="C52" s="7">
        <f>AVERAGE(D31:K43)</f>
        <v>74.947724856117375</v>
      </c>
      <c r="E52" s="5">
        <f>B52/B52</f>
        <v>1</v>
      </c>
      <c r="F52" s="5">
        <f>C52/B52</f>
        <v>0.75190519143938905</v>
      </c>
    </row>
    <row r="53" spans="1:11">
      <c r="A53" s="2" t="s">
        <v>13</v>
      </c>
      <c r="B53" s="7">
        <f>STDEV(B31:C43)</f>
        <v>8.0344566786072793</v>
      </c>
      <c r="C53" s="7">
        <f>STDEV(D31:K43)</f>
        <v>14.907196825319813</v>
      </c>
      <c r="E53" s="5">
        <f>B53/B52</f>
        <v>8.0604844224922381E-2</v>
      </c>
      <c r="F53" s="5">
        <f>C53/B52</f>
        <v>0.14955488914820425</v>
      </c>
    </row>
    <row r="54" spans="1:11">
      <c r="A54" s="2" t="s">
        <v>14</v>
      </c>
      <c r="B54" s="1"/>
      <c r="C54" s="22">
        <f>TTEST(D31:K43,$B$31:$C$43,2,2)</f>
        <v>7.7929485925806406E-11</v>
      </c>
    </row>
    <row r="56" spans="1:11">
      <c r="B56" s="2" t="s">
        <v>2</v>
      </c>
      <c r="C56" s="2" t="s">
        <v>3</v>
      </c>
      <c r="D56" s="32" t="s">
        <v>4</v>
      </c>
      <c r="E56" s="32" t="s">
        <v>5</v>
      </c>
      <c r="F56" s="32" t="s">
        <v>6</v>
      </c>
      <c r="G56" s="32" t="s">
        <v>7</v>
      </c>
      <c r="H56" s="32" t="s">
        <v>8</v>
      </c>
      <c r="I56" s="32" t="s">
        <v>9</v>
      </c>
      <c r="J56" s="32" t="s">
        <v>10</v>
      </c>
      <c r="K56" s="32" t="s">
        <v>11</v>
      </c>
    </row>
    <row r="57" spans="1:11">
      <c r="A57" s="2" t="s">
        <v>12</v>
      </c>
      <c r="B57" s="4">
        <f t="shared" ref="B57:K57" si="3">B46/100</f>
        <v>1.0036152561416862</v>
      </c>
      <c r="C57" s="4">
        <f t="shared" si="3"/>
        <v>0.98992663476195986</v>
      </c>
      <c r="D57" s="4">
        <f t="shared" si="3"/>
        <v>0.8032793352285672</v>
      </c>
      <c r="E57" s="4">
        <f t="shared" si="3"/>
        <v>0.84458877640840524</v>
      </c>
      <c r="F57" s="4">
        <f t="shared" si="3"/>
        <v>0.77389181026345133</v>
      </c>
      <c r="G57" s="4">
        <f t="shared" si="3"/>
        <v>0.70966269846669772</v>
      </c>
      <c r="H57" s="4">
        <f t="shared" si="3"/>
        <v>0.70715263330348721</v>
      </c>
      <c r="I57" s="4">
        <f t="shared" si="3"/>
        <v>0.64182280958444438</v>
      </c>
      <c r="J57" s="4">
        <f t="shared" si="3"/>
        <v>0.67478997518138162</v>
      </c>
      <c r="K57" s="4">
        <f t="shared" si="3"/>
        <v>0.83538953735368016</v>
      </c>
    </row>
    <row r="58" spans="1:11">
      <c r="A58" s="2" t="s">
        <v>13</v>
      </c>
      <c r="B58" s="4">
        <f t="shared" ref="B58:K58" si="4">B47/100</f>
        <v>8.4682206804840815E-2</v>
      </c>
      <c r="C58" s="4">
        <f t="shared" si="4"/>
        <v>7.8586662460244594E-2</v>
      </c>
      <c r="D58" s="4">
        <f t="shared" si="4"/>
        <v>0.15120223956574194</v>
      </c>
      <c r="E58" s="4">
        <f t="shared" si="4"/>
        <v>0.11317587259163867</v>
      </c>
      <c r="F58" s="4">
        <f t="shared" si="4"/>
        <v>9.2055250324578383E-2</v>
      </c>
      <c r="G58" s="4">
        <f t="shared" si="4"/>
        <v>0.2588972292364779</v>
      </c>
      <c r="H58" s="4">
        <f t="shared" si="4"/>
        <v>9.9706883347786698E-2</v>
      </c>
      <c r="I58" s="4">
        <f t="shared" si="4"/>
        <v>9.344548959065424E-2</v>
      </c>
      <c r="J58" s="4">
        <f t="shared" si="4"/>
        <v>0.10670840587942053</v>
      </c>
      <c r="K58" s="4">
        <f t="shared" si="4"/>
        <v>0.13338713014803866</v>
      </c>
    </row>
    <row r="59" spans="1:11">
      <c r="A59" s="2" t="s">
        <v>14</v>
      </c>
      <c r="B59" s="7"/>
      <c r="C59" s="7"/>
      <c r="D59" s="22">
        <f t="shared" ref="D59:K59" si="5">D48</f>
        <v>1.0751304667422447E-4</v>
      </c>
      <c r="E59" s="22">
        <f t="shared" si="5"/>
        <v>5.3592373584525506E-4</v>
      </c>
      <c r="F59" s="22">
        <f t="shared" si="5"/>
        <v>2.2250817090437447E-5</v>
      </c>
      <c r="G59" s="22">
        <f t="shared" si="5"/>
        <v>4.0544360946232406E-5</v>
      </c>
      <c r="H59" s="22">
        <f t="shared" si="5"/>
        <v>4.5048219075522416E-7</v>
      </c>
      <c r="I59" s="22">
        <f t="shared" si="5"/>
        <v>2.9269878848940012E-11</v>
      </c>
      <c r="J59" s="22">
        <f t="shared" si="5"/>
        <v>8.3019662509139914E-8</v>
      </c>
      <c r="K59" s="22">
        <f t="shared" si="5"/>
        <v>9.2050327351703447E-4</v>
      </c>
    </row>
  </sheetData>
  <pageMargins left="0.25" right="0.25" top="0.75" bottom="0.75" header="0.3" footer="0.3"/>
  <pageSetup paperSize="9" scale="46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55"/>
  <sheetViews>
    <sheetView tabSelected="1" zoomScale="70" zoomScaleNormal="70" workbookViewId="0">
      <selection activeCell="K6" sqref="K6"/>
    </sheetView>
  </sheetViews>
  <sheetFormatPr defaultRowHeight="15"/>
  <cols>
    <col min="1" max="1" width="20.7109375" style="2" bestFit="1" customWidth="1"/>
    <col min="2" max="2" width="9.140625" customWidth="1"/>
    <col min="3" max="3" width="12.28515625" bestFit="1" customWidth="1"/>
    <col min="4" max="6" width="9.140625" customWidth="1"/>
    <col min="7" max="7" width="9.28515625" bestFit="1" customWidth="1"/>
    <col min="8" max="11" width="9.140625" customWidth="1"/>
    <col min="12" max="12" width="10.5703125" customWidth="1"/>
    <col min="13" max="17" width="11" customWidth="1"/>
    <col min="18" max="18" width="12" customWidth="1"/>
    <col min="19" max="19" width="12.5703125" customWidth="1"/>
    <col min="20" max="21" width="11" customWidth="1"/>
    <col min="22" max="22" width="13.7109375" customWidth="1"/>
    <col min="23" max="25" width="11" customWidth="1"/>
    <col min="26" max="26" width="13" customWidth="1"/>
    <col min="27" max="27" width="10.5703125" customWidth="1"/>
    <col min="28" max="28" width="9.5703125" customWidth="1"/>
  </cols>
  <sheetData>
    <row r="1" spans="1:11" ht="15.75">
      <c r="A1" s="28" t="s">
        <v>19</v>
      </c>
      <c r="B1" s="8"/>
      <c r="C1" s="8"/>
      <c r="D1" s="29"/>
      <c r="E1" s="29"/>
      <c r="F1" s="29"/>
      <c r="G1" s="30"/>
      <c r="H1" s="29"/>
      <c r="I1" s="30"/>
      <c r="J1" s="29"/>
      <c r="K1" s="31"/>
    </row>
    <row r="2" spans="1:11" ht="18.75">
      <c r="A2" s="9" t="s">
        <v>1</v>
      </c>
      <c r="B2" s="2" t="s">
        <v>2</v>
      </c>
      <c r="C2" s="2" t="s">
        <v>3</v>
      </c>
      <c r="D2" s="32" t="s">
        <v>4</v>
      </c>
      <c r="E2" s="32" t="s">
        <v>5</v>
      </c>
      <c r="F2" s="32" t="s">
        <v>6</v>
      </c>
      <c r="G2" s="32" t="s">
        <v>7</v>
      </c>
      <c r="H2" s="32" t="s">
        <v>8</v>
      </c>
      <c r="I2" s="32" t="s">
        <v>9</v>
      </c>
      <c r="J2" s="32" t="s">
        <v>10</v>
      </c>
      <c r="K2" s="32" t="s">
        <v>11</v>
      </c>
    </row>
    <row r="3" spans="1:11">
      <c r="A3" s="10">
        <v>44411.5</v>
      </c>
      <c r="B3" s="7">
        <v>1.700666309439427E-3</v>
      </c>
      <c r="C3" s="7">
        <v>1.774709143523491E-3</v>
      </c>
      <c r="D3" s="7">
        <v>1.6391154834293935E-3</v>
      </c>
      <c r="E3" s="7">
        <v>1.6308652273815932E-3</v>
      </c>
      <c r="F3" s="7"/>
      <c r="G3" s="7"/>
      <c r="H3" s="7"/>
      <c r="I3" s="7">
        <v>1.0254276941437826E-3</v>
      </c>
      <c r="J3" s="7"/>
      <c r="K3" s="11">
        <v>1.2661152075477743E-3</v>
      </c>
    </row>
    <row r="4" spans="1:11">
      <c r="A4" s="10">
        <v>44411.625</v>
      </c>
      <c r="B4" s="7">
        <v>1.8153185464210534E-3</v>
      </c>
      <c r="C4" s="7">
        <v>2.022455197987542E-3</v>
      </c>
      <c r="D4" s="7">
        <v>1.5466359088450159E-3</v>
      </c>
      <c r="E4" s="7">
        <v>1.4828416667837132E-3</v>
      </c>
      <c r="F4" s="7"/>
      <c r="G4" s="7"/>
      <c r="H4" s="7"/>
      <c r="I4" s="7">
        <v>9.8263730563974156E-4</v>
      </c>
      <c r="J4" s="7"/>
      <c r="K4" s="11">
        <v>1.2060667147653352E-3</v>
      </c>
    </row>
    <row r="5" spans="1:11">
      <c r="A5" s="10">
        <v>44413</v>
      </c>
      <c r="B5" s="7">
        <v>2.1040052434888731E-3</v>
      </c>
      <c r="C5" s="7">
        <v>2.0472607688601725E-3</v>
      </c>
      <c r="D5" s="7">
        <v>1.0803832545550048E-3</v>
      </c>
      <c r="E5" s="7">
        <v>1.8065594161564115E-3</v>
      </c>
      <c r="F5" s="7">
        <v>1.4640274353641082E-3</v>
      </c>
      <c r="G5" s="7"/>
      <c r="H5" s="7">
        <v>1.3068298718163958E-3</v>
      </c>
      <c r="I5" s="7">
        <v>1.1815949661627889E-3</v>
      </c>
      <c r="J5" s="7">
        <v>1.2098200539927822E-3</v>
      </c>
      <c r="K5" s="11"/>
    </row>
    <row r="6" spans="1:11">
      <c r="A6" s="10">
        <v>44462</v>
      </c>
      <c r="B6" s="7">
        <v>2.5095621357416375E-3</v>
      </c>
      <c r="C6" s="7">
        <v>2.2534789692303242E-3</v>
      </c>
      <c r="D6" s="7"/>
      <c r="E6" s="7"/>
      <c r="F6" s="7"/>
      <c r="G6" s="7">
        <v>1.0414870914077327E-3</v>
      </c>
      <c r="H6" s="7"/>
      <c r="I6" s="7">
        <v>1.9160889940910038E-3</v>
      </c>
      <c r="J6" s="7"/>
      <c r="K6" s="11"/>
    </row>
    <row r="7" spans="1:11">
      <c r="A7" s="10">
        <v>44463</v>
      </c>
      <c r="B7">
        <v>2.0506499004302467E-3</v>
      </c>
      <c r="C7">
        <v>1.8916723544899162E-3</v>
      </c>
      <c r="D7" s="7"/>
      <c r="E7" s="7"/>
      <c r="F7" s="7"/>
      <c r="G7">
        <v>1.0263838831860402E-3</v>
      </c>
      <c r="H7" s="7"/>
      <c r="I7">
        <v>1.6188182484856942E-3</v>
      </c>
      <c r="J7" s="7"/>
      <c r="K7" s="11"/>
    </row>
    <row r="8" spans="1:11">
      <c r="A8" s="10">
        <v>44490.5</v>
      </c>
      <c r="B8">
        <v>1.8459853564329707E-3</v>
      </c>
      <c r="C8">
        <v>1.9113133393467336E-3</v>
      </c>
      <c r="D8">
        <v>1.4005635679139514E-3</v>
      </c>
      <c r="E8">
        <v>1.4007223433220486E-3</v>
      </c>
      <c r="F8" s="7"/>
      <c r="G8" s="7"/>
      <c r="H8">
        <v>9.8138828531145949E-4</v>
      </c>
      <c r="I8" s="7"/>
      <c r="J8" s="7"/>
      <c r="K8" s="11"/>
    </row>
    <row r="9" spans="1:11">
      <c r="A9" s="10">
        <v>44490.625</v>
      </c>
      <c r="B9">
        <v>2.0122285589424817E-3</v>
      </c>
      <c r="C9">
        <v>1.674153672451333E-3</v>
      </c>
      <c r="D9">
        <v>1.2482905386097737E-3</v>
      </c>
      <c r="E9">
        <v>1.1133516665945823E-3</v>
      </c>
      <c r="F9" s="7"/>
      <c r="G9" s="7"/>
      <c r="H9">
        <v>1.0727781166996872E-3</v>
      </c>
      <c r="I9" s="7"/>
      <c r="J9" s="7"/>
      <c r="K9" s="11"/>
    </row>
    <row r="10" spans="1:11">
      <c r="A10" s="10">
        <v>44505.5</v>
      </c>
      <c r="B10">
        <v>2.0731489880553428E-3</v>
      </c>
      <c r="C10">
        <v>1.9204586771468407E-3</v>
      </c>
      <c r="D10" s="7"/>
      <c r="E10" s="7"/>
      <c r="F10">
        <v>1.4545808055357375E-3</v>
      </c>
      <c r="G10" s="7"/>
      <c r="H10" s="7"/>
      <c r="I10" s="7"/>
      <c r="J10">
        <v>1.3617524270208472E-3</v>
      </c>
      <c r="K10" s="16">
        <v>1.6062097875572951E-3</v>
      </c>
    </row>
    <row r="11" spans="1:11">
      <c r="A11" s="10">
        <v>44505.625</v>
      </c>
      <c r="B11">
        <v>1.5676175524137993E-3</v>
      </c>
      <c r="C11">
        <v>1.5086535468575794E-3</v>
      </c>
      <c r="D11" s="7"/>
      <c r="E11" s="7"/>
      <c r="F11">
        <v>1.2430869116959308E-3</v>
      </c>
      <c r="G11" s="7"/>
      <c r="H11" s="7"/>
      <c r="I11" s="7"/>
      <c r="J11">
        <v>1.1569666034737598E-3</v>
      </c>
      <c r="K11" s="16">
        <v>1.5145870541139117E-3</v>
      </c>
    </row>
    <row r="12" spans="1:11">
      <c r="A12" s="10">
        <v>44512.5</v>
      </c>
      <c r="B12">
        <v>2.0666198956929603E-3</v>
      </c>
      <c r="C12">
        <v>1.6654556819354841E-3</v>
      </c>
      <c r="D12" s="7"/>
      <c r="E12" s="7"/>
      <c r="F12" s="7"/>
      <c r="G12">
        <v>1.3500927903494931E-3</v>
      </c>
      <c r="H12" s="7"/>
      <c r="I12">
        <v>8.2389678139462518E-4</v>
      </c>
      <c r="J12" s="7"/>
      <c r="K12" s="11"/>
    </row>
    <row r="13" spans="1:11">
      <c r="A13" s="10">
        <v>44512.625</v>
      </c>
      <c r="B13">
        <v>1.978126106854453E-3</v>
      </c>
      <c r="C13">
        <v>1.7604152601133529E-3</v>
      </c>
      <c r="D13" s="7"/>
      <c r="E13" s="7"/>
      <c r="F13" s="7"/>
      <c r="G13">
        <v>1.224281842313382E-3</v>
      </c>
      <c r="H13" s="7"/>
      <c r="I13">
        <v>9.6638785796571906E-4</v>
      </c>
      <c r="J13" s="7"/>
      <c r="K13" s="11"/>
    </row>
    <row r="14" spans="1:11">
      <c r="A14" s="10">
        <v>44546</v>
      </c>
      <c r="B14">
        <v>1.8890272381306729E-3</v>
      </c>
      <c r="C14">
        <v>1.554815845334133E-3</v>
      </c>
      <c r="D14" s="7"/>
      <c r="E14" s="7"/>
      <c r="F14">
        <v>1.664842223913324E-3</v>
      </c>
      <c r="G14" s="7"/>
      <c r="H14" s="7"/>
      <c r="I14" s="7"/>
      <c r="J14">
        <v>1.4599989524976273E-3</v>
      </c>
      <c r="K14" s="16">
        <v>1.8944688823196085E-3</v>
      </c>
    </row>
    <row r="15" spans="1:11">
      <c r="A15" s="12">
        <v>44581</v>
      </c>
      <c r="B15" s="18">
        <v>1.2376310176185287E-3</v>
      </c>
      <c r="C15" s="18">
        <v>1.1922702362660294E-3</v>
      </c>
      <c r="D15" s="18">
        <v>1.3511957718802246E-3</v>
      </c>
      <c r="E15" s="18">
        <v>1.3783338754328838E-3</v>
      </c>
      <c r="F15" s="18"/>
      <c r="G15" s="18">
        <v>1.3034752545849431E-3</v>
      </c>
      <c r="H15" s="18">
        <v>1.0916700199215805E-3</v>
      </c>
      <c r="I15" s="13"/>
      <c r="J15" s="18"/>
      <c r="K15" s="20"/>
    </row>
    <row r="17" spans="1:18">
      <c r="B17" s="2" t="s">
        <v>2</v>
      </c>
      <c r="C17" s="2" t="s">
        <v>3</v>
      </c>
      <c r="D17" s="32" t="s">
        <v>4</v>
      </c>
      <c r="E17" s="32" t="s">
        <v>5</v>
      </c>
      <c r="F17" s="32" t="s">
        <v>6</v>
      </c>
      <c r="G17" s="32" t="s">
        <v>7</v>
      </c>
      <c r="H17" s="32" t="s">
        <v>8</v>
      </c>
      <c r="I17" s="32" t="s">
        <v>9</v>
      </c>
      <c r="J17" s="32" t="s">
        <v>10</v>
      </c>
      <c r="K17" s="32" t="s">
        <v>11</v>
      </c>
    </row>
    <row r="18" spans="1:18">
      <c r="A18" s="2" t="s">
        <v>12</v>
      </c>
      <c r="B18" s="7">
        <f t="shared" ref="B18:K18" si="0">AVERAGE(B3:B15)</f>
        <v>1.9115836038201878E-3</v>
      </c>
      <c r="C18" s="7">
        <f t="shared" si="0"/>
        <v>1.7828548225802257E-3</v>
      </c>
      <c r="D18" s="7">
        <f t="shared" si="0"/>
        <v>1.3776974208722275E-3</v>
      </c>
      <c r="E18" s="7">
        <f t="shared" si="0"/>
        <v>1.4687790326118721E-3</v>
      </c>
      <c r="F18" s="7">
        <f t="shared" si="0"/>
        <v>1.4566343441272751E-3</v>
      </c>
      <c r="G18" s="7">
        <f t="shared" si="0"/>
        <v>1.1891441723683182E-3</v>
      </c>
      <c r="H18" s="7">
        <f t="shared" si="0"/>
        <v>1.1131665734372808E-3</v>
      </c>
      <c r="I18" s="7">
        <f t="shared" si="0"/>
        <v>1.2164074068404794E-3</v>
      </c>
      <c r="J18" s="7">
        <f t="shared" si="0"/>
        <v>1.2971345092462542E-3</v>
      </c>
      <c r="K18" s="7">
        <f t="shared" si="0"/>
        <v>1.497489529260785E-3</v>
      </c>
    </row>
    <row r="19" spans="1:18">
      <c r="A19" s="2" t="s">
        <v>13</v>
      </c>
      <c r="B19" s="7">
        <f t="shared" ref="B19:K19" si="1">STDEV(B3:B15)</f>
        <v>3.0410120338373936E-4</v>
      </c>
      <c r="C19" s="7">
        <f t="shared" si="1"/>
        <v>2.7359188751431714E-4</v>
      </c>
      <c r="D19" s="7">
        <f t="shared" si="1"/>
        <v>2.0161679934930878E-4</v>
      </c>
      <c r="E19" s="7">
        <f t="shared" si="1"/>
        <v>2.3651889212089892E-4</v>
      </c>
      <c r="F19" s="7">
        <f t="shared" si="1"/>
        <v>1.7225165884233106E-4</v>
      </c>
      <c r="G19" s="7">
        <f t="shared" si="1"/>
        <v>1.4874830682443305E-4</v>
      </c>
      <c r="H19" s="7">
        <f t="shared" si="1"/>
        <v>1.3779733864283922E-4</v>
      </c>
      <c r="I19" s="7">
        <f t="shared" si="1"/>
        <v>4.000826564227096E-4</v>
      </c>
      <c r="J19" s="7">
        <f t="shared" si="1"/>
        <v>1.390097815238928E-4</v>
      </c>
      <c r="K19" s="7">
        <f t="shared" si="1"/>
        <v>2.7756366847615809E-4</v>
      </c>
    </row>
    <row r="20" spans="1:18">
      <c r="A20" s="2" t="s">
        <v>14</v>
      </c>
      <c r="B20" s="7"/>
      <c r="C20" s="7"/>
      <c r="D20" s="22">
        <f t="shared" ref="D20:K20" si="2">TTEST(D3:D15,$B$3:$C$15,2,2)</f>
        <v>8.0006220539676897E-4</v>
      </c>
      <c r="E20" s="22">
        <f t="shared" si="2"/>
        <v>6.0031280285705937E-3</v>
      </c>
      <c r="F20" s="22">
        <f t="shared" si="2"/>
        <v>1.5005425746509751E-2</v>
      </c>
      <c r="G20" s="22">
        <f t="shared" si="2"/>
        <v>3.4617408120437175E-5</v>
      </c>
      <c r="H20" s="22">
        <f t="shared" si="2"/>
        <v>3.5816195209175414E-5</v>
      </c>
      <c r="I20" s="22">
        <f t="shared" si="2"/>
        <v>5.0249203120133607E-5</v>
      </c>
      <c r="J20" s="22">
        <f t="shared" si="2"/>
        <v>9.9461427821798836E-4</v>
      </c>
      <c r="K20" s="21">
        <f t="shared" si="2"/>
        <v>1.9312144540900168E-2</v>
      </c>
    </row>
    <row r="23" spans="1:18">
      <c r="B23" s="3" t="s">
        <v>15</v>
      </c>
      <c r="C23" s="3" t="s">
        <v>16</v>
      </c>
    </row>
    <row r="24" spans="1:18">
      <c r="A24" s="2" t="s">
        <v>17</v>
      </c>
      <c r="B24" s="7">
        <f>AVERAGE(B3:C15)</f>
        <v>1.8472192132002068E-3</v>
      </c>
      <c r="C24" s="7">
        <f>AVERAGE(D3:K15)</f>
        <v>1.3291370922969932E-3</v>
      </c>
    </row>
    <row r="25" spans="1:18">
      <c r="A25" s="2" t="s">
        <v>13</v>
      </c>
      <c r="B25" s="7">
        <f>STDEV(B3:C15)</f>
        <v>2.9090705718727019E-4</v>
      </c>
      <c r="C25" s="7">
        <f>STDEV(D3:K15)</f>
        <v>2.6265308987454136E-4</v>
      </c>
    </row>
    <row r="26" spans="1:18">
      <c r="A26" s="2" t="s">
        <v>14</v>
      </c>
      <c r="B26" s="1"/>
      <c r="C26" s="22">
        <f>TTEST(D3:K15,$B$3:$C$15,2,2)</f>
        <v>1.8714160893336021E-10</v>
      </c>
    </row>
    <row r="30" spans="1:18" ht="15.75">
      <c r="A30" s="27" t="s">
        <v>20</v>
      </c>
      <c r="B30" s="8"/>
      <c r="C30" s="8"/>
      <c r="D30" s="29"/>
      <c r="E30" s="29"/>
      <c r="F30" s="29"/>
      <c r="G30" s="30"/>
      <c r="H30" s="29"/>
      <c r="I30" s="30"/>
      <c r="J30" s="29"/>
      <c r="K30" s="31"/>
    </row>
    <row r="31" spans="1:18" ht="18.75">
      <c r="A31" s="9" t="s">
        <v>1</v>
      </c>
      <c r="B31" s="2" t="s">
        <v>2</v>
      </c>
      <c r="C31" s="2" t="s">
        <v>3</v>
      </c>
      <c r="D31" s="32" t="s">
        <v>4</v>
      </c>
      <c r="E31" s="32" t="s">
        <v>5</v>
      </c>
      <c r="F31" s="32" t="s">
        <v>6</v>
      </c>
      <c r="G31" s="32" t="s">
        <v>7</v>
      </c>
      <c r="H31" s="32" t="s">
        <v>8</v>
      </c>
      <c r="I31" s="32" t="s">
        <v>9</v>
      </c>
      <c r="J31" s="32" t="s">
        <v>10</v>
      </c>
      <c r="K31" s="32" t="s">
        <v>11</v>
      </c>
      <c r="P31" s="6"/>
      <c r="Q31" s="6"/>
    </row>
    <row r="32" spans="1:18">
      <c r="A32" s="10">
        <v>44411.5</v>
      </c>
      <c r="B32" s="1">
        <v>98.335062789845182</v>
      </c>
      <c r="C32" s="1">
        <v>102.61632990167178</v>
      </c>
      <c r="D32" s="1">
        <v>94.77610221840979</v>
      </c>
      <c r="E32" s="1">
        <v>94.29906010733265</v>
      </c>
      <c r="F32" s="1"/>
      <c r="G32" s="1"/>
      <c r="H32" s="1"/>
      <c r="I32" s="1">
        <v>59.291758842046086</v>
      </c>
      <c r="J32" s="1"/>
      <c r="K32" s="15">
        <v>73.208669885644454</v>
      </c>
      <c r="N32" s="6"/>
      <c r="R32" s="6"/>
    </row>
    <row r="33" spans="1:11">
      <c r="A33" s="10">
        <v>44411.625</v>
      </c>
      <c r="B33" s="1">
        <v>96.016037939568378</v>
      </c>
      <c r="C33" s="1">
        <v>106.97193360575527</v>
      </c>
      <c r="D33" s="1">
        <v>81.804844882534269</v>
      </c>
      <c r="E33" s="1">
        <v>78.430632473279616</v>
      </c>
      <c r="F33" s="1"/>
      <c r="G33" s="1"/>
      <c r="H33" s="1"/>
      <c r="I33" s="1">
        <v>51.973765709137936</v>
      </c>
      <c r="J33" s="1"/>
      <c r="K33" s="15">
        <v>63.791419787378416</v>
      </c>
    </row>
    <row r="34" spans="1:11">
      <c r="A34" s="10">
        <v>44413</v>
      </c>
      <c r="B34" s="1">
        <v>101.36691974110786</v>
      </c>
      <c r="C34" s="1">
        <v>98.633080258892122</v>
      </c>
      <c r="D34" s="1">
        <v>52.050784090497551</v>
      </c>
      <c r="E34" s="1">
        <v>87.036552742335459</v>
      </c>
      <c r="F34" s="1">
        <v>70.534021718144231</v>
      </c>
      <c r="G34" s="1"/>
      <c r="H34" s="1">
        <v>62.96054591196431</v>
      </c>
      <c r="I34" s="1">
        <v>56.926969394291767</v>
      </c>
      <c r="J34" s="1">
        <v>58.286799756693512</v>
      </c>
      <c r="K34" s="15"/>
    </row>
    <row r="35" spans="1:11">
      <c r="A35" s="10">
        <v>44462</v>
      </c>
      <c r="B35" s="1">
        <v>105.00011065860939</v>
      </c>
      <c r="C35" s="1">
        <v>94.285587818732097</v>
      </c>
      <c r="D35" s="1"/>
      <c r="E35" s="1"/>
      <c r="F35" s="1"/>
      <c r="G35" s="1">
        <v>43.575832727890479</v>
      </c>
      <c r="H35" s="1"/>
      <c r="I35" s="1">
        <v>80.169187104762585</v>
      </c>
      <c r="J35" s="1"/>
      <c r="K35" s="15"/>
    </row>
    <row r="36" spans="1:11">
      <c r="A36" s="10">
        <v>44463</v>
      </c>
      <c r="B36" s="1">
        <v>104.3130204385012</v>
      </c>
      <c r="C36" s="1">
        <v>96.226107116311439</v>
      </c>
      <c r="D36" s="1"/>
      <c r="E36" s="1"/>
      <c r="F36" s="1"/>
      <c r="G36" s="1">
        <v>52.210376311466078</v>
      </c>
      <c r="H36" s="1"/>
      <c r="I36" s="1">
        <v>82.34648976652602</v>
      </c>
      <c r="J36" s="1"/>
      <c r="K36" s="15"/>
    </row>
    <row r="37" spans="1:11">
      <c r="A37" s="10">
        <v>44490.5</v>
      </c>
      <c r="B37" s="1">
        <v>98.261304511479452</v>
      </c>
      <c r="C37" s="1">
        <v>101.73869548852053</v>
      </c>
      <c r="D37" s="1">
        <v>74.551622392284159</v>
      </c>
      <c r="E37" s="1">
        <v>74.560073964594636</v>
      </c>
      <c r="F37" s="1"/>
      <c r="G37" s="1"/>
      <c r="H37" s="1">
        <v>52.239034730657977</v>
      </c>
      <c r="I37" s="1"/>
      <c r="J37" s="1"/>
      <c r="K37" s="15"/>
    </row>
    <row r="38" spans="1:11">
      <c r="A38" s="10">
        <v>44490.625</v>
      </c>
      <c r="B38" s="1">
        <v>109.1709124358307</v>
      </c>
      <c r="C38" s="1">
        <v>90.829087564169285</v>
      </c>
      <c r="D38" s="1">
        <v>67.724422496350698</v>
      </c>
      <c r="E38" s="1">
        <v>60.403484864542982</v>
      </c>
      <c r="F38" s="1"/>
      <c r="G38" s="1"/>
      <c r="H38" s="1">
        <v>58.202218292163998</v>
      </c>
      <c r="I38" s="1"/>
      <c r="J38" s="1"/>
      <c r="K38" s="15"/>
    </row>
    <row r="39" spans="1:11">
      <c r="A39" s="10">
        <v>44505.5</v>
      </c>
      <c r="B39" s="1">
        <v>105.55294382129391</v>
      </c>
      <c r="C39" s="1">
        <v>97.778822471482471</v>
      </c>
      <c r="D39" s="1"/>
      <c r="E39" s="1"/>
      <c r="F39" s="1">
        <v>74.058973539699849</v>
      </c>
      <c r="G39" s="1"/>
      <c r="H39" s="1"/>
      <c r="I39" s="1"/>
      <c r="J39" s="1">
        <v>69.332680987231129</v>
      </c>
      <c r="K39" s="15">
        <v>81.779058064842616</v>
      </c>
    </row>
    <row r="40" spans="1:11">
      <c r="A40" s="10">
        <v>44505.625</v>
      </c>
      <c r="B40" s="1">
        <v>101.91673632308235</v>
      </c>
      <c r="C40" s="1">
        <v>98.08326367691761</v>
      </c>
      <c r="D40" s="1"/>
      <c r="E40" s="1"/>
      <c r="F40" s="1">
        <v>80.817773959542009</v>
      </c>
      <c r="G40" s="1"/>
      <c r="H40" s="1"/>
      <c r="I40" s="1"/>
      <c r="J40" s="1">
        <v>75.218767536306515</v>
      </c>
      <c r="K40" s="15">
        <v>98.469023388260197</v>
      </c>
    </row>
    <row r="41" spans="1:11">
      <c r="A41" s="10">
        <v>44512.5</v>
      </c>
      <c r="B41" s="1">
        <v>109.07416541090952</v>
      </c>
      <c r="C41" s="1">
        <v>87.901112785453989</v>
      </c>
      <c r="D41" s="1"/>
      <c r="E41" s="1"/>
      <c r="F41" s="1"/>
      <c r="G41" s="1">
        <v>64.082756424280419</v>
      </c>
      <c r="H41" s="1"/>
      <c r="I41" s="1">
        <v>43.484461754501929</v>
      </c>
      <c r="J41" s="1"/>
      <c r="K41" s="15"/>
    </row>
    <row r="42" spans="1:11">
      <c r="A42" s="10">
        <v>44512.625</v>
      </c>
      <c r="B42" s="1">
        <v>104.95031761204075</v>
      </c>
      <c r="C42" s="1">
        <v>93.399576517279016</v>
      </c>
      <c r="D42" s="1"/>
      <c r="E42" s="1"/>
      <c r="F42" s="1"/>
      <c r="G42" s="1">
        <v>64.954791179497747</v>
      </c>
      <c r="H42" s="1"/>
      <c r="I42" s="1">
        <v>51.272116716158607</v>
      </c>
      <c r="J42" s="1"/>
      <c r="K42" s="15"/>
    </row>
    <row r="43" spans="1:11">
      <c r="A43" s="10">
        <v>44546</v>
      </c>
      <c r="B43" s="1">
        <v>109.70460571799032</v>
      </c>
      <c r="C43" s="1">
        <v>90.295394282009667</v>
      </c>
      <c r="D43" s="1"/>
      <c r="E43" s="1"/>
      <c r="F43" s="1">
        <v>96.685138292558193</v>
      </c>
      <c r="G43" s="1"/>
      <c r="H43" s="1"/>
      <c r="I43" s="1"/>
      <c r="J43" s="1">
        <v>84.788935913348368</v>
      </c>
      <c r="K43" s="15">
        <v>110.02062732856038</v>
      </c>
    </row>
    <row r="44" spans="1:11">
      <c r="A44" s="12">
        <v>44581</v>
      </c>
      <c r="B44" s="17">
        <v>101.6941927306747</v>
      </c>
      <c r="C44" s="17">
        <v>97.966968723190362</v>
      </c>
      <c r="D44" s="17">
        <v>111.02562984148916</v>
      </c>
      <c r="E44" s="17">
        <v>113.25552509600499</v>
      </c>
      <c r="F44" s="17"/>
      <c r="G44" s="17">
        <v>107.10451004572656</v>
      </c>
      <c r="H44" s="17">
        <v>89.700807287316209</v>
      </c>
      <c r="I44" s="17"/>
      <c r="J44" s="17"/>
      <c r="K44" s="19"/>
    </row>
    <row r="46" spans="1:11">
      <c r="B46" s="2" t="s">
        <v>2</v>
      </c>
      <c r="C46" s="2" t="s">
        <v>3</v>
      </c>
      <c r="D46" s="32" t="s">
        <v>4</v>
      </c>
      <c r="E46" s="32" t="s">
        <v>5</v>
      </c>
      <c r="F46" s="32" t="s">
        <v>6</v>
      </c>
      <c r="G46" s="32" t="s">
        <v>7</v>
      </c>
      <c r="H46" s="32" t="s">
        <v>8</v>
      </c>
      <c r="I46" s="32" t="s">
        <v>9</v>
      </c>
      <c r="J46" s="32" t="s">
        <v>10</v>
      </c>
      <c r="K46" s="32" t="s">
        <v>11</v>
      </c>
    </row>
    <row r="47" spans="1:11">
      <c r="A47" s="2" t="s">
        <v>12</v>
      </c>
      <c r="B47" s="1">
        <f t="shared" ref="B47:K47" si="3">AVERAGE(B32:B44)</f>
        <v>103.4889484716103</v>
      </c>
      <c r="C47" s="1">
        <f t="shared" si="3"/>
        <v>96.671227708491202</v>
      </c>
      <c r="D47" s="1">
        <f t="shared" si="3"/>
        <v>80.322234320260932</v>
      </c>
      <c r="E47" s="1">
        <f t="shared" si="3"/>
        <v>84.664221541348383</v>
      </c>
      <c r="F47" s="1">
        <f t="shared" si="3"/>
        <v>80.523976877486064</v>
      </c>
      <c r="G47" s="1">
        <f t="shared" si="3"/>
        <v>66.385653337772254</v>
      </c>
      <c r="H47" s="1">
        <f t="shared" si="3"/>
        <v>65.775651555525627</v>
      </c>
      <c r="I47" s="1">
        <f t="shared" si="3"/>
        <v>60.780678469632143</v>
      </c>
      <c r="J47" s="1">
        <f t="shared" si="3"/>
        <v>71.906796048394881</v>
      </c>
      <c r="K47" s="1">
        <f t="shared" si="3"/>
        <v>85.453759690937204</v>
      </c>
    </row>
    <row r="48" spans="1:11">
      <c r="A48" s="2" t="s">
        <v>13</v>
      </c>
      <c r="B48" s="7">
        <f t="shared" ref="B48:K48" si="4">STDEV(B32:B44)</f>
        <v>4.3913108904739078</v>
      </c>
      <c r="C48" s="7">
        <f t="shared" si="4"/>
        <v>5.3554202633587327</v>
      </c>
      <c r="D48" s="7">
        <f t="shared" si="4"/>
        <v>20.712752838275399</v>
      </c>
      <c r="E48" s="7">
        <f t="shared" si="4"/>
        <v>18.140868135224085</v>
      </c>
      <c r="F48" s="7">
        <f t="shared" si="4"/>
        <v>11.588283267345121</v>
      </c>
      <c r="G48" s="7">
        <f t="shared" si="4"/>
        <v>24.426432339478968</v>
      </c>
      <c r="H48" s="7">
        <f t="shared" si="4"/>
        <v>16.542216528554288</v>
      </c>
      <c r="I48" s="7">
        <f t="shared" si="4"/>
        <v>14.861583646715093</v>
      </c>
      <c r="J48" s="7">
        <f t="shared" si="4"/>
        <v>11.091273596406504</v>
      </c>
      <c r="K48" s="7">
        <f t="shared" si="4"/>
        <v>18.74587088609907</v>
      </c>
    </row>
    <row r="49" spans="1:11">
      <c r="A49" s="2" t="s">
        <v>14</v>
      </c>
      <c r="B49" s="7"/>
      <c r="C49" s="7"/>
      <c r="D49" s="22">
        <f t="shared" ref="D49:K49" si="5">TTEST(D32:D44,$B$32:$C$44,2,2)</f>
        <v>1.4644625679450737E-4</v>
      </c>
      <c r="E49" s="22">
        <f t="shared" si="5"/>
        <v>8.382848724042554E-4</v>
      </c>
      <c r="F49" s="22">
        <f t="shared" si="5"/>
        <v>9.7125086713091903E-6</v>
      </c>
      <c r="G49" s="22">
        <f t="shared" si="5"/>
        <v>4.0410529965448407E-7</v>
      </c>
      <c r="H49" s="22">
        <f t="shared" si="5"/>
        <v>6.3174308051002207E-9</v>
      </c>
      <c r="I49" s="22">
        <f t="shared" si="5"/>
        <v>3.5260808214454635E-12</v>
      </c>
      <c r="J49" s="22">
        <f t="shared" si="5"/>
        <v>1.4582749531123756E-8</v>
      </c>
      <c r="K49" s="22">
        <f t="shared" si="5"/>
        <v>2.1107922986113529E-3</v>
      </c>
    </row>
    <row r="52" spans="1:11">
      <c r="B52" s="3" t="s">
        <v>15</v>
      </c>
      <c r="C52" s="3" t="s">
        <v>16</v>
      </c>
      <c r="E52" s="3" t="s">
        <v>15</v>
      </c>
      <c r="F52" s="3" t="s">
        <v>16</v>
      </c>
    </row>
    <row r="53" spans="1:11">
      <c r="A53" s="2" t="s">
        <v>17</v>
      </c>
      <c r="B53" s="7">
        <f>AVERAGE(B32:C44)</f>
        <v>100.08008809005075</v>
      </c>
      <c r="C53" s="7">
        <f>AVERAGE(D32:K44)</f>
        <v>74.326981646981807</v>
      </c>
      <c r="E53" s="5">
        <f>B53/B53</f>
        <v>1</v>
      </c>
      <c r="F53" s="5">
        <f>C53/B53</f>
        <v>0.74267502222923065</v>
      </c>
    </row>
    <row r="54" spans="1:11">
      <c r="A54" s="2" t="s">
        <v>13</v>
      </c>
      <c r="B54" s="7">
        <f>STDEV(B32:C44)</f>
        <v>5.9251943665435292</v>
      </c>
      <c r="C54" s="7">
        <f>STDEV(D32:K44)</f>
        <v>18.739026391945856</v>
      </c>
      <c r="E54" s="5">
        <f>B54/B53</f>
        <v>5.9204527889824769E-2</v>
      </c>
      <c r="F54" s="5">
        <f>C54/B53</f>
        <v>0.18724030673399014</v>
      </c>
    </row>
    <row r="55" spans="1:11">
      <c r="A55" s="2" t="s">
        <v>14</v>
      </c>
      <c r="B55" s="1"/>
      <c r="C55" s="22">
        <f>TTEST(D32:K44,$B$32:$C$44,2,2)</f>
        <v>4.2489166393356951E-9</v>
      </c>
    </row>
  </sheetData>
  <pageMargins left="0.25" right="0.25" top="0.75" bottom="0.75" header="0.3" footer="0.3"/>
  <pageSetup paperSize="9" scale="4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Mirko Baglivo</dc:creator>
  <cp:keywords/>
  <dc:description/>
  <cp:lastModifiedBy>Ghezzi Daniele</cp:lastModifiedBy>
  <cp:revision/>
  <dcterms:created xsi:type="dcterms:W3CDTF">2021-08-04T05:02:43Z</dcterms:created>
  <dcterms:modified xsi:type="dcterms:W3CDTF">2023-07-11T12:15:49Z</dcterms:modified>
  <cp:category/>
  <cp:contentStatus/>
</cp:coreProperties>
</file>