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0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Besta Mirko\Articolo LHON e Idebenone\Raw Data\"/>
    </mc:Choice>
  </mc:AlternateContent>
  <xr:revisionPtr revIDLastSave="6" documentId="11_31F1E745B9B90260964534490F2173B9E597F048" xr6:coauthVersionLast="47" xr6:coauthVersionMax="47" xr10:uidLastSave="{58ADFE98-F349-409C-BEEE-504A402D1BB7}"/>
  <bookViews>
    <workbookView xWindow="240" yWindow="75" windowWidth="20115" windowHeight="10035" tabRatio="638" xr2:uid="{00000000-000D-0000-FFFF-FFFF00000000}"/>
  </bookViews>
  <sheets>
    <sheet name="MEDIA MTT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6" l="1"/>
  <c r="L10" i="6"/>
  <c r="M10" i="6"/>
  <c r="N10" i="6"/>
  <c r="T10" i="6" s="1"/>
  <c r="Q10" i="6"/>
  <c r="R10" i="6"/>
  <c r="S10" i="6"/>
  <c r="K11" i="6"/>
  <c r="L11" i="6"/>
  <c r="R11" i="6" s="1"/>
  <c r="M11" i="6"/>
  <c r="S11" i="6" s="1"/>
  <c r="N11" i="6"/>
  <c r="T11" i="6" s="1"/>
  <c r="Q11" i="6"/>
  <c r="K12" i="6"/>
  <c r="Q12" i="6" s="1"/>
  <c r="L12" i="6"/>
  <c r="R12" i="6" s="1"/>
  <c r="M12" i="6"/>
  <c r="N12" i="6"/>
  <c r="S12" i="6"/>
  <c r="K13" i="6"/>
  <c r="L13" i="6"/>
  <c r="M13" i="6"/>
  <c r="N13" i="6"/>
  <c r="T13" i="6" s="1"/>
  <c r="Q13" i="6"/>
  <c r="R13" i="6"/>
  <c r="S13" i="6"/>
  <c r="K3" i="6"/>
  <c r="N4" i="6"/>
  <c r="N6" i="6"/>
  <c r="M6" i="6"/>
  <c r="K6" i="6"/>
  <c r="L5" i="6"/>
  <c r="N5" i="6"/>
  <c r="M5" i="6"/>
  <c r="K5" i="6"/>
  <c r="M4" i="6"/>
  <c r="K4" i="6"/>
  <c r="L3" i="6"/>
  <c r="R3" i="6" s="1"/>
  <c r="N3" i="6"/>
  <c r="T3" i="6" s="1"/>
  <c r="M3" i="6"/>
  <c r="U6" i="6" l="1"/>
  <c r="U13" i="6"/>
  <c r="T12" i="6"/>
  <c r="Q6" i="6"/>
  <c r="Q3" i="6"/>
  <c r="S3" i="6"/>
  <c r="Q4" i="6"/>
  <c r="Q5" i="6"/>
  <c r="R5" i="6"/>
  <c r="S4" i="6"/>
  <c r="S5" i="6"/>
  <c r="T5" i="6"/>
  <c r="S6" i="6"/>
  <c r="L4" i="6"/>
  <c r="R4" i="6" s="1"/>
  <c r="L6" i="6"/>
  <c r="R6" i="6" s="1"/>
  <c r="T4" i="6" l="1"/>
  <c r="T6" i="6"/>
</calcChain>
</file>

<file path=xl/sharedStrings.xml><?xml version="1.0" encoding="utf-8"?>
<sst xmlns="http://schemas.openxmlformats.org/spreadsheetml/2006/main" count="103" uniqueCount="24">
  <si>
    <t>NT</t>
  </si>
  <si>
    <t>T 1uM IDB</t>
  </si>
  <si>
    <t>%</t>
  </si>
  <si>
    <t>CTR1</t>
  </si>
  <si>
    <t>11.02.22</t>
  </si>
  <si>
    <t>15.02.22 1</t>
  </si>
  <si>
    <t>15.02.22 2</t>
  </si>
  <si>
    <t>MEDIA CTRs</t>
  </si>
  <si>
    <t>ds</t>
  </si>
  <si>
    <t>ttest</t>
  </si>
  <si>
    <t>t0</t>
  </si>
  <si>
    <t>24h</t>
  </si>
  <si>
    <t>48h</t>
  </si>
  <si>
    <t>72h</t>
  </si>
  <si>
    <t>LHONs</t>
  </si>
  <si>
    <t>CTR2</t>
  </si>
  <si>
    <t>04.04</t>
  </si>
  <si>
    <t>25.04 a-b</t>
  </si>
  <si>
    <t>25.04 c-d</t>
  </si>
  <si>
    <t>media LHON</t>
  </si>
  <si>
    <t>MEDIA LHON</t>
  </si>
  <si>
    <t>#3</t>
  </si>
  <si>
    <t>#5</t>
  </si>
  <si>
    <t>#1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</si>
</sst>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theme="0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0" fontId="3" fillId="2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1" fontId="2" fillId="0" borderId="1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1" fillId="4" borderId="0" xfId="0" applyFont="1" applyFill="1" applyAlignment="1">
      <alignment horizontal="center" vertical="center" wrapText="1"/>
    </xf>
    <xf numFmtId="1" fontId="2" fillId="0" borderId="0" xfId="0" applyNumberFormat="1" applyFont="1" applyAlignment="1">
      <alignment horizontal="left" vertical="center" wrapText="1"/>
    </xf>
    <xf numFmtId="1" fontId="5" fillId="0" borderId="0" xfId="0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CRTs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'MEDIA MTT'!$Q$2</c:f>
              <c:strCache>
                <c:ptCount val="1"/>
                <c:pt idx="0">
                  <c:v>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'MEDIA MTT'!$S$3:$S$6</c:f>
                <c:numCache>
                  <c:formatCode>General</c:formatCode>
                  <c:ptCount val="4"/>
                  <c:pt idx="0">
                    <c:v>0.48250250429624875</c:v>
                  </c:pt>
                  <c:pt idx="1">
                    <c:v>0.31668653401408114</c:v>
                  </c:pt>
                  <c:pt idx="2">
                    <c:v>0.26708810538212957</c:v>
                  </c:pt>
                  <c:pt idx="3">
                    <c:v>0.26115004979164691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'MEDIA MTT'!$P$3:$P$6</c:f>
              <c:strCache>
                <c:ptCount val="4"/>
                <c:pt idx="0">
                  <c:v>t0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</c:strCache>
            </c:strRef>
          </c:cat>
          <c:val>
            <c:numRef>
              <c:f>'MEDIA MTT'!$Q$3:$Q$6</c:f>
              <c:numCache>
                <c:formatCode>0.0</c:formatCode>
                <c:ptCount val="4"/>
                <c:pt idx="0">
                  <c:v>1</c:v>
                </c:pt>
                <c:pt idx="1">
                  <c:v>1.550857695095434</c:v>
                </c:pt>
                <c:pt idx="2">
                  <c:v>2.0388982846098092</c:v>
                </c:pt>
                <c:pt idx="3">
                  <c:v>2.6477410002416044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8A-49F1-9E2D-9B57D58FD2D4}"/>
            </c:ext>
          </c:extLst>
        </c:ser>
        <c:ser>
          <c:idx val="1"/>
          <c:order val="1"/>
          <c:tx>
            <c:strRef>
              <c:f>'MEDIA MTT'!$R$2</c:f>
              <c:strCache>
                <c:ptCount val="1"/>
                <c:pt idx="0">
                  <c:v>T 1uM IDB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'MEDIA MTT'!$T$3:$T$6</c:f>
                <c:numCache>
                  <c:formatCode>General</c:formatCode>
                  <c:ptCount val="4"/>
                  <c:pt idx="0">
                    <c:v>0.4976630546885798</c:v>
                  </c:pt>
                  <c:pt idx="1">
                    <c:v>0.31873883199769243</c:v>
                  </c:pt>
                  <c:pt idx="2">
                    <c:v>8.4686438324856686E-2</c:v>
                  </c:pt>
                  <c:pt idx="3">
                    <c:v>0.11079520777256187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'MEDIA MTT'!$P$3:$P$6</c:f>
              <c:strCache>
                <c:ptCount val="4"/>
                <c:pt idx="0">
                  <c:v>t0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</c:strCache>
            </c:strRef>
          </c:cat>
          <c:val>
            <c:numRef>
              <c:f>'MEDIA MTT'!$R$3:$R$6</c:f>
              <c:numCache>
                <c:formatCode>0.0</c:formatCode>
                <c:ptCount val="4"/>
                <c:pt idx="0">
                  <c:v>1</c:v>
                </c:pt>
                <c:pt idx="1">
                  <c:v>1.4175269557237899</c:v>
                </c:pt>
                <c:pt idx="2">
                  <c:v>1.8350539114475795</c:v>
                </c:pt>
                <c:pt idx="3">
                  <c:v>1.890112411103464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8A-49F1-9E2D-9B57D58FD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6834991"/>
        <c:axId val="2036840815"/>
      </c:lineChart>
      <c:catAx>
        <c:axId val="2036834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840815"/>
        <c:crosses val="autoZero"/>
        <c:auto val="1"/>
        <c:lblAlgn val="ctr"/>
        <c:lblOffset val="100"/>
        <c:noMultiLvlLbl val="0"/>
      </c:catAx>
      <c:valAx>
        <c:axId val="2036840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834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LHONs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'MEDIA MTT'!$Q$9</c:f>
              <c:strCache>
                <c:ptCount val="1"/>
                <c:pt idx="0">
                  <c:v>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'MEDIA MTT'!$S$10:$S$13</c:f>
                <c:numCache>
                  <c:formatCode>General</c:formatCode>
                  <c:ptCount val="4"/>
                  <c:pt idx="0">
                    <c:v>0.46880721738702391</c:v>
                  </c:pt>
                  <c:pt idx="1">
                    <c:v>0.35190247795049251</c:v>
                  </c:pt>
                  <c:pt idx="2">
                    <c:v>0.29212679892814575</c:v>
                  </c:pt>
                  <c:pt idx="3">
                    <c:v>0.18368397822791524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'MEDIA MTT'!$P$10:$P$13</c:f>
              <c:strCache>
                <c:ptCount val="4"/>
                <c:pt idx="0">
                  <c:v>t0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</c:strCache>
            </c:strRef>
          </c:cat>
          <c:val>
            <c:numRef>
              <c:f>'MEDIA MTT'!$Q$10:$Q$13</c:f>
              <c:numCache>
                <c:formatCode>0.0</c:formatCode>
                <c:ptCount val="4"/>
                <c:pt idx="0">
                  <c:v>1</c:v>
                </c:pt>
                <c:pt idx="1">
                  <c:v>1.5065320189148037</c:v>
                </c:pt>
                <c:pt idx="2">
                  <c:v>1.8784162859661779</c:v>
                </c:pt>
                <c:pt idx="3">
                  <c:v>2.2214474633325327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15-48A4-B0F1-DFB1BE905A63}"/>
            </c:ext>
          </c:extLst>
        </c:ser>
        <c:ser>
          <c:idx val="1"/>
          <c:order val="1"/>
          <c:tx>
            <c:strRef>
              <c:f>'MEDIA MTT'!$R$9</c:f>
              <c:strCache>
                <c:ptCount val="1"/>
                <c:pt idx="0">
                  <c:v>T 1uM IDB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'MEDIA MTT'!$T$10:$T$13</c:f>
                <c:numCache>
                  <c:formatCode>General</c:formatCode>
                  <c:ptCount val="4"/>
                  <c:pt idx="0">
                    <c:v>0.40417316048072616</c:v>
                  </c:pt>
                  <c:pt idx="1">
                    <c:v>0.34918907752229117</c:v>
                  </c:pt>
                  <c:pt idx="2">
                    <c:v>0.20485944532304523</c:v>
                  </c:pt>
                  <c:pt idx="3">
                    <c:v>0.19584012329345069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'MEDIA MTT'!$P$10:$P$13</c:f>
              <c:strCache>
                <c:ptCount val="4"/>
                <c:pt idx="0">
                  <c:v>t0</c:v>
                </c:pt>
                <c:pt idx="1">
                  <c:v>24h</c:v>
                </c:pt>
                <c:pt idx="2">
                  <c:v>48h</c:v>
                </c:pt>
                <c:pt idx="3">
                  <c:v>72h</c:v>
                </c:pt>
              </c:strCache>
            </c:strRef>
          </c:cat>
          <c:val>
            <c:numRef>
              <c:f>'MEDIA MTT'!$R$10:$R$13</c:f>
              <c:numCache>
                <c:formatCode>0.0</c:formatCode>
                <c:ptCount val="4"/>
                <c:pt idx="0">
                  <c:v>1</c:v>
                </c:pt>
                <c:pt idx="1">
                  <c:v>1.3617846013528918</c:v>
                </c:pt>
                <c:pt idx="2">
                  <c:v>1.547237212130425</c:v>
                </c:pt>
                <c:pt idx="3">
                  <c:v>1.7843733373869415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15-48A4-B0F1-DFB1BE905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6836239"/>
        <c:axId val="2036838319"/>
      </c:lineChart>
      <c:catAx>
        <c:axId val="2036836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838319"/>
        <c:crosses val="autoZero"/>
        <c:auto val="1"/>
        <c:lblAlgn val="ctr"/>
        <c:lblOffset val="100"/>
        <c:noMultiLvlLbl val="0"/>
      </c:catAx>
      <c:valAx>
        <c:axId val="2036838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836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27215</xdr:colOff>
      <xdr:row>16</xdr:row>
      <xdr:rowOff>16329</xdr:rowOff>
    </xdr:from>
    <xdr:to>
      <xdr:col>15</xdr:col>
      <xdr:colOff>517072</xdr:colOff>
      <xdr:row>30</xdr:row>
      <xdr:rowOff>92529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761999</xdr:colOff>
      <xdr:row>15</xdr:row>
      <xdr:rowOff>179614</xdr:rowOff>
    </xdr:from>
    <xdr:to>
      <xdr:col>22</xdr:col>
      <xdr:colOff>571499</xdr:colOff>
      <xdr:row>30</xdr:row>
      <xdr:rowOff>65314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6"/>
  <sheetViews>
    <sheetView tabSelected="1" zoomScale="70" zoomScaleNormal="70" workbookViewId="0">
      <selection activeCell="F45" sqref="F45"/>
    </sheetView>
  </sheetViews>
  <sheetFormatPr defaultRowHeight="15"/>
  <cols>
    <col min="1" max="1" width="11.7109375" customWidth="1"/>
    <col min="2" max="2" width="10" bestFit="1" customWidth="1"/>
    <col min="3" max="4" width="11.140625" customWidth="1"/>
    <col min="6" max="7" width="12.28515625" customWidth="1"/>
    <col min="8" max="8" width="13.5703125" customWidth="1"/>
    <col min="10" max="10" width="14.140625" customWidth="1"/>
    <col min="12" max="12" width="10.42578125" customWidth="1"/>
    <col min="16" max="16" width="15.140625" customWidth="1"/>
    <col min="18" max="18" width="10.42578125" customWidth="1"/>
  </cols>
  <sheetData>
    <row r="1" spans="1:21">
      <c r="B1" s="2" t="s">
        <v>0</v>
      </c>
      <c r="F1" s="5" t="s">
        <v>1</v>
      </c>
      <c r="P1" t="s">
        <v>2</v>
      </c>
    </row>
    <row r="2" spans="1:21" s="10" customFormat="1">
      <c r="A2" s="6" t="s">
        <v>3</v>
      </c>
      <c r="B2" s="9" t="s">
        <v>4</v>
      </c>
      <c r="C2" s="9" t="s">
        <v>5</v>
      </c>
      <c r="D2" s="9" t="s">
        <v>6</v>
      </c>
      <c r="F2" s="9" t="s">
        <v>4</v>
      </c>
      <c r="G2" s="9" t="s">
        <v>5</v>
      </c>
      <c r="H2" s="9" t="s">
        <v>6</v>
      </c>
      <c r="J2" s="10" t="s">
        <v>7</v>
      </c>
      <c r="K2" s="2" t="s">
        <v>0</v>
      </c>
      <c r="L2" s="5" t="s">
        <v>1</v>
      </c>
      <c r="M2" s="10" t="s">
        <v>8</v>
      </c>
      <c r="N2" s="10" t="s">
        <v>8</v>
      </c>
      <c r="P2" s="6" t="s">
        <v>7</v>
      </c>
      <c r="Q2" s="2" t="s">
        <v>0</v>
      </c>
      <c r="R2" s="5" t="s">
        <v>1</v>
      </c>
      <c r="S2" s="10" t="s">
        <v>8</v>
      </c>
      <c r="T2" s="10" t="s">
        <v>8</v>
      </c>
      <c r="U2" s="10" t="s">
        <v>9</v>
      </c>
    </row>
    <row r="3" spans="1:21">
      <c r="A3" s="3" t="s">
        <v>10</v>
      </c>
      <c r="B3" s="11">
        <v>6775.0000000000009</v>
      </c>
      <c r="C3" s="11">
        <v>7774.9999999999973</v>
      </c>
      <c r="D3" s="11">
        <v>10775</v>
      </c>
      <c r="F3" s="11">
        <v>9108.3333333333358</v>
      </c>
      <c r="G3" s="11">
        <v>10108.333333333338</v>
      </c>
      <c r="H3" s="11">
        <v>11108.333333333334</v>
      </c>
      <c r="J3" s="7" t="s">
        <v>10</v>
      </c>
      <c r="K3" s="4">
        <f>AVERAGE(B3:D3,B10:D10)</f>
        <v>11497.222222222219</v>
      </c>
      <c r="L3" s="4">
        <f>AVERAGE(F3:H3,F10:H10)</f>
        <v>12108.333333333334</v>
      </c>
      <c r="M3" s="1">
        <f>STDEV(B3:D3,B10:D10)</f>
        <v>5547.4385146727027</v>
      </c>
      <c r="N3" s="1">
        <f>STDEV(F3:H3,F10:H10)</f>
        <v>6025.8701538542209</v>
      </c>
      <c r="P3" s="7" t="s">
        <v>10</v>
      </c>
      <c r="Q3" s="8">
        <f>K3/K$3</f>
        <v>1</v>
      </c>
      <c r="R3" s="8">
        <f>L3/L$3</f>
        <v>1</v>
      </c>
      <c r="S3">
        <f t="shared" ref="S3:T6" si="0">M3/K3</f>
        <v>0.48250250429624875</v>
      </c>
      <c r="T3">
        <f t="shared" si="0"/>
        <v>0.4976630546885798</v>
      </c>
    </row>
    <row r="4" spans="1:21">
      <c r="A4" s="3" t="s">
        <v>11</v>
      </c>
      <c r="B4" s="11">
        <v>18441.666666666664</v>
      </c>
      <c r="C4" s="11">
        <v>14108.33333333333</v>
      </c>
      <c r="D4" s="11">
        <v>15774.999999999995</v>
      </c>
      <c r="F4" s="4">
        <v>15775.000000000004</v>
      </c>
      <c r="G4" s="4">
        <v>16441.666666666661</v>
      </c>
      <c r="H4" s="4">
        <v>13441.666666666664</v>
      </c>
      <c r="J4" s="7" t="s">
        <v>11</v>
      </c>
      <c r="K4" s="4">
        <f t="shared" ref="K4:K6" si="1">AVERAGE(B4:D4,B11:D11)</f>
        <v>17830.555555555555</v>
      </c>
      <c r="L4" s="4">
        <f>AVERAGE(F4:H4,F11:H11)</f>
        <v>17163.888888888891</v>
      </c>
      <c r="M4" s="1">
        <f>STDEV(B4:D4,B11:D11)</f>
        <v>5646.6968384344082</v>
      </c>
      <c r="N4" s="1">
        <f t="shared" ref="N4:N6" si="2">STDEV(F4:H4,F11:H11)</f>
        <v>5470.7978969826163</v>
      </c>
      <c r="P4" s="7" t="s">
        <v>11</v>
      </c>
      <c r="Q4" s="8">
        <f>K4/K$3</f>
        <v>1.550857695095434</v>
      </c>
      <c r="R4" s="8">
        <f>L4/L$3</f>
        <v>1.4175269557237899</v>
      </c>
      <c r="S4">
        <f t="shared" si="0"/>
        <v>0.31668653401408114</v>
      </c>
      <c r="T4">
        <f t="shared" si="0"/>
        <v>0.31873883199769243</v>
      </c>
    </row>
    <row r="5" spans="1:21">
      <c r="A5" s="3" t="s">
        <v>12</v>
      </c>
      <c r="B5" s="11">
        <v>29108.333333333332</v>
      </c>
      <c r="C5" s="11">
        <v>22775.000000000004</v>
      </c>
      <c r="D5" s="11">
        <v>23774.999999999989</v>
      </c>
      <c r="F5" s="4">
        <v>23108.333333333332</v>
      </c>
      <c r="G5" s="4">
        <v>18775.000000000004</v>
      </c>
      <c r="H5" s="4">
        <v>22441.666666666664</v>
      </c>
      <c r="J5" s="7" t="s">
        <v>12</v>
      </c>
      <c r="K5" s="4">
        <f t="shared" si="1"/>
        <v>23441.666666666661</v>
      </c>
      <c r="L5" s="4">
        <f>AVERAGE(F5:H5,F12:H12)</f>
        <v>22219.444444444442</v>
      </c>
      <c r="M5" s="1">
        <f>STDEV(B5:D5,B12:D12)</f>
        <v>6260.990336999419</v>
      </c>
      <c r="N5" s="1">
        <f t="shared" si="2"/>
        <v>1881.6856115570238</v>
      </c>
      <c r="P5" s="7" t="s">
        <v>12</v>
      </c>
      <c r="Q5" s="8">
        <f t="shared" ref="Q5" si="3">K5/K$3</f>
        <v>2.0388982846098092</v>
      </c>
      <c r="R5" s="8">
        <f>L5/L$3</f>
        <v>1.8350539114475795</v>
      </c>
      <c r="S5">
        <f t="shared" si="0"/>
        <v>0.26708810538212957</v>
      </c>
      <c r="T5">
        <f t="shared" si="0"/>
        <v>8.4686438324856686E-2</v>
      </c>
    </row>
    <row r="6" spans="1:21">
      <c r="A6" s="3" t="s">
        <v>13</v>
      </c>
      <c r="B6" s="11">
        <v>26441.666666666661</v>
      </c>
      <c r="C6" s="11">
        <v>32775</v>
      </c>
      <c r="D6" s="11">
        <v>30774.999999999993</v>
      </c>
      <c r="F6" s="4">
        <v>23441.666666666675</v>
      </c>
      <c r="G6" s="4">
        <v>25108.333333333328</v>
      </c>
      <c r="H6" s="4">
        <v>26108.333333333328</v>
      </c>
      <c r="J6" s="7" t="s">
        <v>13</v>
      </c>
      <c r="K6" s="4">
        <f t="shared" si="1"/>
        <v>30441.666666666661</v>
      </c>
      <c r="L6" s="4">
        <f>AVERAGE(F6:H6,F13:H13)</f>
        <v>22886.111111111109</v>
      </c>
      <c r="M6" s="1">
        <f>STDEV(B6:D6,B13:D13)</f>
        <v>7949.8427657407165</v>
      </c>
      <c r="N6" s="1">
        <f t="shared" si="2"/>
        <v>2535.6714356614921</v>
      </c>
      <c r="P6" s="7" t="s">
        <v>13</v>
      </c>
      <c r="Q6" s="8">
        <f>K6/K$3</f>
        <v>2.6477410002416044</v>
      </c>
      <c r="R6" s="8">
        <f>L6/L$3</f>
        <v>1.890112411103464</v>
      </c>
      <c r="S6">
        <f t="shared" si="0"/>
        <v>0.26115004979164691</v>
      </c>
      <c r="T6">
        <f t="shared" si="0"/>
        <v>0.11079520777256187</v>
      </c>
      <c r="U6">
        <f>TTEST(F6:H7,B6:D7,2,2)</f>
        <v>6.5038877511269549E-2</v>
      </c>
    </row>
    <row r="7" spans="1:21">
      <c r="B7" s="15"/>
      <c r="C7" s="15"/>
      <c r="D7" s="15"/>
      <c r="E7" s="15"/>
      <c r="F7" s="15"/>
      <c r="G7" s="15"/>
      <c r="H7" s="15"/>
    </row>
    <row r="8" spans="1:21">
      <c r="B8" s="2" t="s">
        <v>0</v>
      </c>
      <c r="F8" s="5" t="s">
        <v>1</v>
      </c>
      <c r="J8" s="13" t="s">
        <v>14</v>
      </c>
      <c r="K8" s="14"/>
      <c r="P8" s="14"/>
    </row>
    <row r="9" spans="1:21" s="10" customFormat="1">
      <c r="A9" s="6" t="s">
        <v>15</v>
      </c>
      <c r="B9" s="9" t="s">
        <v>16</v>
      </c>
      <c r="C9" s="9" t="s">
        <v>17</v>
      </c>
      <c r="D9" s="9" t="s">
        <v>18</v>
      </c>
      <c r="F9" s="9" t="s">
        <v>16</v>
      </c>
      <c r="G9" s="9" t="s">
        <v>17</v>
      </c>
      <c r="H9" s="9" t="s">
        <v>18</v>
      </c>
      <c r="J9" s="6" t="s">
        <v>19</v>
      </c>
      <c r="K9" s="2" t="s">
        <v>0</v>
      </c>
      <c r="L9" s="5" t="s">
        <v>1</v>
      </c>
      <c r="O9"/>
      <c r="P9" s="6" t="s">
        <v>20</v>
      </c>
      <c r="Q9" s="2" t="s">
        <v>0</v>
      </c>
      <c r="R9" s="5" t="s">
        <v>1</v>
      </c>
      <c r="S9" s="10" t="s">
        <v>8</v>
      </c>
      <c r="T9" s="10" t="s">
        <v>8</v>
      </c>
      <c r="U9" s="10" t="s">
        <v>9</v>
      </c>
    </row>
    <row r="10" spans="1:21">
      <c r="A10" s="3" t="s">
        <v>10</v>
      </c>
      <c r="B10" s="4">
        <v>22108.333333333332</v>
      </c>
      <c r="C10" s="4">
        <v>12108.33333333333</v>
      </c>
      <c r="D10" s="4">
        <v>9441.6666666666551</v>
      </c>
      <c r="F10" s="4">
        <v>24108.333333333328</v>
      </c>
      <c r="G10" s="4">
        <v>10774.999999999995</v>
      </c>
      <c r="H10" s="4">
        <v>7441.6666666666679</v>
      </c>
      <c r="J10" s="7" t="s">
        <v>10</v>
      </c>
      <c r="K10" s="4">
        <f>AVERAGE(B17:D17,B24:D24,B31:D31)</f>
        <v>11552.777777777774</v>
      </c>
      <c r="L10" s="4">
        <f>AVERAGE(F17:H17,F24:H24,F31:H31)</f>
        <v>12182.407407407409</v>
      </c>
      <c r="M10">
        <f>STDEV(B17:D17,B24:D24,B31:D31)</f>
        <v>5416.0256030906439</v>
      </c>
      <c r="N10">
        <f>STDEV(F17:H17,F24:H24,F31:H31)</f>
        <v>4923.8021041156617</v>
      </c>
      <c r="P10" s="7" t="s">
        <v>10</v>
      </c>
      <c r="Q10" s="8">
        <f t="shared" ref="Q10:R13" si="4">K10/K$10</f>
        <v>1</v>
      </c>
      <c r="R10" s="8">
        <f t="shared" si="4"/>
        <v>1</v>
      </c>
      <c r="S10">
        <f t="shared" ref="S10:T13" si="5">M10/K10</f>
        <v>0.46880721738702391</v>
      </c>
      <c r="T10">
        <f t="shared" si="5"/>
        <v>0.40417316048072616</v>
      </c>
    </row>
    <row r="11" spans="1:21">
      <c r="A11" s="3" t="s">
        <v>11</v>
      </c>
      <c r="B11" s="4">
        <v>28775</v>
      </c>
      <c r="C11" s="4">
        <v>13441.666666666668</v>
      </c>
      <c r="D11" s="4">
        <v>16441.666666666668</v>
      </c>
      <c r="F11" s="4">
        <v>28108.333333333321</v>
      </c>
      <c r="G11" s="4">
        <v>14108.333333333336</v>
      </c>
      <c r="H11" s="4">
        <v>15108.333333333336</v>
      </c>
      <c r="J11" s="7" t="s">
        <v>11</v>
      </c>
      <c r="K11" s="4">
        <f>AVERAGE(B18:D18,B25:D25,B32:D32)</f>
        <v>17404.629629629628</v>
      </c>
      <c r="L11" s="4">
        <f>AVERAGE(F18:H18,F25:H25,F32:H32)</f>
        <v>16589.814814814814</v>
      </c>
      <c r="M11">
        <f>STDEV(B18:D18,B25:D25,B32:D32)</f>
        <v>6124.7322944772286</v>
      </c>
      <c r="N11">
        <f>STDEV(F18:H18,F25:H25,F32:H32)</f>
        <v>5792.9821314508245</v>
      </c>
      <c r="P11" s="7" t="s">
        <v>11</v>
      </c>
      <c r="Q11" s="8">
        <f t="shared" si="4"/>
        <v>1.5065320189148037</v>
      </c>
      <c r="R11" s="8">
        <f t="shared" si="4"/>
        <v>1.3617846013528918</v>
      </c>
      <c r="S11">
        <f t="shared" si="5"/>
        <v>0.35190247795049251</v>
      </c>
      <c r="T11">
        <f t="shared" si="5"/>
        <v>0.34918907752229117</v>
      </c>
    </row>
    <row r="12" spans="1:21">
      <c r="A12" s="3" t="s">
        <v>12</v>
      </c>
      <c r="B12" s="4">
        <v>31774.999999999989</v>
      </c>
      <c r="C12" s="4">
        <v>16108.333333333328</v>
      </c>
      <c r="D12" s="4">
        <v>17108.333333333339</v>
      </c>
      <c r="F12" s="4">
        <v>22441.666666666668</v>
      </c>
      <c r="G12" s="4">
        <v>24441.666666666661</v>
      </c>
      <c r="H12" s="4">
        <v>22108.333333333332</v>
      </c>
      <c r="J12" s="7" t="s">
        <v>12</v>
      </c>
      <c r="K12" s="4">
        <f>AVERAGE(B19:D19,B26:D26,B33:D33)</f>
        <v>21700.92592592592</v>
      </c>
      <c r="L12" s="4">
        <f>AVERAGE(F19:H19,F26:H26,F33:H33)</f>
        <v>18849.074074074077</v>
      </c>
      <c r="M12">
        <f>STDEV(B19:D19,B26:D26,B33:D33)</f>
        <v>6339.4220245175466</v>
      </c>
      <c r="N12">
        <f>STDEV(F19:H19,F26:H26,F33:H33)</f>
        <v>3861.4108596678075</v>
      </c>
      <c r="P12" s="7" t="s">
        <v>12</v>
      </c>
      <c r="Q12" s="8">
        <f t="shared" si="4"/>
        <v>1.8784162859661779</v>
      </c>
      <c r="R12" s="8">
        <f t="shared" si="4"/>
        <v>1.547237212130425</v>
      </c>
      <c r="S12">
        <f t="shared" si="5"/>
        <v>0.29212679892814575</v>
      </c>
      <c r="T12">
        <f t="shared" si="5"/>
        <v>0.20485944532304523</v>
      </c>
    </row>
    <row r="13" spans="1:21">
      <c r="A13" s="3" t="s">
        <v>13</v>
      </c>
      <c r="B13" s="4">
        <v>44774.999999999993</v>
      </c>
      <c r="C13" s="4">
        <v>25441.666666666664</v>
      </c>
      <c r="D13" s="4">
        <v>22441.666666666664</v>
      </c>
      <c r="F13" s="4">
        <v>22441.666666666657</v>
      </c>
      <c r="G13" s="4">
        <v>20775</v>
      </c>
      <c r="H13" s="4">
        <v>19441.666666666664</v>
      </c>
      <c r="J13" s="7" t="s">
        <v>13</v>
      </c>
      <c r="K13" s="4">
        <f>AVERAGE(B20:D20,B27:D27,B34:D34)</f>
        <v>25663.888888888891</v>
      </c>
      <c r="L13" s="4">
        <f>AVERAGE(F20:H20,F27:H27,F34:H34)</f>
        <v>21737.962962962956</v>
      </c>
      <c r="M13">
        <f>STDEV(B20:D20,B27:D27,B34:D34)</f>
        <v>4714.0452079103025</v>
      </c>
      <c r="N13">
        <f>STDEV(F20:H20,F27:H27,F34:H34)</f>
        <v>4257.1653468151299</v>
      </c>
      <c r="P13" s="7" t="s">
        <v>13</v>
      </c>
      <c r="Q13" s="8">
        <f t="shared" si="4"/>
        <v>2.2214474633325327</v>
      </c>
      <c r="R13" s="8">
        <f t="shared" si="4"/>
        <v>1.7843733373869415</v>
      </c>
      <c r="S13">
        <f t="shared" si="5"/>
        <v>0.18368397822791524</v>
      </c>
      <c r="T13">
        <f t="shared" si="5"/>
        <v>0.19584012329345069</v>
      </c>
      <c r="U13">
        <f>TTEST(F34:H36,B34:D36,2,2)</f>
        <v>0.21558486237263907</v>
      </c>
    </row>
    <row r="15" spans="1:21">
      <c r="B15" s="2" t="s">
        <v>0</v>
      </c>
      <c r="F15" s="5" t="s">
        <v>1</v>
      </c>
    </row>
    <row r="16" spans="1:21" s="10" customFormat="1">
      <c r="A16" s="6" t="s">
        <v>21</v>
      </c>
      <c r="B16" s="9" t="s">
        <v>16</v>
      </c>
      <c r="C16" s="9" t="s">
        <v>17</v>
      </c>
      <c r="D16" s="9" t="s">
        <v>18</v>
      </c>
      <c r="F16" s="9" t="s">
        <v>16</v>
      </c>
      <c r="G16" s="9" t="s">
        <v>17</v>
      </c>
      <c r="H16" s="9" t="s">
        <v>18</v>
      </c>
      <c r="J16"/>
      <c r="K16"/>
      <c r="L16"/>
      <c r="M16"/>
      <c r="N16"/>
      <c r="O16"/>
      <c r="P16"/>
      <c r="Q16"/>
      <c r="R16"/>
      <c r="S16"/>
      <c r="T16"/>
      <c r="U16"/>
    </row>
    <row r="17" spans="1:21">
      <c r="A17" s="3" t="s">
        <v>10</v>
      </c>
      <c r="B17" s="4">
        <v>20108.333333333339</v>
      </c>
      <c r="C17" s="4">
        <v>18108.333333333325</v>
      </c>
      <c r="D17" s="4">
        <v>6108.3333333333239</v>
      </c>
      <c r="F17" s="4">
        <v>21108.333333333336</v>
      </c>
      <c r="G17" s="4">
        <v>11775</v>
      </c>
      <c r="H17" s="4">
        <v>10108.333333333341</v>
      </c>
    </row>
    <row r="18" spans="1:21">
      <c r="A18" s="3" t="s">
        <v>11</v>
      </c>
      <c r="B18" s="4">
        <v>29108.333333333325</v>
      </c>
      <c r="C18" s="4">
        <v>16441.666666666668</v>
      </c>
      <c r="D18" s="4">
        <v>14108.33333333333</v>
      </c>
      <c r="F18" s="4">
        <v>28108.333333333321</v>
      </c>
      <c r="G18" s="4">
        <v>14774.999999999998</v>
      </c>
      <c r="H18" s="4">
        <v>11775</v>
      </c>
    </row>
    <row r="19" spans="1:21">
      <c r="A19" s="3" t="s">
        <v>12</v>
      </c>
      <c r="B19" s="4">
        <v>26108.333333333325</v>
      </c>
      <c r="C19" s="4">
        <v>13441.666666666668</v>
      </c>
      <c r="D19" s="4">
        <v>15774.999999999995</v>
      </c>
      <c r="F19" s="4">
        <v>18441.666666666668</v>
      </c>
      <c r="G19" s="4">
        <v>17108.333333333332</v>
      </c>
      <c r="H19" s="4">
        <v>14774.999999999998</v>
      </c>
    </row>
    <row r="20" spans="1:21">
      <c r="A20" s="3" t="s">
        <v>13</v>
      </c>
      <c r="B20" s="4">
        <v>32108.333333333332</v>
      </c>
      <c r="C20" s="4">
        <v>24108.333333333328</v>
      </c>
      <c r="D20" s="4">
        <v>19775.000000000007</v>
      </c>
      <c r="F20" s="4">
        <v>25441.66666666665</v>
      </c>
      <c r="G20" s="4">
        <v>16108.333333333338</v>
      </c>
      <c r="H20" s="4">
        <v>15775</v>
      </c>
    </row>
    <row r="21" spans="1:21">
      <c r="B21" s="12"/>
      <c r="C21" s="12"/>
      <c r="D21" s="12"/>
      <c r="F21" s="12"/>
      <c r="G21" s="12"/>
      <c r="H21" s="12"/>
    </row>
    <row r="22" spans="1:21">
      <c r="B22" s="2" t="s">
        <v>0</v>
      </c>
      <c r="F22" s="5" t="s">
        <v>1</v>
      </c>
    </row>
    <row r="23" spans="1:21" s="10" customFormat="1">
      <c r="A23" s="6" t="s">
        <v>22</v>
      </c>
      <c r="B23" s="9" t="s">
        <v>16</v>
      </c>
      <c r="C23" s="9" t="s">
        <v>17</v>
      </c>
      <c r="D23" s="9" t="s">
        <v>18</v>
      </c>
      <c r="F23" s="9" t="s">
        <v>16</v>
      </c>
      <c r="G23" s="9" t="s">
        <v>17</v>
      </c>
      <c r="H23" s="9" t="s">
        <v>18</v>
      </c>
      <c r="J23"/>
      <c r="K23"/>
      <c r="L23"/>
      <c r="M23"/>
      <c r="N23"/>
      <c r="O23"/>
      <c r="P23"/>
      <c r="Q23"/>
      <c r="R23"/>
      <c r="S23"/>
      <c r="T23"/>
      <c r="U23"/>
    </row>
    <row r="24" spans="1:21">
      <c r="A24" s="3" t="s">
        <v>10</v>
      </c>
      <c r="B24" s="4">
        <v>15108.333333333327</v>
      </c>
      <c r="C24" s="4">
        <v>12441.666666666668</v>
      </c>
      <c r="D24" s="4">
        <v>8441.6666666666588</v>
      </c>
      <c r="F24" s="4">
        <v>17775</v>
      </c>
      <c r="G24" s="4">
        <v>13441.666666666668</v>
      </c>
      <c r="H24" s="4">
        <v>9108.3333333333358</v>
      </c>
    </row>
    <row r="25" spans="1:21">
      <c r="A25" s="3" t="s">
        <v>11</v>
      </c>
      <c r="B25" s="4">
        <v>20775.000000000004</v>
      </c>
      <c r="C25" s="4">
        <v>13775.000000000002</v>
      </c>
      <c r="D25" s="4">
        <v>14775.000000000004</v>
      </c>
      <c r="F25" s="4">
        <v>21441.666666666661</v>
      </c>
      <c r="G25" s="4">
        <v>15441.66666666667</v>
      </c>
      <c r="H25" s="4">
        <v>14108.333333333341</v>
      </c>
    </row>
    <row r="26" spans="1:21">
      <c r="A26" s="3" t="s">
        <v>12</v>
      </c>
      <c r="B26" s="4">
        <v>29108.333333333318</v>
      </c>
      <c r="C26" s="4">
        <v>19108.333333333332</v>
      </c>
      <c r="D26" s="4">
        <v>22441.666666666668</v>
      </c>
      <c r="F26" s="4">
        <v>18441.666666666668</v>
      </c>
      <c r="G26" s="4">
        <v>24441.666666666668</v>
      </c>
      <c r="H26" s="4">
        <v>22775</v>
      </c>
    </row>
    <row r="27" spans="1:21">
      <c r="A27" s="3" t="s">
        <v>13</v>
      </c>
      <c r="B27" s="4">
        <v>33775</v>
      </c>
      <c r="C27" s="4">
        <v>26774.999999999996</v>
      </c>
      <c r="D27" s="4">
        <v>26108.333333333336</v>
      </c>
      <c r="F27" s="4">
        <v>23108.333333333321</v>
      </c>
      <c r="G27" s="4">
        <v>24108.333333333332</v>
      </c>
      <c r="H27" s="4">
        <v>28774.999999999993</v>
      </c>
    </row>
    <row r="29" spans="1:21">
      <c r="B29" s="2" t="s">
        <v>0</v>
      </c>
      <c r="F29" s="5" t="s">
        <v>1</v>
      </c>
    </row>
    <row r="30" spans="1:21">
      <c r="A30" s="6" t="s">
        <v>23</v>
      </c>
      <c r="B30" s="9" t="s">
        <v>4</v>
      </c>
      <c r="C30" s="9" t="s">
        <v>5</v>
      </c>
      <c r="D30" s="9" t="s">
        <v>6</v>
      </c>
      <c r="E30" s="10"/>
      <c r="F30" s="9" t="s">
        <v>4</v>
      </c>
      <c r="G30" s="9" t="s">
        <v>5</v>
      </c>
      <c r="H30" s="9" t="s">
        <v>6</v>
      </c>
    </row>
    <row r="31" spans="1:21">
      <c r="A31" s="3" t="s">
        <v>10</v>
      </c>
      <c r="B31" s="11">
        <v>11775.000000000005</v>
      </c>
      <c r="C31" s="11">
        <v>4775.0000000000036</v>
      </c>
      <c r="D31" s="11">
        <v>7108.3333333333339</v>
      </c>
      <c r="F31" s="4">
        <v>13441.666666666668</v>
      </c>
      <c r="G31" s="4">
        <v>6441.666666666667</v>
      </c>
      <c r="H31" s="4">
        <v>6441.6666666666624</v>
      </c>
    </row>
    <row r="32" spans="1:21">
      <c r="A32" s="3" t="s">
        <v>11</v>
      </c>
      <c r="B32" s="11">
        <v>23108.333333333332</v>
      </c>
      <c r="C32" s="11">
        <v>8108.3333333333303</v>
      </c>
      <c r="D32" s="11">
        <v>16441.666666666668</v>
      </c>
      <c r="F32" s="4">
        <v>21108.333333333328</v>
      </c>
      <c r="G32" s="4">
        <v>10441.666666666661</v>
      </c>
      <c r="H32" s="4">
        <v>12108.333333333325</v>
      </c>
    </row>
    <row r="33" spans="1:8">
      <c r="A33" s="3" t="s">
        <v>12</v>
      </c>
      <c r="B33" s="11">
        <v>32441.666666666661</v>
      </c>
      <c r="C33" s="11">
        <v>18441.666666666664</v>
      </c>
      <c r="D33" s="11">
        <v>18441.666666666661</v>
      </c>
      <c r="F33" s="4">
        <v>23441.666666666664</v>
      </c>
      <c r="G33" s="4">
        <v>13775.000000000007</v>
      </c>
      <c r="H33" s="4">
        <v>16441.666666666672</v>
      </c>
    </row>
    <row r="34" spans="1:8">
      <c r="A34" s="3" t="s">
        <v>13</v>
      </c>
      <c r="B34" s="11">
        <v>22441.666666666664</v>
      </c>
      <c r="C34" s="11">
        <v>24774.999999999989</v>
      </c>
      <c r="D34" s="11">
        <v>21108.333333333328</v>
      </c>
      <c r="F34" s="4">
        <v>21774.999999999996</v>
      </c>
      <c r="G34" s="4">
        <v>19108.333333333325</v>
      </c>
      <c r="H34" s="4">
        <v>21441.666666666668</v>
      </c>
    </row>
    <row r="35" spans="1:8">
      <c r="B35" s="15"/>
      <c r="C35" s="15"/>
      <c r="D35" s="15"/>
      <c r="E35" s="15"/>
      <c r="F35" s="15"/>
      <c r="G35" s="15"/>
      <c r="H35" s="15"/>
    </row>
    <row r="36" spans="1:8">
      <c r="B36" s="15"/>
      <c r="C36" s="15"/>
      <c r="D36" s="15"/>
      <c r="E36" s="15"/>
      <c r="F36" s="15"/>
      <c r="G36" s="15"/>
      <c r="H36" s="1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bicocca</dc:creator>
  <cp:keywords/>
  <dc:description/>
  <cp:lastModifiedBy>Nasca Alessia</cp:lastModifiedBy>
  <cp:revision/>
  <dcterms:created xsi:type="dcterms:W3CDTF">2022-06-21T13:46:59Z</dcterms:created>
  <dcterms:modified xsi:type="dcterms:W3CDTF">2023-07-11T13:41:05Z</dcterms:modified>
  <cp:category/>
  <cp:contentStatus/>
</cp:coreProperties>
</file>