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vid\"/>
    </mc:Choice>
  </mc:AlternateContent>
  <bookViews>
    <workbookView xWindow="0" yWindow="0" windowWidth="23040" windowHeight="11232" activeTab="1"/>
  </bookViews>
  <sheets>
    <sheet name="SAPS2016_CTY31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V2" i="2" l="1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1" i="2"/>
  <c r="AR2" i="2"/>
  <c r="AR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Q1" i="2"/>
  <c r="AR1" i="2"/>
  <c r="AQ2" i="2"/>
  <c r="AQ3" i="2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B5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B27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B26" i="2"/>
  <c r="B25" i="2"/>
  <c r="B24" i="2"/>
  <c r="B23" i="2"/>
  <c r="B22" i="2"/>
  <c r="B21" i="2"/>
  <c r="W21" i="2" s="1"/>
  <c r="B20" i="2"/>
  <c r="B19" i="2"/>
  <c r="B18" i="2"/>
  <c r="B17" i="2"/>
  <c r="B16" i="2"/>
  <c r="B15" i="2"/>
  <c r="B14" i="2"/>
  <c r="B13" i="2"/>
  <c r="W13" i="2" s="1"/>
  <c r="B12" i="2"/>
  <c r="B11" i="2"/>
  <c r="B10" i="2"/>
  <c r="B9" i="2"/>
  <c r="B8" i="2"/>
  <c r="B7" i="2"/>
  <c r="B6" i="2"/>
  <c r="B4" i="2"/>
  <c r="W4" i="2" s="1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B3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B2" i="2"/>
  <c r="AL1" i="2"/>
  <c r="AM1" i="2"/>
  <c r="AN1" i="2"/>
  <c r="AO1" i="2"/>
  <c r="AP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R1" i="2"/>
  <c r="S1" i="2"/>
  <c r="T1" i="2"/>
  <c r="U1" i="2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B1" i="2"/>
  <c r="W3" i="2" l="1"/>
  <c r="W6" i="2"/>
  <c r="W14" i="2"/>
  <c r="W22" i="2"/>
  <c r="W5" i="2"/>
  <c r="W2" i="2"/>
  <c r="W7" i="2"/>
  <c r="W15" i="2"/>
  <c r="W23" i="2"/>
  <c r="W27" i="2"/>
  <c r="W8" i="2"/>
  <c r="W16" i="2"/>
  <c r="W24" i="2"/>
  <c r="W9" i="2"/>
  <c r="W17" i="2"/>
  <c r="W25" i="2"/>
  <c r="W10" i="2"/>
  <c r="W18" i="2"/>
  <c r="W26" i="2"/>
  <c r="W11" i="2"/>
  <c r="W19" i="2"/>
  <c r="W12" i="2"/>
  <c r="W20" i="2"/>
</calcChain>
</file>

<file path=xl/sharedStrings.xml><?xml version="1.0" encoding="utf-8"?>
<sst xmlns="http://schemas.openxmlformats.org/spreadsheetml/2006/main" count="137" uniqueCount="116">
  <si>
    <t>GEOGID</t>
  </si>
  <si>
    <t>GEOGDESC</t>
  </si>
  <si>
    <t>T1_1AGE0T</t>
  </si>
  <si>
    <t>T1_1AGE1T</t>
  </si>
  <si>
    <t>T1_1AGE2T</t>
  </si>
  <si>
    <t>T1_1AGE3T</t>
  </si>
  <si>
    <t>T1_1AGE4T</t>
  </si>
  <si>
    <t>T1_1AGE5T</t>
  </si>
  <si>
    <t>T1_1AGE6T</t>
  </si>
  <si>
    <t>T1_1AGE7T</t>
  </si>
  <si>
    <t>T1_1AGE8T</t>
  </si>
  <si>
    <t>T1_1AGE9T</t>
  </si>
  <si>
    <t>T1_1AGE10T</t>
  </si>
  <si>
    <t>T1_1AGE11T</t>
  </si>
  <si>
    <t>T1_1AGE12T</t>
  </si>
  <si>
    <t>T1_1AGE13T</t>
  </si>
  <si>
    <t>T1_1AGE14T</t>
  </si>
  <si>
    <t>T1_1AGE15T</t>
  </si>
  <si>
    <t>T1_1AGE16T</t>
  </si>
  <si>
    <t>T1_1AGE17T</t>
  </si>
  <si>
    <t>T1_1AGE18T</t>
  </si>
  <si>
    <t>T1_1AGE19T</t>
  </si>
  <si>
    <t>T1_1AGE20_24T</t>
  </si>
  <si>
    <t>T1_1AGE25_29T</t>
  </si>
  <si>
    <t>T1_1AGE30_34T</t>
  </si>
  <si>
    <t>T1_1AGE35_39T</t>
  </si>
  <si>
    <t>T1_1AGE40_44T</t>
  </si>
  <si>
    <t>T1_1AGE45_49T</t>
  </si>
  <si>
    <t>T1_1AGE50_54T</t>
  </si>
  <si>
    <t>T1_1AGE55_59T</t>
  </si>
  <si>
    <t>T1_1AGE60_64T</t>
  </si>
  <si>
    <t>T1_1AGE65_69T</t>
  </si>
  <si>
    <t>T1_1AGE70_74T</t>
  </si>
  <si>
    <t>T1_1AGE75_79T</t>
  </si>
  <si>
    <t>T1_1AGE80_84T</t>
  </si>
  <si>
    <t>T1_1AGEGE_85T</t>
  </si>
  <si>
    <t>T1_1AGETT</t>
  </si>
  <si>
    <t>T12_3_VGT</t>
  </si>
  <si>
    <t>T12_3_GT</t>
  </si>
  <si>
    <t>T12_3_FT</t>
  </si>
  <si>
    <t>T12_3_BT</t>
  </si>
  <si>
    <t>T12_3_VBT</t>
  </si>
  <si>
    <t>CTY31_CC</t>
  </si>
  <si>
    <t>Cork City</t>
  </si>
  <si>
    <t>CTY31_CE</t>
  </si>
  <si>
    <t>Clare</t>
  </si>
  <si>
    <t>CTY31_CK</t>
  </si>
  <si>
    <t>Cork County</t>
  </si>
  <si>
    <t>CTY31_CN</t>
  </si>
  <si>
    <t>Cavan</t>
  </si>
  <si>
    <t>CTY31_CW</t>
  </si>
  <si>
    <t>Carlow</t>
  </si>
  <si>
    <t>CTY31_DC</t>
  </si>
  <si>
    <t>Dublin City</t>
  </si>
  <si>
    <t>CTY31_DL</t>
  </si>
  <si>
    <t>Donegal</t>
  </si>
  <si>
    <t>CTY31_DR</t>
  </si>
  <si>
    <t>Dún Laoghaire-Rathdown</t>
  </si>
  <si>
    <t>CTY31_FL</t>
  </si>
  <si>
    <t>Fingal</t>
  </si>
  <si>
    <t>CTY31_GC</t>
  </si>
  <si>
    <t>Galway City</t>
  </si>
  <si>
    <t>CTY31_GY</t>
  </si>
  <si>
    <t>Galway County</t>
  </si>
  <si>
    <t>CTY31_KE</t>
  </si>
  <si>
    <t>Kildare</t>
  </si>
  <si>
    <t>CTY31_KK</t>
  </si>
  <si>
    <t>Kilkenny</t>
  </si>
  <si>
    <t>CTY31_KY</t>
  </si>
  <si>
    <t>Kerry</t>
  </si>
  <si>
    <t>CTY31_LD</t>
  </si>
  <si>
    <t>Longford</t>
  </si>
  <si>
    <t>CTY31_LH</t>
  </si>
  <si>
    <t>Louth</t>
  </si>
  <si>
    <t>CTY31_LK</t>
  </si>
  <si>
    <t>Limerick City and County</t>
  </si>
  <si>
    <t>CTY31_LM</t>
  </si>
  <si>
    <t>Leitrim</t>
  </si>
  <si>
    <t>CTY31_LS</t>
  </si>
  <si>
    <t>Laois</t>
  </si>
  <si>
    <t>CTY31_MH</t>
  </si>
  <si>
    <t>Meath</t>
  </si>
  <si>
    <t>CTY31_MN</t>
  </si>
  <si>
    <t>Monaghan</t>
  </si>
  <si>
    <t>CTY31_MO</t>
  </si>
  <si>
    <t>Mayo</t>
  </si>
  <si>
    <t>CTY31_OY</t>
  </si>
  <si>
    <t>Offaly</t>
  </si>
  <si>
    <t>CTY31_RN</t>
  </si>
  <si>
    <t>Roscommon</t>
  </si>
  <si>
    <t>CTY31_SD</t>
  </si>
  <si>
    <t>South Dublin</t>
  </si>
  <si>
    <t>CTY31_SO</t>
  </si>
  <si>
    <t>Sligo</t>
  </si>
  <si>
    <t>CTY31_TY</t>
  </si>
  <si>
    <t>Tipperary</t>
  </si>
  <si>
    <t>CTY31_WD</t>
  </si>
  <si>
    <t>Waterford City and County</t>
  </si>
  <si>
    <t>CTY31_WH</t>
  </si>
  <si>
    <t>Westmeath</t>
  </si>
  <si>
    <t>CTY31_WW</t>
  </si>
  <si>
    <t>Wicklow</t>
  </si>
  <si>
    <t>CTY31_WX</t>
  </si>
  <si>
    <t>Wexford</t>
  </si>
  <si>
    <t>County</t>
  </si>
  <si>
    <t>Cork</t>
  </si>
  <si>
    <t>Dublin</t>
  </si>
  <si>
    <t>Galway</t>
  </si>
  <si>
    <t>Limerick</t>
  </si>
  <si>
    <t>Waterford</t>
  </si>
  <si>
    <t>Population</t>
  </si>
  <si>
    <t>P Density</t>
  </si>
  <si>
    <t>Rn_mean</t>
  </si>
  <si>
    <t>T1_1AGETM</t>
  </si>
  <si>
    <t>T1_1AGETF</t>
  </si>
  <si>
    <r>
      <t>T1_1AGE</t>
    </r>
    <r>
      <rPr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20T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</si>
</sst>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Switzerland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">
    <xf numFmtId="0" fontId="0" fillId="0" borderId="0" xfId="0"/>
    <xf numFmtId="3" fontId="0" fillId="0" borderId="0" xfId="0" applyNumberFormat="1"/>
    <xf numFmtId="0" fontId="22" fillId="0" borderId="0" xfId="0" applyFont="1"/>
    <xf numFmtId="0" fontId="21" fillId="0" borderId="0" xfId="0" applyFont="1"/>
    <xf numFmtId="0" fontId="16" fillId="0" borderId="0" xfId="0" applyFont="1"/>
    <xf numFmtId="3" fontId="16" fillId="0" borderId="0" xfId="0" applyNumberFormat="1" applyFont="1"/>
    <xf numFmtId="0" fontId="0" fillId="0" borderId="0" xfId="0"/>
    <xf numFmtId="0" fontId="19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/>
    <xf numFmtId="0" fontId="0" fillId="33" borderId="0" xfId="0" applyFill="1"/>
    <xf numFmtId="0" fontId="0" fillId="34" borderId="0" xfId="0" applyFill="1"/>
    <xf numFmtId="165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165" fontId="0" fillId="0" borderId="13" xfId="0" applyNumberFormat="1" applyBorder="1"/>
    <xf numFmtId="165" fontId="0" fillId="0" borderId="0" xfId="0" applyNumberFormat="1" applyBorder="1"/>
    <xf numFmtId="0" fontId="0" fillId="0" borderId="0" xfId="0" applyBorder="1"/>
    <xf numFmtId="1" fontId="0" fillId="0" borderId="14" xfId="0" applyNumberFormat="1" applyBorder="1"/>
    <xf numFmtId="165" fontId="0" fillId="0" borderId="15" xfId="0" applyNumberFormat="1" applyBorder="1"/>
    <xf numFmtId="165" fontId="0" fillId="0" borderId="16" xfId="0" applyNumberFormat="1" applyBorder="1"/>
    <xf numFmtId="0" fontId="0" fillId="0" borderId="16" xfId="0" applyBorder="1"/>
    <xf numFmtId="1" fontId="0" fillId="0" borderId="17" xfId="0" applyNumberFormat="1" applyBorder="1"/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3"/>
    <cellStyle name="Comma 2 2" xfId="44"/>
    <cellStyle name="Comma 2 3" xfId="45"/>
    <cellStyle name="Comma 2 4" xfId="46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32"/>
  <sheetViews>
    <sheetView topLeftCell="AC1" workbookViewId="0">
      <selection activeCell="AU16" sqref="AU16"/>
    </sheetView>
  </sheetViews>
  <sheetFormatPr defaultRowHeight="14.4"/>
  <cols>
    <col min="1" max="1" width="14.5546875" customWidth="1"/>
    <col min="2" max="2" width="28" customWidth="1"/>
    <col min="37" max="37" width="8.88671875" style="4"/>
    <col min="43" max="44" width="8.88671875" style="6"/>
  </cols>
  <sheetData>
    <row r="1" spans="1:122" s="3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2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6" t="s">
        <v>114</v>
      </c>
      <c r="AR1" s="6" t="s">
        <v>113</v>
      </c>
    </row>
    <row r="2" spans="1:122">
      <c r="A2" t="s">
        <v>42</v>
      </c>
      <c r="B2" s="10" t="s">
        <v>43</v>
      </c>
      <c r="C2" s="1">
        <v>1377</v>
      </c>
      <c r="D2" s="1">
        <v>1190</v>
      </c>
      <c r="E2" s="1">
        <v>1256</v>
      </c>
      <c r="F2" s="1">
        <v>1296</v>
      </c>
      <c r="G2" s="1">
        <v>1186</v>
      </c>
      <c r="H2" s="1">
        <v>1270</v>
      </c>
      <c r="I2" s="1">
        <v>1223</v>
      </c>
      <c r="J2" s="1">
        <v>1223</v>
      </c>
      <c r="K2" s="1">
        <v>1159</v>
      </c>
      <c r="L2" s="1">
        <v>1155</v>
      </c>
      <c r="M2" s="1">
        <v>1128</v>
      </c>
      <c r="N2" s="1">
        <v>1112</v>
      </c>
      <c r="O2" s="1">
        <v>1122</v>
      </c>
      <c r="P2" s="1">
        <v>1158</v>
      </c>
      <c r="Q2" s="1">
        <v>1085</v>
      </c>
      <c r="R2" s="1">
        <v>1189</v>
      </c>
      <c r="S2" s="1">
        <v>1152</v>
      </c>
      <c r="T2" s="1">
        <v>1309</v>
      </c>
      <c r="U2" s="1">
        <v>1646</v>
      </c>
      <c r="V2" s="1">
        <v>2630</v>
      </c>
      <c r="W2" s="1">
        <v>12717</v>
      </c>
      <c r="X2" s="1">
        <v>11453</v>
      </c>
      <c r="Y2" s="1">
        <v>11132</v>
      </c>
      <c r="Z2" s="1">
        <v>9259</v>
      </c>
      <c r="AA2" s="1">
        <v>7543</v>
      </c>
      <c r="AB2" s="1">
        <v>7017</v>
      </c>
      <c r="AC2" s="1">
        <v>7523</v>
      </c>
      <c r="AD2" s="1">
        <v>7184</v>
      </c>
      <c r="AE2" s="1">
        <v>6236</v>
      </c>
      <c r="AF2" s="1">
        <v>5724</v>
      </c>
      <c r="AG2" s="1">
        <v>4906</v>
      </c>
      <c r="AH2" s="1">
        <v>4044</v>
      </c>
      <c r="AI2" s="1">
        <v>2919</v>
      </c>
      <c r="AJ2" s="1">
        <v>2134</v>
      </c>
      <c r="AK2" s="5">
        <v>125657</v>
      </c>
      <c r="AL2" s="1">
        <v>67953</v>
      </c>
      <c r="AM2" s="1">
        <v>37054</v>
      </c>
      <c r="AN2" s="1">
        <v>12567</v>
      </c>
      <c r="AO2" s="1">
        <v>2231</v>
      </c>
      <c r="AP2">
        <v>555</v>
      </c>
      <c r="AQ2" s="1">
        <v>63935</v>
      </c>
      <c r="AR2" s="1">
        <v>61722</v>
      </c>
      <c r="AS2" s="1"/>
      <c r="AT2" s="1"/>
      <c r="AU2" s="1"/>
      <c r="AV2" s="1"/>
      <c r="AW2" s="1"/>
      <c r="AX2" s="1"/>
      <c r="AY2" s="1"/>
      <c r="BA2" s="1"/>
      <c r="BB2" s="1"/>
      <c r="BC2" s="1"/>
      <c r="BD2" s="1"/>
      <c r="BE2" s="1"/>
      <c r="BF2" s="1"/>
      <c r="BG2" s="1"/>
      <c r="BH2" s="1"/>
      <c r="BI2" s="1"/>
      <c r="BK2" s="1"/>
      <c r="BL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C2" s="1"/>
      <c r="CD2" s="1"/>
      <c r="CE2" s="1"/>
      <c r="CF2" s="1"/>
      <c r="CG2" s="1"/>
      <c r="CH2" s="1"/>
      <c r="CI2" s="1"/>
      <c r="CJ2" s="1"/>
      <c r="CM2" s="1"/>
      <c r="CN2" s="1"/>
      <c r="CO2" s="1"/>
      <c r="CQ2" s="1"/>
      <c r="CR2" s="1"/>
      <c r="CS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</row>
    <row r="3" spans="1:122">
      <c r="A3" t="s">
        <v>44</v>
      </c>
      <c r="B3" t="s">
        <v>45</v>
      </c>
      <c r="C3" s="1">
        <v>1483</v>
      </c>
      <c r="D3" s="1">
        <v>1485</v>
      </c>
      <c r="E3" s="1">
        <v>1477</v>
      </c>
      <c r="F3" s="1">
        <v>1671</v>
      </c>
      <c r="G3" s="1">
        <v>1785</v>
      </c>
      <c r="H3" s="1">
        <v>1678</v>
      </c>
      <c r="I3" s="1">
        <v>1857</v>
      </c>
      <c r="J3" s="1">
        <v>1813</v>
      </c>
      <c r="K3" s="1">
        <v>1835</v>
      </c>
      <c r="L3" s="1">
        <v>1810</v>
      </c>
      <c r="M3" s="1">
        <v>1785</v>
      </c>
      <c r="N3" s="1">
        <v>1769</v>
      </c>
      <c r="O3" s="1">
        <v>1708</v>
      </c>
      <c r="P3" s="1">
        <v>1720</v>
      </c>
      <c r="Q3" s="1">
        <v>1696</v>
      </c>
      <c r="R3" s="1">
        <v>1656</v>
      </c>
      <c r="S3" s="1">
        <v>1747</v>
      </c>
      <c r="T3" s="1">
        <v>1650</v>
      </c>
      <c r="U3" s="1">
        <v>1502</v>
      </c>
      <c r="V3" s="1">
        <v>1355</v>
      </c>
      <c r="W3" s="1">
        <v>5753</v>
      </c>
      <c r="X3" s="1">
        <v>5630</v>
      </c>
      <c r="Y3" s="1">
        <v>7451</v>
      </c>
      <c r="Z3" s="1">
        <v>8879</v>
      </c>
      <c r="AA3" s="1">
        <v>9118</v>
      </c>
      <c r="AB3" s="1">
        <v>8740</v>
      </c>
      <c r="AC3" s="1">
        <v>8063</v>
      </c>
      <c r="AD3" s="1">
        <v>7407</v>
      </c>
      <c r="AE3" s="1">
        <v>6639</v>
      </c>
      <c r="AF3" s="1">
        <v>6156</v>
      </c>
      <c r="AG3" s="1">
        <v>4575</v>
      </c>
      <c r="AH3" s="1">
        <v>3061</v>
      </c>
      <c r="AI3" s="1">
        <v>2077</v>
      </c>
      <c r="AJ3" s="1">
        <v>1786</v>
      </c>
      <c r="AK3" s="5">
        <v>118817</v>
      </c>
      <c r="AL3" s="1">
        <v>69375</v>
      </c>
      <c r="AM3" s="1">
        <v>34397</v>
      </c>
      <c r="AN3" s="1">
        <v>9807</v>
      </c>
      <c r="AO3" s="1">
        <v>1559</v>
      </c>
      <c r="AP3">
        <v>384</v>
      </c>
      <c r="AQ3" s="1">
        <v>60032</v>
      </c>
      <c r="AR3" s="1">
        <v>58785</v>
      </c>
      <c r="AS3" s="1"/>
      <c r="AT3" s="1"/>
      <c r="AU3" s="1"/>
      <c r="AV3" s="1"/>
      <c r="AW3" s="1"/>
      <c r="AY3" s="1"/>
      <c r="BA3" s="1"/>
      <c r="BB3" s="1"/>
      <c r="BC3" s="1"/>
      <c r="BD3" s="1"/>
      <c r="BE3" s="1"/>
      <c r="BF3" s="1"/>
      <c r="BG3" s="1"/>
      <c r="BH3" s="1"/>
      <c r="BI3" s="1"/>
      <c r="BK3" s="1"/>
      <c r="BL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</row>
    <row r="4" spans="1:122">
      <c r="A4" t="s">
        <v>46</v>
      </c>
      <c r="B4" t="s">
        <v>47</v>
      </c>
      <c r="C4" s="1">
        <v>5766</v>
      </c>
      <c r="D4" s="1">
        <v>6109</v>
      </c>
      <c r="E4" s="1">
        <v>6234</v>
      </c>
      <c r="F4" s="1">
        <v>6459</v>
      </c>
      <c r="G4" s="1">
        <v>6769</v>
      </c>
      <c r="H4" s="1">
        <v>7029</v>
      </c>
      <c r="I4" s="1">
        <v>7067</v>
      </c>
      <c r="J4" s="1">
        <v>6977</v>
      </c>
      <c r="K4" s="1">
        <v>6871</v>
      </c>
      <c r="L4" s="1">
        <v>6471</v>
      </c>
      <c r="M4" s="1">
        <v>6111</v>
      </c>
      <c r="N4" s="1">
        <v>6057</v>
      </c>
      <c r="O4" s="1">
        <v>6004</v>
      </c>
      <c r="P4" s="1">
        <v>5939</v>
      </c>
      <c r="Q4" s="1">
        <v>5728</v>
      </c>
      <c r="R4" s="1">
        <v>5697</v>
      </c>
      <c r="S4" s="1">
        <v>5579</v>
      </c>
      <c r="T4" s="1">
        <v>5558</v>
      </c>
      <c r="U4" s="1">
        <v>5464</v>
      </c>
      <c r="V4" s="1">
        <v>4622</v>
      </c>
      <c r="W4" s="1">
        <v>19783</v>
      </c>
      <c r="X4" s="1">
        <v>20990</v>
      </c>
      <c r="Y4" s="1">
        <v>29269</v>
      </c>
      <c r="Z4" s="1">
        <v>34886</v>
      </c>
      <c r="AA4" s="1">
        <v>33143</v>
      </c>
      <c r="AB4" s="1">
        <v>30338</v>
      </c>
      <c r="AC4" s="1">
        <v>27431</v>
      </c>
      <c r="AD4" s="1">
        <v>23752</v>
      </c>
      <c r="AE4" s="1">
        <v>20992</v>
      </c>
      <c r="AF4" s="1">
        <v>18411</v>
      </c>
      <c r="AG4" s="1">
        <v>13775</v>
      </c>
      <c r="AH4" s="1">
        <v>9476</v>
      </c>
      <c r="AI4" s="1">
        <v>6823</v>
      </c>
      <c r="AJ4" s="1">
        <v>5631</v>
      </c>
      <c r="AK4" s="5">
        <v>417211</v>
      </c>
      <c r="AL4" s="1">
        <v>263057</v>
      </c>
      <c r="AM4" s="1">
        <v>110351</v>
      </c>
      <c r="AN4" s="1">
        <v>28786</v>
      </c>
      <c r="AO4" s="1">
        <v>4276</v>
      </c>
      <c r="AP4">
        <v>967</v>
      </c>
      <c r="AQ4" s="1">
        <v>210258</v>
      </c>
      <c r="AR4" s="1">
        <v>206953</v>
      </c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</row>
    <row r="5" spans="1:122">
      <c r="A5" t="s">
        <v>48</v>
      </c>
      <c r="B5" t="s">
        <v>49</v>
      </c>
      <c r="C5" s="1">
        <v>1092</v>
      </c>
      <c r="D5" s="1">
        <v>1070</v>
      </c>
      <c r="E5" s="1">
        <v>1144</v>
      </c>
      <c r="F5" s="1">
        <v>1191</v>
      </c>
      <c r="G5" s="1">
        <v>1228</v>
      </c>
      <c r="H5" s="1">
        <v>1285</v>
      </c>
      <c r="I5" s="1">
        <v>1238</v>
      </c>
      <c r="J5" s="1">
        <v>1286</v>
      </c>
      <c r="K5" s="1">
        <v>1266</v>
      </c>
      <c r="L5" s="1">
        <v>1226</v>
      </c>
      <c r="M5" s="1">
        <v>1087</v>
      </c>
      <c r="N5" s="1">
        <v>1151</v>
      </c>
      <c r="O5" s="1">
        <v>1139</v>
      </c>
      <c r="P5" s="1">
        <v>1135</v>
      </c>
      <c r="Q5" s="1">
        <v>1084</v>
      </c>
      <c r="R5" s="1">
        <v>1111</v>
      </c>
      <c r="S5" s="1">
        <v>1127</v>
      </c>
      <c r="T5" s="1">
        <v>1163</v>
      </c>
      <c r="U5">
        <v>976</v>
      </c>
      <c r="V5">
        <v>838</v>
      </c>
      <c r="W5" s="1">
        <v>3525</v>
      </c>
      <c r="X5" s="1">
        <v>3989</v>
      </c>
      <c r="Y5" s="1">
        <v>5420</v>
      </c>
      <c r="Z5" s="1">
        <v>5813</v>
      </c>
      <c r="AA5" s="1">
        <v>5493</v>
      </c>
      <c r="AB5" s="1">
        <v>5291</v>
      </c>
      <c r="AC5" s="1">
        <v>4963</v>
      </c>
      <c r="AD5" s="1">
        <v>4468</v>
      </c>
      <c r="AE5" s="1">
        <v>3913</v>
      </c>
      <c r="AF5" s="1">
        <v>3445</v>
      </c>
      <c r="AG5" s="1">
        <v>2571</v>
      </c>
      <c r="AH5" s="1">
        <v>1818</v>
      </c>
      <c r="AI5" s="1">
        <v>1399</v>
      </c>
      <c r="AJ5" s="1">
        <v>1231</v>
      </c>
      <c r="AK5" s="5">
        <v>76176</v>
      </c>
      <c r="AL5" s="1">
        <v>46165</v>
      </c>
      <c r="AM5" s="1">
        <v>20446</v>
      </c>
      <c r="AN5" s="1">
        <v>6479</v>
      </c>
      <c r="AO5">
        <v>954</v>
      </c>
      <c r="AP5">
        <v>210</v>
      </c>
      <c r="AQ5" s="1">
        <v>37846</v>
      </c>
      <c r="AR5" s="1">
        <v>38330</v>
      </c>
      <c r="AS5" s="1"/>
      <c r="AT5" s="1"/>
      <c r="AU5" s="1"/>
      <c r="AV5" s="1"/>
      <c r="AW5" s="1"/>
      <c r="AY5" s="1"/>
      <c r="BB5" s="1"/>
      <c r="BC5" s="1"/>
      <c r="BD5" s="1"/>
      <c r="BE5" s="1"/>
      <c r="BG5" s="1"/>
      <c r="BH5" s="1"/>
      <c r="BI5" s="1"/>
      <c r="BK5" s="1"/>
      <c r="BL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H5" s="1"/>
      <c r="CI5" s="1"/>
      <c r="CJ5" s="1"/>
      <c r="CM5" s="1"/>
      <c r="CN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I5" s="1"/>
      <c r="DJ5" s="1"/>
      <c r="DK5" s="1"/>
      <c r="DM5" s="1"/>
      <c r="DN5" s="1"/>
      <c r="DO5" s="1"/>
      <c r="DP5" s="1"/>
      <c r="DR5" s="1"/>
    </row>
    <row r="6" spans="1:122">
      <c r="A6" t="s">
        <v>50</v>
      </c>
      <c r="B6" t="s">
        <v>51</v>
      </c>
      <c r="C6">
        <v>692</v>
      </c>
      <c r="D6">
        <v>866</v>
      </c>
      <c r="E6">
        <v>777</v>
      </c>
      <c r="F6">
        <v>849</v>
      </c>
      <c r="G6">
        <v>872</v>
      </c>
      <c r="H6">
        <v>925</v>
      </c>
      <c r="I6">
        <v>885</v>
      </c>
      <c r="J6">
        <v>885</v>
      </c>
      <c r="K6">
        <v>915</v>
      </c>
      <c r="L6">
        <v>810</v>
      </c>
      <c r="M6">
        <v>833</v>
      </c>
      <c r="N6">
        <v>867</v>
      </c>
      <c r="O6">
        <v>835</v>
      </c>
      <c r="P6">
        <v>819</v>
      </c>
      <c r="Q6">
        <v>781</v>
      </c>
      <c r="R6">
        <v>757</v>
      </c>
      <c r="S6">
        <v>752</v>
      </c>
      <c r="T6">
        <v>732</v>
      </c>
      <c r="U6">
        <v>739</v>
      </c>
      <c r="V6">
        <v>706</v>
      </c>
      <c r="W6" s="1">
        <v>3324</v>
      </c>
      <c r="X6" s="1">
        <v>3388</v>
      </c>
      <c r="Y6" s="1">
        <v>4136</v>
      </c>
      <c r="Z6" s="1">
        <v>4498</v>
      </c>
      <c r="AA6" s="1">
        <v>4297</v>
      </c>
      <c r="AB6" s="1">
        <v>3914</v>
      </c>
      <c r="AC6" s="1">
        <v>3611</v>
      </c>
      <c r="AD6" s="1">
        <v>3246</v>
      </c>
      <c r="AE6" s="1">
        <v>2864</v>
      </c>
      <c r="AF6" s="1">
        <v>2467</v>
      </c>
      <c r="AG6" s="1">
        <v>1888</v>
      </c>
      <c r="AH6" s="1">
        <v>1355</v>
      </c>
      <c r="AI6">
        <v>908</v>
      </c>
      <c r="AJ6">
        <v>739</v>
      </c>
      <c r="AK6" s="5">
        <v>56932</v>
      </c>
      <c r="AL6" s="1">
        <v>33050</v>
      </c>
      <c r="AM6" s="1">
        <v>16128</v>
      </c>
      <c r="AN6" s="1">
        <v>4989</v>
      </c>
      <c r="AO6">
        <v>792</v>
      </c>
      <c r="AP6">
        <v>144</v>
      </c>
      <c r="AQ6" s="1">
        <v>28467</v>
      </c>
      <c r="AR6" s="1">
        <v>28465</v>
      </c>
      <c r="AS6" s="1"/>
      <c r="AT6" s="1"/>
      <c r="AU6" s="1"/>
      <c r="AV6" s="1"/>
      <c r="AW6" s="1"/>
      <c r="AY6" s="1"/>
      <c r="BB6" s="1"/>
      <c r="BC6" s="1"/>
      <c r="BD6" s="1"/>
      <c r="BE6" s="1"/>
      <c r="BG6" s="1"/>
      <c r="BI6" s="1"/>
      <c r="BK6" s="1"/>
      <c r="BL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H6" s="1"/>
      <c r="CI6" s="1"/>
      <c r="CJ6" s="1"/>
      <c r="CN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I6" s="1"/>
      <c r="DJ6" s="1"/>
      <c r="DK6" s="1"/>
      <c r="DM6" s="1"/>
      <c r="DN6" s="1"/>
      <c r="DO6" s="1"/>
      <c r="DP6" s="1"/>
      <c r="DR6" s="1"/>
    </row>
    <row r="7" spans="1:122">
      <c r="A7" t="s">
        <v>54</v>
      </c>
      <c r="B7" t="s">
        <v>55</v>
      </c>
      <c r="C7" s="1">
        <v>2043</v>
      </c>
      <c r="D7" s="1">
        <v>1995</v>
      </c>
      <c r="E7" s="1">
        <v>2181</v>
      </c>
      <c r="F7" s="1">
        <v>2242</v>
      </c>
      <c r="G7" s="1">
        <v>2315</v>
      </c>
      <c r="H7" s="1">
        <v>2492</v>
      </c>
      <c r="I7" s="1">
        <v>2518</v>
      </c>
      <c r="J7" s="1">
        <v>2497</v>
      </c>
      <c r="K7" s="1">
        <v>2545</v>
      </c>
      <c r="L7" s="1">
        <v>2393</v>
      </c>
      <c r="M7" s="1">
        <v>2389</v>
      </c>
      <c r="N7" s="1">
        <v>2378</v>
      </c>
      <c r="O7" s="1">
        <v>2440</v>
      </c>
      <c r="P7" s="1">
        <v>2276</v>
      </c>
      <c r="Q7" s="1">
        <v>2338</v>
      </c>
      <c r="R7" s="1">
        <v>2315</v>
      </c>
      <c r="S7" s="1">
        <v>2375</v>
      </c>
      <c r="T7" s="1">
        <v>2310</v>
      </c>
      <c r="U7" s="1">
        <v>2183</v>
      </c>
      <c r="V7" s="1">
        <v>1674</v>
      </c>
      <c r="W7" s="1">
        <v>7550</v>
      </c>
      <c r="X7" s="1">
        <v>8075</v>
      </c>
      <c r="Y7" s="1">
        <v>9826</v>
      </c>
      <c r="Z7" s="1">
        <v>11626</v>
      </c>
      <c r="AA7" s="1">
        <v>11412</v>
      </c>
      <c r="AB7" s="1">
        <v>11326</v>
      </c>
      <c r="AC7" s="1">
        <v>10300</v>
      </c>
      <c r="AD7" s="1">
        <v>9384</v>
      </c>
      <c r="AE7" s="1">
        <v>8805</v>
      </c>
      <c r="AF7" s="1">
        <v>8184</v>
      </c>
      <c r="AG7" s="1">
        <v>6496</v>
      </c>
      <c r="AH7" s="1">
        <v>4568</v>
      </c>
      <c r="AI7" s="1">
        <v>3057</v>
      </c>
      <c r="AJ7" s="1">
        <v>2684</v>
      </c>
      <c r="AK7" s="5">
        <v>159192</v>
      </c>
      <c r="AL7" s="1">
        <v>90230</v>
      </c>
      <c r="AM7" s="1">
        <v>45976</v>
      </c>
      <c r="AN7" s="1">
        <v>15671</v>
      </c>
      <c r="AO7" s="1">
        <v>2339</v>
      </c>
      <c r="AP7">
        <v>535</v>
      </c>
      <c r="AQ7" s="1">
        <v>80170</v>
      </c>
      <c r="AR7" s="1">
        <v>79022</v>
      </c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M7" s="1"/>
      <c r="CN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</row>
    <row r="8" spans="1:122">
      <c r="A8" t="s">
        <v>56</v>
      </c>
      <c r="B8" t="s">
        <v>57</v>
      </c>
      <c r="C8" s="1">
        <v>2618</v>
      </c>
      <c r="D8" s="1">
        <v>2722</v>
      </c>
      <c r="E8" s="1">
        <v>2833</v>
      </c>
      <c r="F8" s="1">
        <v>2777</v>
      </c>
      <c r="G8" s="1">
        <v>2860</v>
      </c>
      <c r="H8" s="1">
        <v>2914</v>
      </c>
      <c r="I8" s="1">
        <v>2824</v>
      </c>
      <c r="J8" s="1">
        <v>2767</v>
      </c>
      <c r="K8" s="1">
        <v>2708</v>
      </c>
      <c r="L8" s="1">
        <v>2531</v>
      </c>
      <c r="M8" s="1">
        <v>2531</v>
      </c>
      <c r="N8" s="1">
        <v>2475</v>
      </c>
      <c r="O8" s="1">
        <v>2552</v>
      </c>
      <c r="P8" s="1">
        <v>2443</v>
      </c>
      <c r="Q8" s="1">
        <v>2484</v>
      </c>
      <c r="R8" s="1">
        <v>2524</v>
      </c>
      <c r="S8" s="1">
        <v>2525</v>
      </c>
      <c r="T8" s="1">
        <v>2706</v>
      </c>
      <c r="U8" s="1">
        <v>2969</v>
      </c>
      <c r="V8" s="1">
        <v>3466</v>
      </c>
      <c r="W8" s="1">
        <v>15622</v>
      </c>
      <c r="X8" s="1">
        <v>13759</v>
      </c>
      <c r="Y8" s="1">
        <v>15740</v>
      </c>
      <c r="Z8" s="1">
        <v>16787</v>
      </c>
      <c r="AA8" s="1">
        <v>15209</v>
      </c>
      <c r="AB8" s="1">
        <v>14319</v>
      </c>
      <c r="AC8" s="1">
        <v>14039</v>
      </c>
      <c r="AD8" s="1">
        <v>12558</v>
      </c>
      <c r="AE8" s="1">
        <v>11087</v>
      </c>
      <c r="AF8" s="1">
        <v>9765</v>
      </c>
      <c r="AG8" s="1">
        <v>8631</v>
      </c>
      <c r="AH8" s="1">
        <v>6930</v>
      </c>
      <c r="AI8" s="1">
        <v>4957</v>
      </c>
      <c r="AJ8" s="1">
        <v>4386</v>
      </c>
      <c r="AK8" s="5">
        <v>218018</v>
      </c>
      <c r="AL8" s="1">
        <v>142996</v>
      </c>
      <c r="AM8" s="1">
        <v>53093</v>
      </c>
      <c r="AN8" s="1">
        <v>13879</v>
      </c>
      <c r="AO8" s="1">
        <v>2173</v>
      </c>
      <c r="AP8">
        <v>533</v>
      </c>
      <c r="AQ8" s="1">
        <v>113434</v>
      </c>
      <c r="AR8" s="1">
        <v>104584</v>
      </c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K8" s="1"/>
      <c r="BL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C8" s="1"/>
      <c r="CD8" s="1"/>
      <c r="CE8" s="1"/>
      <c r="CF8" s="1"/>
      <c r="CG8" s="1"/>
      <c r="CH8" s="1"/>
      <c r="CI8" s="1"/>
      <c r="CJ8" s="1"/>
      <c r="CM8" s="1"/>
      <c r="CN8" s="1"/>
      <c r="CO8" s="1"/>
      <c r="CP8" s="1"/>
      <c r="CQ8" s="1"/>
      <c r="CR8" s="1"/>
      <c r="CS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</row>
    <row r="9" spans="1:122">
      <c r="A9" t="s">
        <v>58</v>
      </c>
      <c r="B9" t="s">
        <v>59</v>
      </c>
      <c r="C9" s="1">
        <v>4455</v>
      </c>
      <c r="D9" s="1">
        <v>4768</v>
      </c>
      <c r="E9" s="1">
        <v>5056</v>
      </c>
      <c r="F9" s="1">
        <v>5132</v>
      </c>
      <c r="G9" s="1">
        <v>5488</v>
      </c>
      <c r="H9" s="1">
        <v>5342</v>
      </c>
      <c r="I9" s="1">
        <v>5640</v>
      </c>
      <c r="J9" s="1">
        <v>5255</v>
      </c>
      <c r="K9" s="1">
        <v>5269</v>
      </c>
      <c r="L9" s="1">
        <v>4754</v>
      </c>
      <c r="M9" s="1">
        <v>4465</v>
      </c>
      <c r="N9" s="1">
        <v>4292</v>
      </c>
      <c r="O9" s="1">
        <v>4332</v>
      </c>
      <c r="P9" s="1">
        <v>4350</v>
      </c>
      <c r="Q9" s="1">
        <v>4015</v>
      </c>
      <c r="R9" s="1">
        <v>3835</v>
      </c>
      <c r="S9" s="1">
        <v>3601</v>
      </c>
      <c r="T9" s="1">
        <v>3566</v>
      </c>
      <c r="U9" s="1">
        <v>3525</v>
      </c>
      <c r="V9" s="1">
        <v>3223</v>
      </c>
      <c r="W9" s="1">
        <v>15757</v>
      </c>
      <c r="X9" s="1">
        <v>18840</v>
      </c>
      <c r="Y9" s="1">
        <v>25525</v>
      </c>
      <c r="Z9" s="1">
        <v>28983</v>
      </c>
      <c r="AA9" s="1">
        <v>26029</v>
      </c>
      <c r="AB9" s="1">
        <v>20428</v>
      </c>
      <c r="AC9" s="1">
        <v>16743</v>
      </c>
      <c r="AD9" s="1">
        <v>14321</v>
      </c>
      <c r="AE9" s="1">
        <v>11996</v>
      </c>
      <c r="AF9" s="1">
        <v>10133</v>
      </c>
      <c r="AG9" s="1">
        <v>7395</v>
      </c>
      <c r="AH9" s="1">
        <v>4538</v>
      </c>
      <c r="AI9" s="1">
        <v>2810</v>
      </c>
      <c r="AJ9" s="1">
        <v>2159</v>
      </c>
      <c r="AK9" s="5">
        <v>296020</v>
      </c>
      <c r="AL9" s="1">
        <v>184048</v>
      </c>
      <c r="AM9" s="1">
        <v>77917</v>
      </c>
      <c r="AN9" s="1">
        <v>18376</v>
      </c>
      <c r="AO9" s="1">
        <v>3109</v>
      </c>
      <c r="AP9">
        <v>695</v>
      </c>
      <c r="AQ9" s="1">
        <v>150780</v>
      </c>
      <c r="AR9" s="1">
        <v>145240</v>
      </c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C9" s="1"/>
      <c r="CD9" s="1"/>
      <c r="CE9" s="1"/>
      <c r="CF9" s="1"/>
      <c r="CG9" s="1"/>
      <c r="CH9" s="1"/>
      <c r="CI9" s="1"/>
      <c r="CJ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</row>
    <row r="10" spans="1:122">
      <c r="A10" t="s">
        <v>60</v>
      </c>
      <c r="B10" t="s">
        <v>61</v>
      </c>
      <c r="C10">
        <v>942</v>
      </c>
      <c r="D10">
        <v>926</v>
      </c>
      <c r="E10" s="1">
        <v>1001</v>
      </c>
      <c r="F10">
        <v>955</v>
      </c>
      <c r="G10">
        <v>948</v>
      </c>
      <c r="H10">
        <v>969</v>
      </c>
      <c r="I10">
        <v>900</v>
      </c>
      <c r="J10">
        <v>926</v>
      </c>
      <c r="K10">
        <v>927</v>
      </c>
      <c r="L10">
        <v>803</v>
      </c>
      <c r="M10">
        <v>775</v>
      </c>
      <c r="N10">
        <v>736</v>
      </c>
      <c r="O10">
        <v>804</v>
      </c>
      <c r="P10">
        <v>850</v>
      </c>
      <c r="Q10">
        <v>777</v>
      </c>
      <c r="R10">
        <v>761</v>
      </c>
      <c r="S10">
        <v>743</v>
      </c>
      <c r="T10">
        <v>780</v>
      </c>
      <c r="U10" s="1">
        <v>1023</v>
      </c>
      <c r="V10" s="1">
        <v>1696</v>
      </c>
      <c r="W10" s="1">
        <v>8477</v>
      </c>
      <c r="X10" s="1">
        <v>7297</v>
      </c>
      <c r="Y10" s="1">
        <v>7759</v>
      </c>
      <c r="Z10" s="1">
        <v>7160</v>
      </c>
      <c r="AA10" s="1">
        <v>5340</v>
      </c>
      <c r="AB10" s="1">
        <v>4383</v>
      </c>
      <c r="AC10" s="1">
        <v>3954</v>
      </c>
      <c r="AD10" s="1">
        <v>3761</v>
      </c>
      <c r="AE10" s="1">
        <v>3447</v>
      </c>
      <c r="AF10" s="1">
        <v>2906</v>
      </c>
      <c r="AG10" s="1">
        <v>2322</v>
      </c>
      <c r="AH10" s="1">
        <v>1617</v>
      </c>
      <c r="AI10" s="1">
        <v>1116</v>
      </c>
      <c r="AJ10">
        <v>887</v>
      </c>
      <c r="AK10" s="5">
        <v>78668</v>
      </c>
      <c r="AL10" s="1">
        <v>44828</v>
      </c>
      <c r="AM10" s="1">
        <v>22895</v>
      </c>
      <c r="AN10" s="1">
        <v>6023</v>
      </c>
      <c r="AO10" s="1">
        <v>1013</v>
      </c>
      <c r="AP10">
        <v>216</v>
      </c>
      <c r="AQ10" s="1">
        <v>40868</v>
      </c>
      <c r="AR10" s="1">
        <v>37800</v>
      </c>
      <c r="AS10" s="1"/>
      <c r="AT10" s="1"/>
      <c r="AU10" s="1"/>
      <c r="AV10" s="1"/>
      <c r="AW10" s="1"/>
      <c r="AY10" s="1"/>
      <c r="BA10" s="1"/>
      <c r="BB10" s="1"/>
      <c r="BC10" s="1"/>
      <c r="BD10" s="1"/>
      <c r="BE10" s="1"/>
      <c r="BF10" s="1"/>
      <c r="BG10" s="1"/>
      <c r="BH10" s="1"/>
      <c r="BI10" s="1"/>
      <c r="BK10" s="1"/>
      <c r="BL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D10" s="1"/>
      <c r="CE10" s="1"/>
      <c r="CF10" s="1"/>
      <c r="CH10" s="1"/>
      <c r="CI10" s="1"/>
      <c r="CJ10" s="1"/>
      <c r="CM10" s="1"/>
      <c r="CN10" s="1"/>
      <c r="CQ10" s="1"/>
      <c r="CR10" s="1"/>
      <c r="CS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</row>
    <row r="11" spans="1:122">
      <c r="A11" t="s">
        <v>62</v>
      </c>
      <c r="B11" t="s">
        <v>63</v>
      </c>
      <c r="C11" s="1">
        <v>2395</v>
      </c>
      <c r="D11" s="1">
        <v>2401</v>
      </c>
      <c r="E11" s="1">
        <v>2628</v>
      </c>
      <c r="F11" s="1">
        <v>2737</v>
      </c>
      <c r="G11" s="1">
        <v>2866</v>
      </c>
      <c r="H11" s="1">
        <v>2868</v>
      </c>
      <c r="I11" s="1">
        <v>2873</v>
      </c>
      <c r="J11" s="1">
        <v>2986</v>
      </c>
      <c r="K11" s="1">
        <v>2973</v>
      </c>
      <c r="L11" s="1">
        <v>2660</v>
      </c>
      <c r="M11" s="1">
        <v>2729</v>
      </c>
      <c r="N11" s="1">
        <v>2705</v>
      </c>
      <c r="O11" s="1">
        <v>2662</v>
      </c>
      <c r="P11" s="1">
        <v>2639</v>
      </c>
      <c r="Q11" s="1">
        <v>2521</v>
      </c>
      <c r="R11" s="1">
        <v>2496</v>
      </c>
      <c r="S11" s="1">
        <v>2474</v>
      </c>
      <c r="T11" s="1">
        <v>2471</v>
      </c>
      <c r="U11" s="1">
        <v>2258</v>
      </c>
      <c r="V11" s="1">
        <v>1898</v>
      </c>
      <c r="W11" s="1">
        <v>7993</v>
      </c>
      <c r="X11" s="1">
        <v>8007</v>
      </c>
      <c r="Y11" s="1">
        <v>11100</v>
      </c>
      <c r="Z11" s="1">
        <v>14015</v>
      </c>
      <c r="AA11" s="1">
        <v>14080</v>
      </c>
      <c r="AB11" s="1">
        <v>13308</v>
      </c>
      <c r="AC11" s="1">
        <v>11842</v>
      </c>
      <c r="AD11" s="1">
        <v>10878</v>
      </c>
      <c r="AE11" s="1">
        <v>9869</v>
      </c>
      <c r="AF11" s="1">
        <v>8528</v>
      </c>
      <c r="AG11" s="1">
        <v>6486</v>
      </c>
      <c r="AH11" s="1">
        <v>4622</v>
      </c>
      <c r="AI11" s="1">
        <v>3363</v>
      </c>
      <c r="AJ11" s="1">
        <v>3059</v>
      </c>
      <c r="AK11" s="5">
        <v>179390</v>
      </c>
      <c r="AL11" s="1">
        <v>106570</v>
      </c>
      <c r="AM11" s="1">
        <v>50910</v>
      </c>
      <c r="AN11" s="1">
        <v>15199</v>
      </c>
      <c r="AO11" s="1">
        <v>2120</v>
      </c>
      <c r="AP11">
        <v>456</v>
      </c>
      <c r="AQ11" s="1">
        <v>89527</v>
      </c>
      <c r="AR11" s="1">
        <v>89863</v>
      </c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</row>
    <row r="12" spans="1:122">
      <c r="A12" t="s">
        <v>64</v>
      </c>
      <c r="B12" t="s">
        <v>65</v>
      </c>
      <c r="C12" s="1">
        <v>3179</v>
      </c>
      <c r="D12" s="1">
        <v>3401</v>
      </c>
      <c r="E12" s="1">
        <v>3445</v>
      </c>
      <c r="F12" s="1">
        <v>3556</v>
      </c>
      <c r="G12" s="1">
        <v>3733</v>
      </c>
      <c r="H12" s="1">
        <v>4002</v>
      </c>
      <c r="I12" s="1">
        <v>3856</v>
      </c>
      <c r="J12" s="1">
        <v>3791</v>
      </c>
      <c r="K12" s="1">
        <v>3909</v>
      </c>
      <c r="L12" s="1">
        <v>3566</v>
      </c>
      <c r="M12" s="1">
        <v>3384</v>
      </c>
      <c r="N12" s="1">
        <v>3440</v>
      </c>
      <c r="O12" s="1">
        <v>3505</v>
      </c>
      <c r="P12" s="1">
        <v>3498</v>
      </c>
      <c r="Q12" s="1">
        <v>3295</v>
      </c>
      <c r="R12" s="1">
        <v>3259</v>
      </c>
      <c r="S12" s="1">
        <v>3027</v>
      </c>
      <c r="T12" s="1">
        <v>3068</v>
      </c>
      <c r="U12" s="1">
        <v>3041</v>
      </c>
      <c r="V12" s="1">
        <v>3084</v>
      </c>
      <c r="W12" s="1">
        <v>12478</v>
      </c>
      <c r="X12" s="1">
        <v>12246</v>
      </c>
      <c r="Y12" s="1">
        <v>17030</v>
      </c>
      <c r="Z12" s="1">
        <v>19422</v>
      </c>
      <c r="AA12" s="1">
        <v>18693</v>
      </c>
      <c r="AB12" s="1">
        <v>16235</v>
      </c>
      <c r="AC12" s="1">
        <v>13916</v>
      </c>
      <c r="AD12" s="1">
        <v>11611</v>
      </c>
      <c r="AE12" s="1">
        <v>9820</v>
      </c>
      <c r="AF12" s="1">
        <v>8333</v>
      </c>
      <c r="AG12" s="1">
        <v>5869</v>
      </c>
      <c r="AH12" s="1">
        <v>3573</v>
      </c>
      <c r="AI12" s="1">
        <v>2270</v>
      </c>
      <c r="AJ12" s="1">
        <v>1969</v>
      </c>
      <c r="AK12" s="5">
        <v>222504</v>
      </c>
      <c r="AL12" s="1">
        <v>140402</v>
      </c>
      <c r="AM12" s="1">
        <v>58752</v>
      </c>
      <c r="AN12" s="1">
        <v>15064</v>
      </c>
      <c r="AO12" s="1">
        <v>2527</v>
      </c>
      <c r="AP12">
        <v>549</v>
      </c>
      <c r="AQ12" s="1">
        <v>111958</v>
      </c>
      <c r="AR12" s="1">
        <v>110546</v>
      </c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</row>
    <row r="13" spans="1:122">
      <c r="A13" t="s">
        <v>66</v>
      </c>
      <c r="B13" t="s">
        <v>67</v>
      </c>
      <c r="C13" s="1">
        <v>1300</v>
      </c>
      <c r="D13" s="1">
        <v>1352</v>
      </c>
      <c r="E13" s="1">
        <v>1446</v>
      </c>
      <c r="F13" s="1">
        <v>1438</v>
      </c>
      <c r="G13" s="1">
        <v>1576</v>
      </c>
      <c r="H13" s="1">
        <v>1589</v>
      </c>
      <c r="I13" s="1">
        <v>1522</v>
      </c>
      <c r="J13" s="1">
        <v>1552</v>
      </c>
      <c r="K13" s="1">
        <v>1479</v>
      </c>
      <c r="L13" s="1">
        <v>1459</v>
      </c>
      <c r="M13" s="1">
        <v>1396</v>
      </c>
      <c r="N13" s="1">
        <v>1320</v>
      </c>
      <c r="O13" s="1">
        <v>1456</v>
      </c>
      <c r="P13" s="1">
        <v>1434</v>
      </c>
      <c r="Q13" s="1">
        <v>1447</v>
      </c>
      <c r="R13" s="1">
        <v>1448</v>
      </c>
      <c r="S13" s="1">
        <v>1379</v>
      </c>
      <c r="T13" s="1">
        <v>1351</v>
      </c>
      <c r="U13" s="1">
        <v>1334</v>
      </c>
      <c r="V13" s="1">
        <v>1036</v>
      </c>
      <c r="W13" s="1">
        <v>4663</v>
      </c>
      <c r="X13" s="1">
        <v>5291</v>
      </c>
      <c r="Y13" s="1">
        <v>6696</v>
      </c>
      <c r="Z13" s="1">
        <v>7801</v>
      </c>
      <c r="AA13" s="1">
        <v>7671</v>
      </c>
      <c r="AB13" s="1">
        <v>6869</v>
      </c>
      <c r="AC13" s="1">
        <v>6520</v>
      </c>
      <c r="AD13" s="1">
        <v>6027</v>
      </c>
      <c r="AE13" s="1">
        <v>5327</v>
      </c>
      <c r="AF13" s="1">
        <v>4636</v>
      </c>
      <c r="AG13" s="1">
        <v>3625</v>
      </c>
      <c r="AH13" s="1">
        <v>2474</v>
      </c>
      <c r="AI13" s="1">
        <v>1758</v>
      </c>
      <c r="AJ13" s="1">
        <v>1560</v>
      </c>
      <c r="AK13" s="5">
        <v>99232</v>
      </c>
      <c r="AL13" s="1">
        <v>60482</v>
      </c>
      <c r="AM13" s="1">
        <v>27306</v>
      </c>
      <c r="AN13" s="1">
        <v>7865</v>
      </c>
      <c r="AO13" s="1">
        <v>1227</v>
      </c>
      <c r="AP13">
        <v>270</v>
      </c>
      <c r="AQ13" s="1">
        <v>49699</v>
      </c>
      <c r="AR13" s="1">
        <v>49533</v>
      </c>
      <c r="AS13" s="1"/>
      <c r="AT13" s="1"/>
      <c r="AU13" s="1"/>
      <c r="AV13" s="1"/>
      <c r="AW13" s="1"/>
      <c r="AY13" s="1"/>
      <c r="BB13" s="1"/>
      <c r="BC13" s="1"/>
      <c r="BD13" s="1"/>
      <c r="BE13" s="1"/>
      <c r="BF13" s="1"/>
      <c r="BG13" s="1"/>
      <c r="BH13" s="1"/>
      <c r="BI13" s="1"/>
      <c r="BK13" s="1"/>
      <c r="BL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M13" s="1"/>
      <c r="CN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I13" s="1"/>
      <c r="DJ13" s="1"/>
      <c r="DK13" s="1"/>
      <c r="DM13" s="1"/>
      <c r="DN13" s="1"/>
      <c r="DO13" s="1"/>
      <c r="DP13" s="1"/>
      <c r="DR13" s="1"/>
    </row>
    <row r="14" spans="1:122">
      <c r="A14" t="s">
        <v>68</v>
      </c>
      <c r="B14" t="s">
        <v>69</v>
      </c>
      <c r="C14" s="1">
        <v>1682</v>
      </c>
      <c r="D14" s="1">
        <v>1709</v>
      </c>
      <c r="E14" s="1">
        <v>1707</v>
      </c>
      <c r="F14" s="1">
        <v>1957</v>
      </c>
      <c r="G14" s="1">
        <v>1965</v>
      </c>
      <c r="H14" s="1">
        <v>2022</v>
      </c>
      <c r="I14" s="1">
        <v>2009</v>
      </c>
      <c r="J14" s="1">
        <v>2032</v>
      </c>
      <c r="K14" s="1">
        <v>2131</v>
      </c>
      <c r="L14" s="1">
        <v>1959</v>
      </c>
      <c r="M14" s="1">
        <v>1909</v>
      </c>
      <c r="N14" s="1">
        <v>1949</v>
      </c>
      <c r="O14" s="1">
        <v>1894</v>
      </c>
      <c r="P14" s="1">
        <v>1903</v>
      </c>
      <c r="Q14" s="1">
        <v>1963</v>
      </c>
      <c r="R14" s="1">
        <v>1848</v>
      </c>
      <c r="S14" s="1">
        <v>1954</v>
      </c>
      <c r="T14" s="1">
        <v>1934</v>
      </c>
      <c r="U14" s="1">
        <v>1828</v>
      </c>
      <c r="V14" s="1">
        <v>1542</v>
      </c>
      <c r="W14" s="1">
        <v>6715</v>
      </c>
      <c r="X14" s="1">
        <v>7114</v>
      </c>
      <c r="Y14" s="1">
        <v>9722</v>
      </c>
      <c r="Z14" s="1">
        <v>11025</v>
      </c>
      <c r="AA14" s="1">
        <v>10687</v>
      </c>
      <c r="AB14" s="1">
        <v>10418</v>
      </c>
      <c r="AC14" s="1">
        <v>10152</v>
      </c>
      <c r="AD14" s="1">
        <v>9787</v>
      </c>
      <c r="AE14" s="1">
        <v>9156</v>
      </c>
      <c r="AF14" s="1">
        <v>8584</v>
      </c>
      <c r="AG14" s="1">
        <v>6540</v>
      </c>
      <c r="AH14" s="1">
        <v>4427</v>
      </c>
      <c r="AI14" s="1">
        <v>3024</v>
      </c>
      <c r="AJ14" s="1">
        <v>2459</v>
      </c>
      <c r="AK14" s="5">
        <v>147707</v>
      </c>
      <c r="AL14" s="1">
        <v>83400</v>
      </c>
      <c r="AM14" s="1">
        <v>44064</v>
      </c>
      <c r="AN14" s="1">
        <v>12626</v>
      </c>
      <c r="AO14" s="1">
        <v>1868</v>
      </c>
      <c r="AP14">
        <v>383</v>
      </c>
      <c r="AQ14" s="1">
        <v>74652</v>
      </c>
      <c r="AR14" s="1">
        <v>73055</v>
      </c>
      <c r="AS14" s="1"/>
      <c r="AT14" s="1"/>
      <c r="AU14" s="1"/>
      <c r="AV14" s="1"/>
      <c r="AW14" s="1"/>
      <c r="AX14" s="1"/>
      <c r="AY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M14" s="1"/>
      <c r="CN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</row>
    <row r="15" spans="1:122">
      <c r="A15" t="s">
        <v>70</v>
      </c>
      <c r="B15" t="s">
        <v>71</v>
      </c>
      <c r="C15">
        <v>543</v>
      </c>
      <c r="D15">
        <v>604</v>
      </c>
      <c r="E15">
        <v>589</v>
      </c>
      <c r="F15">
        <v>652</v>
      </c>
      <c r="G15">
        <v>663</v>
      </c>
      <c r="H15">
        <v>671</v>
      </c>
      <c r="I15">
        <v>677</v>
      </c>
      <c r="J15">
        <v>703</v>
      </c>
      <c r="K15">
        <v>686</v>
      </c>
      <c r="L15">
        <v>649</v>
      </c>
      <c r="M15">
        <v>617</v>
      </c>
      <c r="N15">
        <v>593</v>
      </c>
      <c r="O15">
        <v>609</v>
      </c>
      <c r="P15">
        <v>629</v>
      </c>
      <c r="Q15">
        <v>623</v>
      </c>
      <c r="R15">
        <v>596</v>
      </c>
      <c r="S15">
        <v>553</v>
      </c>
      <c r="T15">
        <v>561</v>
      </c>
      <c r="U15">
        <v>470</v>
      </c>
      <c r="V15">
        <v>423</v>
      </c>
      <c r="W15" s="1">
        <v>1954</v>
      </c>
      <c r="X15" s="1">
        <v>2225</v>
      </c>
      <c r="Y15" s="1">
        <v>2784</v>
      </c>
      <c r="Z15" s="1">
        <v>3197</v>
      </c>
      <c r="AA15" s="1">
        <v>2906</v>
      </c>
      <c r="AB15" s="1">
        <v>2799</v>
      </c>
      <c r="AC15" s="1">
        <v>2485</v>
      </c>
      <c r="AD15" s="1">
        <v>2383</v>
      </c>
      <c r="AE15" s="1">
        <v>2205</v>
      </c>
      <c r="AF15" s="1">
        <v>1990</v>
      </c>
      <c r="AG15" s="1">
        <v>1513</v>
      </c>
      <c r="AH15">
        <v>972</v>
      </c>
      <c r="AI15">
        <v>754</v>
      </c>
      <c r="AJ15">
        <v>595</v>
      </c>
      <c r="AK15" s="5">
        <v>40873</v>
      </c>
      <c r="AL15" s="1">
        <v>22853</v>
      </c>
      <c r="AM15" s="1">
        <v>12002</v>
      </c>
      <c r="AN15" s="1">
        <v>3985</v>
      </c>
      <c r="AO15">
        <v>695</v>
      </c>
      <c r="AP15">
        <v>144</v>
      </c>
      <c r="AQ15" s="1">
        <v>20286</v>
      </c>
      <c r="AR15" s="1">
        <v>20587</v>
      </c>
      <c r="AS15" s="1"/>
      <c r="AT15" s="1"/>
      <c r="AY15" s="1"/>
      <c r="BB15" s="1"/>
      <c r="BC15" s="1"/>
      <c r="BD15" s="1"/>
      <c r="BE15" s="1"/>
      <c r="BG15" s="1"/>
      <c r="BI15" s="1"/>
      <c r="BK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D15" s="1"/>
      <c r="CE15" s="1"/>
      <c r="CI15" s="1"/>
      <c r="CJ15" s="1"/>
      <c r="CN15" s="1"/>
      <c r="CQ15" s="1"/>
      <c r="CR15" s="1"/>
      <c r="CS15" s="1"/>
      <c r="CT15" s="1"/>
      <c r="CV15" s="1"/>
      <c r="CW15" s="1"/>
      <c r="CZ15" s="1"/>
      <c r="DA15" s="1"/>
      <c r="DB15" s="1"/>
      <c r="DC15" s="1"/>
      <c r="DD15" s="1"/>
      <c r="DE15" s="1"/>
      <c r="DI15" s="1"/>
      <c r="DJ15" s="1"/>
      <c r="DK15" s="1"/>
      <c r="DM15" s="1"/>
      <c r="DN15" s="1"/>
      <c r="DO15" s="1"/>
      <c r="DP15" s="1"/>
      <c r="DR15" s="1"/>
    </row>
    <row r="16" spans="1:122">
      <c r="A16" t="s">
        <v>72</v>
      </c>
      <c r="B16" t="s">
        <v>73</v>
      </c>
      <c r="C16" s="1">
        <v>1741</v>
      </c>
      <c r="D16" s="1">
        <v>1833</v>
      </c>
      <c r="E16" s="1">
        <v>1904</v>
      </c>
      <c r="F16" s="1">
        <v>1960</v>
      </c>
      <c r="G16" s="1">
        <v>2035</v>
      </c>
      <c r="H16" s="1">
        <v>2060</v>
      </c>
      <c r="I16" s="1">
        <v>2089</v>
      </c>
      <c r="J16" s="1">
        <v>2224</v>
      </c>
      <c r="K16" s="1">
        <v>2061</v>
      </c>
      <c r="L16" s="1">
        <v>2059</v>
      </c>
      <c r="M16" s="1">
        <v>1967</v>
      </c>
      <c r="N16" s="1">
        <v>1929</v>
      </c>
      <c r="O16" s="1">
        <v>1885</v>
      </c>
      <c r="P16" s="1">
        <v>1864</v>
      </c>
      <c r="Q16" s="1">
        <v>2054</v>
      </c>
      <c r="R16" s="1">
        <v>1851</v>
      </c>
      <c r="S16" s="1">
        <v>1803</v>
      </c>
      <c r="T16" s="1">
        <v>1727</v>
      </c>
      <c r="U16" s="1">
        <v>1738</v>
      </c>
      <c r="V16" s="1">
        <v>1429</v>
      </c>
      <c r="W16" s="1">
        <v>7078</v>
      </c>
      <c r="X16" s="1">
        <v>7613</v>
      </c>
      <c r="Y16" s="1">
        <v>9256</v>
      </c>
      <c r="Z16" s="1">
        <v>10247</v>
      </c>
      <c r="AA16" s="1">
        <v>9988</v>
      </c>
      <c r="AB16" s="1">
        <v>9250</v>
      </c>
      <c r="AC16" s="1">
        <v>8142</v>
      </c>
      <c r="AD16" s="1">
        <v>6980</v>
      </c>
      <c r="AE16" s="1">
        <v>6040</v>
      </c>
      <c r="AF16" s="1">
        <v>5368</v>
      </c>
      <c r="AG16" s="1">
        <v>4226</v>
      </c>
      <c r="AH16" s="1">
        <v>2923</v>
      </c>
      <c r="AI16" s="1">
        <v>1959</v>
      </c>
      <c r="AJ16" s="1">
        <v>1601</v>
      </c>
      <c r="AK16" s="5">
        <v>128884</v>
      </c>
      <c r="AL16" s="1">
        <v>75029</v>
      </c>
      <c r="AM16" s="1">
        <v>36279</v>
      </c>
      <c r="AN16" s="1">
        <v>11231</v>
      </c>
      <c r="AO16" s="1">
        <v>1948</v>
      </c>
      <c r="AP16">
        <v>433</v>
      </c>
      <c r="AQ16" s="1">
        <v>65251</v>
      </c>
      <c r="AR16" s="1">
        <v>63633</v>
      </c>
      <c r="AS16" s="1"/>
      <c r="AT16" s="1"/>
      <c r="AU16" s="1"/>
      <c r="AV16" s="1"/>
      <c r="AW16" s="1"/>
      <c r="AX16" s="1"/>
      <c r="AY16" s="1"/>
      <c r="BA16" s="1"/>
      <c r="BB16" s="1"/>
      <c r="BC16" s="1"/>
      <c r="BD16" s="1"/>
      <c r="BE16" s="1"/>
      <c r="BF16" s="1"/>
      <c r="BG16" s="1"/>
      <c r="BH16" s="1"/>
      <c r="BI16" s="1"/>
      <c r="BK16" s="1"/>
      <c r="BL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M16" s="1"/>
      <c r="CN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</row>
    <row r="17" spans="1:122">
      <c r="A17" t="s">
        <v>74</v>
      </c>
      <c r="B17" t="s">
        <v>75</v>
      </c>
      <c r="C17" s="1">
        <v>2536</v>
      </c>
      <c r="D17" s="1">
        <v>2538</v>
      </c>
      <c r="E17" s="1">
        <v>2615</v>
      </c>
      <c r="F17" s="1">
        <v>2654</v>
      </c>
      <c r="G17" s="1">
        <v>2792</v>
      </c>
      <c r="H17" s="1">
        <v>2939</v>
      </c>
      <c r="I17" s="1">
        <v>2794</v>
      </c>
      <c r="J17" s="1">
        <v>2864</v>
      </c>
      <c r="K17" s="1">
        <v>2766</v>
      </c>
      <c r="L17" s="1">
        <v>2655</v>
      </c>
      <c r="M17" s="1">
        <v>2565</v>
      </c>
      <c r="N17" s="1">
        <v>2426</v>
      </c>
      <c r="O17" s="1">
        <v>2491</v>
      </c>
      <c r="P17" s="1">
        <v>2543</v>
      </c>
      <c r="Q17" s="1">
        <v>2416</v>
      </c>
      <c r="R17" s="1">
        <v>2423</v>
      </c>
      <c r="S17" s="1">
        <v>2491</v>
      </c>
      <c r="T17" s="1">
        <v>2582</v>
      </c>
      <c r="U17" s="1">
        <v>2788</v>
      </c>
      <c r="V17" s="1">
        <v>2940</v>
      </c>
      <c r="W17" s="1">
        <v>12610</v>
      </c>
      <c r="X17" s="1">
        <v>11795</v>
      </c>
      <c r="Y17" s="1">
        <v>14255</v>
      </c>
      <c r="Z17" s="1">
        <v>15208</v>
      </c>
      <c r="AA17" s="1">
        <v>14079</v>
      </c>
      <c r="AB17" s="1">
        <v>12913</v>
      </c>
      <c r="AC17" s="1">
        <v>12073</v>
      </c>
      <c r="AD17" s="1">
        <v>11369</v>
      </c>
      <c r="AE17" s="1">
        <v>10361</v>
      </c>
      <c r="AF17" s="1">
        <v>9298</v>
      </c>
      <c r="AG17" s="1">
        <v>7103</v>
      </c>
      <c r="AH17" s="1">
        <v>5004</v>
      </c>
      <c r="AI17" s="1">
        <v>3363</v>
      </c>
      <c r="AJ17" s="1">
        <v>2650</v>
      </c>
      <c r="AK17" s="5">
        <v>194899</v>
      </c>
      <c r="AL17" s="1">
        <v>110934</v>
      </c>
      <c r="AM17" s="1">
        <v>56865</v>
      </c>
      <c r="AN17" s="1">
        <v>17003</v>
      </c>
      <c r="AO17" s="1">
        <v>2998</v>
      </c>
      <c r="AP17">
        <v>644</v>
      </c>
      <c r="AQ17" s="1">
        <v>97559</v>
      </c>
      <c r="AR17" s="1">
        <v>97340</v>
      </c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</row>
    <row r="18" spans="1:122">
      <c r="A18" t="s">
        <v>76</v>
      </c>
      <c r="B18" t="s">
        <v>77</v>
      </c>
      <c r="C18">
        <v>390</v>
      </c>
      <c r="D18">
        <v>423</v>
      </c>
      <c r="E18">
        <v>460</v>
      </c>
      <c r="F18">
        <v>465</v>
      </c>
      <c r="G18">
        <v>450</v>
      </c>
      <c r="H18">
        <v>478</v>
      </c>
      <c r="I18">
        <v>493</v>
      </c>
      <c r="J18">
        <v>470</v>
      </c>
      <c r="K18">
        <v>464</v>
      </c>
      <c r="L18">
        <v>511</v>
      </c>
      <c r="M18">
        <v>488</v>
      </c>
      <c r="N18">
        <v>458</v>
      </c>
      <c r="O18">
        <v>491</v>
      </c>
      <c r="P18">
        <v>405</v>
      </c>
      <c r="Q18">
        <v>477</v>
      </c>
      <c r="R18">
        <v>389</v>
      </c>
      <c r="S18">
        <v>435</v>
      </c>
      <c r="T18">
        <v>441</v>
      </c>
      <c r="U18">
        <v>359</v>
      </c>
      <c r="V18">
        <v>257</v>
      </c>
      <c r="W18" s="1">
        <v>1293</v>
      </c>
      <c r="X18" s="1">
        <v>1433</v>
      </c>
      <c r="Y18" s="1">
        <v>1984</v>
      </c>
      <c r="Z18" s="1">
        <v>2334</v>
      </c>
      <c r="AA18" s="1">
        <v>2332</v>
      </c>
      <c r="AB18" s="1">
        <v>2214</v>
      </c>
      <c r="AC18" s="1">
        <v>2129</v>
      </c>
      <c r="AD18" s="1">
        <v>2110</v>
      </c>
      <c r="AE18" s="1">
        <v>2002</v>
      </c>
      <c r="AF18" s="1">
        <v>1747</v>
      </c>
      <c r="AG18" s="1">
        <v>1328</v>
      </c>
      <c r="AH18">
        <v>966</v>
      </c>
      <c r="AI18">
        <v>681</v>
      </c>
      <c r="AJ18">
        <v>687</v>
      </c>
      <c r="AK18" s="5">
        <v>32044</v>
      </c>
      <c r="AL18" s="1">
        <v>18237</v>
      </c>
      <c r="AM18" s="1">
        <v>9260</v>
      </c>
      <c r="AN18" s="1">
        <v>3087</v>
      </c>
      <c r="AO18">
        <v>438</v>
      </c>
      <c r="AP18">
        <v>82</v>
      </c>
      <c r="AQ18" s="1">
        <v>15980</v>
      </c>
      <c r="AR18" s="1">
        <v>16064</v>
      </c>
      <c r="AS18" s="1"/>
      <c r="AT18" s="1"/>
      <c r="AY18" s="1"/>
      <c r="BE18" s="1"/>
      <c r="BG18" s="1"/>
      <c r="BI18" s="1"/>
      <c r="BK18" s="1"/>
      <c r="BP18" s="1"/>
      <c r="BR18" s="1"/>
      <c r="BS18" s="1"/>
      <c r="BT18" s="1"/>
      <c r="BU18" s="1"/>
      <c r="BV18" s="1"/>
      <c r="BX18" s="1"/>
      <c r="BY18" s="1"/>
      <c r="BZ18" s="1"/>
      <c r="CA18" s="1"/>
      <c r="CB18" s="1"/>
      <c r="CD18" s="1"/>
      <c r="CE18" s="1"/>
      <c r="CI18" s="1"/>
      <c r="CJ18" s="1"/>
      <c r="CN18" s="1"/>
      <c r="CQ18" s="1"/>
      <c r="CR18" s="1"/>
      <c r="CS18" s="1"/>
      <c r="CT18" s="1"/>
      <c r="CV18" s="1"/>
      <c r="CW18" s="1"/>
      <c r="CY18" s="1"/>
      <c r="CZ18" s="1"/>
      <c r="DA18" s="1"/>
      <c r="DB18" s="1"/>
      <c r="DC18" s="1"/>
      <c r="DD18" s="1"/>
      <c r="DE18" s="1"/>
      <c r="DI18" s="1"/>
      <c r="DJ18" s="1"/>
      <c r="DK18" s="1"/>
      <c r="DM18" s="1"/>
      <c r="DN18" s="1"/>
      <c r="DO18" s="1"/>
      <c r="DP18" s="1"/>
      <c r="DR18" s="1"/>
    </row>
    <row r="19" spans="1:122">
      <c r="A19" t="s">
        <v>78</v>
      </c>
      <c r="B19" t="s">
        <v>79</v>
      </c>
      <c r="C19" s="1">
        <v>1151</v>
      </c>
      <c r="D19" s="1">
        <v>1318</v>
      </c>
      <c r="E19" s="1">
        <v>1316</v>
      </c>
      <c r="F19" s="1">
        <v>1410</v>
      </c>
      <c r="G19" s="1">
        <v>1449</v>
      </c>
      <c r="H19" s="1">
        <v>1489</v>
      </c>
      <c r="I19" s="1">
        <v>1576</v>
      </c>
      <c r="J19" s="1">
        <v>1460</v>
      </c>
      <c r="K19" s="1">
        <v>1598</v>
      </c>
      <c r="L19" s="1">
        <v>1460</v>
      </c>
      <c r="M19" s="1">
        <v>1262</v>
      </c>
      <c r="N19" s="1">
        <v>1340</v>
      </c>
      <c r="O19" s="1">
        <v>1406</v>
      </c>
      <c r="P19" s="1">
        <v>1342</v>
      </c>
      <c r="Q19" s="1">
        <v>1235</v>
      </c>
      <c r="R19" s="1">
        <v>1218</v>
      </c>
      <c r="S19" s="1">
        <v>1119</v>
      </c>
      <c r="T19" s="1">
        <v>1115</v>
      </c>
      <c r="U19" s="1">
        <v>1032</v>
      </c>
      <c r="V19">
        <v>844</v>
      </c>
      <c r="W19" s="1">
        <v>4107</v>
      </c>
      <c r="X19" s="1">
        <v>4899</v>
      </c>
      <c r="Y19" s="1">
        <v>6679</v>
      </c>
      <c r="Z19" s="1">
        <v>7205</v>
      </c>
      <c r="AA19" s="1">
        <v>6365</v>
      </c>
      <c r="AB19" s="1">
        <v>5942</v>
      </c>
      <c r="AC19" s="1">
        <v>5165</v>
      </c>
      <c r="AD19" s="1">
        <v>4624</v>
      </c>
      <c r="AE19" s="1">
        <v>3963</v>
      </c>
      <c r="AF19" s="1">
        <v>3253</v>
      </c>
      <c r="AG19" s="1">
        <v>2523</v>
      </c>
      <c r="AH19" s="1">
        <v>1671</v>
      </c>
      <c r="AI19" s="1">
        <v>1194</v>
      </c>
      <c r="AJ19">
        <v>967</v>
      </c>
      <c r="AK19" s="5">
        <v>84697</v>
      </c>
      <c r="AL19" s="1">
        <v>50132</v>
      </c>
      <c r="AM19" s="1">
        <v>23413</v>
      </c>
      <c r="AN19" s="1">
        <v>6805</v>
      </c>
      <c r="AO19" s="1">
        <v>1145</v>
      </c>
      <c r="AP19">
        <v>198</v>
      </c>
      <c r="AQ19" s="1">
        <v>41886</v>
      </c>
      <c r="AR19" s="1">
        <v>42811</v>
      </c>
      <c r="AS19" s="1"/>
      <c r="AT19" s="1"/>
      <c r="AU19" s="1"/>
      <c r="AV19" s="1"/>
      <c r="AW19" s="1"/>
      <c r="AY19" s="1"/>
      <c r="BB19" s="1"/>
      <c r="BC19" s="1"/>
      <c r="BD19" s="1"/>
      <c r="BE19" s="1"/>
      <c r="BG19" s="1"/>
      <c r="BH19" s="1"/>
      <c r="BI19" s="1"/>
      <c r="BK19" s="1"/>
      <c r="BL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N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I19" s="1"/>
      <c r="DJ19" s="1"/>
      <c r="DK19" s="1"/>
      <c r="DM19" s="1"/>
      <c r="DN19" s="1"/>
      <c r="DO19" s="1"/>
      <c r="DP19" s="1"/>
      <c r="DR19" s="1"/>
    </row>
    <row r="20" spans="1:122">
      <c r="A20" t="s">
        <v>80</v>
      </c>
      <c r="B20" t="s">
        <v>81</v>
      </c>
      <c r="C20" s="1">
        <v>2773</v>
      </c>
      <c r="D20" s="1">
        <v>2964</v>
      </c>
      <c r="E20" s="1">
        <v>3202</v>
      </c>
      <c r="F20" s="1">
        <v>3289</v>
      </c>
      <c r="G20" s="1">
        <v>3508</v>
      </c>
      <c r="H20" s="1">
        <v>3610</v>
      </c>
      <c r="I20" s="1">
        <v>3615</v>
      </c>
      <c r="J20" s="1">
        <v>3648</v>
      </c>
      <c r="K20" s="1">
        <v>3556</v>
      </c>
      <c r="L20" s="1">
        <v>3345</v>
      </c>
      <c r="M20" s="1">
        <v>3178</v>
      </c>
      <c r="N20" s="1">
        <v>3149</v>
      </c>
      <c r="O20" s="1">
        <v>3097</v>
      </c>
      <c r="P20" s="1">
        <v>2990</v>
      </c>
      <c r="Q20" s="1">
        <v>3007</v>
      </c>
      <c r="R20" s="1">
        <v>2824</v>
      </c>
      <c r="S20" s="1">
        <v>2714</v>
      </c>
      <c r="T20" s="1">
        <v>2665</v>
      </c>
      <c r="U20" s="1">
        <v>2607</v>
      </c>
      <c r="V20" s="1">
        <v>2184</v>
      </c>
      <c r="W20" s="1">
        <v>9372</v>
      </c>
      <c r="X20" s="1">
        <v>9773</v>
      </c>
      <c r="Y20" s="1">
        <v>14014</v>
      </c>
      <c r="Z20" s="1">
        <v>16832</v>
      </c>
      <c r="AA20" s="1">
        <v>16635</v>
      </c>
      <c r="AB20" s="1">
        <v>14551</v>
      </c>
      <c r="AC20" s="1">
        <v>12360</v>
      </c>
      <c r="AD20" s="1">
        <v>10124</v>
      </c>
      <c r="AE20" s="1">
        <v>8670</v>
      </c>
      <c r="AF20" s="1">
        <v>7398</v>
      </c>
      <c r="AG20" s="1">
        <v>5539</v>
      </c>
      <c r="AH20" s="1">
        <v>3531</v>
      </c>
      <c r="AI20" s="1">
        <v>2329</v>
      </c>
      <c r="AJ20" s="1">
        <v>1991</v>
      </c>
      <c r="AK20" s="5">
        <v>195044</v>
      </c>
      <c r="AL20" s="1">
        <v>123170</v>
      </c>
      <c r="AM20" s="1">
        <v>51649</v>
      </c>
      <c r="AN20" s="1">
        <v>13037</v>
      </c>
      <c r="AO20" s="1">
        <v>2019</v>
      </c>
      <c r="AP20">
        <v>395</v>
      </c>
      <c r="AQ20" s="1">
        <v>98268</v>
      </c>
      <c r="AR20" s="1">
        <v>96776</v>
      </c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</row>
    <row r="21" spans="1:122">
      <c r="A21" t="s">
        <v>82</v>
      </c>
      <c r="B21" t="s">
        <v>83</v>
      </c>
      <c r="C21">
        <v>895</v>
      </c>
      <c r="D21">
        <v>884</v>
      </c>
      <c r="E21">
        <v>936</v>
      </c>
      <c r="F21">
        <v>952</v>
      </c>
      <c r="G21" s="1">
        <v>1005</v>
      </c>
      <c r="H21">
        <v>968</v>
      </c>
      <c r="I21" s="1">
        <v>1004</v>
      </c>
      <c r="J21" s="1">
        <v>1020</v>
      </c>
      <c r="K21" s="1">
        <v>1005</v>
      </c>
      <c r="L21">
        <v>927</v>
      </c>
      <c r="M21">
        <v>922</v>
      </c>
      <c r="N21">
        <v>909</v>
      </c>
      <c r="O21">
        <v>841</v>
      </c>
      <c r="P21">
        <v>868</v>
      </c>
      <c r="Q21">
        <v>823</v>
      </c>
      <c r="R21">
        <v>844</v>
      </c>
      <c r="S21">
        <v>873</v>
      </c>
      <c r="T21">
        <v>888</v>
      </c>
      <c r="U21">
        <v>799</v>
      </c>
      <c r="V21">
        <v>612</v>
      </c>
      <c r="W21" s="1">
        <v>2975</v>
      </c>
      <c r="X21" s="1">
        <v>3467</v>
      </c>
      <c r="Y21" s="1">
        <v>4364</v>
      </c>
      <c r="Z21" s="1">
        <v>4708</v>
      </c>
      <c r="AA21" s="1">
        <v>4443</v>
      </c>
      <c r="AB21" s="1">
        <v>4117</v>
      </c>
      <c r="AC21" s="1">
        <v>3913</v>
      </c>
      <c r="AD21" s="1">
        <v>3625</v>
      </c>
      <c r="AE21" s="1">
        <v>3222</v>
      </c>
      <c r="AF21" s="1">
        <v>2870</v>
      </c>
      <c r="AG21" s="1">
        <v>2105</v>
      </c>
      <c r="AH21" s="1">
        <v>1485</v>
      </c>
      <c r="AI21" s="1">
        <v>1152</v>
      </c>
      <c r="AJ21">
        <v>965</v>
      </c>
      <c r="AK21" s="5">
        <v>61386</v>
      </c>
      <c r="AL21" s="1">
        <v>36588</v>
      </c>
      <c r="AM21" s="1">
        <v>17197</v>
      </c>
      <c r="AN21" s="1">
        <v>5260</v>
      </c>
      <c r="AO21">
        <v>691</v>
      </c>
      <c r="AP21">
        <v>144</v>
      </c>
      <c r="AQ21" s="1">
        <v>30520</v>
      </c>
      <c r="AR21" s="1">
        <v>30866</v>
      </c>
      <c r="AS21" s="1"/>
      <c r="AT21" s="1"/>
      <c r="AU21" s="1"/>
      <c r="AV21" s="1"/>
      <c r="AW21" s="1"/>
      <c r="AY21" s="1"/>
      <c r="BB21" s="1"/>
      <c r="BC21" s="1"/>
      <c r="BD21" s="1"/>
      <c r="BE21" s="1"/>
      <c r="BG21" s="1"/>
      <c r="BI21" s="1"/>
      <c r="BK21" s="1"/>
      <c r="BL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H21" s="1"/>
      <c r="CI21" s="1"/>
      <c r="CJ21" s="1"/>
      <c r="CN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I21" s="1"/>
      <c r="DJ21" s="1"/>
      <c r="DK21" s="1"/>
      <c r="DM21" s="1"/>
      <c r="DN21" s="1"/>
      <c r="DO21" s="1"/>
      <c r="DP21" s="1"/>
      <c r="DR21" s="1"/>
    </row>
    <row r="22" spans="1:122">
      <c r="A22" t="s">
        <v>84</v>
      </c>
      <c r="B22" t="s">
        <v>85</v>
      </c>
      <c r="C22" s="1">
        <v>1609</v>
      </c>
      <c r="D22" s="1">
        <v>1599</v>
      </c>
      <c r="E22" s="1">
        <v>1671</v>
      </c>
      <c r="F22" s="1">
        <v>1765</v>
      </c>
      <c r="G22" s="1">
        <v>1749</v>
      </c>
      <c r="H22" s="1">
        <v>1816</v>
      </c>
      <c r="I22" s="1">
        <v>1853</v>
      </c>
      <c r="J22" s="1">
        <v>1810</v>
      </c>
      <c r="K22" s="1">
        <v>1901</v>
      </c>
      <c r="L22" s="1">
        <v>1766</v>
      </c>
      <c r="M22" s="1">
        <v>1831</v>
      </c>
      <c r="N22" s="1">
        <v>1794</v>
      </c>
      <c r="O22" s="1">
        <v>1796</v>
      </c>
      <c r="P22" s="1">
        <v>1822</v>
      </c>
      <c r="Q22" s="1">
        <v>1772</v>
      </c>
      <c r="R22" s="1">
        <v>1808</v>
      </c>
      <c r="S22" s="1">
        <v>1859</v>
      </c>
      <c r="T22" s="1">
        <v>1747</v>
      </c>
      <c r="U22" s="1">
        <v>1637</v>
      </c>
      <c r="V22" s="1">
        <v>1294</v>
      </c>
      <c r="W22" s="1">
        <v>5792</v>
      </c>
      <c r="X22" s="1">
        <v>6165</v>
      </c>
      <c r="Y22" s="1">
        <v>8111</v>
      </c>
      <c r="Z22" s="1">
        <v>8862</v>
      </c>
      <c r="AA22" s="1">
        <v>9017</v>
      </c>
      <c r="AB22" s="1">
        <v>8933</v>
      </c>
      <c r="AC22" s="1">
        <v>8907</v>
      </c>
      <c r="AD22" s="1">
        <v>8776</v>
      </c>
      <c r="AE22" s="1">
        <v>8136</v>
      </c>
      <c r="AF22" s="1">
        <v>7632</v>
      </c>
      <c r="AG22" s="1">
        <v>5689</v>
      </c>
      <c r="AH22" s="1">
        <v>4052</v>
      </c>
      <c r="AI22" s="1">
        <v>2949</v>
      </c>
      <c r="AJ22" s="1">
        <v>2587</v>
      </c>
      <c r="AK22" s="5">
        <v>130507</v>
      </c>
      <c r="AL22" s="1">
        <v>73137</v>
      </c>
      <c r="AM22" s="1">
        <v>39414</v>
      </c>
      <c r="AN22" s="1">
        <v>12893</v>
      </c>
      <c r="AO22" s="1">
        <v>1939</v>
      </c>
      <c r="AP22">
        <v>364</v>
      </c>
      <c r="AQ22" s="1">
        <v>65460</v>
      </c>
      <c r="AR22" s="1">
        <v>65047</v>
      </c>
      <c r="AS22" s="1"/>
      <c r="AT22" s="1"/>
      <c r="AU22" s="1"/>
      <c r="AV22" s="1"/>
      <c r="AW22" s="1"/>
      <c r="AY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M22" s="1"/>
      <c r="CN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I22" s="1"/>
      <c r="DJ22" s="1"/>
      <c r="DK22" s="1"/>
      <c r="DL22" s="1"/>
      <c r="DM22" s="1"/>
      <c r="DN22" s="1"/>
      <c r="DO22" s="1"/>
      <c r="DP22" s="1"/>
      <c r="DQ22" s="1"/>
      <c r="DR22" s="1"/>
    </row>
    <row r="23" spans="1:122">
      <c r="A23" t="s">
        <v>86</v>
      </c>
      <c r="B23" t="s">
        <v>87</v>
      </c>
      <c r="C23">
        <v>989</v>
      </c>
      <c r="D23" s="1">
        <v>1118</v>
      </c>
      <c r="E23" s="1">
        <v>1177</v>
      </c>
      <c r="F23" s="1">
        <v>1113</v>
      </c>
      <c r="G23" s="1">
        <v>1234</v>
      </c>
      <c r="H23" s="1">
        <v>1249</v>
      </c>
      <c r="I23" s="1">
        <v>1246</v>
      </c>
      <c r="J23" s="1">
        <v>1299</v>
      </c>
      <c r="K23" s="1">
        <v>1261</v>
      </c>
      <c r="L23" s="1">
        <v>1184</v>
      </c>
      <c r="M23" s="1">
        <v>1176</v>
      </c>
      <c r="N23" s="1">
        <v>1094</v>
      </c>
      <c r="O23" s="1">
        <v>1224</v>
      </c>
      <c r="P23" s="1">
        <v>1162</v>
      </c>
      <c r="Q23" s="1">
        <v>1201</v>
      </c>
      <c r="R23" s="1">
        <v>1117</v>
      </c>
      <c r="S23" s="1">
        <v>1143</v>
      </c>
      <c r="T23" s="1">
        <v>1140</v>
      </c>
      <c r="U23" s="1">
        <v>1133</v>
      </c>
      <c r="V23">
        <v>877</v>
      </c>
      <c r="W23" s="1">
        <v>3948</v>
      </c>
      <c r="X23" s="1">
        <v>4120</v>
      </c>
      <c r="Y23" s="1">
        <v>5389</v>
      </c>
      <c r="Z23" s="1">
        <v>5924</v>
      </c>
      <c r="AA23" s="1">
        <v>5758</v>
      </c>
      <c r="AB23" s="1">
        <v>5380</v>
      </c>
      <c r="AC23" s="1">
        <v>5156</v>
      </c>
      <c r="AD23" s="1">
        <v>4571</v>
      </c>
      <c r="AE23" s="1">
        <v>3987</v>
      </c>
      <c r="AF23" s="1">
        <v>3537</v>
      </c>
      <c r="AG23" s="1">
        <v>2625</v>
      </c>
      <c r="AH23" s="1">
        <v>1926</v>
      </c>
      <c r="AI23" s="1">
        <v>1385</v>
      </c>
      <c r="AJ23" s="1">
        <v>1118</v>
      </c>
      <c r="AK23" s="5">
        <v>77961</v>
      </c>
      <c r="AL23" s="1">
        <v>44640</v>
      </c>
      <c r="AM23" s="1">
        <v>22743</v>
      </c>
      <c r="AN23" s="1">
        <v>6981</v>
      </c>
      <c r="AO23" s="1">
        <v>1170</v>
      </c>
      <c r="AP23">
        <v>266</v>
      </c>
      <c r="AQ23" s="1">
        <v>39123</v>
      </c>
      <c r="AR23" s="1">
        <v>38838</v>
      </c>
      <c r="AS23" s="1"/>
      <c r="AT23" s="1"/>
      <c r="AU23" s="1"/>
      <c r="AV23" s="1"/>
      <c r="AW23" s="1"/>
      <c r="AY23" s="1"/>
      <c r="BB23" s="1"/>
      <c r="BC23" s="1"/>
      <c r="BD23" s="1"/>
      <c r="BE23" s="1"/>
      <c r="BG23" s="1"/>
      <c r="BH23" s="1"/>
      <c r="BI23" s="1"/>
      <c r="BK23" s="1"/>
      <c r="BL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H23" s="1"/>
      <c r="CI23" s="1"/>
      <c r="CJ23" s="1"/>
      <c r="CM23" s="1"/>
      <c r="CN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I23" s="1"/>
      <c r="DJ23" s="1"/>
      <c r="DK23" s="1"/>
      <c r="DM23" s="1"/>
      <c r="DN23" s="1"/>
      <c r="DO23" s="1"/>
      <c r="DP23" s="1"/>
      <c r="DR23" s="1"/>
    </row>
    <row r="24" spans="1:122">
      <c r="A24" t="s">
        <v>88</v>
      </c>
      <c r="B24" t="s">
        <v>89</v>
      </c>
      <c r="C24">
        <v>791</v>
      </c>
      <c r="D24">
        <v>844</v>
      </c>
      <c r="E24">
        <v>882</v>
      </c>
      <c r="F24">
        <v>918</v>
      </c>
      <c r="G24">
        <v>925</v>
      </c>
      <c r="H24">
        <v>972</v>
      </c>
      <c r="I24">
        <v>962</v>
      </c>
      <c r="J24">
        <v>985</v>
      </c>
      <c r="K24">
        <v>940</v>
      </c>
      <c r="L24">
        <v>907</v>
      </c>
      <c r="M24">
        <v>962</v>
      </c>
      <c r="N24">
        <v>871</v>
      </c>
      <c r="O24">
        <v>906</v>
      </c>
      <c r="P24">
        <v>881</v>
      </c>
      <c r="Q24">
        <v>916</v>
      </c>
      <c r="R24">
        <v>902</v>
      </c>
      <c r="S24">
        <v>865</v>
      </c>
      <c r="T24">
        <v>876</v>
      </c>
      <c r="U24">
        <v>752</v>
      </c>
      <c r="V24">
        <v>613</v>
      </c>
      <c r="W24" s="1">
        <v>2749</v>
      </c>
      <c r="X24" s="1">
        <v>3096</v>
      </c>
      <c r="Y24" s="1">
        <v>4061</v>
      </c>
      <c r="Z24" s="1">
        <v>4591</v>
      </c>
      <c r="AA24" s="1">
        <v>4577</v>
      </c>
      <c r="AB24" s="1">
        <v>4495</v>
      </c>
      <c r="AC24" s="1">
        <v>4365</v>
      </c>
      <c r="AD24" s="1">
        <v>4219</v>
      </c>
      <c r="AE24" s="1">
        <v>3978</v>
      </c>
      <c r="AF24" s="1">
        <v>3387</v>
      </c>
      <c r="AG24" s="1">
        <v>2637</v>
      </c>
      <c r="AH24" s="1">
        <v>1879</v>
      </c>
      <c r="AI24" s="1">
        <v>1469</v>
      </c>
      <c r="AJ24" s="1">
        <v>1371</v>
      </c>
      <c r="AK24" s="5">
        <v>64544</v>
      </c>
      <c r="AL24" s="1">
        <v>37025</v>
      </c>
      <c r="AM24" s="1">
        <v>18880</v>
      </c>
      <c r="AN24" s="1">
        <v>6124</v>
      </c>
      <c r="AO24">
        <v>985</v>
      </c>
      <c r="AP24">
        <v>209</v>
      </c>
      <c r="AQ24" s="1">
        <v>32167</v>
      </c>
      <c r="AR24" s="1">
        <v>32377</v>
      </c>
      <c r="AS24" s="1"/>
      <c r="AT24" s="1"/>
      <c r="AU24" s="1"/>
      <c r="AV24" s="1"/>
      <c r="AW24" s="1"/>
      <c r="AY24" s="1"/>
      <c r="BB24" s="1"/>
      <c r="BC24" s="1"/>
      <c r="BD24" s="1"/>
      <c r="BE24" s="1"/>
      <c r="BG24" s="1"/>
      <c r="BH24" s="1"/>
      <c r="BI24" s="1"/>
      <c r="BK24" s="1"/>
      <c r="BL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N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I24" s="1"/>
      <c r="DJ24" s="1"/>
      <c r="DK24" s="1"/>
      <c r="DM24" s="1"/>
      <c r="DN24" s="1"/>
      <c r="DO24" s="1"/>
      <c r="DP24" s="1"/>
      <c r="DR24" s="1"/>
    </row>
    <row r="25" spans="1:122">
      <c r="A25" t="s">
        <v>92</v>
      </c>
      <c r="B25" t="s">
        <v>93</v>
      </c>
      <c r="C25">
        <v>737</v>
      </c>
      <c r="D25">
        <v>824</v>
      </c>
      <c r="E25">
        <v>873</v>
      </c>
      <c r="F25">
        <v>931</v>
      </c>
      <c r="G25">
        <v>945</v>
      </c>
      <c r="H25">
        <v>937</v>
      </c>
      <c r="I25">
        <v>994</v>
      </c>
      <c r="J25">
        <v>917</v>
      </c>
      <c r="K25">
        <v>956</v>
      </c>
      <c r="L25">
        <v>929</v>
      </c>
      <c r="M25">
        <v>840</v>
      </c>
      <c r="N25">
        <v>866</v>
      </c>
      <c r="O25">
        <v>876</v>
      </c>
      <c r="P25">
        <v>859</v>
      </c>
      <c r="Q25">
        <v>829</v>
      </c>
      <c r="R25">
        <v>867</v>
      </c>
      <c r="S25">
        <v>853</v>
      </c>
      <c r="T25">
        <v>928</v>
      </c>
      <c r="U25">
        <v>901</v>
      </c>
      <c r="V25">
        <v>871</v>
      </c>
      <c r="W25" s="1">
        <v>3597</v>
      </c>
      <c r="X25" s="1">
        <v>3205</v>
      </c>
      <c r="Y25" s="1">
        <v>4264</v>
      </c>
      <c r="Z25" s="1">
        <v>4762</v>
      </c>
      <c r="AA25" s="1">
        <v>4513</v>
      </c>
      <c r="AB25" s="1">
        <v>4344</v>
      </c>
      <c r="AC25" s="1">
        <v>4399</v>
      </c>
      <c r="AD25" s="1">
        <v>4268</v>
      </c>
      <c r="AE25" s="1">
        <v>3826</v>
      </c>
      <c r="AF25" s="1">
        <v>3556</v>
      </c>
      <c r="AG25" s="1">
        <v>2639</v>
      </c>
      <c r="AH25" s="1">
        <v>1872</v>
      </c>
      <c r="AI25" s="1">
        <v>1342</v>
      </c>
      <c r="AJ25" s="1">
        <v>1215</v>
      </c>
      <c r="AK25" s="5">
        <v>65535</v>
      </c>
      <c r="AL25" s="1">
        <v>37815</v>
      </c>
      <c r="AM25" s="1">
        <v>18650</v>
      </c>
      <c r="AN25" s="1">
        <v>6021</v>
      </c>
      <c r="AO25">
        <v>968</v>
      </c>
      <c r="AP25">
        <v>170</v>
      </c>
      <c r="AQ25" s="1">
        <v>33170</v>
      </c>
      <c r="AR25" s="1">
        <v>32365</v>
      </c>
      <c r="AS25" s="1"/>
      <c r="AT25" s="1"/>
      <c r="AU25" s="1"/>
      <c r="AV25" s="1"/>
      <c r="AW25" s="1"/>
      <c r="AY25" s="1"/>
      <c r="BB25" s="1"/>
      <c r="BC25" s="1"/>
      <c r="BD25" s="1"/>
      <c r="BE25" s="1"/>
      <c r="BG25" s="1"/>
      <c r="BH25" s="1"/>
      <c r="BI25" s="1"/>
      <c r="BK25" s="1"/>
      <c r="BL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H25" s="1"/>
      <c r="CI25" s="1"/>
      <c r="CJ25" s="1"/>
      <c r="CM25" s="1"/>
      <c r="CN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I25" s="1"/>
      <c r="DJ25" s="1"/>
      <c r="DK25" s="1"/>
      <c r="DM25" s="1"/>
      <c r="DN25" s="1"/>
      <c r="DO25" s="1"/>
      <c r="DP25" s="1"/>
      <c r="DR25" s="1"/>
    </row>
    <row r="26" spans="1:122">
      <c r="A26" t="s">
        <v>94</v>
      </c>
      <c r="B26" t="s">
        <v>95</v>
      </c>
      <c r="C26" s="1">
        <v>2059</v>
      </c>
      <c r="D26" s="1">
        <v>2122</v>
      </c>
      <c r="E26" s="1">
        <v>2170</v>
      </c>
      <c r="F26" s="1">
        <v>2164</v>
      </c>
      <c r="G26" s="1">
        <v>2359</v>
      </c>
      <c r="H26" s="1">
        <v>2332</v>
      </c>
      <c r="I26" s="1">
        <v>2445</v>
      </c>
      <c r="J26" s="1">
        <v>2440</v>
      </c>
      <c r="K26" s="1">
        <v>2413</v>
      </c>
      <c r="L26" s="1">
        <v>2321</v>
      </c>
      <c r="M26" s="1">
        <v>2296</v>
      </c>
      <c r="N26" s="1">
        <v>2352</v>
      </c>
      <c r="O26" s="1">
        <v>2188</v>
      </c>
      <c r="P26" s="1">
        <v>2133</v>
      </c>
      <c r="Q26" s="1">
        <v>2241</v>
      </c>
      <c r="R26" s="1">
        <v>2296</v>
      </c>
      <c r="S26" s="1">
        <v>2267</v>
      </c>
      <c r="T26" s="1">
        <v>2166</v>
      </c>
      <c r="U26" s="1">
        <v>2105</v>
      </c>
      <c r="V26" s="1">
        <v>1720</v>
      </c>
      <c r="W26" s="1">
        <v>7752</v>
      </c>
      <c r="X26" s="1">
        <v>8106</v>
      </c>
      <c r="Y26" s="1">
        <v>10375</v>
      </c>
      <c r="Z26" s="1">
        <v>11809</v>
      </c>
      <c r="AA26" s="1">
        <v>11713</v>
      </c>
      <c r="AB26" s="1">
        <v>11270</v>
      </c>
      <c r="AC26" s="1">
        <v>10785</v>
      </c>
      <c r="AD26" s="1">
        <v>9842</v>
      </c>
      <c r="AE26" s="1">
        <v>8914</v>
      </c>
      <c r="AF26" s="1">
        <v>7909</v>
      </c>
      <c r="AG26" s="1">
        <v>6171</v>
      </c>
      <c r="AH26" s="1">
        <v>4384</v>
      </c>
      <c r="AI26" s="1">
        <v>3265</v>
      </c>
      <c r="AJ26" s="1">
        <v>2669</v>
      </c>
      <c r="AK26" s="5">
        <v>159553</v>
      </c>
      <c r="AL26" s="1">
        <v>91935</v>
      </c>
      <c r="AM26" s="1">
        <v>46506</v>
      </c>
      <c r="AN26" s="1">
        <v>14571</v>
      </c>
      <c r="AO26" s="1">
        <v>2348</v>
      </c>
      <c r="AP26">
        <v>477</v>
      </c>
      <c r="AQ26" s="1">
        <v>79885</v>
      </c>
      <c r="AR26" s="1">
        <v>79668</v>
      </c>
      <c r="AS26" s="1"/>
      <c r="AT26" s="1"/>
      <c r="AU26" s="1"/>
      <c r="AV26" s="1"/>
      <c r="AW26" s="1"/>
      <c r="AX26" s="1"/>
      <c r="AY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M26" s="1"/>
      <c r="CN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</row>
    <row r="27" spans="1:122">
      <c r="A27" t="s">
        <v>96</v>
      </c>
      <c r="B27" t="s">
        <v>97</v>
      </c>
      <c r="C27" s="1">
        <v>1385</v>
      </c>
      <c r="D27" s="1">
        <v>1472</v>
      </c>
      <c r="E27" s="1">
        <v>1572</v>
      </c>
      <c r="F27" s="1">
        <v>1565</v>
      </c>
      <c r="G27" s="1">
        <v>1620</v>
      </c>
      <c r="H27" s="1">
        <v>1737</v>
      </c>
      <c r="I27" s="1">
        <v>1705</v>
      </c>
      <c r="J27" s="1">
        <v>1831</v>
      </c>
      <c r="K27" s="1">
        <v>1751</v>
      </c>
      <c r="L27" s="1">
        <v>1692</v>
      </c>
      <c r="M27" s="1">
        <v>1656</v>
      </c>
      <c r="N27" s="1">
        <v>1621</v>
      </c>
      <c r="O27" s="1">
        <v>1657</v>
      </c>
      <c r="P27" s="1">
        <v>1665</v>
      </c>
      <c r="Q27" s="1">
        <v>1616</v>
      </c>
      <c r="R27" s="1">
        <v>1584</v>
      </c>
      <c r="S27" s="1">
        <v>1623</v>
      </c>
      <c r="T27" s="1">
        <v>1595</v>
      </c>
      <c r="U27" s="1">
        <v>1545</v>
      </c>
      <c r="V27" s="1">
        <v>1338</v>
      </c>
      <c r="W27" s="1">
        <v>6115</v>
      </c>
      <c r="X27" s="1">
        <v>6261</v>
      </c>
      <c r="Y27" s="1">
        <v>7562</v>
      </c>
      <c r="Z27" s="1">
        <v>9027</v>
      </c>
      <c r="AA27" s="1">
        <v>8454</v>
      </c>
      <c r="AB27" s="1">
        <v>8196</v>
      </c>
      <c r="AC27" s="1">
        <v>7825</v>
      </c>
      <c r="AD27" s="1">
        <v>6864</v>
      </c>
      <c r="AE27" s="1">
        <v>6271</v>
      </c>
      <c r="AF27" s="1">
        <v>5707</v>
      </c>
      <c r="AG27" s="1">
        <v>4505</v>
      </c>
      <c r="AH27" s="1">
        <v>3202</v>
      </c>
      <c r="AI27" s="1">
        <v>2245</v>
      </c>
      <c r="AJ27" s="1">
        <v>1712</v>
      </c>
      <c r="AK27" s="5">
        <v>116176</v>
      </c>
      <c r="AL27" s="1">
        <v>68379</v>
      </c>
      <c r="AM27" s="1">
        <v>32709</v>
      </c>
      <c r="AN27" s="1">
        <v>9619</v>
      </c>
      <c r="AO27" s="1">
        <v>1516</v>
      </c>
      <c r="AP27">
        <v>364</v>
      </c>
      <c r="AQ27" s="1">
        <v>58525</v>
      </c>
      <c r="AR27" s="1">
        <v>57651</v>
      </c>
      <c r="AS27" s="1"/>
      <c r="AT27" s="1"/>
      <c r="AU27" s="1"/>
      <c r="AV27" s="1"/>
      <c r="AW27" s="1"/>
      <c r="AY27" s="1"/>
      <c r="BA27" s="1"/>
      <c r="BB27" s="1"/>
      <c r="BC27" s="1"/>
      <c r="BD27" s="1"/>
      <c r="BE27" s="1"/>
      <c r="BF27" s="1"/>
      <c r="BG27" s="1"/>
      <c r="BH27" s="1"/>
      <c r="BI27" s="1"/>
      <c r="BK27" s="1"/>
      <c r="BL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M27" s="1"/>
      <c r="CN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</row>
    <row r="28" spans="1:122">
      <c r="A28" t="s">
        <v>98</v>
      </c>
      <c r="B28" t="s">
        <v>99</v>
      </c>
      <c r="C28" s="1">
        <v>1224</v>
      </c>
      <c r="D28" s="1">
        <v>1241</v>
      </c>
      <c r="E28" s="1">
        <v>1332</v>
      </c>
      <c r="F28" s="1">
        <v>1317</v>
      </c>
      <c r="G28" s="1">
        <v>1350</v>
      </c>
      <c r="H28" s="1">
        <v>1460</v>
      </c>
      <c r="I28" s="1">
        <v>1419</v>
      </c>
      <c r="J28" s="1">
        <v>1341</v>
      </c>
      <c r="K28" s="1">
        <v>1421</v>
      </c>
      <c r="L28" s="1">
        <v>1307</v>
      </c>
      <c r="M28" s="1">
        <v>1298</v>
      </c>
      <c r="N28" s="1">
        <v>1260</v>
      </c>
      <c r="O28" s="1">
        <v>1259</v>
      </c>
      <c r="P28" s="1">
        <v>1226</v>
      </c>
      <c r="Q28" s="1">
        <v>1320</v>
      </c>
      <c r="R28" s="1">
        <v>1310</v>
      </c>
      <c r="S28" s="1">
        <v>1278</v>
      </c>
      <c r="T28" s="1">
        <v>1221</v>
      </c>
      <c r="U28" s="1">
        <v>1138</v>
      </c>
      <c r="V28" s="1">
        <v>1031</v>
      </c>
      <c r="W28" s="1">
        <v>5018</v>
      </c>
      <c r="X28" s="1">
        <v>5191</v>
      </c>
      <c r="Y28" s="1">
        <v>6466</v>
      </c>
      <c r="Z28" s="1">
        <v>6967</v>
      </c>
      <c r="AA28" s="1">
        <v>6479</v>
      </c>
      <c r="AB28" s="1">
        <v>6261</v>
      </c>
      <c r="AC28" s="1">
        <v>5761</v>
      </c>
      <c r="AD28" s="1">
        <v>5077</v>
      </c>
      <c r="AE28" s="1">
        <v>4427</v>
      </c>
      <c r="AF28" s="1">
        <v>3787</v>
      </c>
      <c r="AG28" s="1">
        <v>2860</v>
      </c>
      <c r="AH28" s="1">
        <v>2089</v>
      </c>
      <c r="AI28" s="1">
        <v>1449</v>
      </c>
      <c r="AJ28" s="1">
        <v>1185</v>
      </c>
      <c r="AK28" s="5">
        <v>88770</v>
      </c>
      <c r="AL28" s="1">
        <v>51990</v>
      </c>
      <c r="AM28" s="1">
        <v>25481</v>
      </c>
      <c r="AN28" s="1">
        <v>7303</v>
      </c>
      <c r="AO28" s="1">
        <v>1200</v>
      </c>
      <c r="AP28">
        <v>251</v>
      </c>
      <c r="AQ28" s="1">
        <v>44688</v>
      </c>
      <c r="AR28" s="1">
        <v>44082</v>
      </c>
      <c r="AS28" s="1"/>
      <c r="AT28" s="1"/>
      <c r="AU28" s="1"/>
      <c r="AV28" s="1"/>
      <c r="AW28" s="1"/>
      <c r="AY28" s="1"/>
      <c r="BB28" s="1"/>
      <c r="BC28" s="1"/>
      <c r="BD28" s="1"/>
      <c r="BE28" s="1"/>
      <c r="BF28" s="1"/>
      <c r="BG28" s="1"/>
      <c r="BH28" s="1"/>
      <c r="BI28" s="1"/>
      <c r="BK28" s="1"/>
      <c r="BL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M28" s="1"/>
      <c r="CN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I28" s="1"/>
      <c r="DJ28" s="1"/>
      <c r="DK28" s="1"/>
      <c r="DM28" s="1"/>
      <c r="DN28" s="1"/>
      <c r="DO28" s="1"/>
      <c r="DP28" s="1"/>
      <c r="DR28" s="1"/>
    </row>
    <row r="29" spans="1:122">
      <c r="A29" t="s">
        <v>100</v>
      </c>
      <c r="B29" t="s">
        <v>101</v>
      </c>
      <c r="C29" s="1">
        <v>1865</v>
      </c>
      <c r="D29" s="1">
        <v>1951</v>
      </c>
      <c r="E29" s="1">
        <v>1980</v>
      </c>
      <c r="F29" s="1">
        <v>2184</v>
      </c>
      <c r="G29" s="1">
        <v>2193</v>
      </c>
      <c r="H29" s="1">
        <v>2410</v>
      </c>
      <c r="I29" s="1">
        <v>2368</v>
      </c>
      <c r="J29" s="1">
        <v>2379</v>
      </c>
      <c r="K29" s="1">
        <v>2389</v>
      </c>
      <c r="L29" s="1">
        <v>2172</v>
      </c>
      <c r="M29" s="1">
        <v>2094</v>
      </c>
      <c r="N29" s="1">
        <v>2131</v>
      </c>
      <c r="O29" s="1">
        <v>2041</v>
      </c>
      <c r="P29" s="1">
        <v>2067</v>
      </c>
      <c r="Q29" s="1">
        <v>2043</v>
      </c>
      <c r="R29" s="1">
        <v>2008</v>
      </c>
      <c r="S29" s="1">
        <v>1913</v>
      </c>
      <c r="T29" s="1">
        <v>1853</v>
      </c>
      <c r="U29" s="1">
        <v>1701</v>
      </c>
      <c r="V29" s="1">
        <v>1573</v>
      </c>
      <c r="W29" s="1">
        <v>7148</v>
      </c>
      <c r="X29" s="1">
        <v>7250</v>
      </c>
      <c r="Y29" s="1">
        <v>9660</v>
      </c>
      <c r="Z29" s="1">
        <v>11493</v>
      </c>
      <c r="AA29" s="1">
        <v>11378</v>
      </c>
      <c r="AB29" s="1">
        <v>10327</v>
      </c>
      <c r="AC29" s="1">
        <v>9803</v>
      </c>
      <c r="AD29" s="1">
        <v>8273</v>
      </c>
      <c r="AE29" s="1">
        <v>7202</v>
      </c>
      <c r="AF29" s="1">
        <v>6412</v>
      </c>
      <c r="AG29" s="1">
        <v>4999</v>
      </c>
      <c r="AH29" s="1">
        <v>3300</v>
      </c>
      <c r="AI29" s="1">
        <v>2123</v>
      </c>
      <c r="AJ29" s="1">
        <v>1742</v>
      </c>
      <c r="AK29" s="5">
        <v>142425</v>
      </c>
      <c r="AL29" s="1">
        <v>88984</v>
      </c>
      <c r="AM29" s="1">
        <v>37311</v>
      </c>
      <c r="AN29" s="1">
        <v>10594</v>
      </c>
      <c r="AO29" s="1">
        <v>1632</v>
      </c>
      <c r="AP29">
        <v>385</v>
      </c>
      <c r="AQ29" s="1">
        <v>72269</v>
      </c>
      <c r="AR29" s="1">
        <v>70156</v>
      </c>
      <c r="AS29" s="1"/>
      <c r="AT29" s="1"/>
      <c r="AU29" s="1"/>
      <c r="AV29" s="1"/>
      <c r="AW29" s="1"/>
      <c r="AX29" s="1"/>
      <c r="AY29" s="1"/>
      <c r="BA29" s="1"/>
      <c r="BB29" s="1"/>
      <c r="BC29" s="1"/>
      <c r="BD29" s="1"/>
      <c r="BE29" s="1"/>
      <c r="BF29" s="1"/>
      <c r="BG29" s="1"/>
      <c r="BH29" s="1"/>
      <c r="BI29" s="1"/>
      <c r="BK29" s="1"/>
      <c r="BL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</row>
    <row r="30" spans="1:122">
      <c r="A30" t="s">
        <v>102</v>
      </c>
      <c r="B30" t="s">
        <v>103</v>
      </c>
      <c r="C30" s="1">
        <v>1955</v>
      </c>
      <c r="D30" s="1">
        <v>1951</v>
      </c>
      <c r="E30" s="1">
        <v>2086</v>
      </c>
      <c r="F30" s="1">
        <v>2128</v>
      </c>
      <c r="G30" s="1">
        <v>2207</v>
      </c>
      <c r="H30" s="1">
        <v>2270</v>
      </c>
      <c r="I30" s="1">
        <v>2242</v>
      </c>
      <c r="J30" s="1">
        <v>2515</v>
      </c>
      <c r="K30" s="1">
        <v>2359</v>
      </c>
      <c r="L30" s="1">
        <v>2291</v>
      </c>
      <c r="M30" s="1">
        <v>2215</v>
      </c>
      <c r="N30" s="1">
        <v>2148</v>
      </c>
      <c r="O30" s="1">
        <v>2265</v>
      </c>
      <c r="P30" s="1">
        <v>2165</v>
      </c>
      <c r="Q30" s="1">
        <v>2155</v>
      </c>
      <c r="R30" s="1">
        <v>2041</v>
      </c>
      <c r="S30" s="1">
        <v>2074</v>
      </c>
      <c r="T30" s="1">
        <v>2099</v>
      </c>
      <c r="U30" s="1">
        <v>2040</v>
      </c>
      <c r="V30" s="1">
        <v>1525</v>
      </c>
      <c r="W30" s="1">
        <v>7167</v>
      </c>
      <c r="X30" s="1">
        <v>7787</v>
      </c>
      <c r="Y30" s="1">
        <v>9784</v>
      </c>
      <c r="Z30" s="1">
        <v>11327</v>
      </c>
      <c r="AA30" s="1">
        <v>11136</v>
      </c>
      <c r="AB30" s="1">
        <v>10742</v>
      </c>
      <c r="AC30" s="1">
        <v>10043</v>
      </c>
      <c r="AD30" s="1">
        <v>9002</v>
      </c>
      <c r="AE30" s="1">
        <v>8018</v>
      </c>
      <c r="AF30" s="1">
        <v>7265</v>
      </c>
      <c r="AG30" s="1">
        <v>5791</v>
      </c>
      <c r="AH30" s="1">
        <v>4151</v>
      </c>
      <c r="AI30" s="1">
        <v>2693</v>
      </c>
      <c r="AJ30" s="1">
        <v>2085</v>
      </c>
      <c r="AK30" s="5">
        <v>149722</v>
      </c>
      <c r="AL30" s="1">
        <v>88401</v>
      </c>
      <c r="AM30" s="1">
        <v>41917</v>
      </c>
      <c r="AN30" s="1">
        <v>13471</v>
      </c>
      <c r="AO30" s="1">
        <v>2163</v>
      </c>
      <c r="AP30">
        <v>458</v>
      </c>
      <c r="AQ30" s="1">
        <v>76000</v>
      </c>
      <c r="AR30" s="1">
        <v>73722</v>
      </c>
      <c r="AS30" s="1"/>
      <c r="AT30" s="1"/>
      <c r="AU30" s="1"/>
      <c r="AV30" s="1"/>
      <c r="AW30" s="1"/>
      <c r="AX30" s="1"/>
      <c r="AY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M30" s="1"/>
      <c r="CN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</row>
    <row r="31" spans="1:122" s="6" customFormat="1">
      <c r="A31" s="6" t="s">
        <v>52</v>
      </c>
      <c r="B31" s="11" t="s">
        <v>53</v>
      </c>
      <c r="C31" s="1">
        <v>6602</v>
      </c>
      <c r="D31" s="1">
        <v>6123</v>
      </c>
      <c r="E31" s="1">
        <v>6050</v>
      </c>
      <c r="F31" s="1">
        <v>5949</v>
      </c>
      <c r="G31" s="1">
        <v>5959</v>
      </c>
      <c r="H31" s="1">
        <v>5930</v>
      </c>
      <c r="I31" s="1">
        <v>5836</v>
      </c>
      <c r="J31" s="1">
        <v>5713</v>
      </c>
      <c r="K31" s="1">
        <v>5454</v>
      </c>
      <c r="L31" s="1">
        <v>5004</v>
      </c>
      <c r="M31" s="1">
        <v>4901</v>
      </c>
      <c r="N31" s="1">
        <v>4868</v>
      </c>
      <c r="O31" s="1">
        <v>4897</v>
      </c>
      <c r="P31" s="1">
        <v>4861</v>
      </c>
      <c r="Q31" s="1">
        <v>5066</v>
      </c>
      <c r="R31" s="1">
        <v>4938</v>
      </c>
      <c r="S31" s="1">
        <v>5090</v>
      </c>
      <c r="T31" s="1">
        <v>5430</v>
      </c>
      <c r="U31" s="1">
        <v>6499</v>
      </c>
      <c r="V31" s="1">
        <v>6824</v>
      </c>
      <c r="W31" s="1">
        <v>44484</v>
      </c>
      <c r="X31" s="1">
        <v>60867</v>
      </c>
      <c r="Y31" s="1">
        <v>58889</v>
      </c>
      <c r="Z31" s="1">
        <v>49561</v>
      </c>
      <c r="AA31" s="1">
        <v>38021</v>
      </c>
      <c r="AB31" s="1">
        <v>34093</v>
      </c>
      <c r="AC31" s="1">
        <v>31743</v>
      </c>
      <c r="AD31" s="1">
        <v>28792</v>
      </c>
      <c r="AE31" s="1">
        <v>23755</v>
      </c>
      <c r="AF31" s="1">
        <v>20984</v>
      </c>
      <c r="AG31" s="1">
        <v>17027</v>
      </c>
      <c r="AH31" s="1">
        <v>14161</v>
      </c>
      <c r="AI31" s="1">
        <v>10857</v>
      </c>
      <c r="AJ31" s="1">
        <v>9326</v>
      </c>
      <c r="AK31" s="5">
        <v>554554</v>
      </c>
      <c r="AL31" s="1">
        <v>308076</v>
      </c>
      <c r="AM31" s="1">
        <v>151007</v>
      </c>
      <c r="AN31" s="1">
        <v>47005</v>
      </c>
      <c r="AO31" s="1">
        <v>9152</v>
      </c>
      <c r="AP31" s="1">
        <v>2054</v>
      </c>
      <c r="AQ31" s="1">
        <v>282284</v>
      </c>
      <c r="AR31" s="1">
        <v>272270</v>
      </c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C31" s="1"/>
      <c r="CD31" s="1"/>
      <c r="CE31" s="1"/>
      <c r="CF31" s="1"/>
      <c r="CG31" s="1"/>
      <c r="CH31" s="1"/>
      <c r="CI31" s="1"/>
      <c r="CJ31" s="1"/>
      <c r="CM31" s="1"/>
      <c r="CN31" s="1"/>
      <c r="CO31" s="1"/>
      <c r="CP31" s="1"/>
      <c r="CQ31" s="1"/>
      <c r="CR31" s="1"/>
      <c r="CS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</row>
    <row r="32" spans="1:122" s="6" customFormat="1">
      <c r="A32" s="6" t="s">
        <v>90</v>
      </c>
      <c r="B32" s="11" t="s">
        <v>91</v>
      </c>
      <c r="C32" s="1">
        <v>3988</v>
      </c>
      <c r="D32" s="1">
        <v>4226</v>
      </c>
      <c r="E32" s="1">
        <v>4318</v>
      </c>
      <c r="F32" s="1">
        <v>4400</v>
      </c>
      <c r="G32" s="1">
        <v>4801</v>
      </c>
      <c r="H32" s="1">
        <v>4691</v>
      </c>
      <c r="I32" s="1">
        <v>4787</v>
      </c>
      <c r="J32" s="1">
        <v>4557</v>
      </c>
      <c r="K32" s="1">
        <v>4556</v>
      </c>
      <c r="L32" s="1">
        <v>4174</v>
      </c>
      <c r="M32" s="1">
        <v>4003</v>
      </c>
      <c r="N32" s="1">
        <v>3954</v>
      </c>
      <c r="O32" s="1">
        <v>3943</v>
      </c>
      <c r="P32" s="1">
        <v>3885</v>
      </c>
      <c r="Q32" s="1">
        <v>3805</v>
      </c>
      <c r="R32" s="1">
        <v>3731</v>
      </c>
      <c r="S32" s="1">
        <v>3601</v>
      </c>
      <c r="T32" s="1">
        <v>3686</v>
      </c>
      <c r="U32" s="1">
        <v>3562</v>
      </c>
      <c r="V32" s="1">
        <v>3447</v>
      </c>
      <c r="W32" s="1">
        <v>16120</v>
      </c>
      <c r="X32" s="1">
        <v>18103</v>
      </c>
      <c r="Y32" s="1">
        <v>23272</v>
      </c>
      <c r="Z32" s="1">
        <v>25213</v>
      </c>
      <c r="AA32" s="1">
        <v>20951</v>
      </c>
      <c r="AB32" s="1">
        <v>17697</v>
      </c>
      <c r="AC32" s="1">
        <v>15824</v>
      </c>
      <c r="AD32" s="1">
        <v>14819</v>
      </c>
      <c r="AE32" s="1">
        <v>13728</v>
      </c>
      <c r="AF32" s="1">
        <v>11864</v>
      </c>
      <c r="AG32" s="1">
        <v>7913</v>
      </c>
      <c r="AH32" s="1">
        <v>5396</v>
      </c>
      <c r="AI32" s="1">
        <v>3347</v>
      </c>
      <c r="AJ32" s="1">
        <v>2405</v>
      </c>
      <c r="AK32" s="5">
        <v>278767</v>
      </c>
      <c r="AL32" s="1">
        <v>167663</v>
      </c>
      <c r="AM32" s="1">
        <v>75895</v>
      </c>
      <c r="AN32" s="1">
        <v>20584</v>
      </c>
      <c r="AO32" s="1">
        <v>3502</v>
      </c>
      <c r="AP32" s="6">
        <v>803</v>
      </c>
      <c r="AQ32" s="1">
        <v>142490</v>
      </c>
      <c r="AR32" s="1">
        <v>136277</v>
      </c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C32" s="1"/>
      <c r="CD32" s="1"/>
      <c r="CE32" s="1"/>
      <c r="CF32" s="1"/>
      <c r="CG32" s="1"/>
      <c r="CH32" s="1"/>
      <c r="CI32" s="1"/>
      <c r="CJ32" s="1"/>
      <c r="CM32" s="1"/>
      <c r="CN32" s="1"/>
      <c r="CO32" s="1"/>
      <c r="CP32" s="1"/>
      <c r="CQ32" s="1"/>
      <c r="CR32" s="1"/>
      <c r="CS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"/>
  <sheetViews>
    <sheetView tabSelected="1" topLeftCell="V1" workbookViewId="0">
      <selection activeCell="AB29" sqref="AB29"/>
    </sheetView>
  </sheetViews>
  <sheetFormatPr defaultRowHeight="14.4"/>
  <cols>
    <col min="1" max="1" width="0" hidden="1" customWidth="1"/>
    <col min="2" max="2" width="10.77734375" hidden="1" customWidth="1"/>
    <col min="3" max="21" width="11.5546875" hidden="1" customWidth="1"/>
    <col min="22" max="23" width="11.5546875" style="6" customWidth="1"/>
    <col min="24" max="37" width="11.5546875" bestFit="1" customWidth="1"/>
    <col min="38" max="39" width="12.5546875" bestFit="1" customWidth="1"/>
    <col min="40" max="42" width="11.5546875" bestFit="1" customWidth="1"/>
    <col min="43" max="44" width="11.5546875" style="6" customWidth="1"/>
    <col min="47" max="47" width="13.109375" customWidth="1"/>
  </cols>
  <sheetData>
    <row r="1" spans="1:47">
      <c r="A1" s="8" t="s">
        <v>104</v>
      </c>
      <c r="B1" t="str">
        <f>SAPS2016_CTY31!C1</f>
        <v>T1_1AGE0T</v>
      </c>
      <c r="C1" s="6" t="str">
        <f>SAPS2016_CTY31!D1</f>
        <v>T1_1AGE1T</v>
      </c>
      <c r="D1" s="6" t="str">
        <f>SAPS2016_CTY31!E1</f>
        <v>T1_1AGE2T</v>
      </c>
      <c r="E1" s="6" t="str">
        <f>SAPS2016_CTY31!F1</f>
        <v>T1_1AGE3T</v>
      </c>
      <c r="F1" s="6" t="str">
        <f>SAPS2016_CTY31!G1</f>
        <v>T1_1AGE4T</v>
      </c>
      <c r="G1" s="6" t="str">
        <f>SAPS2016_CTY31!H1</f>
        <v>T1_1AGE5T</v>
      </c>
      <c r="H1" s="6" t="str">
        <f>SAPS2016_CTY31!I1</f>
        <v>T1_1AGE6T</v>
      </c>
      <c r="I1" s="6" t="str">
        <f>SAPS2016_CTY31!J1</f>
        <v>T1_1AGE7T</v>
      </c>
      <c r="J1" s="6" t="str">
        <f>SAPS2016_CTY31!K1</f>
        <v>T1_1AGE8T</v>
      </c>
      <c r="K1" s="6" t="str">
        <f>SAPS2016_CTY31!L1</f>
        <v>T1_1AGE9T</v>
      </c>
      <c r="L1" s="6" t="str">
        <f>SAPS2016_CTY31!M1</f>
        <v>T1_1AGE10T</v>
      </c>
      <c r="M1" s="6" t="str">
        <f>SAPS2016_CTY31!N1</f>
        <v>T1_1AGE11T</v>
      </c>
      <c r="N1" s="6" t="str">
        <f>SAPS2016_CTY31!O1</f>
        <v>T1_1AGE12T</v>
      </c>
      <c r="O1" s="6" t="str">
        <f>SAPS2016_CTY31!P1</f>
        <v>T1_1AGE13T</v>
      </c>
      <c r="P1" s="6" t="str">
        <f>SAPS2016_CTY31!Q1</f>
        <v>T1_1AGE14T</v>
      </c>
      <c r="Q1" s="6" t="str">
        <f>SAPS2016_CTY31!R1</f>
        <v>T1_1AGE15T</v>
      </c>
      <c r="R1" s="6" t="str">
        <f>SAPS2016_CTY31!S1</f>
        <v>T1_1AGE16T</v>
      </c>
      <c r="S1" s="6" t="str">
        <f>SAPS2016_CTY31!T1</f>
        <v>T1_1AGE17T</v>
      </c>
      <c r="T1" s="6" t="str">
        <f>SAPS2016_CTY31!U1</f>
        <v>T1_1AGE18T</v>
      </c>
      <c r="U1" s="6" t="str">
        <f>SAPS2016_CTY31!V1</f>
        <v>T1_1AGE19T</v>
      </c>
      <c r="V1" s="4" t="str">
        <f>A1</f>
        <v>County</v>
      </c>
      <c r="W1" s="13" t="s">
        <v>115</v>
      </c>
      <c r="X1" s="14" t="str">
        <f>SAPS2016_CTY31!W1</f>
        <v>T1_1AGE20_24T</v>
      </c>
      <c r="Y1" s="14" t="str">
        <f>SAPS2016_CTY31!X1</f>
        <v>T1_1AGE25_29T</v>
      </c>
      <c r="Z1" s="14" t="str">
        <f>SAPS2016_CTY31!Y1</f>
        <v>T1_1AGE30_34T</v>
      </c>
      <c r="AA1" s="14" t="str">
        <f>SAPS2016_CTY31!Z1</f>
        <v>T1_1AGE35_39T</v>
      </c>
      <c r="AB1" s="14" t="str">
        <f>SAPS2016_CTY31!AA1</f>
        <v>T1_1AGE40_44T</v>
      </c>
      <c r="AC1" s="14" t="str">
        <f>SAPS2016_CTY31!AB1</f>
        <v>T1_1AGE45_49T</v>
      </c>
      <c r="AD1" s="14" t="str">
        <f>SAPS2016_CTY31!AC1</f>
        <v>T1_1AGE50_54T</v>
      </c>
      <c r="AE1" s="14" t="str">
        <f>SAPS2016_CTY31!AD1</f>
        <v>T1_1AGE55_59T</v>
      </c>
      <c r="AF1" s="14" t="str">
        <f>SAPS2016_CTY31!AE1</f>
        <v>T1_1AGE60_64T</v>
      </c>
      <c r="AG1" s="14" t="str">
        <f>SAPS2016_CTY31!AF1</f>
        <v>T1_1AGE65_69T</v>
      </c>
      <c r="AH1" s="14" t="str">
        <f>SAPS2016_CTY31!AG1</f>
        <v>T1_1AGE70_74T</v>
      </c>
      <c r="AI1" s="14" t="str">
        <f>SAPS2016_CTY31!AH1</f>
        <v>T1_1AGE75_79T</v>
      </c>
      <c r="AJ1" s="14" t="str">
        <f>SAPS2016_CTY31!AI1</f>
        <v>T1_1AGE80_84T</v>
      </c>
      <c r="AK1" s="14" t="str">
        <f>SAPS2016_CTY31!AJ1</f>
        <v>T1_1AGEGE_85T</v>
      </c>
      <c r="AL1" s="14" t="str">
        <f>SAPS2016_CTY31!AL1</f>
        <v>T12_3_VGT</v>
      </c>
      <c r="AM1" s="14" t="str">
        <f>SAPS2016_CTY31!AM1</f>
        <v>T12_3_GT</v>
      </c>
      <c r="AN1" s="14" t="str">
        <f>SAPS2016_CTY31!AN1</f>
        <v>T12_3_FT</v>
      </c>
      <c r="AO1" s="14" t="str">
        <f>SAPS2016_CTY31!AO1</f>
        <v>T12_3_BT</v>
      </c>
      <c r="AP1" s="14" t="str">
        <f>SAPS2016_CTY31!AP1</f>
        <v>T12_3_VBT</v>
      </c>
      <c r="AQ1" s="14" t="str">
        <f>SAPS2016_CTY31!AQ1</f>
        <v>T1_1AGETF</v>
      </c>
      <c r="AR1" s="14" t="str">
        <f>SAPS2016_CTY31!AR1</f>
        <v>T1_1AGETM</v>
      </c>
      <c r="AS1" s="14" t="s">
        <v>111</v>
      </c>
      <c r="AT1" s="14" t="s">
        <v>112</v>
      </c>
      <c r="AU1" s="15" t="s">
        <v>110</v>
      </c>
    </row>
    <row r="2" spans="1:47">
      <c r="A2" s="7" t="s">
        <v>51</v>
      </c>
      <c r="B2" s="12">
        <f>SAPS2016_CTY31!C6/SAPS2016_CTY31!$AK$6*100</f>
        <v>1.2154851401672171</v>
      </c>
      <c r="C2" s="12">
        <f>SAPS2016_CTY31!D6/SAPS2016_CTY31!$AK$6*100</f>
        <v>1.5211129066254481</v>
      </c>
      <c r="D2" s="12">
        <f>SAPS2016_CTY31!E6/SAPS2016_CTY31!$AK$6*100</f>
        <v>1.3647860605634792</v>
      </c>
      <c r="E2" s="12">
        <f>SAPS2016_CTY31!F6/SAPS2016_CTY31!$AK$6*100</f>
        <v>1.4912527225461956</v>
      </c>
      <c r="F2" s="12">
        <f>SAPS2016_CTY31!G6/SAPS2016_CTY31!$AK$6*100</f>
        <v>1.5316517951240076</v>
      </c>
      <c r="G2" s="12">
        <f>SAPS2016_CTY31!H6/SAPS2016_CTY31!$AK$6*100</f>
        <v>1.6247453101946183</v>
      </c>
      <c r="H2" s="12">
        <f>SAPS2016_CTY31!I6/SAPS2016_CTY31!$AK$6*100</f>
        <v>1.5544860535375535</v>
      </c>
      <c r="I2" s="12">
        <f>SAPS2016_CTY31!J6/SAPS2016_CTY31!$AK$6*100</f>
        <v>1.5544860535375535</v>
      </c>
      <c r="J2" s="12">
        <f>SAPS2016_CTY31!K6/SAPS2016_CTY31!$AK$6*100</f>
        <v>1.607180496030352</v>
      </c>
      <c r="K2" s="12">
        <f>SAPS2016_CTY31!L6/SAPS2016_CTY31!$AK$6*100</f>
        <v>1.4227499473055576</v>
      </c>
      <c r="L2" s="12">
        <f>SAPS2016_CTY31!M6/SAPS2016_CTY31!$AK$6*100</f>
        <v>1.4631490198833697</v>
      </c>
      <c r="M2" s="12">
        <f>SAPS2016_CTY31!N6/SAPS2016_CTY31!$AK$6*100</f>
        <v>1.5228693880418744</v>
      </c>
      <c r="N2" s="12">
        <f>SAPS2016_CTY31!O6/SAPS2016_CTY31!$AK$6*100</f>
        <v>1.4666619827162228</v>
      </c>
      <c r="O2" s="12">
        <f>SAPS2016_CTY31!P6/SAPS2016_CTY31!$AK$6*100</f>
        <v>1.4385582800533969</v>
      </c>
      <c r="P2" s="12">
        <f>SAPS2016_CTY31!Q6/SAPS2016_CTY31!$AK$6*100</f>
        <v>1.3718119862291858</v>
      </c>
      <c r="Q2" s="12">
        <f>SAPS2016_CTY31!R6/SAPS2016_CTY31!$AK$6*100</f>
        <v>1.3296564322349471</v>
      </c>
      <c r="R2" s="12">
        <f>SAPS2016_CTY31!S6/SAPS2016_CTY31!$AK$6*100</f>
        <v>1.3208740251528139</v>
      </c>
      <c r="S2" s="12">
        <f>SAPS2016_CTY31!T6/SAPS2016_CTY31!$AK$6*100</f>
        <v>1.2857443968242817</v>
      </c>
      <c r="T2" s="12">
        <f>SAPS2016_CTY31!U6/SAPS2016_CTY31!$AK$6*100</f>
        <v>1.2980397667392678</v>
      </c>
      <c r="U2" s="12">
        <f>SAPS2016_CTY31!V6/SAPS2016_CTY31!$AK$6*100</f>
        <v>1.2400758799971896</v>
      </c>
      <c r="V2" s="4" t="str">
        <f t="shared" ref="V2:V27" si="0">A2</f>
        <v>Carlow</v>
      </c>
      <c r="W2" s="16">
        <f>SUM(B2:U2)</f>
        <v>28.625377643504535</v>
      </c>
      <c r="X2" s="17">
        <f>SAPS2016_CTY31!W6/SAPS2016_CTY31!$AK$6*100</f>
        <v>5.8385442282020659</v>
      </c>
      <c r="Y2" s="17">
        <f>SAPS2016_CTY31!X6/SAPS2016_CTY31!$AK$6*100</f>
        <v>5.9509590388533695</v>
      </c>
      <c r="Z2" s="17">
        <f>SAPS2016_CTY31!Y6/SAPS2016_CTY31!$AK$6*100</f>
        <v>7.2648071383404762</v>
      </c>
      <c r="AA2" s="17">
        <f>SAPS2016_CTY31!Z6/SAPS2016_CTY31!$AK$6*100</f>
        <v>7.9006534110869104</v>
      </c>
      <c r="AB2" s="17">
        <f>SAPS2016_CTY31!AA6/SAPS2016_CTY31!$AK$6*100</f>
        <v>7.5476006463851606</v>
      </c>
      <c r="AC2" s="17">
        <f>SAPS2016_CTY31!AB6/SAPS2016_CTY31!$AK$6*100</f>
        <v>6.8748682638937684</v>
      </c>
      <c r="AD2" s="17">
        <f>SAPS2016_CTY31!AC6/SAPS2016_CTY31!$AK$6*100</f>
        <v>6.3426543947165044</v>
      </c>
      <c r="AE2" s="17">
        <f>SAPS2016_CTY31!AD6/SAPS2016_CTY31!$AK$6*100</f>
        <v>5.7015386777207899</v>
      </c>
      <c r="AF2" s="17">
        <f>SAPS2016_CTY31!AE6/SAPS2016_CTY31!$AK$6*100</f>
        <v>5.030562776645823</v>
      </c>
      <c r="AG2" s="17">
        <f>SAPS2016_CTY31!AF6/SAPS2016_CTY31!$AK$6*100</f>
        <v>4.3332396543244567</v>
      </c>
      <c r="AH2" s="17">
        <f>SAPS2016_CTY31!AG6/SAPS2016_CTY31!$AK$6*100</f>
        <v>3.3162369142134476</v>
      </c>
      <c r="AI2" s="17">
        <f>SAPS2016_CTY31!AH6/SAPS2016_CTY31!$AK$6*100</f>
        <v>2.3800323192580621</v>
      </c>
      <c r="AJ2" s="17">
        <f>SAPS2016_CTY31!AI6/SAPS2016_CTY31!$AK$6*100</f>
        <v>1.5948851261153658</v>
      </c>
      <c r="AK2" s="17">
        <f>SAPS2016_CTY31!AJ6/SAPS2016_CTY31!$AK$6*100</f>
        <v>1.2980397667392678</v>
      </c>
      <c r="AL2" s="17">
        <f>SAPS2016_CTY31!AL6/SAPS2016_CTY31!$AK$6*100</f>
        <v>58.051710812899607</v>
      </c>
      <c r="AM2" s="17">
        <f>SAPS2016_CTY31!AM6/SAPS2016_CTY31!$AK$6*100</f>
        <v>28.328532284128432</v>
      </c>
      <c r="AN2" s="17">
        <f>SAPS2016_CTY31!AN6/SAPS2016_CTY31!$AK$6*100</f>
        <v>8.763085786552379</v>
      </c>
      <c r="AO2" s="17">
        <f>SAPS2016_CTY31!AO6/SAPS2016_CTY31!$AK$6*100</f>
        <v>1.3911332818098785</v>
      </c>
      <c r="AP2" s="17">
        <f>SAPS2016_CTY31!AP6/SAPS2016_CTY31!$AK$6*100</f>
        <v>0.25293332396543244</v>
      </c>
      <c r="AQ2" s="17">
        <f>SAPS2016_CTY31!AQ6/SAPS2016_CTY31!$AK$6*100</f>
        <v>50.001756481416429</v>
      </c>
      <c r="AR2" s="17">
        <f>SAPS2016_CTY31!AR6/SAPS2016_CTY31!$AK$6*100</f>
        <v>49.998243518583571</v>
      </c>
      <c r="AS2" s="17">
        <v>1.6109900000000001E-3</v>
      </c>
      <c r="AT2" s="18">
        <v>146.585902864259</v>
      </c>
      <c r="AU2" s="19">
        <v>56932</v>
      </c>
    </row>
    <row r="3" spans="1:47">
      <c r="A3" s="7" t="s">
        <v>49</v>
      </c>
      <c r="B3" s="12">
        <f>SAPS2016_CTY31!C5/SAPS2016_CTY31!$AK$5*100</f>
        <v>1.4335223692501575</v>
      </c>
      <c r="C3" s="12">
        <f>SAPS2016_CTY31!D5/SAPS2016_CTY31!$AK$5*100</f>
        <v>1.4046418819575719</v>
      </c>
      <c r="D3" s="12">
        <f>SAPS2016_CTY31!E5/SAPS2016_CTY31!$AK$5*100</f>
        <v>1.5017853392144507</v>
      </c>
      <c r="E3" s="12">
        <f>SAPS2016_CTY31!F5/SAPS2016_CTY31!$AK$5*100</f>
        <v>1.5634845620667928</v>
      </c>
      <c r="F3" s="12">
        <f>SAPS2016_CTY31!G5/SAPS2016_CTY31!$AK$5*100</f>
        <v>1.612056290695232</v>
      </c>
      <c r="G3" s="12">
        <f>SAPS2016_CTY31!H5/SAPS2016_CTY31!$AK$5*100</f>
        <v>1.6868830077714767</v>
      </c>
      <c r="H3" s="12">
        <f>SAPS2016_CTY31!I5/SAPS2016_CTY31!$AK$5*100</f>
        <v>1.6251837849191348</v>
      </c>
      <c r="I3" s="12">
        <f>SAPS2016_CTY31!J5/SAPS2016_CTY31!$AK$5*100</f>
        <v>1.6881957571938671</v>
      </c>
      <c r="J3" s="12">
        <f>SAPS2016_CTY31!K5/SAPS2016_CTY31!$AK$5*100</f>
        <v>1.6619407687460619</v>
      </c>
      <c r="K3" s="12">
        <f>SAPS2016_CTY31!L5/SAPS2016_CTY31!$AK$5*100</f>
        <v>1.6094307918504513</v>
      </c>
      <c r="L3" s="12">
        <f>SAPS2016_CTY31!M5/SAPS2016_CTY31!$AK$5*100</f>
        <v>1.4269586221382062</v>
      </c>
      <c r="M3" s="12">
        <f>SAPS2016_CTY31!N5/SAPS2016_CTY31!$AK$5*100</f>
        <v>1.5109745851711824</v>
      </c>
      <c r="N3" s="12">
        <f>SAPS2016_CTY31!O5/SAPS2016_CTY31!$AK$5*100</f>
        <v>1.4952215921024996</v>
      </c>
      <c r="O3" s="12">
        <f>SAPS2016_CTY31!P5/SAPS2016_CTY31!$AK$5*100</f>
        <v>1.4899705944129384</v>
      </c>
      <c r="P3" s="12">
        <f>SAPS2016_CTY31!Q5/SAPS2016_CTY31!$AK$5*100</f>
        <v>1.4230203738710356</v>
      </c>
      <c r="Q3" s="12">
        <f>SAPS2016_CTY31!R5/SAPS2016_CTY31!$AK$5*100</f>
        <v>1.4584646082755723</v>
      </c>
      <c r="R3" s="12">
        <f>SAPS2016_CTY31!S5/SAPS2016_CTY31!$AK$5*100</f>
        <v>1.4794685990338163</v>
      </c>
      <c r="S3" s="12">
        <f>SAPS2016_CTY31!T5/SAPS2016_CTY31!$AK$5*100</f>
        <v>1.5267275782398657</v>
      </c>
      <c r="T3" s="12">
        <f>SAPS2016_CTY31!U5/SAPS2016_CTY31!$AK$5*100</f>
        <v>1.2812434362528882</v>
      </c>
      <c r="U3" s="12">
        <f>SAPS2016_CTY31!V5/SAPS2016_CTY31!$AK$5*100</f>
        <v>1.100084015963033</v>
      </c>
      <c r="V3" s="4" t="str">
        <f t="shared" si="0"/>
        <v>Cavan</v>
      </c>
      <c r="W3" s="16">
        <f t="shared" ref="W3:W27" si="1">SUM(B3:U3)</f>
        <v>29.979258559126237</v>
      </c>
      <c r="X3" s="17">
        <f>SAPS2016_CTY31!W5/SAPS2016_CTY31!$AK$5*100</f>
        <v>4.6274417139256458</v>
      </c>
      <c r="Y3" s="17">
        <f>SAPS2016_CTY31!X5/SAPS2016_CTY31!$AK$5*100</f>
        <v>5.2365574459147242</v>
      </c>
      <c r="Z3" s="17">
        <f>SAPS2016_CTY31!Y5/SAPS2016_CTY31!$AK$5*100</f>
        <v>7.1151018693551764</v>
      </c>
      <c r="AA3" s="17">
        <f>SAPS2016_CTY31!Z5/SAPS2016_CTY31!$AK$5*100</f>
        <v>7.6310123923545472</v>
      </c>
      <c r="AB3" s="17">
        <f>SAPS2016_CTY31!AA5/SAPS2016_CTY31!$AK$5*100</f>
        <v>7.2109325771896664</v>
      </c>
      <c r="AC3" s="17">
        <f>SAPS2016_CTY31!AB5/SAPS2016_CTY31!$AK$5*100</f>
        <v>6.945757193866835</v>
      </c>
      <c r="AD3" s="17">
        <f>SAPS2016_CTY31!AC5/SAPS2016_CTY31!$AK$5*100</f>
        <v>6.5151753833228314</v>
      </c>
      <c r="AE3" s="17">
        <f>SAPS2016_CTY31!AD5/SAPS2016_CTY31!$AK$5*100</f>
        <v>5.8653644192396559</v>
      </c>
      <c r="AF3" s="17">
        <f>SAPS2016_CTY31!AE5/SAPS2016_CTY31!$AK$5*100</f>
        <v>5.136788489813064</v>
      </c>
      <c r="AG3" s="17">
        <f>SAPS2016_CTY31!AF5/SAPS2016_CTY31!$AK$5*100</f>
        <v>4.5224217601344252</v>
      </c>
      <c r="AH3" s="17">
        <f>SAPS2016_CTY31!AG5/SAPS2016_CTY31!$AK$5*100</f>
        <v>3.3750787649653433</v>
      </c>
      <c r="AI3" s="17">
        <f>SAPS2016_CTY31!AH5/SAPS2016_CTY31!$AK$5*100</f>
        <v>2.3865784499054818</v>
      </c>
      <c r="AJ3" s="17">
        <f>SAPS2016_CTY31!AI5/SAPS2016_CTY31!$AK$5*100</f>
        <v>1.8365364419239656</v>
      </c>
      <c r="AK3" s="17">
        <f>SAPS2016_CTY31!AJ5/SAPS2016_CTY31!$AK$5*100</f>
        <v>1.6159945389624029</v>
      </c>
      <c r="AL3" s="17">
        <f>SAPS2016_CTY31!AL5/SAPS2016_CTY31!$AK$5*100</f>
        <v>60.603077084646081</v>
      </c>
      <c r="AM3" s="17">
        <f>SAPS2016_CTY31!AM5/SAPS2016_CTY31!$AK$5*100</f>
        <v>26.840474690191137</v>
      </c>
      <c r="AN3" s="17">
        <f>SAPS2016_CTY31!AN5/SAPS2016_CTY31!$AK$5*100</f>
        <v>8.505303507666456</v>
      </c>
      <c r="AO3" s="17">
        <f>SAPS2016_CTY31!AO5/SAPS2016_CTY31!$AK$5*100</f>
        <v>1.2523629489603025</v>
      </c>
      <c r="AP3" s="17">
        <f>SAPS2016_CTY31!AP5/SAPS2016_CTY31!$AK$5*100</f>
        <v>0.27567737870195341</v>
      </c>
      <c r="AQ3" s="17">
        <f>SAPS2016_CTY31!AQ5/SAPS2016_CTY31!$AK$5*100</f>
        <v>49.682314639781559</v>
      </c>
      <c r="AR3" s="17">
        <f>SAPS2016_CTY31!AR5/SAPS2016_CTY31!$AK$5*100</f>
        <v>50.317685360218448</v>
      </c>
      <c r="AS3" s="17">
        <v>2.4202E-3</v>
      </c>
      <c r="AT3" s="18">
        <v>60.792780952380902</v>
      </c>
      <c r="AU3" s="19">
        <v>76176</v>
      </c>
    </row>
    <row r="4" spans="1:47">
      <c r="A4" s="7" t="s">
        <v>45</v>
      </c>
      <c r="B4" s="12">
        <f>SAPS2016_CTY31!C3/SAPS2016_CTY31!$AK$3*100</f>
        <v>1.2481378927257885</v>
      </c>
      <c r="C4" s="12">
        <f>SAPS2016_CTY31!D3/SAPS2016_CTY31!$AK$3*100</f>
        <v>1.249821153538635</v>
      </c>
      <c r="D4" s="12">
        <f>SAPS2016_CTY31!E3/SAPS2016_CTY31!$AK$3*100</f>
        <v>1.2430881102872484</v>
      </c>
      <c r="E4" s="12">
        <f>SAPS2016_CTY31!F3/SAPS2016_CTY31!$AK$3*100</f>
        <v>1.4063644091333733</v>
      </c>
      <c r="F4" s="12">
        <f>SAPS2016_CTY31!G3/SAPS2016_CTY31!$AK$3*100</f>
        <v>1.5023102754656321</v>
      </c>
      <c r="G4" s="12">
        <f>SAPS2016_CTY31!H3/SAPS2016_CTY31!$AK$3*100</f>
        <v>1.4122558219783363</v>
      </c>
      <c r="H4" s="12">
        <f>SAPS2016_CTY31!I3/SAPS2016_CTY31!$AK$3*100</f>
        <v>1.5629076647281113</v>
      </c>
      <c r="I4" s="12">
        <f>SAPS2016_CTY31!J3/SAPS2016_CTY31!$AK$3*100</f>
        <v>1.5258759268454851</v>
      </c>
      <c r="J4" s="12">
        <f>SAPS2016_CTY31!K3/SAPS2016_CTY31!$AK$3*100</f>
        <v>1.5443917957867983</v>
      </c>
      <c r="K4" s="12">
        <f>SAPS2016_CTY31!L3/SAPS2016_CTY31!$AK$3*100</f>
        <v>1.523351035626215</v>
      </c>
      <c r="L4" s="12">
        <f>SAPS2016_CTY31!M3/SAPS2016_CTY31!$AK$3*100</f>
        <v>1.5023102754656321</v>
      </c>
      <c r="M4" s="12">
        <f>SAPS2016_CTY31!N3/SAPS2016_CTY31!$AK$3*100</f>
        <v>1.4888441889628588</v>
      </c>
      <c r="N4" s="12">
        <f>SAPS2016_CTY31!O3/SAPS2016_CTY31!$AK$3*100</f>
        <v>1.4375047341710361</v>
      </c>
      <c r="O4" s="12">
        <f>SAPS2016_CTY31!P3/SAPS2016_CTY31!$AK$3*100</f>
        <v>1.4476042990481159</v>
      </c>
      <c r="P4" s="12">
        <f>SAPS2016_CTY31!Q3/SAPS2016_CTY31!$AK$3*100</f>
        <v>1.4274051692939562</v>
      </c>
      <c r="Q4" s="12">
        <f>SAPS2016_CTY31!R3/SAPS2016_CTY31!$AK$3*100</f>
        <v>1.3937399530370234</v>
      </c>
      <c r="R4" s="12">
        <f>SAPS2016_CTY31!S3/SAPS2016_CTY31!$AK$3*100</f>
        <v>1.4703283200215458</v>
      </c>
      <c r="S4" s="12">
        <f>SAPS2016_CTY31!T3/SAPS2016_CTY31!$AK$3*100</f>
        <v>1.3886901705984833</v>
      </c>
      <c r="T4" s="12">
        <f>SAPS2016_CTY31!U3/SAPS2016_CTY31!$AK$3*100</f>
        <v>1.2641288704478315</v>
      </c>
      <c r="U4" s="12">
        <f>SAPS2016_CTY31!V3/SAPS2016_CTY31!$AK$3*100</f>
        <v>1.1404092007036031</v>
      </c>
      <c r="V4" s="4" t="str">
        <f t="shared" si="0"/>
        <v>Clare</v>
      </c>
      <c r="W4" s="16">
        <f t="shared" si="1"/>
        <v>28.179469267865713</v>
      </c>
      <c r="X4" s="17">
        <f>SAPS2016_CTY31!W3/SAPS2016_CTY31!$AK$3*100</f>
        <v>4.8418997281533791</v>
      </c>
      <c r="Y4" s="17">
        <f>SAPS2016_CTY31!X3/SAPS2016_CTY31!$AK$3*100</f>
        <v>4.7383791881633099</v>
      </c>
      <c r="Z4" s="17">
        <f>SAPS2016_CTY31!Y3/SAPS2016_CTY31!$AK$3*100</f>
        <v>6.2709881582601827</v>
      </c>
      <c r="AA4" s="17">
        <f>SAPS2016_CTY31!Z3/SAPS2016_CTY31!$AK$3*100</f>
        <v>7.472836378632687</v>
      </c>
      <c r="AB4" s="17">
        <f>SAPS2016_CTY31!AA3/SAPS2016_CTY31!$AK$3*100</f>
        <v>7.6739860457678608</v>
      </c>
      <c r="AC4" s="17">
        <f>SAPS2016_CTY31!AB3/SAPS2016_CTY31!$AK$3*100</f>
        <v>7.3558497521398456</v>
      </c>
      <c r="AD4" s="17">
        <f>SAPS2016_CTY31!AC3/SAPS2016_CTY31!$AK$3*100</f>
        <v>6.7860659669912557</v>
      </c>
      <c r="AE4" s="17">
        <f>SAPS2016_CTY31!AD3/SAPS2016_CTY31!$AK$3*100</f>
        <v>6.233956420377555</v>
      </c>
      <c r="AF4" s="17">
        <f>SAPS2016_CTY31!AE3/SAPS2016_CTY31!$AK$3*100</f>
        <v>5.5875842682444432</v>
      </c>
      <c r="AG4" s="17">
        <f>SAPS2016_CTY31!AF3/SAPS2016_CTY31!$AK$3*100</f>
        <v>5.1810767819419778</v>
      </c>
      <c r="AH4" s="17">
        <f>SAPS2016_CTY31!AG3/SAPS2016_CTY31!$AK$3*100</f>
        <v>3.8504591093867035</v>
      </c>
      <c r="AI4" s="17">
        <f>SAPS2016_CTY31!AH3/SAPS2016_CTY31!$AK$3*100</f>
        <v>2.5762306740617924</v>
      </c>
      <c r="AJ4" s="17">
        <f>SAPS2016_CTY31!AI3/SAPS2016_CTY31!$AK$3*100</f>
        <v>1.7480663541412427</v>
      </c>
      <c r="AK4" s="17">
        <f>SAPS2016_CTY31!AJ3/SAPS2016_CTY31!$AK$3*100</f>
        <v>1.5031519058720553</v>
      </c>
      <c r="AL4" s="17">
        <f>SAPS2016_CTY31!AL3/SAPS2016_CTY31!$AK$3*100</f>
        <v>58.388109445618056</v>
      </c>
      <c r="AM4" s="17">
        <f>SAPS2016_CTY31!AM3/SAPS2016_CTY31!$AK$3*100</f>
        <v>28.94956108974305</v>
      </c>
      <c r="AN4" s="17">
        <f>SAPS2016_CTY31!AN3/SAPS2016_CTY31!$AK$3*100</f>
        <v>8.2538693957935312</v>
      </c>
      <c r="AO4" s="17">
        <f>SAPS2016_CTY31!AO3/SAPS2016_CTY31!$AK$3*100</f>
        <v>1.3121018036139611</v>
      </c>
      <c r="AP4" s="17">
        <f>SAPS2016_CTY31!AP3/SAPS2016_CTY31!$AK$3*100</f>
        <v>0.32318607606655614</v>
      </c>
      <c r="AQ4" s="17">
        <f>SAPS2016_CTY31!AQ3/SAPS2016_CTY31!$AK$3*100</f>
        <v>50.524756558404938</v>
      </c>
      <c r="AR4" s="17">
        <f>SAPS2016_CTY31!AR3/SAPS2016_CTY31!$AK$3*100</f>
        <v>49.475243441595055</v>
      </c>
      <c r="AS4" s="17">
        <v>1.45809E-3</v>
      </c>
      <c r="AT4" s="18">
        <v>115.28931899641501</v>
      </c>
      <c r="AU4" s="19">
        <v>118817</v>
      </c>
    </row>
    <row r="5" spans="1:47">
      <c r="A5" s="7" t="s">
        <v>105</v>
      </c>
      <c r="B5" s="12">
        <f>(SAPS2016_CTY31!C2+SAPS2016_CTY31!C4)/(SAPS2016_CTY31!$AK$2+SAPS2016_CTY31!$AK$4)*100</f>
        <v>1.3157894736842104</v>
      </c>
      <c r="C5" s="12">
        <f>(SAPS2016_CTY31!D2+SAPS2016_CTY31!D4)/(SAPS2016_CTY31!$AK$2+SAPS2016_CTY31!$AK$4)*100</f>
        <v>1.344525741064126</v>
      </c>
      <c r="D5" s="12">
        <f>(SAPS2016_CTY31!E2+SAPS2016_CTY31!E4)/(SAPS2016_CTY31!$AK$2+SAPS2016_CTY31!$AK$4)*100</f>
        <v>1.3797092479203048</v>
      </c>
      <c r="E5" s="12">
        <f>(SAPS2016_CTY31!F2+SAPS2016_CTY31!F4)/(SAPS2016_CTY31!$AK$2+SAPS2016_CTY31!$AK$4)*100</f>
        <v>1.4285240610977255</v>
      </c>
      <c r="F5" s="12">
        <f>(SAPS2016_CTY31!G2+SAPS2016_CTY31!G4)/(SAPS2016_CTY31!$AK$2+SAPS2016_CTY31!$AK$4)*100</f>
        <v>1.4653654295335146</v>
      </c>
      <c r="G5" s="12">
        <f>(SAPS2016_CTY31!H2+SAPS2016_CTY31!H4)/(SAPS2016_CTY31!$AK$2+SAPS2016_CTY31!$AK$4)*100</f>
        <v>1.5287325832430718</v>
      </c>
      <c r="H5" s="12">
        <f>(SAPS2016_CTY31!I2+SAPS2016_CTY31!I4)/(SAPS2016_CTY31!$AK$2+SAPS2016_CTY31!$AK$4)*100</f>
        <v>1.5270747216634615</v>
      </c>
      <c r="I5" s="12">
        <f>(SAPS2016_CTY31!J2+SAPS2016_CTY31!J4)/(SAPS2016_CTY31!$AK$2+SAPS2016_CTY31!$AK$4)*100</f>
        <v>1.5104961058673563</v>
      </c>
      <c r="J5" s="12">
        <f>(SAPS2016_CTY31!K2+SAPS2016_CTY31!K4)/(SAPS2016_CTY31!$AK$2+SAPS2016_CTY31!$AK$4)*100</f>
        <v>1.4791809426969356</v>
      </c>
      <c r="K5" s="12">
        <f>(SAPS2016_CTY31!L2+SAPS2016_CTY31!L4)/(SAPS2016_CTY31!$AK$2+SAPS2016_CTY31!$AK$4)*100</f>
        <v>1.4047613784566415</v>
      </c>
      <c r="L5" s="12">
        <f>(SAPS2016_CTY31!M2+SAPS2016_CTY31!M4)/(SAPS2016_CTY31!$AK$2+SAPS2016_CTY31!$AK$4)*100</f>
        <v>1.3334733305333892</v>
      </c>
      <c r="M5" s="12">
        <f>(SAPS2016_CTY31!N2+SAPS2016_CTY31!N4)/(SAPS2016_CTY31!$AK$2+SAPS2016_CTY31!$AK$4)*100</f>
        <v>1.3205788515808632</v>
      </c>
      <c r="N5" s="12">
        <f>(SAPS2016_CTY31!O2+SAPS2016_CTY31!O4)/(SAPS2016_CTY31!$AK$2+SAPS2016_CTY31!$AK$4)*100</f>
        <v>1.3126579573671684</v>
      </c>
      <c r="O5" s="12">
        <f>(SAPS2016_CTY31!P2+SAPS2016_CTY31!P4)/(SAPS2016_CTY31!$AK$2+SAPS2016_CTY31!$AK$4)*100</f>
        <v>1.3073159589439789</v>
      </c>
      <c r="P5" s="12">
        <f>(SAPS2016_CTY31!Q2+SAPS2016_CTY31!Q4)/(SAPS2016_CTY31!$AK$2+SAPS2016_CTY31!$AK$4)*100</f>
        <v>1.2550012157651584</v>
      </c>
      <c r="Q5" s="12">
        <f>(SAPS2016_CTY31!R2+SAPS2016_CTY31!R4)/(SAPS2016_CTY31!$AK$2+SAPS2016_CTY31!$AK$4)*100</f>
        <v>1.2684483152442214</v>
      </c>
      <c r="R5" s="12">
        <f>(SAPS2016_CTY31!S2+SAPS2016_CTY31!S4)/(SAPS2016_CTY31!$AK$2+SAPS2016_CTY31!$AK$4)*100</f>
        <v>1.2398962547064847</v>
      </c>
      <c r="S5" s="12">
        <f>(SAPS2016_CTY31!T2+SAPS2016_CTY31!T4)/(SAPS2016_CTY31!$AK$2+SAPS2016_CTY31!$AK$4)*100</f>
        <v>1.2649483852428214</v>
      </c>
      <c r="T5" s="12">
        <f>(SAPS2016_CTY31!U2+SAPS2016_CTY31!U4)/(SAPS2016_CTY31!$AK$2+SAPS2016_CTY31!$AK$4)*100</f>
        <v>1.3097106478923053</v>
      </c>
      <c r="U5" s="12">
        <f>(SAPS2016_CTY31!V2+SAPS2016_CTY31!V4)/(SAPS2016_CTY31!$AK$2+SAPS2016_CTY31!$AK$4)*100</f>
        <v>1.3358680194817156</v>
      </c>
      <c r="V5" s="4" t="str">
        <f t="shared" si="0"/>
        <v>Cork</v>
      </c>
      <c r="W5" s="16">
        <f t="shared" si="1"/>
        <v>27.33205862198545</v>
      </c>
      <c r="X5" s="17">
        <f>(SAPS2016_CTY31!W2+SAPS2016_CTY31!W4)/(SAPS2016_CTY31!$AK$2+SAPS2016_CTY31!$AK$4)*100</f>
        <v>5.986722370815742</v>
      </c>
      <c r="Y5" s="17">
        <f>(SAPS2016_CTY31!X2+SAPS2016_CTY31!X4)/(SAPS2016_CTY31!$AK$2+SAPS2016_CTY31!$AK$4)*100</f>
        <v>5.9762225808115419</v>
      </c>
      <c r="Z5" s="17">
        <f>(SAPS2016_CTY31!Y2+SAPS2016_CTY31!Y4)/(SAPS2016_CTY31!$AK$2+SAPS2016_CTY31!$AK$4)*100</f>
        <v>7.4421406308715934</v>
      </c>
      <c r="AA5" s="17">
        <f>(SAPS2016_CTY31!Z2+SAPS2016_CTY31!Z4)/(SAPS2016_CTY31!$AK$2+SAPS2016_CTY31!$AK$4)*100</f>
        <v>8.1318110479895669</v>
      </c>
      <c r="AB5" s="17">
        <f>(SAPS2016_CTY31!AA2+SAPS2016_CTY31!AA4)/(SAPS2016_CTY31!$AK$2+SAPS2016_CTY31!$AK$4)*100</f>
        <v>7.4946395808925921</v>
      </c>
      <c r="AC5" s="17">
        <f>(SAPS2016_CTY31!AB2+SAPS2016_CTY31!AB4)/(SAPS2016_CTY31!$AK$2+SAPS2016_CTY31!$AK$4)*100</f>
        <v>6.8810465895945239</v>
      </c>
      <c r="AD5" s="17">
        <f>(SAPS2016_CTY31!AC2+SAPS2016_CTY31!AC4)/(SAPS2016_CTY31!$AK$2+SAPS2016_CTY31!$AK$4)*100</f>
        <v>6.4387659615228738</v>
      </c>
      <c r="AE5" s="17">
        <f>(SAPS2016_CTY31!AD2+SAPS2016_CTY31!AD4)/(SAPS2016_CTY31!$AK$2+SAPS2016_CTY31!$AK$4)*100</f>
        <v>5.6986228696478705</v>
      </c>
      <c r="AF5" s="17">
        <f>(SAPS2016_CTY31!AE2+SAPS2016_CTY31!AE4)/(SAPS2016_CTY31!$AK$2+SAPS2016_CTY31!$AK$4)*100</f>
        <v>5.0155838988483383</v>
      </c>
      <c r="AG5" s="17">
        <f>(SAPS2016_CTY31!AF2+SAPS2016_CTY31!AF4)/(SAPS2016_CTY31!$AK$2+SAPS2016_CTY31!$AK$4)*100</f>
        <v>4.4458321359888595</v>
      </c>
      <c r="AH5" s="17">
        <f>(SAPS2016_CTY31!AG2+SAPS2016_CTY31!AG4)/(SAPS2016_CTY31!$AK$2+SAPS2016_CTY31!$AK$4)*100</f>
        <v>3.4411680187448881</v>
      </c>
      <c r="AI5" s="17">
        <f>(SAPS2016_CTY31!AH2+SAPS2016_CTY31!AH4)/(SAPS2016_CTY31!$AK$2+SAPS2016_CTY31!$AK$4)*100</f>
        <v>2.4904765062593484</v>
      </c>
      <c r="AJ5" s="17">
        <f>(SAPS2016_CTY31!AI2+SAPS2016_CTY31!AI4)/(SAPS2016_CTY31!$AK$2+SAPS2016_CTY31!$AK$4)*100</f>
        <v>1.7945430565072911</v>
      </c>
      <c r="AK5" s="17">
        <f>(SAPS2016_CTY31!AJ2+SAPS2016_CTY31!AJ4)/(SAPS2016_CTY31!$AK$2+SAPS2016_CTY31!$AK$4)*100</f>
        <v>1.4303661295195149</v>
      </c>
      <c r="AL5" s="17">
        <f>(SAPS2016_CTY31!AL2+SAPS2016_CTY31!AL4)/(SAPS2016_CTY31!$AK$2+SAPS2016_CTY31!$AK$4)*100</f>
        <v>60.974306829652882</v>
      </c>
      <c r="AM5" s="17">
        <f>(SAPS2016_CTY31!AM2+SAPS2016_CTY31!AM4)/(SAPS2016_CTY31!$AK$2+SAPS2016_CTY31!$AK$4)*100</f>
        <v>27.153009571387521</v>
      </c>
      <c r="AN5" s="17">
        <f>(SAPS2016_CTY31!AN2+SAPS2016_CTY31!AN4)/(SAPS2016_CTY31!$AK$2+SAPS2016_CTY31!$AK$4)*100</f>
        <v>7.6175055446259492</v>
      </c>
      <c r="AO5" s="17">
        <f>(SAPS2016_CTY31!AO2+SAPS2016_CTY31!AO4)/(SAPS2016_CTY31!$AK$2+SAPS2016_CTY31!$AK$4)*100</f>
        <v>1.198633922058401</v>
      </c>
      <c r="AP5" s="17">
        <f>(SAPS2016_CTY31!AP2+SAPS2016_CTY31!AP4)/(SAPS2016_CTY31!$AK$2+SAPS2016_CTY31!$AK$4)*100</f>
        <v>0.28036281379635569</v>
      </c>
      <c r="AQ5" s="17">
        <f>(SAPS2016_CTY31!AQ2+SAPS2016_CTY31!AQ4)/(SAPS2016_CTY31!$AK$2+SAPS2016_CTY31!$AK$4)*100</f>
        <v>50.508226677571713</v>
      </c>
      <c r="AR5" s="17">
        <f>(SAPS2016_CTY31!AR2+SAPS2016_CTY31!AR4)/(SAPS2016_CTY31!$AK$2+SAPS2016_CTY31!$AK$4)*100</f>
        <v>49.491773322428287</v>
      </c>
      <c r="AS5" s="17">
        <v>3.6934400000000001E-3</v>
      </c>
      <c r="AT5" s="18">
        <v>116.300961814527</v>
      </c>
      <c r="AU5" s="19">
        <v>542868</v>
      </c>
    </row>
    <row r="6" spans="1:47">
      <c r="A6" s="7" t="s">
        <v>55</v>
      </c>
      <c r="B6" s="12">
        <f>SAPS2016_CTY31!C7/SAPS2016_CTY31!$AK$7*100</f>
        <v>1.283355947535052</v>
      </c>
      <c r="C6" s="12">
        <f>SAPS2016_CTY31!D7/SAPS2016_CTY31!$AK$7*100</f>
        <v>1.253203678576813</v>
      </c>
      <c r="D6" s="12">
        <f>SAPS2016_CTY31!E7/SAPS2016_CTY31!$AK$7*100</f>
        <v>1.3700437207899894</v>
      </c>
      <c r="E6" s="12">
        <f>SAPS2016_CTY31!F7/SAPS2016_CTY31!$AK$7*100</f>
        <v>1.4083622292577516</v>
      </c>
      <c r="F6" s="12">
        <f>SAPS2016_CTY31!G7/SAPS2016_CTY31!$AK$7*100</f>
        <v>1.4542188049650735</v>
      </c>
      <c r="G6" s="12">
        <f>SAPS2016_CTY31!H7/SAPS2016_CTY31!$AK$7*100</f>
        <v>1.5654052967485805</v>
      </c>
      <c r="H6" s="12">
        <f>SAPS2016_CTY31!I7/SAPS2016_CTY31!$AK$7*100</f>
        <v>1.5817377757676265</v>
      </c>
      <c r="I6" s="12">
        <f>SAPS2016_CTY31!J7/SAPS2016_CTY31!$AK$7*100</f>
        <v>1.568546158098397</v>
      </c>
      <c r="J6" s="12">
        <f>SAPS2016_CTY31!K7/SAPS2016_CTY31!$AK$7*100</f>
        <v>1.598698427056636</v>
      </c>
      <c r="K6" s="12">
        <f>SAPS2016_CTY31!L7/SAPS2016_CTY31!$AK$7*100</f>
        <v>1.5032162420222122</v>
      </c>
      <c r="L6" s="12">
        <f>SAPS2016_CTY31!M7/SAPS2016_CTY31!$AK$7*100</f>
        <v>1.5007035529423589</v>
      </c>
      <c r="M6" s="12">
        <f>SAPS2016_CTY31!N7/SAPS2016_CTY31!$AK$7*100</f>
        <v>1.4937936579727624</v>
      </c>
      <c r="N6" s="12">
        <f>SAPS2016_CTY31!O7/SAPS2016_CTY31!$AK$7*100</f>
        <v>1.5327403387104879</v>
      </c>
      <c r="O6" s="12">
        <f>SAPS2016_CTY31!P7/SAPS2016_CTY31!$AK$7*100</f>
        <v>1.4297200864365045</v>
      </c>
      <c r="P6" s="12">
        <f>SAPS2016_CTY31!Q7/SAPS2016_CTY31!$AK$7*100</f>
        <v>1.4686667671742299</v>
      </c>
      <c r="Q6" s="12">
        <f>SAPS2016_CTY31!R7/SAPS2016_CTY31!$AK$7*100</f>
        <v>1.4542188049650735</v>
      </c>
      <c r="R6" s="12">
        <f>SAPS2016_CTY31!S7/SAPS2016_CTY31!$AK$7*100</f>
        <v>1.4919091411628724</v>
      </c>
      <c r="S6" s="12">
        <f>SAPS2016_CTY31!T7/SAPS2016_CTY31!$AK$7*100</f>
        <v>1.451077943615257</v>
      </c>
      <c r="T6" s="12">
        <f>SAPS2016_CTY31!U7/SAPS2016_CTY31!$AK$7*100</f>
        <v>1.3713000653299161</v>
      </c>
      <c r="U6" s="12">
        <f>SAPS2016_CTY31!V7/SAPS2016_CTY31!$AK$7*100</f>
        <v>1.0515603799185889</v>
      </c>
      <c r="V6" s="4" t="str">
        <f t="shared" si="0"/>
        <v>Donegal</v>
      </c>
      <c r="W6" s="16">
        <f t="shared" si="1"/>
        <v>28.832479019046183</v>
      </c>
      <c r="X6" s="17">
        <f>SAPS2016_CTY31!W7/SAPS2016_CTY31!$AK$7*100</f>
        <v>4.7427006382230266</v>
      </c>
      <c r="Y6" s="17">
        <f>SAPS2016_CTY31!X7/SAPS2016_CTY31!$AK$7*100</f>
        <v>5.0724910799537666</v>
      </c>
      <c r="Z6" s="17">
        <f>SAPS2016_CTY31!Y7/SAPS2016_CTY31!$AK$7*100</f>
        <v>6.1724207246595304</v>
      </c>
      <c r="AA6" s="17">
        <f>SAPS2016_CTY31!Z7/SAPS2016_CTY31!$AK$7*100</f>
        <v>7.3031308105934976</v>
      </c>
      <c r="AB6" s="17">
        <f>SAPS2016_CTY31!AA7/SAPS2016_CTY31!$AK$7*100</f>
        <v>7.1687019448213487</v>
      </c>
      <c r="AC6" s="17">
        <f>SAPS2016_CTY31!AB7/SAPS2016_CTY31!$AK$7*100</f>
        <v>7.114679129604502</v>
      </c>
      <c r="AD6" s="17">
        <f>SAPS2016_CTY31!AC7/SAPS2016_CTY31!$AK$7*100</f>
        <v>6.4701743806221419</v>
      </c>
      <c r="AE6" s="17">
        <f>SAPS2016_CTY31!AD7/SAPS2016_CTY31!$AK$7*100</f>
        <v>5.8947685813357458</v>
      </c>
      <c r="AF6" s="17">
        <f>SAPS2016_CTY31!AE7/SAPS2016_CTY31!$AK$7*100</f>
        <v>5.5310568370269859</v>
      </c>
      <c r="AG6" s="17">
        <f>SAPS2016_CTY31!AF7/SAPS2016_CTY31!$AK$7*100</f>
        <v>5.140961857379768</v>
      </c>
      <c r="AH6" s="17">
        <f>SAPS2016_CTY31!AG7/SAPS2016_CTY31!$AK$7*100</f>
        <v>4.0806070656816926</v>
      </c>
      <c r="AI6" s="17">
        <f>SAPS2016_CTY31!AH7/SAPS2016_CTY31!$AK$7*100</f>
        <v>2.869490929192422</v>
      </c>
      <c r="AJ6" s="17">
        <f>SAPS2016_CTY31!AI7/SAPS2016_CTY31!$AK$7*100</f>
        <v>1.920322629277853</v>
      </c>
      <c r="AK6" s="17">
        <f>SAPS2016_CTY31!AJ7/SAPS2016_CTY31!$AK$7*100</f>
        <v>1.6860143725815366</v>
      </c>
      <c r="AL6" s="17">
        <f>SAPS2016_CTY31!AL7/SAPS2016_CTY31!$AK$7*100</f>
        <v>56.679983918789887</v>
      </c>
      <c r="AM6" s="17">
        <f>SAPS2016_CTY31!AM7/SAPS2016_CTY31!$AK$7*100</f>
        <v>28.880848283833359</v>
      </c>
      <c r="AN6" s="17">
        <f>SAPS2016_CTY31!AN7/SAPS2016_CTY31!$AK$7*100</f>
        <v>9.8440876425951043</v>
      </c>
      <c r="AO6" s="17">
        <f>SAPS2016_CTY31!AO7/SAPS2016_CTY31!$AK$7*100</f>
        <v>1.4692949394441932</v>
      </c>
      <c r="AP6" s="17">
        <f>SAPS2016_CTY31!AP7/SAPS2016_CTY31!$AK$7*100</f>
        <v>0.33607216443037335</v>
      </c>
      <c r="AQ6" s="17">
        <f>SAPS2016_CTY31!AQ7/SAPS2016_CTY31!$AK$7*100</f>
        <v>50.360570882958946</v>
      </c>
      <c r="AR6" s="17">
        <f>SAPS2016_CTY31!AR7/SAPS2016_CTY31!$AK$7*100</f>
        <v>49.639429117041054</v>
      </c>
      <c r="AS6" s="17">
        <v>1.4512100000000001E-3</v>
      </c>
      <c r="AT6" s="18">
        <v>81.814517426273397</v>
      </c>
      <c r="AU6" s="19">
        <v>159192</v>
      </c>
    </row>
    <row r="7" spans="1:47">
      <c r="A7" s="7" t="s">
        <v>106</v>
      </c>
      <c r="B7" s="12">
        <f>(SAPS2016_CTY31!C31+SAPS2016_CTY31!C32+SAPS2016_CTY31!C8+SAPS2016_CTY31!C9)/(SAPS2016_CTY31!$AK$32+SAPS2016_CTY31!$AK$31+SAPS2016_CTY31!$AK$8+SAPS2016_CTY31!$AK$9)*100</f>
        <v>1.3109349475529535</v>
      </c>
      <c r="C7" s="12">
        <f>(SAPS2016_CTY31!D31+SAPS2016_CTY31!D32+SAPS2016_CTY31!D8+SAPS2016_CTY31!D9)/(SAPS2016_CTY31!$AK$32+SAPS2016_CTY31!$AK$31+SAPS2016_CTY31!$AK$8+SAPS2016_CTY31!$AK$9)*100</f>
        <v>1.3239975388890415</v>
      </c>
      <c r="D7" s="12">
        <f>(SAPS2016_CTY31!E31+SAPS2016_CTY31!E32+SAPS2016_CTY31!E8+SAPS2016_CTY31!E9)/(SAPS2016_CTY31!$AK$32+SAPS2016_CTY31!$AK$31+SAPS2016_CTY31!$AK$8+SAPS2016_CTY31!$AK$9)*100</f>
        <v>1.35502119331225</v>
      </c>
      <c r="E7" s="12">
        <f>(SAPS2016_CTY31!F31+SAPS2016_CTY31!F32+SAPS2016_CTY31!F8+SAPS2016_CTY31!F9)/(SAPS2016_CTY31!$AK$32+SAPS2016_CTY31!$AK$31+SAPS2016_CTY31!$AK$8+SAPS2016_CTY31!$AK$9)*100</f>
        <v>1.3550954125812051</v>
      </c>
      <c r="F7" s="12">
        <f>(SAPS2016_CTY31!G31+SAPS2016_CTY31!G32+SAPS2016_CTY31!G8+SAPS2016_CTY31!G9)/(SAPS2016_CTY31!$AK$32+SAPS2016_CTY31!$AK$31+SAPS2016_CTY31!$AK$8+SAPS2016_CTY31!$AK$9)*100</f>
        <v>1.418181791192993</v>
      </c>
      <c r="G7" s="12">
        <f>(SAPS2016_CTY31!H31+SAPS2016_CTY31!H32+SAPS2016_CTY31!H8+SAPS2016_CTY31!H9)/(SAPS2016_CTY31!$AK$32+SAPS2016_CTY31!$AK$31+SAPS2016_CTY31!$AK$8+SAPS2016_CTY31!$AK$9)*100</f>
        <v>1.4010371400643777</v>
      </c>
      <c r="H7" s="12">
        <f>(SAPS2016_CTY31!I31+SAPS2016_CTY31!I32+SAPS2016_CTY31!I8+SAPS2016_CTY31!I9)/(SAPS2016_CTY31!$AK$32+SAPS2016_CTY31!$AK$31+SAPS2016_CTY31!$AK$8+SAPS2016_CTY31!$AK$9)*100</f>
        <v>1.4166231865449372</v>
      </c>
      <c r="I7" s="12">
        <f>(SAPS2016_CTY31!J31+SAPS2016_CTY31!J32+SAPS2016_CTY31!J8+SAPS2016_CTY31!J9)/(SAPS2016_CTY31!$AK$32+SAPS2016_CTY31!$AK$31+SAPS2016_CTY31!$AK$8+SAPS2016_CTY31!$AK$9)*100</f>
        <v>1.3576188677256766</v>
      </c>
      <c r="J7" s="12">
        <f>(SAPS2016_CTY31!K31+SAPS2016_CTY31!K32+SAPS2016_CTY31!K8+SAPS2016_CTY31!K9)/(SAPS2016_CTY31!$AK$32+SAPS2016_CTY31!$AK$31+SAPS2016_CTY31!$AK$8+SAPS2016_CTY31!$AK$9)*100</f>
        <v>1.3349819906943881</v>
      </c>
      <c r="K7" s="12">
        <f>(SAPS2016_CTY31!L31+SAPS2016_CTY31!L32+SAPS2016_CTY31!L8+SAPS2016_CTY31!L9)/(SAPS2016_CTY31!$AK$32+SAPS2016_CTY31!$AK$31+SAPS2016_CTY31!$AK$8+SAPS2016_CTY31!$AK$9)*100</f>
        <v>1.2218718248068998</v>
      </c>
      <c r="L7" s="12">
        <f>(SAPS2016_CTY31!M31+SAPS2016_CTY31!M32+SAPS2016_CTY31!M8+SAPS2016_CTY31!M9)/(SAPS2016_CTY31!$AK$32+SAPS2016_CTY31!$AK$31+SAPS2016_CTY31!$AK$8+SAPS2016_CTY31!$AK$9)*100</f>
        <v>1.1800863763852099</v>
      </c>
      <c r="M7" s="12">
        <f>(SAPS2016_CTY31!N31+SAPS2016_CTY31!N32+SAPS2016_CTY31!N8+SAPS2016_CTY31!N9)/(SAPS2016_CTY31!$AK$32+SAPS2016_CTY31!$AK$31+SAPS2016_CTY31!$AK$8+SAPS2016_CTY31!$AK$9)*100</f>
        <v>1.157004183740191</v>
      </c>
      <c r="N7" s="12">
        <f>(SAPS2016_CTY31!O31+SAPS2016_CTY31!O32+SAPS2016_CTY31!O8+SAPS2016_CTY31!O9)/(SAPS2016_CTY31!$AK$32+SAPS2016_CTY31!$AK$31+SAPS2016_CTY31!$AK$8+SAPS2016_CTY31!$AK$9)*100</f>
        <v>1.1670237850491221</v>
      </c>
      <c r="O7" s="12">
        <f>(SAPS2016_CTY31!P31+SAPS2016_CTY31!P32+SAPS2016_CTY31!P8+SAPS2016_CTY31!P9)/(SAPS2016_CTY31!$AK$32+SAPS2016_CTY31!$AK$31+SAPS2016_CTY31!$AK$8+SAPS2016_CTY31!$AK$9)*100</f>
        <v>1.1532932202924389</v>
      </c>
      <c r="P7" s="12">
        <f>(SAPS2016_CTY31!Q31+SAPS2016_CTY31!Q32+SAPS2016_CTY31!Q8+SAPS2016_CTY31!Q9)/(SAPS2016_CTY31!$AK$32+SAPS2016_CTY31!$AK$31+SAPS2016_CTY31!$AK$8+SAPS2016_CTY31!$AK$9)*100</f>
        <v>1.1407501638390363</v>
      </c>
      <c r="Q7" s="12">
        <f>(SAPS2016_CTY31!R31+SAPS2016_CTY31!R32+SAPS2016_CTY31!R8+SAPS2016_CTY31!R9)/(SAPS2016_CTY31!$AK$32+SAPS2016_CTY31!$AK$31+SAPS2016_CTY31!$AK$8+SAPS2016_CTY31!$AK$9)*100</f>
        <v>1.115367173856411</v>
      </c>
      <c r="R7" s="12">
        <f>(SAPS2016_CTY31!S31+SAPS2016_CTY31!S32+SAPS2016_CTY31!S8+SAPS2016_CTY31!S9)/(SAPS2016_CTY31!$AK$32+SAPS2016_CTY31!$AK$31+SAPS2016_CTY31!$AK$8+SAPS2016_CTY31!$AK$9)*100</f>
        <v>1.0997069081068966</v>
      </c>
      <c r="S7" s="12">
        <f>(SAPS2016_CTY31!T31+SAPS2016_CTY31!T32+SAPS2016_CTY31!T8+SAPS2016_CTY31!T9)/(SAPS2016_CTY31!$AK$32+SAPS2016_CTY31!$AK$31+SAPS2016_CTY31!$AK$8+SAPS2016_CTY31!$AK$9)*100</f>
        <v>1.1420861106802271</v>
      </c>
      <c r="T7" s="12">
        <f>(SAPS2016_CTY31!U31+SAPS2016_CTY31!U32+SAPS2016_CTY31!U8+SAPS2016_CTY31!U9)/(SAPS2016_CTY31!$AK$32+SAPS2016_CTY31!$AK$31+SAPS2016_CTY31!$AK$8+SAPS2016_CTY31!$AK$9)*100</f>
        <v>1.2286999975507642</v>
      </c>
      <c r="U7" s="12">
        <f>(SAPS2016_CTY31!V31+SAPS2016_CTY31!V32+SAPS2016_CTY31!V8+SAPS2016_CTY31!V9)/(SAPS2016_CTY31!$AK$32+SAPS2016_CTY31!$AK$31+SAPS2016_CTY31!$AK$8+SAPS2016_CTY31!$AK$9)*100</f>
        <v>1.2587588014775573</v>
      </c>
      <c r="V7" s="4" t="str">
        <f t="shared" si="0"/>
        <v>Dublin</v>
      </c>
      <c r="W7" s="16">
        <f t="shared" si="1"/>
        <v>25.138140614342582</v>
      </c>
      <c r="X7" s="17">
        <f>(SAPS2016_CTY31!W31+SAPS2016_CTY31!W32+SAPS2016_CTY31!W8+SAPS2016_CTY31!W9)/(SAPS2016_CTY31!$AK$32+SAPS2016_CTY31!$AK$31+SAPS2016_CTY31!$AK$8+SAPS2016_CTY31!$AK$9)*100</f>
        <v>6.8269110162918718</v>
      </c>
      <c r="Y7" s="17">
        <f>(SAPS2016_CTY31!X31+SAPS2016_CTY31!X32+SAPS2016_CTY31!X8+SAPS2016_CTY31!X9)/(SAPS2016_CTY31!$AK$32+SAPS2016_CTY31!$AK$31+SAPS2016_CTY31!$AK$8+SAPS2016_CTY31!$AK$9)*100</f>
        <v>8.2805696180453765</v>
      </c>
      <c r="Z7" s="17">
        <f>(SAPS2016_CTY31!Y31+SAPS2016_CTY31!Y32+SAPS2016_CTY31!Y8+SAPS2016_CTY31!Y9)/(SAPS2016_CTY31!$AK$32+SAPS2016_CTY31!$AK$31+SAPS2016_CTY31!$AK$8+SAPS2016_CTY31!$AK$9)*100</f>
        <v>9.1605874900453408</v>
      </c>
      <c r="AA7" s="17">
        <f>(SAPS2016_CTY31!Z31+SAPS2016_CTY31!Z32+SAPS2016_CTY31!Z8+SAPS2016_CTY31!Z9)/(SAPS2016_CTY31!$AK$32+SAPS2016_CTY31!$AK$31+SAPS2016_CTY31!$AK$8+SAPS2016_CTY31!$AK$9)*100</f>
        <v>8.9466875569169027</v>
      </c>
      <c r="AB7" s="17">
        <f>(SAPS2016_CTY31!AA31+SAPS2016_CTY31!AA32+SAPS2016_CTY31!AA8+SAPS2016_CTY31!AA9)/(SAPS2016_CTY31!$AK$32+SAPS2016_CTY31!$AK$31+SAPS2016_CTY31!$AK$8+SAPS2016_CTY31!$AK$9)*100</f>
        <v>7.4375129419850232</v>
      </c>
      <c r="AC7" s="17">
        <f>(SAPS2016_CTY31!AB31+SAPS2016_CTY31!AB32+SAPS2016_CTY31!AB8+SAPS2016_CTY31!AB9)/(SAPS2016_CTY31!$AK$32+SAPS2016_CTY31!$AK$31+SAPS2016_CTY31!$AK$8+SAPS2016_CTY31!$AK$9)*100</f>
        <v>6.4227128775626987</v>
      </c>
      <c r="AD7" s="17">
        <f>(SAPS2016_CTY31!AC31+SAPS2016_CTY31!AC32+SAPS2016_CTY31!AC8+SAPS2016_CTY31!AC9)/(SAPS2016_CTY31!$AK$32+SAPS2016_CTY31!$AK$31+SAPS2016_CTY31!$AK$8+SAPS2016_CTY31!$AK$9)*100</f>
        <v>5.8150055033587931</v>
      </c>
      <c r="AE7" s="17">
        <f>(SAPS2016_CTY31!AD31+SAPS2016_CTY31!AD32+SAPS2016_CTY31!AD8+SAPS2016_CTY31!AD9)/(SAPS2016_CTY31!$AK$32+SAPS2016_CTY31!$AK$31+SAPS2016_CTY31!$AK$8+SAPS2016_CTY31!$AK$9)*100</f>
        <v>5.2317162686410974</v>
      </c>
      <c r="AF7" s="17">
        <f>(SAPS2016_CTY31!AE31+SAPS2016_CTY31!AE32+SAPS2016_CTY31!AE8+SAPS2016_CTY31!AE9)/(SAPS2016_CTY31!$AK$32+SAPS2016_CTY31!$AK$31+SAPS2016_CTY31!$AK$8+SAPS2016_CTY31!$AK$9)*100</f>
        <v>4.4951642435312342</v>
      </c>
      <c r="AG7" s="17">
        <f>(SAPS2016_CTY31!AF31+SAPS2016_CTY31!AF32+SAPS2016_CTY31!AF8+SAPS2016_CTY31!AF9)/(SAPS2016_CTY31!$AK$32+SAPS2016_CTY31!$AK$31+SAPS2016_CTY31!$AK$8+SAPS2016_CTY31!$AK$9)*100</f>
        <v>3.9147695603027848</v>
      </c>
      <c r="AH7" s="17">
        <f>(SAPS2016_CTY31!AG31+SAPS2016_CTY31!AG32+SAPS2016_CTY31!AG8+SAPS2016_CTY31!AG9)/(SAPS2016_CTY31!$AK$32+SAPS2016_CTY31!$AK$31+SAPS2016_CTY31!$AK$8+SAPS2016_CTY31!$AK$9)*100</f>
        <v>3.0404665720123591</v>
      </c>
      <c r="AI7" s="17">
        <f>(SAPS2016_CTY31!AH31+SAPS2016_CTY31!AH32+SAPS2016_CTY31!AH8+SAPS2016_CTY31!AH9)/(SAPS2016_CTY31!$AK$32+SAPS2016_CTY31!$AK$31+SAPS2016_CTY31!$AK$8+SAPS2016_CTY31!$AK$9)*100</f>
        <v>2.3026528193302602</v>
      </c>
      <c r="AJ7" s="17">
        <f>(SAPS2016_CTY31!AI31+SAPS2016_CTY31!AI32+SAPS2016_CTY31!AI8+SAPS2016_CTY31!AI9)/(SAPS2016_CTY31!$AK$32+SAPS2016_CTY31!$AK$31+SAPS2016_CTY31!$AK$8+SAPS2016_CTY31!$AK$9)*100</f>
        <v>1.6306715582112861</v>
      </c>
      <c r="AK7" s="17">
        <f>(SAPS2016_CTY31!AJ31+SAPS2016_CTY31!AJ32+SAPS2016_CTY31!AJ8+SAPS2016_CTY31!AJ9)/(SAPS2016_CTY31!$AK$32+SAPS2016_CTY31!$AK$31+SAPS2016_CTY31!$AK$8+SAPS2016_CTY31!$AK$9)*100</f>
        <v>1.356431359422396</v>
      </c>
      <c r="AL7" s="17">
        <f>(SAPS2016_CTY31!AL31+SAPS2016_CTY31!AL32+SAPS2016_CTY31!AL8+SAPS2016_CTY31!AL9)/(SAPS2016_CTY31!$AK$32+SAPS2016_CTY31!$AK$31+SAPS2016_CTY31!$AK$8+SAPS2016_CTY31!$AK$9)*100</f>
        <v>59.581967389537603</v>
      </c>
      <c r="AM7" s="17">
        <f>(SAPS2016_CTY31!AM31+SAPS2016_CTY31!AM32+SAPS2016_CTY31!AM8+SAPS2016_CTY31!AM9)/(SAPS2016_CTY31!$AK$32+SAPS2016_CTY31!$AK$31+SAPS2016_CTY31!$AK$8+SAPS2016_CTY31!$AK$9)*100</f>
        <v>26.56396699023794</v>
      </c>
      <c r="AN7" s="17">
        <f>(SAPS2016_CTY31!AN31+SAPS2016_CTY31!AN32+SAPS2016_CTY31!AN8+SAPS2016_CTY31!AN9)/(SAPS2016_CTY31!$AK$32+SAPS2016_CTY31!$AK$31+SAPS2016_CTY31!$AK$8+SAPS2016_CTY31!$AK$9)*100</f>
        <v>7.4103486895474777</v>
      </c>
      <c r="AO7" s="17">
        <f>(SAPS2016_CTY31!AO31+SAPS2016_CTY31!AO32+SAPS2016_CTY31!AO8+SAPS2016_CTY31!AO9)/(SAPS2016_CTY31!$AK$32+SAPS2016_CTY31!$AK$31+SAPS2016_CTY31!$AK$8+SAPS2016_CTY31!$AK$9)*100</f>
        <v>1.3311968079776808</v>
      </c>
      <c r="AP7" s="17">
        <f>(SAPS2016_CTY31!AP31+SAPS2016_CTY31!AP32+SAPS2016_CTY31!AP8+SAPS2016_CTY31!AP9)/(SAPS2016_CTY31!$AK$32+SAPS2016_CTY31!$AK$31+SAPS2016_CTY31!$AK$8+SAPS2016_CTY31!$AK$9)*100</f>
        <v>0.30318571368135738</v>
      </c>
      <c r="AQ7" s="17">
        <f>(SAPS2016_CTY31!AQ31+SAPS2016_CTY31!AQ32+SAPS2016_CTY31!AQ8+SAPS2016_CTY31!AQ9)/(SAPS2016_CTY31!$AK$32+SAPS2016_CTY31!$AK$31+SAPS2016_CTY31!$AK$8+SAPS2016_CTY31!$AK$9)*100</f>
        <v>51.136185678798299</v>
      </c>
      <c r="AR7" s="17">
        <f>(SAPS2016_CTY31!AR31+SAPS2016_CTY31!AR32+SAPS2016_CTY31!AR8+SAPS2016_CTY31!AR9)/(SAPS2016_CTY31!$AK$32+SAPS2016_CTY31!$AK$31+SAPS2016_CTY31!$AK$8+SAPS2016_CTY31!$AK$9)*100</f>
        <v>48.863814321201701</v>
      </c>
      <c r="AS7" s="17">
        <v>2.09026E-3</v>
      </c>
      <c r="AT7" s="18">
        <v>70.888181000898996</v>
      </c>
      <c r="AU7" s="19">
        <v>1347359</v>
      </c>
    </row>
    <row r="8" spans="1:47">
      <c r="A8" s="7" t="s">
        <v>107</v>
      </c>
      <c r="B8" s="12">
        <f>(SAPS2016_CTY31!C10+SAPS2016_CTY31!C11)/(SAPS2016_CTY31!$AK$10+SAPS2016_CTY31!$AK$11)*100</f>
        <v>1.29312015128382</v>
      </c>
      <c r="C8" s="12">
        <f>(SAPS2016_CTY31!D10+SAPS2016_CTY31!D11)/(SAPS2016_CTY31!$AK$10+SAPS2016_CTY31!$AK$11)*100</f>
        <v>1.2892450534375992</v>
      </c>
      <c r="D8" s="12">
        <f>(SAPS2016_CTY31!E10+SAPS2016_CTY31!E11)/(SAPS2016_CTY31!$AK$10+SAPS2016_CTY31!$AK$11)*100</f>
        <v>1.4062730083934618</v>
      </c>
      <c r="E8" s="12">
        <f>(SAPS2016_CTY31!F10+SAPS2016_CTY31!F11)/(SAPS2016_CTY31!$AK$10+SAPS2016_CTY31!$AK$11)*100</f>
        <v>1.4306861248246519</v>
      </c>
      <c r="F8" s="12">
        <f>(SAPS2016_CTY31!G10+SAPS2016_CTY31!G11)/(SAPS2016_CTY31!$AK$10+SAPS2016_CTY31!$AK$11)*100</f>
        <v>1.4779623185485433</v>
      </c>
      <c r="G8" s="12">
        <f>(SAPS2016_CTY31!H10+SAPS2016_CTY31!H11)/(SAPS2016_CTY31!$AK$10+SAPS2016_CTY31!$AK$11)*100</f>
        <v>1.4868750435948508</v>
      </c>
      <c r="H8" s="12">
        <f>(SAPS2016_CTY31!I10+SAPS2016_CTY31!I11)/(SAPS2016_CTY31!$AK$10+SAPS2016_CTY31!$AK$11)*100</f>
        <v>1.4620744173790388</v>
      </c>
      <c r="I8" s="12">
        <f>(SAPS2016_CTY31!J10+SAPS2016_CTY31!J11)/(SAPS2016_CTY31!$AK$10+SAPS2016_CTY31!$AK$11)*100</f>
        <v>1.5159382774415053</v>
      </c>
      <c r="J8" s="12">
        <f>(SAPS2016_CTY31!K10+SAPS2016_CTY31!K11)/(SAPS2016_CTY31!$AK$10+SAPS2016_CTY31!$AK$11)*100</f>
        <v>1.5112881600260408</v>
      </c>
      <c r="K8" s="12">
        <f>(SAPS2016_CTY31!L10+SAPS2016_CTY31!L11)/(SAPS2016_CTY31!$AK$10+SAPS2016_CTY31!$AK$11)*100</f>
        <v>1.3419463841461996</v>
      </c>
      <c r="L8" s="12">
        <f>(SAPS2016_CTY31!M10+SAPS2016_CTY31!M11)/(SAPS2016_CTY31!$AK$10+SAPS2016_CTY31!$AK$11)*100</f>
        <v>1.3578342853157042</v>
      </c>
      <c r="M8" s="12">
        <f>(SAPS2016_CTY31!N10+SAPS2016_CTY31!N11)/(SAPS2016_CTY31!$AK$10+SAPS2016_CTY31!$AK$11)*100</f>
        <v>1.3334211688845143</v>
      </c>
      <c r="N8" s="12">
        <f>(SAPS2016_CTY31!O10+SAPS2016_CTY31!O11)/(SAPS2016_CTY31!$AK$10+SAPS2016_CTY31!$AK$11)*100</f>
        <v>1.3431089135000658</v>
      </c>
      <c r="O8" s="12">
        <f>(SAPS2016_CTY31!P10+SAPS2016_CTY31!P11)/(SAPS2016_CTY31!$AK$10+SAPS2016_CTY31!$AK$11)*100</f>
        <v>1.3520216385463735</v>
      </c>
      <c r="P8" s="12">
        <f>(SAPS2016_CTY31!Q10+SAPS2016_CTY31!Q11)/(SAPS2016_CTY31!$AK$10+SAPS2016_CTY31!$AK$11)*100</f>
        <v>1.2780072696835594</v>
      </c>
      <c r="Q8" s="12">
        <f>(SAPS2016_CTY31!R10+SAPS2016_CTY31!R11)/(SAPS2016_CTY31!$AK$10+SAPS2016_CTY31!$AK$11)*100</f>
        <v>1.262119368514055</v>
      </c>
      <c r="R8" s="12">
        <f>(SAPS2016_CTY31!S10+SAPS2016_CTY31!S11)/(SAPS2016_CTY31!$AK$10+SAPS2016_CTY31!$AK$11)*100</f>
        <v>1.2466189771291725</v>
      </c>
      <c r="S8" s="12">
        <f>(SAPS2016_CTY31!T10+SAPS2016_CTY31!T11)/(SAPS2016_CTY31!$AK$10+SAPS2016_CTY31!$AK$11)*100</f>
        <v>1.2597943098063227</v>
      </c>
      <c r="T8" s="12">
        <f>(SAPS2016_CTY31!U10+SAPS2016_CTY31!U11)/(SAPS2016_CTY31!$AK$10+SAPS2016_CTY31!$AK$11)*100</f>
        <v>1.2714196033449845</v>
      </c>
      <c r="U8" s="12">
        <f>(SAPS2016_CTY31!V10+SAPS2016_CTY31!V11)/(SAPS2016_CTY31!$AK$10+SAPS2016_CTY31!$AK$11)*100</f>
        <v>1.3927101659316896</v>
      </c>
      <c r="V8" s="4" t="str">
        <f t="shared" si="0"/>
        <v>Galway</v>
      </c>
      <c r="W8" s="16">
        <f t="shared" si="1"/>
        <v>27.312464639732152</v>
      </c>
      <c r="X8" s="17">
        <f>(SAPS2016_CTY31!W10+SAPS2016_CTY31!W11)/(SAPS2016_CTY31!$AK$10+SAPS2016_CTY31!$AK$11)*100</f>
        <v>6.3822861527253565</v>
      </c>
      <c r="Y8" s="17">
        <f>(SAPS2016_CTY31!X10+SAPS2016_CTY31!X11)/(SAPS2016_CTY31!$AK$10+SAPS2016_CTY31!$AK$11)*100</f>
        <v>5.9304497438560322</v>
      </c>
      <c r="Z8" s="17">
        <f>(SAPS2016_CTY31!Y10+SAPS2016_CTY31!Y11)/(SAPS2016_CTY31!$AK$10+SAPS2016_CTY31!$AK$11)*100</f>
        <v>7.3080470281874614</v>
      </c>
      <c r="AA8" s="17">
        <f>(SAPS2016_CTY31!Z10+SAPS2016_CTY31!Z11)/(SAPS2016_CTY31!$AK$10+SAPS2016_CTY31!$AK$11)*100</f>
        <v>8.2055196893721565</v>
      </c>
      <c r="AB8" s="17">
        <f>(SAPS2016_CTY31!AA10+SAPS2016_CTY31!AA11)/(SAPS2016_CTY31!$AK$10+SAPS2016_CTY31!$AK$11)*100</f>
        <v>7.5254400173604381</v>
      </c>
      <c r="AC8" s="17">
        <f>(SAPS2016_CTY31!AB10+SAPS2016_CTY31!AB11)/(SAPS2016_CTY31!$AK$10+SAPS2016_CTY31!$AK$11)*100</f>
        <v>6.855435599748894</v>
      </c>
      <c r="AD8" s="17">
        <f>(SAPS2016_CTY31!AC10+SAPS2016_CTY31!AC11)/(SAPS2016_CTY31!$AK$10+SAPS2016_CTY31!$AK$11)*100</f>
        <v>6.1211045578900869</v>
      </c>
      <c r="AE8" s="17">
        <f>(SAPS2016_CTY31!AD10+SAPS2016_CTY31!AD11)/(SAPS2016_CTY31!$AK$10+SAPS2016_CTY31!$AK$11)*100</f>
        <v>5.6727557370823609</v>
      </c>
      <c r="AF8" s="17">
        <f>(SAPS2016_CTY31!AE10+SAPS2016_CTY31!AE11)/(SAPS2016_CTY31!$AK$10+SAPS2016_CTY31!$AK$11)*100</f>
        <v>5.1600802920273736</v>
      </c>
      <c r="AG8" s="17">
        <f>(SAPS2016_CTY31!AF10+SAPS2016_CTY31!AF11)/(SAPS2016_CTY31!$AK$10+SAPS2016_CTY31!$AK$11)*100</f>
        <v>4.4307868773686536</v>
      </c>
      <c r="AH8" s="17">
        <f>(SAPS2016_CTY31!AG10+SAPS2016_CTY31!AG11)/(SAPS2016_CTY31!$AK$10+SAPS2016_CTY31!$AK$11)*100</f>
        <v>3.4131861829511196</v>
      </c>
      <c r="AI8" s="17">
        <f>(SAPS2016_CTY31!AH10+SAPS2016_CTY31!AH11)/(SAPS2016_CTY31!$AK$10+SAPS2016_CTY31!$AK$11)*100</f>
        <v>2.4176735462570429</v>
      </c>
      <c r="AJ8" s="17">
        <f>(SAPS2016_CTY31!AI10+SAPS2016_CTY31!AI11)/(SAPS2016_CTY31!$AK$10+SAPS2016_CTY31!$AK$11)*100</f>
        <v>1.7356563253222144</v>
      </c>
      <c r="AK8" s="17">
        <f>(SAPS2016_CTY31!AJ10+SAPS2016_CTY31!AJ11)/(SAPS2016_CTY31!$AK$10+SAPS2016_CTY31!$AK$11)*100</f>
        <v>1.5291136101186553</v>
      </c>
      <c r="AL8" s="17">
        <f>(SAPS2016_CTY31!AL10+SAPS2016_CTY31!AL11)/(SAPS2016_CTY31!$AK$10+SAPS2016_CTY31!$AK$11)*100</f>
        <v>58.668206372210896</v>
      </c>
      <c r="AM8" s="17">
        <f>(SAPS2016_CTY31!AM10+SAPS2016_CTY31!AM11)/(SAPS2016_CTY31!$AK$10+SAPS2016_CTY31!$AK$11)*100</f>
        <v>28.600159654031266</v>
      </c>
      <c r="AN8" s="17">
        <f>(SAPS2016_CTY31!AN10+SAPS2016_CTY31!AN11)/(SAPS2016_CTY31!$AK$10+SAPS2016_CTY31!$AK$11)*100</f>
        <v>8.2237326492493938</v>
      </c>
      <c r="AO8" s="17">
        <f>(SAPS2016_CTY31!AO10+SAPS2016_CTY31!AO11)/(SAPS2016_CTY31!$AK$10+SAPS2016_CTY31!$AK$11)*100</f>
        <v>1.2140681552209194</v>
      </c>
      <c r="AP8" s="17">
        <f>(SAPS2016_CTY31!AP10+SAPS2016_CTY31!AP11)/(SAPS2016_CTY31!$AK$10+SAPS2016_CTY31!$AK$11)*100</f>
        <v>0.26040657526602545</v>
      </c>
      <c r="AQ8" s="17">
        <f>(SAPS2016_CTY31!AQ10+SAPS2016_CTY31!AQ11)/(SAPS2016_CTY31!$AK$10+SAPS2016_CTY31!$AK$11)*100</f>
        <v>50.529338365793741</v>
      </c>
      <c r="AR8" s="17">
        <f>(SAPS2016_CTY31!AR10+SAPS2016_CTY31!AR11)/(SAPS2016_CTY31!$AK$10+SAPS2016_CTY31!$AK$11)*100</f>
        <v>49.470661634206266</v>
      </c>
      <c r="AS8" s="17">
        <v>1.49745E-3</v>
      </c>
      <c r="AT8" s="18">
        <v>162.82590051926701</v>
      </c>
      <c r="AU8" s="19">
        <v>258058</v>
      </c>
    </row>
    <row r="9" spans="1:47">
      <c r="A9" s="9" t="s">
        <v>69</v>
      </c>
      <c r="B9" s="12">
        <f>SAPS2016_CTY31!C14/SAPS2016_CTY31!$AK$14*100</f>
        <v>1.1387408856723107</v>
      </c>
      <c r="C9" s="12">
        <f>SAPS2016_CTY31!D14/SAPS2016_CTY31!$AK$14*100</f>
        <v>1.1570203172496902</v>
      </c>
      <c r="D9" s="12">
        <f>SAPS2016_CTY31!E14/SAPS2016_CTY31!$AK$14*100</f>
        <v>1.1556662852809956</v>
      </c>
      <c r="E9" s="12">
        <f>SAPS2016_CTY31!F14/SAPS2016_CTY31!$AK$14*100</f>
        <v>1.3249202813678431</v>
      </c>
      <c r="F9" s="12">
        <f>SAPS2016_CTY31!G14/SAPS2016_CTY31!$AK$14*100</f>
        <v>1.3303364092426222</v>
      </c>
      <c r="G9" s="12">
        <f>SAPS2016_CTY31!H14/SAPS2016_CTY31!$AK$14*100</f>
        <v>1.3689263203504234</v>
      </c>
      <c r="H9" s="12">
        <f>SAPS2016_CTY31!I14/SAPS2016_CTY31!$AK$14*100</f>
        <v>1.3601251125539073</v>
      </c>
      <c r="I9" s="12">
        <f>SAPS2016_CTY31!J14/SAPS2016_CTY31!$AK$14*100</f>
        <v>1.3756964801938973</v>
      </c>
      <c r="J9" s="12">
        <f>SAPS2016_CTY31!K14/SAPS2016_CTY31!$AK$14*100</f>
        <v>1.442721062644289</v>
      </c>
      <c r="K9" s="12">
        <f>SAPS2016_CTY31!L14/SAPS2016_CTY31!$AK$14*100</f>
        <v>1.3262743133365378</v>
      </c>
      <c r="L9" s="12">
        <f>SAPS2016_CTY31!M14/SAPS2016_CTY31!$AK$14*100</f>
        <v>1.2924235141191684</v>
      </c>
      <c r="M9" s="12">
        <f>SAPS2016_CTY31!N14/SAPS2016_CTY31!$AK$14*100</f>
        <v>1.3195041534930638</v>
      </c>
      <c r="N9" s="12">
        <f>SAPS2016_CTY31!O14/SAPS2016_CTY31!$AK$14*100</f>
        <v>1.2822682743539575</v>
      </c>
      <c r="O9" s="12">
        <f>SAPS2016_CTY31!P14/SAPS2016_CTY31!$AK$14*100</f>
        <v>1.288361418213084</v>
      </c>
      <c r="P9" s="12">
        <f>SAPS2016_CTY31!Q14/SAPS2016_CTY31!$AK$14*100</f>
        <v>1.3289823772739275</v>
      </c>
      <c r="Q9" s="12">
        <f>SAPS2016_CTY31!R14/SAPS2016_CTY31!$AK$14*100</f>
        <v>1.2511255390739775</v>
      </c>
      <c r="R9" s="12">
        <f>SAPS2016_CTY31!S14/SAPS2016_CTY31!$AK$14*100</f>
        <v>1.3228892334148008</v>
      </c>
      <c r="S9" s="12">
        <f>SAPS2016_CTY31!T14/SAPS2016_CTY31!$AK$14*100</f>
        <v>1.3093489137278531</v>
      </c>
      <c r="T9" s="12">
        <f>SAPS2016_CTY31!U14/SAPS2016_CTY31!$AK$14*100</f>
        <v>1.2375852193870298</v>
      </c>
      <c r="U9" s="12">
        <f>SAPS2016_CTY31!V14/SAPS2016_CTY31!$AK$14*100</f>
        <v>1.0439586478636762</v>
      </c>
      <c r="V9" s="4" t="str">
        <f t="shared" si="0"/>
        <v>Kerry</v>
      </c>
      <c r="W9" s="16">
        <f t="shared" si="1"/>
        <v>25.656874758813053</v>
      </c>
      <c r="X9" s="17">
        <f>SAPS2016_CTY31!W14/SAPS2016_CTY31!$AK$14*100</f>
        <v>4.5461623348927267</v>
      </c>
      <c r="Y9" s="17">
        <f>SAPS2016_CTY31!X14/SAPS2016_CTY31!$AK$14*100</f>
        <v>4.8162917126473364</v>
      </c>
      <c r="Z9" s="17">
        <f>SAPS2016_CTY31!Y14/SAPS2016_CTY31!$AK$14*100</f>
        <v>6.5819493998253291</v>
      </c>
      <c r="AA9" s="17">
        <f>SAPS2016_CTY31!Z14/SAPS2016_CTY31!$AK$14*100</f>
        <v>7.4641012274299801</v>
      </c>
      <c r="AB9" s="17">
        <f>SAPS2016_CTY31!AA14/SAPS2016_CTY31!$AK$14*100</f>
        <v>7.2352698247205609</v>
      </c>
      <c r="AC9" s="17">
        <f>SAPS2016_CTY31!AB14/SAPS2016_CTY31!$AK$14*100</f>
        <v>7.0531525249311136</v>
      </c>
      <c r="AD9" s="17">
        <f>SAPS2016_CTY31!AC14/SAPS2016_CTY31!$AK$14*100</f>
        <v>6.8730662730947074</v>
      </c>
      <c r="AE9" s="17">
        <f>SAPS2016_CTY31!AD14/SAPS2016_CTY31!$AK$14*100</f>
        <v>6.6259554388079112</v>
      </c>
      <c r="AF9" s="17">
        <f>SAPS2016_CTY31!AE14/SAPS2016_CTY31!$AK$14*100</f>
        <v>6.198758352684707</v>
      </c>
      <c r="AG9" s="17">
        <f>SAPS2016_CTY31!AF14/SAPS2016_CTY31!$AK$14*100</f>
        <v>5.8115052096379998</v>
      </c>
      <c r="AH9" s="17">
        <f>SAPS2016_CTY31!AG14/SAPS2016_CTY31!$AK$14*100</f>
        <v>4.4276845376319329</v>
      </c>
      <c r="AI9" s="17">
        <f>SAPS2016_CTY31!AH14/SAPS2016_CTY31!$AK$14*100</f>
        <v>2.9971497627058974</v>
      </c>
      <c r="AJ9" s="17">
        <f>SAPS2016_CTY31!AI14/SAPS2016_CTY31!$AK$14*100</f>
        <v>2.0472963366665087</v>
      </c>
      <c r="AK9" s="17">
        <f>SAPS2016_CTY31!AJ14/SAPS2016_CTY31!$AK$14*100</f>
        <v>1.6647823055102331</v>
      </c>
      <c r="AL9" s="17">
        <f>SAPS2016_CTY31!AL14/SAPS2016_CTY31!$AK$14*100</f>
        <v>56.463133094572356</v>
      </c>
      <c r="AM9" s="17">
        <f>SAPS2016_CTY31!AM14/SAPS2016_CTY31!$AK$14*100</f>
        <v>29.832032334283415</v>
      </c>
      <c r="AN9" s="17">
        <f>SAPS2016_CTY31!AN14/SAPS2016_CTY31!$AK$14*100</f>
        <v>8.5480038183701517</v>
      </c>
      <c r="AO9" s="17">
        <f>SAPS2016_CTY31!AO14/SAPS2016_CTY31!$AK$14*100</f>
        <v>1.2646658587609252</v>
      </c>
      <c r="AP9" s="17">
        <f>SAPS2016_CTY31!AP14/SAPS2016_CTY31!$AK$14*100</f>
        <v>0.25929712200505056</v>
      </c>
      <c r="AQ9" s="17">
        <f>SAPS2016_CTY31!AQ14/SAPS2016_CTY31!$AK$14*100</f>
        <v>50.540597263501397</v>
      </c>
      <c r="AR9" s="17">
        <f>SAPS2016_CTY31!AR14/SAPS2016_CTY31!$AK$14*100</f>
        <v>49.45940273649861</v>
      </c>
      <c r="AS9" s="17">
        <v>1.5070000000000001E-3</v>
      </c>
      <c r="AT9" s="18">
        <v>165.30740506329099</v>
      </c>
      <c r="AU9" s="19">
        <v>147707</v>
      </c>
    </row>
    <row r="10" spans="1:47">
      <c r="A10" s="7" t="s">
        <v>65</v>
      </c>
      <c r="B10" s="12">
        <f>SAPS2016_CTY31!C12/SAPS2016_CTY31!$AK$12*100</f>
        <v>1.4287383597598247</v>
      </c>
      <c r="C10" s="12">
        <f>SAPS2016_CTY31!D12/SAPS2016_CTY31!$AK$12*100</f>
        <v>1.5285118469780319</v>
      </c>
      <c r="D10" s="12">
        <f>SAPS2016_CTY31!E12/SAPS2016_CTY31!$AK$12*100</f>
        <v>1.5482867723726317</v>
      </c>
      <c r="E10" s="12">
        <f>SAPS2016_CTY31!F12/SAPS2016_CTY31!$AK$12*100</f>
        <v>1.5981735159817352</v>
      </c>
      <c r="F10" s="12">
        <f>SAPS2016_CTY31!G12/SAPS2016_CTY31!$AK$12*100</f>
        <v>1.6777226476827383</v>
      </c>
      <c r="G10" s="12">
        <f>SAPS2016_CTY31!H12/SAPS2016_CTY31!$AK$12*100</f>
        <v>1.798619350663359</v>
      </c>
      <c r="H10" s="12">
        <f>SAPS2016_CTY31!I12/SAPS2016_CTY31!$AK$12*100</f>
        <v>1.7330025527630966</v>
      </c>
      <c r="I10" s="12">
        <f>SAPS2016_CTY31!J12/SAPS2016_CTY31!$AK$12*100</f>
        <v>1.7037895947938013</v>
      </c>
      <c r="J10" s="12">
        <f>SAPS2016_CTY31!K12/SAPS2016_CTY31!$AK$12*100</f>
        <v>1.756822349261137</v>
      </c>
      <c r="K10" s="12">
        <f>SAPS2016_CTY31!L12/SAPS2016_CTY31!$AK$12*100</f>
        <v>1.6026678172077806</v>
      </c>
      <c r="L10" s="12">
        <f>SAPS2016_CTY31!M12/SAPS2016_CTY31!$AK$12*100</f>
        <v>1.5208715348937547</v>
      </c>
      <c r="M10" s="12">
        <f>SAPS2016_CTY31!N12/SAPS2016_CTY31!$AK$12*100</f>
        <v>1.5460396217596089</v>
      </c>
      <c r="N10" s="12">
        <f>SAPS2016_CTY31!O12/SAPS2016_CTY31!$AK$12*100</f>
        <v>1.5752525797289036</v>
      </c>
      <c r="O10" s="12">
        <f>SAPS2016_CTY31!P12/SAPS2016_CTY31!$AK$12*100</f>
        <v>1.5721065688706719</v>
      </c>
      <c r="P10" s="12">
        <f>SAPS2016_CTY31!Q12/SAPS2016_CTY31!$AK$12*100</f>
        <v>1.4808722539819508</v>
      </c>
      <c r="Q10" s="12">
        <f>SAPS2016_CTY31!R12/SAPS2016_CTY31!$AK$12*100</f>
        <v>1.4646927695681875</v>
      </c>
      <c r="R10" s="12">
        <f>SAPS2016_CTY31!S12/SAPS2016_CTY31!$AK$12*100</f>
        <v>1.3604249811239348</v>
      </c>
      <c r="S10" s="12">
        <f>SAPS2016_CTY31!T12/SAPS2016_CTY31!$AK$12*100</f>
        <v>1.3788516161507209</v>
      </c>
      <c r="T10" s="12">
        <f>SAPS2016_CTY31!U12/SAPS2016_CTY31!$AK$12*100</f>
        <v>1.3667170028403983</v>
      </c>
      <c r="U10" s="12">
        <f>SAPS2016_CTY31!V12/SAPS2016_CTY31!$AK$12*100</f>
        <v>1.3860424981123936</v>
      </c>
      <c r="V10" s="4" t="str">
        <f t="shared" si="0"/>
        <v>Kildare</v>
      </c>
      <c r="W10" s="16">
        <f t="shared" si="1"/>
        <v>31.028206234494657</v>
      </c>
      <c r="X10" s="17">
        <f>SAPS2016_CTY31!W12/SAPS2016_CTY31!$AK$12*100</f>
        <v>5.6079890698594186</v>
      </c>
      <c r="Y10" s="17">
        <f>SAPS2016_CTY31!X12/SAPS2016_CTY31!$AK$12*100</f>
        <v>5.5037212814151655</v>
      </c>
      <c r="Z10" s="17">
        <f>SAPS2016_CTY31!Y12/SAPS2016_CTY31!$AK$12*100</f>
        <v>7.6537949879552727</v>
      </c>
      <c r="AA10" s="17">
        <f>SAPS2016_CTY31!Z12/SAPS2016_CTY31!$AK$12*100</f>
        <v>8.7288318412253254</v>
      </c>
      <c r="AB10" s="17">
        <f>SAPS2016_CTY31!AA12/SAPS2016_CTY31!$AK$12*100</f>
        <v>8.4011972818466187</v>
      </c>
      <c r="AC10" s="17">
        <f>SAPS2016_CTY31!AB12/SAPS2016_CTY31!$AK$12*100</f>
        <v>7.2964980404846651</v>
      </c>
      <c r="AD10" s="17">
        <f>SAPS2016_CTY31!AC12/SAPS2016_CTY31!$AK$12*100</f>
        <v>6.2542695861647433</v>
      </c>
      <c r="AE10" s="17">
        <f>SAPS2016_CTY31!AD12/SAPS2016_CTY31!$AK$12*100</f>
        <v>5.2183331535612849</v>
      </c>
      <c r="AF10" s="17">
        <f>SAPS2016_CTY31!AE12/SAPS2016_CTY31!$AK$12*100</f>
        <v>4.413403803976558</v>
      </c>
      <c r="AG10" s="17">
        <f>SAPS2016_CTY31!AF12/SAPS2016_CTY31!$AK$12*100</f>
        <v>3.7451012116636102</v>
      </c>
      <c r="AH10" s="17">
        <f>SAPS2016_CTY31!AG12/SAPS2016_CTY31!$AK$12*100</f>
        <v>2.6377053895660305</v>
      </c>
      <c r="AI10" s="17">
        <f>SAPS2016_CTY31!AH12/SAPS2016_CTY31!$AK$12*100</f>
        <v>1.6058138280660124</v>
      </c>
      <c r="AJ10" s="17">
        <f>SAPS2016_CTY31!AI12/SAPS2016_CTY31!$AK$12*100</f>
        <v>1.0202063783122999</v>
      </c>
      <c r="AK10" s="17">
        <f>SAPS2016_CTY31!AJ12/SAPS2016_CTY31!$AK$12*100</f>
        <v>0.88492791140833416</v>
      </c>
      <c r="AL10" s="17">
        <f>SAPS2016_CTY31!AL12/SAPS2016_CTY31!$AK$12*100</f>
        <v>63.10088807392227</v>
      </c>
      <c r="AM10" s="17">
        <f>SAPS2016_CTY31!AM12/SAPS2016_CTY31!$AK$12*100</f>
        <v>26.404918563261788</v>
      </c>
      <c r="AN10" s="17">
        <f>SAPS2016_CTY31!AN12/SAPS2016_CTY31!$AK$12*100</f>
        <v>6.7702153669147513</v>
      </c>
      <c r="AO10" s="17">
        <f>SAPS2016_CTY31!AO12/SAPS2016_CTY31!$AK$12*100</f>
        <v>1.135709919821666</v>
      </c>
      <c r="AP10" s="17">
        <f>SAPS2016_CTY31!AP12/SAPS2016_CTY31!$AK$12*100</f>
        <v>0.24673713730989105</v>
      </c>
      <c r="AQ10" s="17">
        <f>SAPS2016_CTY31!AQ12/SAPS2016_CTY31!$AK$12*100</f>
        <v>50.317297666558801</v>
      </c>
      <c r="AR10" s="17">
        <f>SAPS2016_CTY31!AR12/SAPS2016_CTY31!$AK$12*100</f>
        <v>49.682702333441199</v>
      </c>
      <c r="AS10" s="17">
        <v>2.3738700000000001E-3</v>
      </c>
      <c r="AT10" s="18">
        <v>73.322245508981993</v>
      </c>
      <c r="AU10" s="19">
        <v>222504</v>
      </c>
    </row>
    <row r="11" spans="1:47">
      <c r="A11" s="9" t="s">
        <v>67</v>
      </c>
      <c r="B11" s="12">
        <f>SAPS2016_CTY31!C13/SAPS2016_CTY31!$AK$13*100</f>
        <v>1.3100612705578845</v>
      </c>
      <c r="C11" s="12">
        <f>SAPS2016_CTY31!D13/SAPS2016_CTY31!$AK$13*100</f>
        <v>1.3624637213802</v>
      </c>
      <c r="D11" s="12">
        <f>SAPS2016_CTY31!E13/SAPS2016_CTY31!$AK$13*100</f>
        <v>1.4571912286359239</v>
      </c>
      <c r="E11" s="12">
        <f>SAPS2016_CTY31!F13/SAPS2016_CTY31!$AK$13*100</f>
        <v>1.4491293131247984</v>
      </c>
      <c r="F11" s="12">
        <f>SAPS2016_CTY31!G13/SAPS2016_CTY31!$AK$13*100</f>
        <v>1.5881973556917124</v>
      </c>
      <c r="G11" s="12">
        <f>SAPS2016_CTY31!H13/SAPS2016_CTY31!$AK$13*100</f>
        <v>1.6012979683972912</v>
      </c>
      <c r="H11" s="12">
        <f>SAPS2016_CTY31!I13/SAPS2016_CTY31!$AK$13*100</f>
        <v>1.5337794259916155</v>
      </c>
      <c r="I11" s="12">
        <f>SAPS2016_CTY31!J13/SAPS2016_CTY31!$AK$13*100</f>
        <v>1.564011609158336</v>
      </c>
      <c r="J11" s="12">
        <f>SAPS2016_CTY31!K13/SAPS2016_CTY31!$AK$13*100</f>
        <v>1.4904466301193164</v>
      </c>
      <c r="K11" s="12">
        <f>SAPS2016_CTY31!L13/SAPS2016_CTY31!$AK$13*100</f>
        <v>1.4702918413415027</v>
      </c>
      <c r="L11" s="12">
        <f>SAPS2016_CTY31!M13/SAPS2016_CTY31!$AK$13*100</f>
        <v>1.4068042566913899</v>
      </c>
      <c r="M11" s="12">
        <f>SAPS2016_CTY31!N13/SAPS2016_CTY31!$AK$13*100</f>
        <v>1.3302160593356982</v>
      </c>
      <c r="N11" s="12">
        <f>SAPS2016_CTY31!O13/SAPS2016_CTY31!$AK$13*100</f>
        <v>1.4672686230248306</v>
      </c>
      <c r="O11" s="12">
        <f>SAPS2016_CTY31!P13/SAPS2016_CTY31!$AK$13*100</f>
        <v>1.4450983553692358</v>
      </c>
      <c r="P11" s="12">
        <f>SAPS2016_CTY31!Q13/SAPS2016_CTY31!$AK$13*100</f>
        <v>1.4581989680748146</v>
      </c>
      <c r="Q11" s="12">
        <f>SAPS2016_CTY31!R13/SAPS2016_CTY31!$AK$13*100</f>
        <v>1.4592067075137054</v>
      </c>
      <c r="R11" s="12">
        <f>SAPS2016_CTY31!S13/SAPS2016_CTY31!$AK$13*100</f>
        <v>1.3896726862302482</v>
      </c>
      <c r="S11" s="12">
        <f>SAPS2016_CTY31!T13/SAPS2016_CTY31!$AK$13*100</f>
        <v>1.3614559819413092</v>
      </c>
      <c r="T11" s="12">
        <f>SAPS2016_CTY31!U13/SAPS2016_CTY31!$AK$13*100</f>
        <v>1.3443244114801678</v>
      </c>
      <c r="U11" s="12">
        <f>SAPS2016_CTY31!V13/SAPS2016_CTY31!$AK$13*100</f>
        <v>1.044018058690745</v>
      </c>
      <c r="V11" s="4" t="str">
        <f t="shared" si="0"/>
        <v>Kilkenny</v>
      </c>
      <c r="W11" s="16">
        <f t="shared" si="1"/>
        <v>28.533134472750728</v>
      </c>
      <c r="X11" s="17">
        <f>SAPS2016_CTY31!W13/SAPS2016_CTY31!$AK$13*100</f>
        <v>4.6990890035472432</v>
      </c>
      <c r="Y11" s="17">
        <f>SAPS2016_CTY31!X13/SAPS2016_CTY31!$AK$13*100</f>
        <v>5.3319493711705901</v>
      </c>
      <c r="Z11" s="17">
        <f>SAPS2016_CTY31!Y13/SAPS2016_CTY31!$AK$13*100</f>
        <v>6.7478232828119964</v>
      </c>
      <c r="AA11" s="17">
        <f>SAPS2016_CTY31!Z13/SAPS2016_CTY31!$AK$13*100</f>
        <v>7.8613753627861982</v>
      </c>
      <c r="AB11" s="17">
        <f>SAPS2016_CTY31!AA13/SAPS2016_CTY31!$AK$13*100</f>
        <v>7.7303692357304099</v>
      </c>
      <c r="AC11" s="17">
        <f>SAPS2016_CTY31!AB13/SAPS2016_CTY31!$AK$13*100</f>
        <v>6.9221622057400847</v>
      </c>
      <c r="AD11" s="17">
        <f>SAPS2016_CTY31!AC13/SAPS2016_CTY31!$AK$13*100</f>
        <v>6.5704611415672369</v>
      </c>
      <c r="AE11" s="17">
        <f>SAPS2016_CTY31!AD13/SAPS2016_CTY31!$AK$13*100</f>
        <v>6.0736455981941306</v>
      </c>
      <c r="AF11" s="17">
        <f>SAPS2016_CTY31!AE13/SAPS2016_CTY31!$AK$13*100</f>
        <v>5.368227990970655</v>
      </c>
      <c r="AG11" s="17">
        <f>SAPS2016_CTY31!AF13/SAPS2016_CTY31!$AK$13*100</f>
        <v>4.6718800386971946</v>
      </c>
      <c r="AH11" s="17">
        <f>SAPS2016_CTY31!AG13/SAPS2016_CTY31!$AK$13*100</f>
        <v>3.6530554659787162</v>
      </c>
      <c r="AI11" s="17">
        <f>SAPS2016_CTY31!AH13/SAPS2016_CTY31!$AK$13*100</f>
        <v>2.4931473718155432</v>
      </c>
      <c r="AJ11" s="17">
        <f>SAPS2016_CTY31!AI13/SAPS2016_CTY31!$AK$13*100</f>
        <v>1.7716059335698162</v>
      </c>
      <c r="AK11" s="17">
        <f>SAPS2016_CTY31!AJ13/SAPS2016_CTY31!$AK$13*100</f>
        <v>1.5720735246694615</v>
      </c>
      <c r="AL11" s="17">
        <f>SAPS2016_CTY31!AL13/SAPS2016_CTY31!$AK$13*100</f>
        <v>60.95009674298614</v>
      </c>
      <c r="AM11" s="17">
        <f>SAPS2016_CTY31!AM13/SAPS2016_CTY31!$AK$13*100</f>
        <v>27.517333118348919</v>
      </c>
      <c r="AN11" s="17">
        <f>SAPS2016_CTY31!AN13/SAPS2016_CTY31!$AK$13*100</f>
        <v>7.9258706868752009</v>
      </c>
      <c r="AO11" s="17">
        <f>SAPS2016_CTY31!AO13/SAPS2016_CTY31!$AK$13*100</f>
        <v>1.2364962915188649</v>
      </c>
      <c r="AP11" s="17">
        <f>SAPS2016_CTY31!AP13/SAPS2016_CTY31!$AK$13*100</f>
        <v>0.27208964850048373</v>
      </c>
      <c r="AQ11" s="17">
        <f>SAPS2016_CTY31!AQ13/SAPS2016_CTY31!$AK$13*100</f>
        <v>50.083642373427928</v>
      </c>
      <c r="AR11" s="17">
        <f>SAPS2016_CTY31!AR13/SAPS2016_CTY31!$AK$13*100</f>
        <v>49.916357626572072</v>
      </c>
      <c r="AS11" s="17">
        <v>2.5074400000000001E-3</v>
      </c>
      <c r="AT11" s="18">
        <v>102.15683413078099</v>
      </c>
      <c r="AU11" s="19">
        <v>99232</v>
      </c>
    </row>
    <row r="12" spans="1:47">
      <c r="A12" s="9" t="s">
        <v>79</v>
      </c>
      <c r="B12" s="12">
        <f>SAPS2016_CTY31!C19/SAPS2016_CTY31!$AK$19*100</f>
        <v>1.3589619467041336</v>
      </c>
      <c r="C12" s="12">
        <f>SAPS2016_CTY31!D19/SAPS2016_CTY31!$AK$19*100</f>
        <v>1.5561354003093379</v>
      </c>
      <c r="D12" s="12">
        <f>SAPS2016_CTY31!E19/SAPS2016_CTY31!$AK$19*100</f>
        <v>1.5537740415835273</v>
      </c>
      <c r="E12" s="12">
        <f>SAPS2016_CTY31!F19/SAPS2016_CTY31!$AK$19*100</f>
        <v>1.6647579016966361</v>
      </c>
      <c r="F12" s="12">
        <f>SAPS2016_CTY31!G19/SAPS2016_CTY31!$AK$19*100</f>
        <v>1.7108043968499476</v>
      </c>
      <c r="G12" s="12">
        <f>SAPS2016_CTY31!H19/SAPS2016_CTY31!$AK$19*100</f>
        <v>1.7580315713661638</v>
      </c>
      <c r="H12" s="12">
        <f>SAPS2016_CTY31!I19/SAPS2016_CTY31!$AK$19*100</f>
        <v>1.8607506759389354</v>
      </c>
      <c r="I12" s="12">
        <f>SAPS2016_CTY31!J19/SAPS2016_CTY31!$AK$19*100</f>
        <v>1.723791869841907</v>
      </c>
      <c r="J12" s="12">
        <f>SAPS2016_CTY31!K19/SAPS2016_CTY31!$AK$19*100</f>
        <v>1.8867256219228543</v>
      </c>
      <c r="K12" s="12">
        <f>SAPS2016_CTY31!L19/SAPS2016_CTY31!$AK$19*100</f>
        <v>1.723791869841907</v>
      </c>
      <c r="L12" s="12">
        <f>SAPS2016_CTY31!M19/SAPS2016_CTY31!$AK$19*100</f>
        <v>1.4900173559866348</v>
      </c>
      <c r="M12" s="12">
        <f>SAPS2016_CTY31!N19/SAPS2016_CTY31!$AK$19*100</f>
        <v>1.5821103462932571</v>
      </c>
      <c r="N12" s="12">
        <f>SAPS2016_CTY31!O19/SAPS2016_CTY31!$AK$19*100</f>
        <v>1.6600351842450147</v>
      </c>
      <c r="O12" s="12">
        <f>SAPS2016_CTY31!P19/SAPS2016_CTY31!$AK$19*100</f>
        <v>1.584471705019068</v>
      </c>
      <c r="P12" s="12">
        <f>SAPS2016_CTY31!Q19/SAPS2016_CTY31!$AK$19*100</f>
        <v>1.4581390131881886</v>
      </c>
      <c r="Q12" s="12">
        <f>SAPS2016_CTY31!R19/SAPS2016_CTY31!$AK$19*100</f>
        <v>1.4380674640187965</v>
      </c>
      <c r="R12" s="12">
        <f>SAPS2016_CTY31!S19/SAPS2016_CTY31!$AK$19*100</f>
        <v>1.3211802070911602</v>
      </c>
      <c r="S12" s="12">
        <f>SAPS2016_CTY31!T19/SAPS2016_CTY31!$AK$19*100</f>
        <v>1.3164574896395385</v>
      </c>
      <c r="T12" s="12">
        <f>SAPS2016_CTY31!U19/SAPS2016_CTY31!$AK$19*100</f>
        <v>1.2184611025183891</v>
      </c>
      <c r="U12" s="12">
        <f>SAPS2016_CTY31!V19/SAPS2016_CTY31!$AK$19*100</f>
        <v>0.99649338229217088</v>
      </c>
      <c r="V12" s="4" t="str">
        <f t="shared" si="0"/>
        <v>Laois</v>
      </c>
      <c r="W12" s="16">
        <f t="shared" si="1"/>
        <v>30.862958546347571</v>
      </c>
      <c r="X12" s="17">
        <f>SAPS2016_CTY31!W19/SAPS2016_CTY31!$AK$19*100</f>
        <v>4.8490501434525424</v>
      </c>
      <c r="Y12" s="17">
        <f>SAPS2016_CTY31!X19/SAPS2016_CTY31!$AK$19*100</f>
        <v>5.7841481988736323</v>
      </c>
      <c r="Z12" s="17">
        <f>SAPS2016_CTY31!Y19/SAPS2016_CTY31!$AK$19*100</f>
        <v>7.8857574648452724</v>
      </c>
      <c r="AA12" s="17">
        <f>SAPS2016_CTY31!Z19/SAPS2016_CTY31!$AK$19*100</f>
        <v>8.5067948097335204</v>
      </c>
      <c r="AB12" s="17">
        <f>SAPS2016_CTY31!AA19/SAPS2016_CTY31!$AK$19*100</f>
        <v>7.5150241448929718</v>
      </c>
      <c r="AC12" s="17">
        <f>SAPS2016_CTY31!AB19/SAPS2016_CTY31!$AK$19*100</f>
        <v>7.0155967743839813</v>
      </c>
      <c r="AD12" s="17">
        <f>SAPS2016_CTY31!AC19/SAPS2016_CTY31!$AK$19*100</f>
        <v>6.0982089094064724</v>
      </c>
      <c r="AE12" s="17">
        <f>SAPS2016_CTY31!AD19/SAPS2016_CTY31!$AK$19*100</f>
        <v>5.4594613740746425</v>
      </c>
      <c r="AF12" s="17">
        <f>SAPS2016_CTY31!AE19/SAPS2016_CTY31!$AK$19*100</f>
        <v>4.6790323151941626</v>
      </c>
      <c r="AG12" s="17">
        <f>SAPS2016_CTY31!AF19/SAPS2016_CTY31!$AK$19*100</f>
        <v>3.8407499675313179</v>
      </c>
      <c r="AH12" s="17">
        <f>SAPS2016_CTY31!AG19/SAPS2016_CTY31!$AK$19*100</f>
        <v>2.9788540326103639</v>
      </c>
      <c r="AI12" s="17">
        <f>SAPS2016_CTY31!AH19/SAPS2016_CTY31!$AK$19*100</f>
        <v>1.9729152154149499</v>
      </c>
      <c r="AJ12" s="17">
        <f>SAPS2016_CTY31!AI19/SAPS2016_CTY31!$AK$19*100</f>
        <v>1.4097311593090665</v>
      </c>
      <c r="AK12" s="17">
        <f>SAPS2016_CTY31!AJ19/SAPS2016_CTY31!$AK$19*100</f>
        <v>1.1417169439295372</v>
      </c>
      <c r="AL12" s="17">
        <f>SAPS2016_CTY31!AL19/SAPS2016_CTY31!$AK$19*100</f>
        <v>59.189817821174309</v>
      </c>
      <c r="AM12" s="17">
        <f>SAPS2016_CTY31!AM19/SAPS2016_CTY31!$AK$19*100</f>
        <v>27.643245923704502</v>
      </c>
      <c r="AN12" s="17">
        <f>SAPS2016_CTY31!AN19/SAPS2016_CTY31!$AK$19*100</f>
        <v>8.0345230645713546</v>
      </c>
      <c r="AO12" s="17">
        <f>SAPS2016_CTY31!AO19/SAPS2016_CTY31!$AK$19*100</f>
        <v>1.3518778705267009</v>
      </c>
      <c r="AP12" s="17">
        <f>SAPS2016_CTY31!AP19/SAPS2016_CTY31!$AK$19*100</f>
        <v>0.23377451385527231</v>
      </c>
      <c r="AQ12" s="17">
        <f>SAPS2016_CTY31!AQ19/SAPS2016_CTY31!$AK$19*100</f>
        <v>49.453935794656246</v>
      </c>
      <c r="AR12" s="17">
        <f>SAPS2016_CTY31!AR19/SAPS2016_CTY31!$AK$19*100</f>
        <v>50.546064205343754</v>
      </c>
      <c r="AS12" s="17">
        <v>2.4957400000000002E-3</v>
      </c>
      <c r="AT12" s="18">
        <v>67.947228260869593</v>
      </c>
      <c r="AU12" s="19">
        <v>84697</v>
      </c>
    </row>
    <row r="13" spans="1:47">
      <c r="A13" s="9" t="s">
        <v>77</v>
      </c>
      <c r="B13" s="12">
        <f>SAPS2016_CTY31!C18/SAPS2016_CTY31!$AK$18*100</f>
        <v>1.2170765197852953</v>
      </c>
      <c r="C13" s="12">
        <f>SAPS2016_CTY31!D18/SAPS2016_CTY31!$AK$18*100</f>
        <v>1.3200599176132817</v>
      </c>
      <c r="D13" s="12">
        <f>SAPS2016_CTY31!E18/SAPS2016_CTY31!$AK$18*100</f>
        <v>1.4355261515416302</v>
      </c>
      <c r="E13" s="12">
        <f>SAPS2016_CTY31!F18/SAPS2016_CTY31!$AK$18*100</f>
        <v>1.4511296966670828</v>
      </c>
      <c r="F13" s="12">
        <f>SAPS2016_CTY31!G18/SAPS2016_CTY31!$AK$18*100</f>
        <v>1.4043190612907253</v>
      </c>
      <c r="G13" s="12">
        <f>SAPS2016_CTY31!H18/SAPS2016_CTY31!$AK$18*100</f>
        <v>1.4916989139932593</v>
      </c>
      <c r="H13" s="12">
        <f>SAPS2016_CTY31!I18/SAPS2016_CTY31!$AK$18*100</f>
        <v>1.5385095493696166</v>
      </c>
      <c r="I13" s="12">
        <f>SAPS2016_CTY31!J18/SAPS2016_CTY31!$AK$18*100</f>
        <v>1.4667332417925352</v>
      </c>
      <c r="J13" s="12">
        <f>SAPS2016_CTY31!K18/SAPS2016_CTY31!$AK$18*100</f>
        <v>1.4480089876419922</v>
      </c>
      <c r="K13" s="12">
        <f>SAPS2016_CTY31!L18/SAPS2016_CTY31!$AK$18*100</f>
        <v>1.5946823118212459</v>
      </c>
      <c r="L13" s="12">
        <f>SAPS2016_CTY31!M18/SAPS2016_CTY31!$AK$18*100</f>
        <v>1.5229060042441642</v>
      </c>
      <c r="M13" s="12">
        <f>SAPS2016_CTY31!N18/SAPS2016_CTY31!$AK$18*100</f>
        <v>1.4292847334914494</v>
      </c>
      <c r="N13" s="12">
        <f>SAPS2016_CTY31!O18/SAPS2016_CTY31!$AK$18*100</f>
        <v>1.5322681313194357</v>
      </c>
      <c r="O13" s="12">
        <f>SAPS2016_CTY31!P18/SAPS2016_CTY31!$AK$18*100</f>
        <v>1.2638871551616528</v>
      </c>
      <c r="P13" s="12">
        <f>SAPS2016_CTY31!Q18/SAPS2016_CTY31!$AK$18*100</f>
        <v>1.4885782049681688</v>
      </c>
      <c r="Q13" s="12">
        <f>SAPS2016_CTY31!R18/SAPS2016_CTY31!$AK$18*100</f>
        <v>1.2139558107602046</v>
      </c>
      <c r="R13" s="12">
        <f>SAPS2016_CTY31!S18/SAPS2016_CTY31!$AK$18*100</f>
        <v>1.3575084259143677</v>
      </c>
      <c r="S13" s="12">
        <f>SAPS2016_CTY31!T18/SAPS2016_CTY31!$AK$18*100</f>
        <v>1.3762326800649107</v>
      </c>
      <c r="T13" s="12">
        <f>SAPS2016_CTY31!U18/SAPS2016_CTY31!$AK$18*100</f>
        <v>1.1203345400074898</v>
      </c>
      <c r="U13" s="12">
        <f>SAPS2016_CTY31!V18/SAPS2016_CTY31!$AK$18*100</f>
        <v>0.80202221944825869</v>
      </c>
      <c r="V13" s="4" t="str">
        <f t="shared" si="0"/>
        <v>Leitrim</v>
      </c>
      <c r="W13" s="16">
        <f t="shared" si="1"/>
        <v>27.474722256896769</v>
      </c>
      <c r="X13" s="17">
        <f>SAPS2016_CTY31!W18/SAPS2016_CTY31!$AK$18*100</f>
        <v>4.0350767694420169</v>
      </c>
      <c r="Y13" s="17">
        <f>SAPS2016_CTY31!X18/SAPS2016_CTY31!$AK$18*100</f>
        <v>4.4719760329546876</v>
      </c>
      <c r="Z13" s="17">
        <f>SAPS2016_CTY31!Y18/SAPS2016_CTY31!$AK$18*100</f>
        <v>6.1914867057795533</v>
      </c>
      <c r="AA13" s="17">
        <f>SAPS2016_CTY31!Z18/SAPS2016_CTY31!$AK$18*100</f>
        <v>7.2837348645612279</v>
      </c>
      <c r="AB13" s="17">
        <f>SAPS2016_CTY31!AA18/SAPS2016_CTY31!$AK$18*100</f>
        <v>7.2774934465110475</v>
      </c>
      <c r="AC13" s="17">
        <f>SAPS2016_CTY31!AB18/SAPS2016_CTY31!$AK$18*100</f>
        <v>6.9092497815503684</v>
      </c>
      <c r="AD13" s="17">
        <f>SAPS2016_CTY31!AC18/SAPS2016_CTY31!$AK$18*100</f>
        <v>6.643989514417675</v>
      </c>
      <c r="AE13" s="17">
        <f>SAPS2016_CTY31!AD18/SAPS2016_CTY31!$AK$18*100</f>
        <v>6.5846960429409558</v>
      </c>
      <c r="AF13" s="17">
        <f>SAPS2016_CTY31!AE18/SAPS2016_CTY31!$AK$18*100</f>
        <v>6.2476594682311823</v>
      </c>
      <c r="AG13" s="17">
        <f>SAPS2016_CTY31!AF18/SAPS2016_CTY31!$AK$18*100</f>
        <v>5.4518786668331041</v>
      </c>
      <c r="AH13" s="17">
        <f>SAPS2016_CTY31!AG18/SAPS2016_CTY31!$AK$18*100</f>
        <v>4.1443015853201848</v>
      </c>
      <c r="AI13" s="17">
        <f>SAPS2016_CTY31!AH18/SAPS2016_CTY31!$AK$18*100</f>
        <v>3.0146049182374233</v>
      </c>
      <c r="AJ13" s="17">
        <f>SAPS2016_CTY31!AI18/SAPS2016_CTY31!$AK$18*100</f>
        <v>2.1252028460866308</v>
      </c>
      <c r="AK13" s="17">
        <f>SAPS2016_CTY31!AJ18/SAPS2016_CTY31!$AK$18*100</f>
        <v>2.1439271002371738</v>
      </c>
      <c r="AL13" s="17">
        <f>SAPS2016_CTY31!AL18/SAPS2016_CTY31!$AK$18*100</f>
        <v>56.912370490575462</v>
      </c>
      <c r="AM13" s="17">
        <f>SAPS2016_CTY31!AM18/SAPS2016_CTY31!$AK$18*100</f>
        <v>28.897765572338034</v>
      </c>
      <c r="AN13" s="17">
        <f>SAPS2016_CTY31!AN18/SAPS2016_CTY31!$AK$18*100</f>
        <v>9.6336287604543749</v>
      </c>
      <c r="AO13" s="17">
        <f>SAPS2016_CTY31!AO18/SAPS2016_CTY31!$AK$18*100</f>
        <v>1.3668705529896392</v>
      </c>
      <c r="AP13" s="17">
        <f>SAPS2016_CTY31!AP18/SAPS2016_CTY31!$AK$18*100</f>
        <v>0.25589814005742106</v>
      </c>
      <c r="AQ13" s="17">
        <f>SAPS2016_CTY31!AQ18/SAPS2016_CTY31!$AK$18*100</f>
        <v>49.868930220946197</v>
      </c>
      <c r="AR13" s="17">
        <f>SAPS2016_CTY31!AR18/SAPS2016_CTY31!$AK$18*100</f>
        <v>50.131069779053803</v>
      </c>
      <c r="AS13" s="17">
        <v>7.0759400000000002E-3</v>
      </c>
      <c r="AT13" s="18">
        <v>69.907378378378297</v>
      </c>
      <c r="AU13" s="19">
        <v>32044</v>
      </c>
    </row>
    <row r="14" spans="1:47">
      <c r="A14" s="7" t="s">
        <v>108</v>
      </c>
      <c r="B14" s="12">
        <f>SAPS2016_CTY31!C17/SAPS2016_CTY31!$AK$17*100</f>
        <v>1.3011867685313931</v>
      </c>
      <c r="C14" s="12">
        <f>SAPS2016_CTY31!D17/SAPS2016_CTY31!$AK$17*100</f>
        <v>1.3022129410617806</v>
      </c>
      <c r="D14" s="12">
        <f>SAPS2016_CTY31!E17/SAPS2016_CTY31!$AK$17*100</f>
        <v>1.3417205834817008</v>
      </c>
      <c r="E14" s="12">
        <f>SAPS2016_CTY31!F17/SAPS2016_CTY31!$AK$17*100</f>
        <v>1.3617309478242576</v>
      </c>
      <c r="F14" s="12">
        <f>SAPS2016_CTY31!G17/SAPS2016_CTY31!$AK$17*100</f>
        <v>1.4325368524209976</v>
      </c>
      <c r="G14" s="12">
        <f>SAPS2016_CTY31!H17/SAPS2016_CTY31!$AK$17*100</f>
        <v>1.5079605334044814</v>
      </c>
      <c r="H14" s="12">
        <f>SAPS2016_CTY31!I17/SAPS2016_CTY31!$AK$17*100</f>
        <v>1.4335630249513851</v>
      </c>
      <c r="I14" s="12">
        <f>SAPS2016_CTY31!J17/SAPS2016_CTY31!$AK$17*100</f>
        <v>1.4694790635149488</v>
      </c>
      <c r="J14" s="12">
        <f>SAPS2016_CTY31!K17/SAPS2016_CTY31!$AK$17*100</f>
        <v>1.4191966095259596</v>
      </c>
      <c r="K14" s="12">
        <f>SAPS2016_CTY31!L17/SAPS2016_CTY31!$AK$17*100</f>
        <v>1.3622440340894515</v>
      </c>
      <c r="L14" s="12">
        <f>SAPS2016_CTY31!M17/SAPS2016_CTY31!$AK$17*100</f>
        <v>1.3160662702220125</v>
      </c>
      <c r="M14" s="12">
        <f>SAPS2016_CTY31!N17/SAPS2016_CTY31!$AK$17*100</f>
        <v>1.2447472793600789</v>
      </c>
      <c r="N14" s="12">
        <f>SAPS2016_CTY31!O17/SAPS2016_CTY31!$AK$17*100</f>
        <v>1.2780978865976738</v>
      </c>
      <c r="O14" s="12">
        <f>SAPS2016_CTY31!P17/SAPS2016_CTY31!$AK$17*100</f>
        <v>1.3047783723877495</v>
      </c>
      <c r="P14" s="12">
        <f>SAPS2016_CTY31!Q17/SAPS2016_CTY31!$AK$17*100</f>
        <v>1.2396164167081412</v>
      </c>
      <c r="Q14" s="12">
        <f>SAPS2016_CTY31!R17/SAPS2016_CTY31!$AK$17*100</f>
        <v>1.2432080205644975</v>
      </c>
      <c r="R14" s="12">
        <f>SAPS2016_CTY31!S17/SAPS2016_CTY31!$AK$17*100</f>
        <v>1.2780978865976738</v>
      </c>
      <c r="S14" s="12">
        <f>SAPS2016_CTY31!T17/SAPS2016_CTY31!$AK$17*100</f>
        <v>1.3247887367303064</v>
      </c>
      <c r="T14" s="12">
        <f>SAPS2016_CTY31!U17/SAPS2016_CTY31!$AK$17*100</f>
        <v>1.4304845073602226</v>
      </c>
      <c r="U14" s="12">
        <f>SAPS2016_CTY31!V17/SAPS2016_CTY31!$AK$17*100</f>
        <v>1.5084736196696751</v>
      </c>
      <c r="V14" s="4" t="str">
        <f t="shared" si="0"/>
        <v>Limerick</v>
      </c>
      <c r="W14" s="16">
        <f t="shared" si="1"/>
        <v>27.10019035500439</v>
      </c>
      <c r="X14" s="17">
        <f>SAPS2016_CTY31!W17/SAPS2016_CTY31!$AK$17*100</f>
        <v>6.470017804093402</v>
      </c>
      <c r="Y14" s="17">
        <f>SAPS2016_CTY31!X17/SAPS2016_CTY31!$AK$17*100</f>
        <v>6.051852497960482</v>
      </c>
      <c r="Z14" s="17">
        <f>SAPS2016_CTY31!Y17/SAPS2016_CTY31!$AK$17*100</f>
        <v>7.3140447103371491</v>
      </c>
      <c r="AA14" s="17">
        <f>SAPS2016_CTY31!Z17/SAPS2016_CTY31!$AK$17*100</f>
        <v>7.8030159210668097</v>
      </c>
      <c r="AB14" s="17">
        <f>SAPS2016_CTY31!AA17/SAPS2016_CTY31!$AK$17*100</f>
        <v>7.2237415276630452</v>
      </c>
      <c r="AC14" s="17">
        <f>SAPS2016_CTY31!AB17/SAPS2016_CTY31!$AK$17*100</f>
        <v>6.625482942447114</v>
      </c>
      <c r="AD14" s="17">
        <f>SAPS2016_CTY31!AC17/SAPS2016_CTY31!$AK$17*100</f>
        <v>6.1944904796843492</v>
      </c>
      <c r="AE14" s="17">
        <f>SAPS2016_CTY31!AD17/SAPS2016_CTY31!$AK$17*100</f>
        <v>5.8332777489879373</v>
      </c>
      <c r="AF14" s="17">
        <f>SAPS2016_CTY31!AE17/SAPS2016_CTY31!$AK$17*100</f>
        <v>5.3160867936726204</v>
      </c>
      <c r="AG14" s="17">
        <f>SAPS2016_CTY31!AF17/SAPS2016_CTY31!$AK$17*100</f>
        <v>4.7706760937716464</v>
      </c>
      <c r="AH14" s="17">
        <f>SAPS2016_CTY31!AG17/SAPS2016_CTY31!$AK$17*100</f>
        <v>3.6444517416713271</v>
      </c>
      <c r="AI14" s="17">
        <f>SAPS2016_CTY31!AH17/SAPS2016_CTY31!$AK$17*100</f>
        <v>2.5674836710296103</v>
      </c>
      <c r="AJ14" s="17">
        <f>SAPS2016_CTY31!AI17/SAPS2016_CTY31!$AK$17*100</f>
        <v>1.7255091098466384</v>
      </c>
      <c r="AK14" s="17">
        <f>SAPS2016_CTY31!AJ17/SAPS2016_CTY31!$AK$17*100</f>
        <v>1.3596786027634826</v>
      </c>
      <c r="AL14" s="17">
        <f>SAPS2016_CTY31!AL17/SAPS2016_CTY31!$AK$17*100</f>
        <v>56.91871174300536</v>
      </c>
      <c r="AM14" s="17">
        <f>SAPS2016_CTY31!AM17/SAPS2016_CTY31!$AK$17*100</f>
        <v>29.176650470243565</v>
      </c>
      <c r="AN14" s="17">
        <f>SAPS2016_CTY31!AN17/SAPS2016_CTY31!$AK$17*100</f>
        <v>8.7240057670896203</v>
      </c>
      <c r="AO14" s="17">
        <f>SAPS2016_CTY31!AO17/SAPS2016_CTY31!$AK$17*100</f>
        <v>1.5382326230509136</v>
      </c>
      <c r="AP14" s="17">
        <f>SAPS2016_CTY31!AP17/SAPS2016_CTY31!$AK$17*100</f>
        <v>0.33042755478478597</v>
      </c>
      <c r="AQ14" s="17">
        <f>SAPS2016_CTY31!AQ17/SAPS2016_CTY31!$AK$17*100</f>
        <v>50.056182946038717</v>
      </c>
      <c r="AR14" s="17">
        <f>SAPS2016_CTY31!AR17/SAPS2016_CTY31!$AK$17*100</f>
        <v>49.943817053961283</v>
      </c>
      <c r="AS14" s="17">
        <v>1.6804599999999999E-3</v>
      </c>
      <c r="AT14" s="18">
        <v>74.873253816793806</v>
      </c>
      <c r="AU14" s="19">
        <v>194899</v>
      </c>
    </row>
    <row r="15" spans="1:47">
      <c r="A15" s="7" t="s">
        <v>71</v>
      </c>
      <c r="B15" s="12">
        <f>SAPS2016_CTY31!C15/SAPS2016_CTY31!$AK$15*100</f>
        <v>1.3285053702933476</v>
      </c>
      <c r="C15" s="12">
        <f>SAPS2016_CTY31!D15/SAPS2016_CTY31!$AK$15*100</f>
        <v>1.4777481466983093</v>
      </c>
      <c r="D15" s="12">
        <f>SAPS2016_CTY31!E15/SAPS2016_CTY31!$AK$15*100</f>
        <v>1.4410491033200401</v>
      </c>
      <c r="E15" s="12">
        <f>SAPS2016_CTY31!F15/SAPS2016_CTY31!$AK$15*100</f>
        <v>1.5951850855087708</v>
      </c>
      <c r="F15" s="12">
        <f>SAPS2016_CTY31!G15/SAPS2016_CTY31!$AK$15*100</f>
        <v>1.6220977173195019</v>
      </c>
      <c r="G15" s="12">
        <f>SAPS2016_CTY31!H15/SAPS2016_CTY31!$AK$15*100</f>
        <v>1.6416705404545788</v>
      </c>
      <c r="H15" s="12">
        <f>SAPS2016_CTY31!I15/SAPS2016_CTY31!$AK$15*100</f>
        <v>1.6563501578058866</v>
      </c>
      <c r="I15" s="12">
        <f>SAPS2016_CTY31!J15/SAPS2016_CTY31!$AK$15*100</f>
        <v>1.7199618329948867</v>
      </c>
      <c r="J15" s="12">
        <f>SAPS2016_CTY31!K15/SAPS2016_CTY31!$AK$15*100</f>
        <v>1.6783695838328481</v>
      </c>
      <c r="K15" s="12">
        <f>SAPS2016_CTY31!L15/SAPS2016_CTY31!$AK$15*100</f>
        <v>1.587845276833117</v>
      </c>
      <c r="L15" s="12">
        <f>SAPS2016_CTY31!M15/SAPS2016_CTY31!$AK$15*100</f>
        <v>1.5095539842928094</v>
      </c>
      <c r="M15" s="12">
        <f>SAPS2016_CTY31!N15/SAPS2016_CTY31!$AK$15*100</f>
        <v>1.4508355148875784</v>
      </c>
      <c r="N15" s="12">
        <f>SAPS2016_CTY31!O15/SAPS2016_CTY31!$AK$15*100</f>
        <v>1.4899811611577325</v>
      </c>
      <c r="O15" s="12">
        <f>SAPS2016_CTY31!P15/SAPS2016_CTY31!$AK$15*100</f>
        <v>1.5389132189954249</v>
      </c>
      <c r="P15" s="12">
        <f>SAPS2016_CTY31!Q15/SAPS2016_CTY31!$AK$15*100</f>
        <v>1.5242336016441171</v>
      </c>
      <c r="Q15" s="12">
        <f>SAPS2016_CTY31!R15/SAPS2016_CTY31!$AK$15*100</f>
        <v>1.4581753235632324</v>
      </c>
      <c r="R15" s="12">
        <f>SAPS2016_CTY31!S15/SAPS2016_CTY31!$AK$15*100</f>
        <v>1.3529713992121939</v>
      </c>
      <c r="S15" s="12">
        <f>SAPS2016_CTY31!T15/SAPS2016_CTY31!$AK$15*100</f>
        <v>1.3725442223472708</v>
      </c>
      <c r="T15" s="12">
        <f>SAPS2016_CTY31!U15/SAPS2016_CTY31!$AK$15*100</f>
        <v>1.1499033591857706</v>
      </c>
      <c r="U15" s="12">
        <f>SAPS2016_CTY31!V15/SAPS2016_CTY31!$AK$15*100</f>
        <v>1.0349130232671935</v>
      </c>
      <c r="V15" s="4" t="str">
        <f t="shared" si="0"/>
        <v>Longford</v>
      </c>
      <c r="W15" s="16">
        <f t="shared" si="1"/>
        <v>29.630807623614615</v>
      </c>
      <c r="X15" s="17">
        <f>SAPS2016_CTY31!W15/SAPS2016_CTY31!$AK$15*100</f>
        <v>4.7806620507425439</v>
      </c>
      <c r="Y15" s="17">
        <f>SAPS2016_CTY31!X15/SAPS2016_CTY31!$AK$15*100</f>
        <v>5.4436914344432754</v>
      </c>
      <c r="Z15" s="17">
        <f>SAPS2016_CTY31!Y15/SAPS2016_CTY31!$AK$15*100</f>
        <v>6.8113424510067775</v>
      </c>
      <c r="AA15" s="17">
        <f>SAPS2016_CTY31!Z15/SAPS2016_CTY31!$AK$15*100</f>
        <v>7.8217894453551251</v>
      </c>
      <c r="AB15" s="17">
        <f>SAPS2016_CTY31!AA15/SAPS2016_CTY31!$AK$15*100</f>
        <v>7.109828003816701</v>
      </c>
      <c r="AC15" s="17">
        <f>SAPS2016_CTY31!AB15/SAPS2016_CTY31!$AK$15*100</f>
        <v>6.8480414943850461</v>
      </c>
      <c r="AD15" s="17">
        <f>SAPS2016_CTY31!AC15/SAPS2016_CTY31!$AK$15*100</f>
        <v>6.0798081863332767</v>
      </c>
      <c r="AE15" s="17">
        <f>SAPS2016_CTY31!AD15/SAPS2016_CTY31!$AK$15*100</f>
        <v>5.8302546913610458</v>
      </c>
      <c r="AF15" s="17">
        <f>SAPS2016_CTY31!AE15/SAPS2016_CTY31!$AK$15*100</f>
        <v>5.3947593766055828</v>
      </c>
      <c r="AG15" s="17">
        <f>SAPS2016_CTY31!AF15/SAPS2016_CTY31!$AK$15*100</f>
        <v>4.8687397548503899</v>
      </c>
      <c r="AH15" s="17">
        <f>SAPS2016_CTY31!AG15/SAPS2016_CTY31!$AK$15*100</f>
        <v>3.701710175421427</v>
      </c>
      <c r="AI15" s="17">
        <f>SAPS2016_CTY31!AH15/SAPS2016_CTY31!$AK$15*100</f>
        <v>2.3780980109118488</v>
      </c>
      <c r="AJ15" s="17">
        <f>SAPS2016_CTY31!AI15/SAPS2016_CTY31!$AK$15*100</f>
        <v>1.8447385804810021</v>
      </c>
      <c r="AK15" s="17">
        <f>SAPS2016_CTY31!AJ15/SAPS2016_CTY31!$AK$15*100</f>
        <v>1.4557287206713478</v>
      </c>
      <c r="AL15" s="17">
        <f>SAPS2016_CTY31!AL15/SAPS2016_CTY31!$AK$15*100</f>
        <v>55.912215888239182</v>
      </c>
      <c r="AM15" s="17">
        <f>SAPS2016_CTY31!AM15/SAPS2016_CTY31!$AK$15*100</f>
        <v>29.36412790839919</v>
      </c>
      <c r="AN15" s="17">
        <f>SAPS2016_CTY31!AN15/SAPS2016_CTY31!$AK$15*100</f>
        <v>9.7497125241602038</v>
      </c>
      <c r="AO15" s="17">
        <f>SAPS2016_CTY31!AO15/SAPS2016_CTY31!$AK$15*100</f>
        <v>1.7003890098598096</v>
      </c>
      <c r="AP15" s="17">
        <f>SAPS2016_CTY31!AP15/SAPS2016_CTY31!$AK$15*100</f>
        <v>0.35231081643138501</v>
      </c>
      <c r="AQ15" s="17">
        <f>SAPS2016_CTY31!AQ15/SAPS2016_CTY31!$AK$15*100</f>
        <v>49.631786264771364</v>
      </c>
      <c r="AR15" s="17">
        <f>SAPS2016_CTY31!AR15/SAPS2016_CTY31!$AK$15*100</f>
        <v>50.368213735228636</v>
      </c>
      <c r="AS15" s="17">
        <v>1.3399499999999999E-3</v>
      </c>
      <c r="AT15" s="18">
        <v>98.519461077844298</v>
      </c>
      <c r="AU15" s="19">
        <v>40873</v>
      </c>
    </row>
    <row r="16" spans="1:47">
      <c r="A16" s="9" t="s">
        <v>73</v>
      </c>
      <c r="B16" s="12">
        <f>SAPS2016_CTY31!C16/SAPS2016_CTY31!$AK$16*100</f>
        <v>1.3508271003382886</v>
      </c>
      <c r="C16" s="12">
        <f>SAPS2016_CTY31!D16/SAPS2016_CTY31!$AK$16*100</f>
        <v>1.4222091182769003</v>
      </c>
      <c r="D16" s="12">
        <f>SAPS2016_CTY31!E16/SAPS2016_CTY31!$AK$16*100</f>
        <v>1.4772974147295241</v>
      </c>
      <c r="E16" s="12">
        <f>SAPS2016_CTY31!F16/SAPS2016_CTY31!$AK$16*100</f>
        <v>1.5207473386921573</v>
      </c>
      <c r="F16" s="12">
        <f>SAPS2016_CTY31!G16/SAPS2016_CTY31!$AK$16*100</f>
        <v>1.5789392011421124</v>
      </c>
      <c r="G16" s="12">
        <f>SAPS2016_CTY31!H16/SAPS2016_CTY31!$AK$16*100</f>
        <v>1.5983364886254305</v>
      </c>
      <c r="H16" s="12">
        <f>SAPS2016_CTY31!I16/SAPS2016_CTY31!$AK$16*100</f>
        <v>1.62083734210608</v>
      </c>
      <c r="I16" s="12">
        <f>SAPS2016_CTY31!J16/SAPS2016_CTY31!$AK$16*100</f>
        <v>1.7255826945159991</v>
      </c>
      <c r="J16" s="12">
        <f>SAPS2016_CTY31!K16/SAPS2016_CTY31!$AK$16*100</f>
        <v>1.5991123801247633</v>
      </c>
      <c r="K16" s="12">
        <f>SAPS2016_CTY31!L16/SAPS2016_CTY31!$AK$16*100</f>
        <v>1.5975605971260978</v>
      </c>
      <c r="L16" s="12">
        <f>SAPS2016_CTY31!M16/SAPS2016_CTY31!$AK$16*100</f>
        <v>1.5261785791874865</v>
      </c>
      <c r="M16" s="12">
        <f>SAPS2016_CTY31!N16/SAPS2016_CTY31!$AK$16*100</f>
        <v>1.4966947022128425</v>
      </c>
      <c r="N16" s="12">
        <f>SAPS2016_CTY31!O16/SAPS2016_CTY31!$AK$16*100</f>
        <v>1.4625554762422024</v>
      </c>
      <c r="O16" s="12">
        <f>SAPS2016_CTY31!P16/SAPS2016_CTY31!$AK$16*100</f>
        <v>1.4462617547562149</v>
      </c>
      <c r="P16" s="12">
        <f>SAPS2016_CTY31!Q16/SAPS2016_CTY31!$AK$16*100</f>
        <v>1.5936811396294344</v>
      </c>
      <c r="Q16" s="12">
        <f>SAPS2016_CTY31!R16/SAPS2016_CTY31!$AK$16*100</f>
        <v>1.4361751652648893</v>
      </c>
      <c r="R16" s="12">
        <f>SAPS2016_CTY31!S16/SAPS2016_CTY31!$AK$16*100</f>
        <v>1.3989323732969181</v>
      </c>
      <c r="S16" s="12">
        <f>SAPS2016_CTY31!T16/SAPS2016_CTY31!$AK$16*100</f>
        <v>1.3399646193476304</v>
      </c>
      <c r="T16" s="12">
        <f>SAPS2016_CTY31!U16/SAPS2016_CTY31!$AK$16*100</f>
        <v>1.3484994258402905</v>
      </c>
      <c r="U16" s="12">
        <f>SAPS2016_CTY31!V16/SAPS2016_CTY31!$AK$16*100</f>
        <v>1.108748952546476</v>
      </c>
      <c r="V16" s="4" t="str">
        <f t="shared" si="0"/>
        <v>Louth</v>
      </c>
      <c r="W16" s="16">
        <f t="shared" si="1"/>
        <v>29.649141864001741</v>
      </c>
      <c r="X16" s="17">
        <f>SAPS2016_CTY31!W16/SAPS2016_CTY31!$AK$16*100</f>
        <v>5.4917600322770861</v>
      </c>
      <c r="Y16" s="17">
        <f>SAPS2016_CTY31!X16/SAPS2016_CTY31!$AK$16*100</f>
        <v>5.9068619844200994</v>
      </c>
      <c r="Z16" s="17">
        <f>SAPS2016_CTY31!Y16/SAPS2016_CTY31!$AK$16*100</f>
        <v>7.1816517178237795</v>
      </c>
      <c r="AA16" s="17">
        <f>SAPS2016_CTY31!Z16/SAPS2016_CTY31!$AK$16*100</f>
        <v>7.9505601936625192</v>
      </c>
      <c r="AB16" s="17">
        <f>SAPS2016_CTY31!AA16/SAPS2016_CTY31!$AK$16*100</f>
        <v>7.7496042953353399</v>
      </c>
      <c r="AC16" s="17">
        <f>SAPS2016_CTY31!AB16/SAPS2016_CTY31!$AK$16*100</f>
        <v>7.1769963688277834</v>
      </c>
      <c r="AD16" s="17">
        <f>SAPS2016_CTY31!AC16/SAPS2016_CTY31!$AK$16*100</f>
        <v>6.3173085875671147</v>
      </c>
      <c r="AE16" s="17">
        <f>SAPS2016_CTY31!AD16/SAPS2016_CTY31!$AK$16*100</f>
        <v>5.4157226653424786</v>
      </c>
      <c r="AF16" s="17">
        <f>SAPS2016_CTY31!AE16/SAPS2016_CTY31!$AK$16*100</f>
        <v>4.6863846559697091</v>
      </c>
      <c r="AG16" s="17">
        <f>SAPS2016_CTY31!AF16/SAPS2016_CTY31!$AK$16*100</f>
        <v>4.1649855684181123</v>
      </c>
      <c r="AH16" s="17">
        <f>SAPS2016_CTY31!AG16/SAPS2016_CTY31!$AK$16*100</f>
        <v>3.2789174761801307</v>
      </c>
      <c r="AI16" s="17">
        <f>SAPS2016_CTY31!AH16/SAPS2016_CTY31!$AK$16*100</f>
        <v>2.2679308525495796</v>
      </c>
      <c r="AJ16" s="17">
        <f>SAPS2016_CTY31!AI16/SAPS2016_CTY31!$AK$16*100</f>
        <v>1.5199714471928245</v>
      </c>
      <c r="AK16" s="17">
        <f>SAPS2016_CTY31!AJ16/SAPS2016_CTY31!$AK$16*100</f>
        <v>1.242202290431706</v>
      </c>
      <c r="AL16" s="17">
        <f>SAPS2016_CTY31!AL16/SAPS2016_CTY31!$AK$16*100</f>
        <v>58.214363303435647</v>
      </c>
      <c r="AM16" s="17">
        <f>SAPS2016_CTY31!AM16/SAPS2016_CTY31!$AK$16*100</f>
        <v>28.148567704292233</v>
      </c>
      <c r="AN16" s="17">
        <f>SAPS2016_CTY31!AN16/SAPS2016_CTY31!$AK$16*100</f>
        <v>8.714037429005927</v>
      </c>
      <c r="AO16" s="17">
        <f>SAPS2016_CTY31!AO16/SAPS2016_CTY31!$AK$16*100</f>
        <v>1.5114366407001645</v>
      </c>
      <c r="AP16" s="17">
        <f>SAPS2016_CTY31!AP16/SAPS2016_CTY31!$AK$16*100</f>
        <v>0.33596101921107352</v>
      </c>
      <c r="AQ16" s="17">
        <f>SAPS2016_CTY31!AQ16/SAPS2016_CTY31!$AK$16*100</f>
        <v>50.627696222960182</v>
      </c>
      <c r="AR16" s="17">
        <f>SAPS2016_CTY31!AR16/SAPS2016_CTY31!$AK$16*100</f>
        <v>49.372303777039818</v>
      </c>
      <c r="AS16" s="17">
        <v>1.06514E-3</v>
      </c>
      <c r="AT16" s="18">
        <v>86.089571639586396</v>
      </c>
      <c r="AU16" s="19">
        <v>128884</v>
      </c>
    </row>
    <row r="17" spans="1:47">
      <c r="A17" s="7" t="s">
        <v>85</v>
      </c>
      <c r="B17" s="12">
        <f>SAPS2016_CTY31!C22/SAPS2016_CTY31!$AK$22*100</f>
        <v>1.2328840598588582</v>
      </c>
      <c r="C17" s="12">
        <f>SAPS2016_CTY31!D22/SAPS2016_CTY31!$AK$22*100</f>
        <v>1.2252216356210777</v>
      </c>
      <c r="D17" s="12">
        <f>SAPS2016_CTY31!E22/SAPS2016_CTY31!$AK$22*100</f>
        <v>1.2803910901330964</v>
      </c>
      <c r="E17" s="12">
        <f>SAPS2016_CTY31!F22/SAPS2016_CTY31!$AK$22*100</f>
        <v>1.3524178779682317</v>
      </c>
      <c r="F17" s="12">
        <f>SAPS2016_CTY31!G22/SAPS2016_CTY31!$AK$22*100</f>
        <v>1.340157999187783</v>
      </c>
      <c r="G17" s="12">
        <f>SAPS2016_CTY31!H22/SAPS2016_CTY31!$AK$22*100</f>
        <v>1.3914962415809113</v>
      </c>
      <c r="H17" s="12">
        <f>SAPS2016_CTY31!I22/SAPS2016_CTY31!$AK$22*100</f>
        <v>1.4198472112606986</v>
      </c>
      <c r="I17" s="12">
        <f>SAPS2016_CTY31!J22/SAPS2016_CTY31!$AK$22*100</f>
        <v>1.3868987870382432</v>
      </c>
      <c r="J17" s="12">
        <f>SAPS2016_CTY31!K22/SAPS2016_CTY31!$AK$22*100</f>
        <v>1.4566268476020443</v>
      </c>
      <c r="K17" s="12">
        <f>SAPS2016_CTY31!L22/SAPS2016_CTY31!$AK$22*100</f>
        <v>1.3531841203920096</v>
      </c>
      <c r="L17" s="12">
        <f>SAPS2016_CTY31!M22/SAPS2016_CTY31!$AK$22*100</f>
        <v>1.4029898779375818</v>
      </c>
      <c r="M17" s="12">
        <f>SAPS2016_CTY31!N22/SAPS2016_CTY31!$AK$22*100</f>
        <v>1.3746389082577946</v>
      </c>
      <c r="N17" s="12">
        <f>SAPS2016_CTY31!O22/SAPS2016_CTY31!$AK$22*100</f>
        <v>1.3761713931053507</v>
      </c>
      <c r="O17" s="12">
        <f>SAPS2016_CTY31!P22/SAPS2016_CTY31!$AK$22*100</f>
        <v>1.3960936961235797</v>
      </c>
      <c r="P17" s="12">
        <f>SAPS2016_CTY31!Q22/SAPS2016_CTY31!$AK$22*100</f>
        <v>1.357781574934678</v>
      </c>
      <c r="Q17" s="12">
        <f>SAPS2016_CTY31!R22/SAPS2016_CTY31!$AK$22*100</f>
        <v>1.385366302190687</v>
      </c>
      <c r="R17" s="12">
        <f>SAPS2016_CTY31!S22/SAPS2016_CTY31!$AK$22*100</f>
        <v>1.4244446658033669</v>
      </c>
      <c r="S17" s="12">
        <f>SAPS2016_CTY31!T22/SAPS2016_CTY31!$AK$22*100</f>
        <v>1.3386255143402268</v>
      </c>
      <c r="T17" s="12">
        <f>SAPS2016_CTY31!U22/SAPS2016_CTY31!$AK$22*100</f>
        <v>1.2543388477246431</v>
      </c>
      <c r="U17" s="12">
        <f>SAPS2016_CTY31!V22/SAPS2016_CTY31!$AK$22*100</f>
        <v>0.99151769636877718</v>
      </c>
      <c r="V17" s="4" t="str">
        <f t="shared" si="0"/>
        <v>Mayo</v>
      </c>
      <c r="W17" s="16">
        <f t="shared" si="1"/>
        <v>26.741094347429637</v>
      </c>
      <c r="X17" s="17">
        <f>SAPS2016_CTY31!W22/SAPS2016_CTY31!$AK$22*100</f>
        <v>4.4380761185223783</v>
      </c>
      <c r="Y17" s="17">
        <f>SAPS2016_CTY31!X22/SAPS2016_CTY31!$AK$22*100</f>
        <v>4.723884542591585</v>
      </c>
      <c r="Z17" s="17">
        <f>SAPS2016_CTY31!Y22/SAPS2016_CTY31!$AK$22*100</f>
        <v>6.2149922992636411</v>
      </c>
      <c r="AA17" s="17">
        <f>SAPS2016_CTY31!Z22/SAPS2016_CTY31!$AK$22*100</f>
        <v>6.7904403595209457</v>
      </c>
      <c r="AB17" s="17">
        <f>SAPS2016_CTY31!AA22/SAPS2016_CTY31!$AK$22*100</f>
        <v>6.9092079352065401</v>
      </c>
      <c r="AC17" s="17">
        <f>SAPS2016_CTY31!AB22/SAPS2016_CTY31!$AK$22*100</f>
        <v>6.8448435716091858</v>
      </c>
      <c r="AD17" s="17">
        <f>SAPS2016_CTY31!AC22/SAPS2016_CTY31!$AK$22*100</f>
        <v>6.8249212685909573</v>
      </c>
      <c r="AE17" s="17">
        <f>SAPS2016_CTY31!AD22/SAPS2016_CTY31!$AK$22*100</f>
        <v>6.7245435110760337</v>
      </c>
      <c r="AF17" s="17">
        <f>SAPS2016_CTY31!AE22/SAPS2016_CTY31!$AK$22*100</f>
        <v>6.234148359858092</v>
      </c>
      <c r="AG17" s="17">
        <f>SAPS2016_CTY31!AF22/SAPS2016_CTY31!$AK$22*100</f>
        <v>5.8479621782739626</v>
      </c>
      <c r="AH17" s="17">
        <f>SAPS2016_CTY31!AG22/SAPS2016_CTY31!$AK$22*100</f>
        <v>4.35915314887324</v>
      </c>
      <c r="AI17" s="17">
        <f>SAPS2016_CTY31!AH22/SAPS2016_CTY31!$AK$22*100</f>
        <v>3.1048143011485974</v>
      </c>
      <c r="AJ17" s="17">
        <f>SAPS2016_CTY31!AI22/SAPS2016_CTY31!$AK$22*100</f>
        <v>2.259648907721425</v>
      </c>
      <c r="AK17" s="17">
        <f>SAPS2016_CTY31!AJ22/SAPS2016_CTY31!$AK$22*100</f>
        <v>1.9822691503137764</v>
      </c>
      <c r="AL17" s="17">
        <f>SAPS2016_CTY31!AL22/SAPS2016_CTY31!$AK$22*100</f>
        <v>56.040672147854146</v>
      </c>
      <c r="AM17" s="17">
        <f>SAPS2016_CTY31!AM22/SAPS2016_CTY31!$AK$22*100</f>
        <v>30.200678890787469</v>
      </c>
      <c r="AN17" s="17">
        <f>SAPS2016_CTY31!AN22/SAPS2016_CTY31!$AK$22*100</f>
        <v>9.8791635697702045</v>
      </c>
      <c r="AO17" s="17">
        <f>SAPS2016_CTY31!AO22/SAPS2016_CTY31!$AK$22*100</f>
        <v>1.4857440597056097</v>
      </c>
      <c r="AP17" s="17">
        <f>SAPS2016_CTY31!AP22/SAPS2016_CTY31!$AK$22*100</f>
        <v>0.27891224225520472</v>
      </c>
      <c r="AQ17" s="17">
        <f>SAPS2016_CTY31!AQ22/SAPS2016_CTY31!$AK$22*100</f>
        <v>50.158229060510159</v>
      </c>
      <c r="AR17" s="17">
        <f>SAPS2016_CTY31!AR22/SAPS2016_CTY31!$AK$22*100</f>
        <v>49.841770939489841</v>
      </c>
      <c r="AS17" s="17">
        <v>1.46725E-3</v>
      </c>
      <c r="AT17" s="18">
        <v>131.16843068261699</v>
      </c>
      <c r="AU17" s="19">
        <v>130507</v>
      </c>
    </row>
    <row r="18" spans="1:47">
      <c r="A18" s="7" t="s">
        <v>81</v>
      </c>
      <c r="B18" s="12">
        <f>SAPS2016_CTY31!C20/SAPS2016_CTY31!$AK$20*100</f>
        <v>1.4217304813272902</v>
      </c>
      <c r="C18" s="12">
        <f>SAPS2016_CTY31!D20/SAPS2016_CTY31!$AK$20*100</f>
        <v>1.5196571030126536</v>
      </c>
      <c r="D18" s="12">
        <f>SAPS2016_CTY31!E20/SAPS2016_CTY31!$AK$20*100</f>
        <v>1.6416808515001744</v>
      </c>
      <c r="E18" s="12">
        <f>SAPS2016_CTY31!F20/SAPS2016_CTY31!$AK$20*100</f>
        <v>1.6862861713254444</v>
      </c>
      <c r="F18" s="12">
        <f>SAPS2016_CTY31!G20/SAPS2016_CTY31!$AK$20*100</f>
        <v>1.7985685281269865</v>
      </c>
      <c r="G18" s="12">
        <f>SAPS2016_CTY31!H20/SAPS2016_CTY31!$AK$20*100</f>
        <v>1.8508644203359241</v>
      </c>
      <c r="H18" s="12">
        <f>SAPS2016_CTY31!I20/SAPS2016_CTY31!$AK$20*100</f>
        <v>1.8534279444638133</v>
      </c>
      <c r="I18" s="12">
        <f>SAPS2016_CTY31!J20/SAPS2016_CTY31!$AK$20*100</f>
        <v>1.8703472037078814</v>
      </c>
      <c r="J18" s="12">
        <f>SAPS2016_CTY31!K20/SAPS2016_CTY31!$AK$20*100</f>
        <v>1.8231783597547222</v>
      </c>
      <c r="K18" s="12">
        <f>SAPS2016_CTY31!L20/SAPS2016_CTY31!$AK$20*100</f>
        <v>1.7149976415578023</v>
      </c>
      <c r="L18" s="12">
        <f>SAPS2016_CTY31!M20/SAPS2016_CTY31!$AK$20*100</f>
        <v>1.6293759356863069</v>
      </c>
      <c r="M18" s="12">
        <f>SAPS2016_CTY31!N20/SAPS2016_CTY31!$AK$20*100</f>
        <v>1.61450749574455</v>
      </c>
      <c r="N18" s="12">
        <f>SAPS2016_CTY31!O20/SAPS2016_CTY31!$AK$20*100</f>
        <v>1.5878468448145036</v>
      </c>
      <c r="O18" s="12">
        <f>SAPS2016_CTY31!P20/SAPS2016_CTY31!$AK$20*100</f>
        <v>1.5329874284776768</v>
      </c>
      <c r="P18" s="12">
        <f>SAPS2016_CTY31!Q20/SAPS2016_CTY31!$AK$20*100</f>
        <v>1.5417034105124996</v>
      </c>
      <c r="Q18" s="12">
        <f>SAPS2016_CTY31!R20/SAPS2016_CTY31!$AK$20*100</f>
        <v>1.4478784274317589</v>
      </c>
      <c r="R18" s="12">
        <f>SAPS2016_CTY31!S20/SAPS2016_CTY31!$AK$20*100</f>
        <v>1.3914808966181988</v>
      </c>
      <c r="S18" s="12">
        <f>SAPS2016_CTY31!T20/SAPS2016_CTY31!$AK$20*100</f>
        <v>1.3663583601648859</v>
      </c>
      <c r="T18" s="12">
        <f>SAPS2016_CTY31!U20/SAPS2016_CTY31!$AK$20*100</f>
        <v>1.3366214802813725</v>
      </c>
      <c r="U18" s="12">
        <f>SAPS2016_CTY31!V20/SAPS2016_CTY31!$AK$20*100</f>
        <v>1.1197473390619552</v>
      </c>
      <c r="V18" s="4" t="str">
        <f t="shared" si="0"/>
        <v>Meath</v>
      </c>
      <c r="W18" s="16">
        <f t="shared" si="1"/>
        <v>31.749246323906402</v>
      </c>
      <c r="X18" s="17">
        <f>SAPS2016_CTY31!W20/SAPS2016_CTY31!$AK$20*100</f>
        <v>4.8050696253153138</v>
      </c>
      <c r="Y18" s="17">
        <f>SAPS2016_CTY31!X20/SAPS2016_CTY31!$AK$20*100</f>
        <v>5.0106642603720184</v>
      </c>
      <c r="Z18" s="17">
        <f>SAPS2016_CTY31!Y20/SAPS2016_CTY31!$AK$20*100</f>
        <v>7.1850454256475462</v>
      </c>
      <c r="AA18" s="17">
        <f>SAPS2016_CTY31!Z20/SAPS2016_CTY31!$AK$20*100</f>
        <v>8.6298476241258388</v>
      </c>
      <c r="AB18" s="17">
        <f>SAPS2016_CTY31!AA20/SAPS2016_CTY31!$AK$20*100</f>
        <v>8.528844773487009</v>
      </c>
      <c r="AC18" s="17">
        <f>SAPS2016_CTY31!AB20/SAPS2016_CTY31!$AK$20*100</f>
        <v>7.4603679169828352</v>
      </c>
      <c r="AD18" s="17">
        <f>SAPS2016_CTY31!AC20/SAPS2016_CTY31!$AK$20*100</f>
        <v>6.3370316441418346</v>
      </c>
      <c r="AE18" s="17">
        <f>SAPS2016_CTY31!AD20/SAPS2016_CTY31!$AK$20*100</f>
        <v>5.1906236541498325</v>
      </c>
      <c r="AF18" s="17">
        <f>SAPS2016_CTY31!AE20/SAPS2016_CTY31!$AK$20*100</f>
        <v>4.4451508377596847</v>
      </c>
      <c r="AG18" s="17">
        <f>SAPS2016_CTY31!AF20/SAPS2016_CTY31!$AK$20*100</f>
        <v>3.7929902996247002</v>
      </c>
      <c r="AH18" s="17">
        <f>SAPS2016_CTY31!AG20/SAPS2016_CTY31!$AK$20*100</f>
        <v>2.8398720288755359</v>
      </c>
      <c r="AI18" s="17">
        <f>SAPS2016_CTY31!AH20/SAPS2016_CTY31!$AK$20*100</f>
        <v>1.8103607391152767</v>
      </c>
      <c r="AJ18" s="17">
        <f>SAPS2016_CTY31!AI20/SAPS2016_CTY31!$AK$20*100</f>
        <v>1.1940895387707389</v>
      </c>
      <c r="AK18" s="17">
        <f>SAPS2016_CTY31!AJ20/SAPS2016_CTY31!$AK$20*100</f>
        <v>1.0207953077254364</v>
      </c>
      <c r="AL18" s="17">
        <f>SAPS2016_CTY31!AL20/SAPS2016_CTY31!$AK$20*100</f>
        <v>63.149853366419883</v>
      </c>
      <c r="AM18" s="17">
        <f>SAPS2016_CTY31!AM20/SAPS2016_CTY31!$AK$20*100</f>
        <v>26.48069153626874</v>
      </c>
      <c r="AN18" s="17">
        <f>SAPS2016_CTY31!AN20/SAPS2016_CTY31!$AK$20*100</f>
        <v>6.6841328110580172</v>
      </c>
      <c r="AO18" s="17">
        <f>SAPS2016_CTY31!AO20/SAPS2016_CTY31!$AK$20*100</f>
        <v>1.0351510428416153</v>
      </c>
      <c r="AP18" s="17">
        <f>SAPS2016_CTY31!AP20/SAPS2016_CTY31!$AK$20*100</f>
        <v>0.20251840610323824</v>
      </c>
      <c r="AQ18" s="17">
        <f>SAPS2016_CTY31!AQ20/SAPS2016_CTY31!$AK$20*100</f>
        <v>50.382477799881052</v>
      </c>
      <c r="AR18" s="17">
        <f>SAPS2016_CTY31!AR20/SAPS2016_CTY31!$AK$20*100</f>
        <v>49.617522200118948</v>
      </c>
      <c r="AS18" s="17">
        <v>3.2212999999999999E-3</v>
      </c>
      <c r="AT18" s="18">
        <v>78.446818757921307</v>
      </c>
      <c r="AU18" s="19">
        <v>195044</v>
      </c>
    </row>
    <row r="19" spans="1:47">
      <c r="A19" s="7" t="s">
        <v>83</v>
      </c>
      <c r="B19" s="12">
        <f>SAPS2016_CTY31!C21/SAPS2016_CTY31!$AK$21*100</f>
        <v>1.4579871631968202</v>
      </c>
      <c r="C19" s="12">
        <f>SAPS2016_CTY31!D21/SAPS2016_CTY31!$AK$21*100</f>
        <v>1.4400677678949596</v>
      </c>
      <c r="D19" s="12">
        <f>SAPS2016_CTY31!E21/SAPS2016_CTY31!$AK$21*100</f>
        <v>1.5247776365946633</v>
      </c>
      <c r="E19" s="12">
        <f>SAPS2016_CTY31!F21/SAPS2016_CTY31!$AK$21*100</f>
        <v>1.5508422115791876</v>
      </c>
      <c r="F19" s="12">
        <f>SAPS2016_CTY31!G21/SAPS2016_CTY31!$AK$21*100</f>
        <v>1.6371811162154237</v>
      </c>
      <c r="G19" s="12">
        <f>SAPS2016_CTY31!H21/SAPS2016_CTY31!$AK$21*100</f>
        <v>1.5769067865637116</v>
      </c>
      <c r="H19" s="12">
        <f>SAPS2016_CTY31!I21/SAPS2016_CTY31!$AK$21*100</f>
        <v>1.635552080278891</v>
      </c>
      <c r="I19" s="12">
        <f>SAPS2016_CTY31!J21/SAPS2016_CTY31!$AK$21*100</f>
        <v>1.6616166552634153</v>
      </c>
      <c r="J19" s="12">
        <f>SAPS2016_CTY31!K21/SAPS2016_CTY31!$AK$21*100</f>
        <v>1.6371811162154237</v>
      </c>
      <c r="K19" s="12">
        <f>SAPS2016_CTY31!L21/SAPS2016_CTY31!$AK$21*100</f>
        <v>1.5101163131658684</v>
      </c>
      <c r="L19" s="12">
        <f>SAPS2016_CTY31!M21/SAPS2016_CTY31!$AK$21*100</f>
        <v>1.5019711334832047</v>
      </c>
      <c r="M19" s="12">
        <f>SAPS2016_CTY31!N21/SAPS2016_CTY31!$AK$21*100</f>
        <v>1.4807936663082788</v>
      </c>
      <c r="N19" s="12">
        <f>SAPS2016_CTY31!O21/SAPS2016_CTY31!$AK$21*100</f>
        <v>1.3700192226240511</v>
      </c>
      <c r="O19" s="12">
        <f>SAPS2016_CTY31!P21/SAPS2016_CTY31!$AK$21*100</f>
        <v>1.4140031929104357</v>
      </c>
      <c r="P19" s="12">
        <f>SAPS2016_CTY31!Q21/SAPS2016_CTY31!$AK$21*100</f>
        <v>1.3406965757664615</v>
      </c>
      <c r="Q19" s="12">
        <f>SAPS2016_CTY31!R21/SAPS2016_CTY31!$AK$21*100</f>
        <v>1.3749063304336495</v>
      </c>
      <c r="R19" s="12">
        <f>SAPS2016_CTY31!S21/SAPS2016_CTY31!$AK$21*100</f>
        <v>1.4221483725930995</v>
      </c>
      <c r="S19" s="12">
        <f>SAPS2016_CTY31!T21/SAPS2016_CTY31!$AK$21*100</f>
        <v>1.4465839116410908</v>
      </c>
      <c r="T19" s="12">
        <f>SAPS2016_CTY31!U21/SAPS2016_CTY31!$AK$21*100</f>
        <v>1.3015997132896753</v>
      </c>
      <c r="U19" s="12">
        <f>SAPS2016_CTY31!V21/SAPS2016_CTY31!$AK$21*100</f>
        <v>0.99696999315804902</v>
      </c>
      <c r="V19" s="4" t="str">
        <f t="shared" si="0"/>
        <v>Monaghan</v>
      </c>
      <c r="W19" s="16">
        <f t="shared" si="1"/>
        <v>29.281920959176365</v>
      </c>
      <c r="X19" s="17">
        <f>SAPS2016_CTY31!W21/SAPS2016_CTY31!$AK$21*100</f>
        <v>4.8463819111849604</v>
      </c>
      <c r="Y19" s="17">
        <f>SAPS2016_CTY31!X21/SAPS2016_CTY31!$AK$21*100</f>
        <v>5.6478675919590788</v>
      </c>
      <c r="Z19" s="17">
        <f>SAPS2016_CTY31!Y21/SAPS2016_CTY31!$AK$21*100</f>
        <v>7.1091128270289641</v>
      </c>
      <c r="AA19" s="17">
        <f>SAPS2016_CTY31!Z21/SAPS2016_CTY31!$AK$21*100</f>
        <v>7.6695011891962332</v>
      </c>
      <c r="AB19" s="17">
        <f>SAPS2016_CTY31!AA21/SAPS2016_CTY31!$AK$21*100</f>
        <v>7.237806666015052</v>
      </c>
      <c r="AC19" s="17">
        <f>SAPS2016_CTY31!AB21/SAPS2016_CTY31!$AK$21*100</f>
        <v>6.706740950705373</v>
      </c>
      <c r="AD19" s="17">
        <f>SAPS2016_CTY31!AC21/SAPS2016_CTY31!$AK$21*100</f>
        <v>6.3744176196526894</v>
      </c>
      <c r="AE19" s="17">
        <f>SAPS2016_CTY31!AD21/SAPS2016_CTY31!$AK$21*100</f>
        <v>5.9052552699312546</v>
      </c>
      <c r="AF19" s="17">
        <f>SAPS2016_CTY31!AE21/SAPS2016_CTY31!$AK$21*100</f>
        <v>5.2487537875085524</v>
      </c>
      <c r="AG19" s="17">
        <f>SAPS2016_CTY31!AF21/SAPS2016_CTY31!$AK$21*100</f>
        <v>4.6753331378490204</v>
      </c>
      <c r="AH19" s="17">
        <f>SAPS2016_CTY31!AG21/SAPS2016_CTY31!$AK$21*100</f>
        <v>3.4291206464014596</v>
      </c>
      <c r="AI19" s="17">
        <f>SAPS2016_CTY31!AH21/SAPS2016_CTY31!$AK$21*100</f>
        <v>2.4191183657511486</v>
      </c>
      <c r="AJ19" s="17">
        <f>SAPS2016_CTY31!AI21/SAPS2016_CTY31!$AK$21*100</f>
        <v>1.8766493988857393</v>
      </c>
      <c r="AK19" s="17">
        <f>SAPS2016_CTY31!AJ21/SAPS2016_CTY31!$AK$21*100</f>
        <v>1.5720196787541132</v>
      </c>
      <c r="AL19" s="17">
        <f>SAPS2016_CTY31!AL21/SAPS2016_CTY31!$AK$21*100</f>
        <v>59.603166845860621</v>
      </c>
      <c r="AM19" s="17">
        <f>SAPS2016_CTY31!AM21/SAPS2016_CTY31!$AK$21*100</f>
        <v>28.014531000553873</v>
      </c>
      <c r="AN19" s="17">
        <f>SAPS2016_CTY31!AN21/SAPS2016_CTY31!$AK$21*100</f>
        <v>8.5687290261623161</v>
      </c>
      <c r="AO19" s="17">
        <f>SAPS2016_CTY31!AO21/SAPS2016_CTY31!$AK$21*100</f>
        <v>1.125663832144137</v>
      </c>
      <c r="AP19" s="17">
        <f>SAPS2016_CTY31!AP21/SAPS2016_CTY31!$AK$21*100</f>
        <v>0.23458117486071742</v>
      </c>
      <c r="AQ19" s="17">
        <f>SAPS2016_CTY31!AQ21/SAPS2016_CTY31!$AK$21*100</f>
        <v>49.718176782979832</v>
      </c>
      <c r="AR19" s="17">
        <f>SAPS2016_CTY31!AR21/SAPS2016_CTY31!$AK$21*100</f>
        <v>50.281823217020175</v>
      </c>
      <c r="AS19" s="17">
        <v>1.78656E-3</v>
      </c>
      <c r="AT19" s="18">
        <v>61.924901960784297</v>
      </c>
      <c r="AU19" s="19">
        <v>61386</v>
      </c>
    </row>
    <row r="20" spans="1:47">
      <c r="A20" s="7" t="s">
        <v>87</v>
      </c>
      <c r="B20" s="12">
        <f>SAPS2016_CTY31!C23/SAPS2016_CTY31!$AK$23*100</f>
        <v>1.2685830094534447</v>
      </c>
      <c r="C20" s="12">
        <f>SAPS2016_CTY31!D23/SAPS2016_CTY31!$AK$23*100</f>
        <v>1.4340503585125897</v>
      </c>
      <c r="D20" s="12">
        <f>SAPS2016_CTY31!E23/SAPS2016_CTY31!$AK$23*100</f>
        <v>1.5097292235861521</v>
      </c>
      <c r="E20" s="12">
        <f>SAPS2016_CTY31!F23/SAPS2016_CTY31!$AK$23*100</f>
        <v>1.4276368953707623</v>
      </c>
      <c r="F20" s="12">
        <f>SAPS2016_CTY31!G23/SAPS2016_CTY31!$AK$23*100</f>
        <v>1.5828427034029837</v>
      </c>
      <c r="G20" s="12">
        <f>SAPS2016_CTY31!H23/SAPS2016_CTY31!$AK$23*100</f>
        <v>1.6020830928284653</v>
      </c>
      <c r="H20" s="12">
        <f>SAPS2016_CTY31!I23/SAPS2016_CTY31!$AK$23*100</f>
        <v>1.5982350149433691</v>
      </c>
      <c r="I20" s="12">
        <f>SAPS2016_CTY31!J23/SAPS2016_CTY31!$AK$23*100</f>
        <v>1.6662177242467386</v>
      </c>
      <c r="J20" s="12">
        <f>SAPS2016_CTY31!K23/SAPS2016_CTY31!$AK$23*100</f>
        <v>1.6174754043688511</v>
      </c>
      <c r="K20" s="12">
        <f>SAPS2016_CTY31!L23/SAPS2016_CTY31!$AK$23*100</f>
        <v>1.5187080719847101</v>
      </c>
      <c r="L20" s="12">
        <f>SAPS2016_CTY31!M23/SAPS2016_CTY31!$AK$23*100</f>
        <v>1.5084465309577866</v>
      </c>
      <c r="M20" s="12">
        <f>SAPS2016_CTY31!N23/SAPS2016_CTY31!$AK$23*100</f>
        <v>1.4032657354318185</v>
      </c>
      <c r="N20" s="12">
        <f>SAPS2016_CTY31!O23/SAPS2016_CTY31!$AK$23*100</f>
        <v>1.5700157771193288</v>
      </c>
      <c r="O20" s="12">
        <f>SAPS2016_CTY31!P23/SAPS2016_CTY31!$AK$23*100</f>
        <v>1.4904888341606701</v>
      </c>
      <c r="P20" s="12">
        <f>SAPS2016_CTY31!Q23/SAPS2016_CTY31!$AK$23*100</f>
        <v>1.5405138466669233</v>
      </c>
      <c r="Q20" s="12">
        <f>SAPS2016_CTY31!R23/SAPS2016_CTY31!$AK$23*100</f>
        <v>1.4327676658842243</v>
      </c>
      <c r="R20" s="12">
        <f>SAPS2016_CTY31!S23/SAPS2016_CTY31!$AK$23*100</f>
        <v>1.4661176742217263</v>
      </c>
      <c r="S20" s="12">
        <f>SAPS2016_CTY31!T23/SAPS2016_CTY31!$AK$23*100</f>
        <v>1.4622695963366299</v>
      </c>
      <c r="T20" s="12">
        <f>SAPS2016_CTY31!U23/SAPS2016_CTY31!$AK$23*100</f>
        <v>1.4532907479380717</v>
      </c>
      <c r="U20" s="12">
        <f>SAPS2016_CTY31!V23/SAPS2016_CTY31!$AK$23*100</f>
        <v>1.1249214350765127</v>
      </c>
      <c r="V20" s="4" t="str">
        <f t="shared" si="0"/>
        <v>Offaly</v>
      </c>
      <c r="W20" s="16">
        <f t="shared" si="1"/>
        <v>29.677659342491758</v>
      </c>
      <c r="X20" s="17">
        <f>SAPS2016_CTY31!W23/SAPS2016_CTY31!$AK$23*100</f>
        <v>5.0640704967868553</v>
      </c>
      <c r="Y20" s="17">
        <f>SAPS2016_CTY31!X23/SAPS2016_CTY31!$AK$23*100</f>
        <v>5.2846936288657149</v>
      </c>
      <c r="Z20" s="17">
        <f>SAPS2016_CTY31!Y23/SAPS2016_CTY31!$AK$23*100</f>
        <v>6.9124305742614895</v>
      </c>
      <c r="AA20" s="17">
        <f>SAPS2016_CTY31!Z23/SAPS2016_CTY31!$AK$23*100</f>
        <v>7.5986711304370136</v>
      </c>
      <c r="AB20" s="17">
        <f>SAPS2016_CTY31!AA23/SAPS2016_CTY31!$AK$23*100</f>
        <v>7.3857441541283455</v>
      </c>
      <c r="AC20" s="17">
        <f>SAPS2016_CTY31!AB23/SAPS2016_CTY31!$AK$23*100</f>
        <v>6.9008863406062009</v>
      </c>
      <c r="AD20" s="17">
        <f>SAPS2016_CTY31!AC23/SAPS2016_CTY31!$AK$23*100</f>
        <v>6.6135631918523368</v>
      </c>
      <c r="AE20" s="17">
        <f>SAPS2016_CTY31!AD23/SAPS2016_CTY31!$AK$23*100</f>
        <v>5.8631880042585394</v>
      </c>
      <c r="AF20" s="17">
        <f>SAPS2016_CTY31!AE23/SAPS2016_CTY31!$AK$23*100</f>
        <v>5.114095509293108</v>
      </c>
      <c r="AG20" s="17">
        <f>SAPS2016_CTY31!AF23/SAPS2016_CTY31!$AK$23*100</f>
        <v>4.5368838265286486</v>
      </c>
      <c r="AH20" s="17">
        <f>SAPS2016_CTY31!AG23/SAPS2016_CTY31!$AK$23*100</f>
        <v>3.3670681494593451</v>
      </c>
      <c r="AI20" s="17">
        <f>SAPS2016_CTY31!AH23/SAPS2016_CTY31!$AK$23*100</f>
        <v>2.4704660022318849</v>
      </c>
      <c r="AJ20" s="17">
        <f>SAPS2016_CTY31!AI23/SAPS2016_CTY31!$AK$23*100</f>
        <v>1.7765292902861687</v>
      </c>
      <c r="AK20" s="17">
        <f>SAPS2016_CTY31!AJ23/SAPS2016_CTY31!$AK$23*100</f>
        <v>1.4340503585125897</v>
      </c>
      <c r="AL20" s="17">
        <f>SAPS2016_CTY31!AL23/SAPS2016_CTY31!$AK$23*100</f>
        <v>57.259398930234354</v>
      </c>
      <c r="AM20" s="17">
        <f>SAPS2016_CTY31!AM23/SAPS2016_CTY31!$AK$23*100</f>
        <v>29.172278446915769</v>
      </c>
      <c r="AN20" s="17">
        <f>SAPS2016_CTY31!AN23/SAPS2016_CTY31!$AK$23*100</f>
        <v>8.9544772386193099</v>
      </c>
      <c r="AO20" s="17">
        <f>SAPS2016_CTY31!AO23/SAPS2016_CTY31!$AK$23*100</f>
        <v>1.5007503751875939</v>
      </c>
      <c r="AP20" s="17">
        <f>SAPS2016_CTY31!AP23/SAPS2016_CTY31!$AK$23*100</f>
        <v>0.34119623914521363</v>
      </c>
      <c r="AQ20" s="17">
        <f>SAPS2016_CTY31!AQ23/SAPS2016_CTY31!$AK$23*100</f>
        <v>50.182783699542078</v>
      </c>
      <c r="AR20" s="17">
        <f>SAPS2016_CTY31!AR23/SAPS2016_CTY31!$AK$23*100</f>
        <v>49.817216300457922</v>
      </c>
      <c r="AS20" s="17">
        <v>1.26527E-3</v>
      </c>
      <c r="AT20" s="18">
        <v>47.029853917662599</v>
      </c>
      <c r="AU20" s="19">
        <v>77961</v>
      </c>
    </row>
    <row r="21" spans="1:47">
      <c r="A21" s="7" t="s">
        <v>89</v>
      </c>
      <c r="B21" s="12">
        <f>SAPS2016_CTY31!C24/SAPS2016_CTY31!$AK$24*100</f>
        <v>1.2255205751115519</v>
      </c>
      <c r="C21" s="12">
        <f>SAPS2016_CTY31!D24/SAPS2016_CTY31!$AK$24*100</f>
        <v>1.3076351016360932</v>
      </c>
      <c r="D21" s="12">
        <f>SAPS2016_CTY31!E24/SAPS2016_CTY31!$AK$24*100</f>
        <v>1.3665096678235003</v>
      </c>
      <c r="E21" s="12">
        <f>SAPS2016_CTY31!F24/SAPS2016_CTY31!$AK$24*100</f>
        <v>1.4222855726326227</v>
      </c>
      <c r="F21" s="12">
        <f>SAPS2016_CTY31!G24/SAPS2016_CTY31!$AK$24*100</f>
        <v>1.4331308874566189</v>
      </c>
      <c r="G21" s="12">
        <f>SAPS2016_CTY31!H24/SAPS2016_CTY31!$AK$24*100</f>
        <v>1.5059494298463065</v>
      </c>
      <c r="H21" s="12">
        <f>SAPS2016_CTY31!I24/SAPS2016_CTY31!$AK$24*100</f>
        <v>1.4904561229548836</v>
      </c>
      <c r="I21" s="12">
        <f>SAPS2016_CTY31!J24/SAPS2016_CTY31!$AK$24*100</f>
        <v>1.5260907288051562</v>
      </c>
      <c r="J21" s="12">
        <f>SAPS2016_CTY31!K24/SAPS2016_CTY31!$AK$24*100</f>
        <v>1.4563708477937531</v>
      </c>
      <c r="K21" s="12">
        <f>SAPS2016_CTY31!L24/SAPS2016_CTY31!$AK$24*100</f>
        <v>1.4052429350520574</v>
      </c>
      <c r="L21" s="12">
        <f>SAPS2016_CTY31!M24/SAPS2016_CTY31!$AK$24*100</f>
        <v>1.4904561229548836</v>
      </c>
      <c r="M21" s="12">
        <f>SAPS2016_CTY31!N24/SAPS2016_CTY31!$AK$24*100</f>
        <v>1.349467030242935</v>
      </c>
      <c r="N21" s="12">
        <f>SAPS2016_CTY31!O24/SAPS2016_CTY31!$AK$24*100</f>
        <v>1.4036936043629151</v>
      </c>
      <c r="O21" s="12">
        <f>SAPS2016_CTY31!P24/SAPS2016_CTY31!$AK$24*100</f>
        <v>1.3649603371343579</v>
      </c>
      <c r="P21" s="12">
        <f>SAPS2016_CTY31!Q24/SAPS2016_CTY31!$AK$24*100</f>
        <v>1.4191869112543383</v>
      </c>
      <c r="Q21" s="12">
        <f>SAPS2016_CTY31!R24/SAPS2016_CTY31!$AK$24*100</f>
        <v>1.3974962816063461</v>
      </c>
      <c r="R21" s="12">
        <f>SAPS2016_CTY31!S24/SAPS2016_CTY31!$AK$24*100</f>
        <v>1.3401710461080814</v>
      </c>
      <c r="S21" s="12">
        <f>SAPS2016_CTY31!T24/SAPS2016_CTY31!$AK$24*100</f>
        <v>1.3572136836886466</v>
      </c>
      <c r="T21" s="12">
        <f>SAPS2016_CTY31!U24/SAPS2016_CTY31!$AK$24*100</f>
        <v>1.1650966782350025</v>
      </c>
      <c r="U21" s="12">
        <f>SAPS2016_CTY31!V24/SAPS2016_CTY31!$AK$24*100</f>
        <v>0.94973971244422406</v>
      </c>
      <c r="V21" s="4" t="str">
        <f t="shared" si="0"/>
        <v>Roscommon</v>
      </c>
      <c r="W21" s="16">
        <f t="shared" si="1"/>
        <v>27.376673277144278</v>
      </c>
      <c r="X21" s="17">
        <f>SAPS2016_CTY31!W24/SAPS2016_CTY31!$AK$24*100</f>
        <v>4.2591100644521571</v>
      </c>
      <c r="Y21" s="17">
        <f>SAPS2016_CTY31!X24/SAPS2016_CTY31!$AK$24*100</f>
        <v>4.7967278135845319</v>
      </c>
      <c r="Z21" s="17">
        <f>SAPS2016_CTY31!Y24/SAPS2016_CTY31!$AK$24*100</f>
        <v>6.2918319286068423</v>
      </c>
      <c r="AA21" s="17">
        <f>SAPS2016_CTY31!Z24/SAPS2016_CTY31!$AK$24*100</f>
        <v>7.1129771938522559</v>
      </c>
      <c r="AB21" s="17">
        <f>SAPS2016_CTY31!AA24/SAPS2016_CTY31!$AK$24*100</f>
        <v>7.0912865642042631</v>
      </c>
      <c r="AC21" s="17">
        <f>SAPS2016_CTY31!AB24/SAPS2016_CTY31!$AK$24*100</f>
        <v>6.9642414476945955</v>
      </c>
      <c r="AD21" s="17">
        <f>SAPS2016_CTY31!AC24/SAPS2016_CTY31!$AK$24*100</f>
        <v>6.7628284581060987</v>
      </c>
      <c r="AE21" s="17">
        <f>SAPS2016_CTY31!AD24/SAPS2016_CTY31!$AK$24*100</f>
        <v>6.5366261774913239</v>
      </c>
      <c r="AF21" s="17">
        <f>SAPS2016_CTY31!AE24/SAPS2016_CTY31!$AK$24*100</f>
        <v>6.1632374814080322</v>
      </c>
      <c r="AG21" s="17">
        <f>SAPS2016_CTY31!AF24/SAPS2016_CTY31!$AK$24*100</f>
        <v>5.247583044124938</v>
      </c>
      <c r="AH21" s="17">
        <f>SAPS2016_CTY31!AG24/SAPS2016_CTY31!$AK$24*100</f>
        <v>4.0855850272682206</v>
      </c>
      <c r="AI21" s="17">
        <f>SAPS2016_CTY31!AH24/SAPS2016_CTY31!$AK$24*100</f>
        <v>2.9111923648983637</v>
      </c>
      <c r="AJ21" s="17">
        <f>SAPS2016_CTY31!AI24/SAPS2016_CTY31!$AK$24*100</f>
        <v>2.2759667823500247</v>
      </c>
      <c r="AK21" s="17">
        <f>SAPS2016_CTY31!AJ24/SAPS2016_CTY31!$AK$24*100</f>
        <v>2.1241323748140801</v>
      </c>
      <c r="AL21" s="17">
        <f>SAPS2016_CTY31!AL24/SAPS2016_CTY31!$AK$24*100</f>
        <v>57.363968765493311</v>
      </c>
      <c r="AM21" s="17">
        <f>SAPS2016_CTY31!AM24/SAPS2016_CTY31!$AK$24*100</f>
        <v>29.251363411006448</v>
      </c>
      <c r="AN21" s="17">
        <f>SAPS2016_CTY31!AN24/SAPS2016_CTY31!$AK$24*100</f>
        <v>9.4881011403073874</v>
      </c>
      <c r="AO21" s="17">
        <f>SAPS2016_CTY31!AO24/SAPS2016_CTY31!$AK$24*100</f>
        <v>1.5260907288051562</v>
      </c>
      <c r="AP21" s="17">
        <f>SAPS2016_CTY31!AP24/SAPS2016_CTY31!$AK$24*100</f>
        <v>0.32381011403073873</v>
      </c>
      <c r="AQ21" s="17">
        <f>SAPS2016_CTY31!AQ24/SAPS2016_CTY31!$AK$24*100</f>
        <v>49.83732027764006</v>
      </c>
      <c r="AR21" s="17">
        <f>SAPS2016_CTY31!AR24/SAPS2016_CTY31!$AK$24*100</f>
        <v>50.16267972235994</v>
      </c>
      <c r="AS21" s="17">
        <v>2.4490900000000001E-3</v>
      </c>
      <c r="AT21" s="18">
        <v>92.506707021791698</v>
      </c>
      <c r="AU21" s="19">
        <v>64544</v>
      </c>
    </row>
    <row r="22" spans="1:47">
      <c r="A22" s="7" t="s">
        <v>93</v>
      </c>
      <c r="B22" s="12">
        <f>SAPS2016_CTY31!C25/SAPS2016_CTY31!$AK$25*100</f>
        <v>1.1245899137865263</v>
      </c>
      <c r="C22" s="12">
        <f>SAPS2016_CTY31!D25/SAPS2016_CTY31!$AK$25*100</f>
        <v>1.2573434042877851</v>
      </c>
      <c r="D22" s="12">
        <f>SAPS2016_CTY31!E25/SAPS2016_CTY31!$AK$25*100</f>
        <v>1.3321126115815975</v>
      </c>
      <c r="E22" s="12">
        <f>SAPS2016_CTY31!F25/SAPS2016_CTY31!$AK$25*100</f>
        <v>1.4206149385824369</v>
      </c>
      <c r="F22" s="12">
        <f>SAPS2016_CTY31!G25/SAPS2016_CTY31!$AK$25*100</f>
        <v>1.4419775692378118</v>
      </c>
      <c r="G22" s="12">
        <f>SAPS2016_CTY31!H25/SAPS2016_CTY31!$AK$25*100</f>
        <v>1.4297703517204547</v>
      </c>
      <c r="H22" s="12">
        <f>SAPS2016_CTY31!I25/SAPS2016_CTY31!$AK$25*100</f>
        <v>1.5167467765316243</v>
      </c>
      <c r="I22" s="12">
        <f>SAPS2016_CTY31!J25/SAPS2016_CTY31!$AK$25*100</f>
        <v>1.399252307927062</v>
      </c>
      <c r="J22" s="12">
        <f>SAPS2016_CTY31!K25/SAPS2016_CTY31!$AK$25*100</f>
        <v>1.4587624933241778</v>
      </c>
      <c r="K22" s="12">
        <f>SAPS2016_CTY31!L25/SAPS2016_CTY31!$AK$25*100</f>
        <v>1.4175631342030977</v>
      </c>
      <c r="L22" s="12">
        <f>SAPS2016_CTY31!M25/SAPS2016_CTY31!$AK$25*100</f>
        <v>1.2817578393224993</v>
      </c>
      <c r="M22" s="12">
        <f>SAPS2016_CTY31!N25/SAPS2016_CTY31!$AK$25*100</f>
        <v>1.3214312962539101</v>
      </c>
      <c r="N22" s="12">
        <f>SAPS2016_CTY31!O25/SAPS2016_CTY31!$AK$25*100</f>
        <v>1.3366903181506065</v>
      </c>
      <c r="O22" s="12">
        <f>SAPS2016_CTY31!P25/SAPS2016_CTY31!$AK$25*100</f>
        <v>1.3107499809262226</v>
      </c>
      <c r="P22" s="12">
        <f>SAPS2016_CTY31!Q25/SAPS2016_CTY31!$AK$25*100</f>
        <v>1.2649729152361333</v>
      </c>
      <c r="Q22" s="12">
        <f>SAPS2016_CTY31!R25/SAPS2016_CTY31!$AK$25*100</f>
        <v>1.3229571984435797</v>
      </c>
      <c r="R22" s="12">
        <f>SAPS2016_CTY31!S25/SAPS2016_CTY31!$AK$25*100</f>
        <v>1.3015945677882048</v>
      </c>
      <c r="S22" s="12">
        <f>SAPS2016_CTY31!T25/SAPS2016_CTY31!$AK$25*100</f>
        <v>1.416037232013428</v>
      </c>
      <c r="T22" s="12">
        <f>SAPS2016_CTY31!U25/SAPS2016_CTY31!$AK$25*100</f>
        <v>1.3748378728923476</v>
      </c>
      <c r="U22" s="12">
        <f>SAPS2016_CTY31!V25/SAPS2016_CTY31!$AK$25*100</f>
        <v>1.3290608072022583</v>
      </c>
      <c r="V22" s="4" t="str">
        <f t="shared" si="0"/>
        <v>Sligo</v>
      </c>
      <c r="W22" s="16">
        <f t="shared" si="1"/>
        <v>27.058823529411754</v>
      </c>
      <c r="X22" s="17">
        <f>SAPS2016_CTY31!W25/SAPS2016_CTY31!$AK$25*100</f>
        <v>5.4886701762417029</v>
      </c>
      <c r="Y22" s="17">
        <f>SAPS2016_CTY31!X25/SAPS2016_CTY31!$AK$25*100</f>
        <v>4.8905165178912036</v>
      </c>
      <c r="Z22" s="17">
        <f>SAPS2016_CTY31!Y25/SAPS2016_CTY31!$AK$25*100</f>
        <v>6.5064469367513551</v>
      </c>
      <c r="AA22" s="17">
        <f>SAPS2016_CTY31!Z25/SAPS2016_CTY31!$AK$25*100</f>
        <v>7.2663462272068369</v>
      </c>
      <c r="AB22" s="17">
        <f>SAPS2016_CTY31!AA25/SAPS2016_CTY31!$AK$25*100</f>
        <v>6.8863965819790955</v>
      </c>
      <c r="AC22" s="17">
        <f>SAPS2016_CTY31!AB25/SAPS2016_CTY31!$AK$25*100</f>
        <v>6.628519111924926</v>
      </c>
      <c r="AD22" s="17">
        <f>SAPS2016_CTY31!AC25/SAPS2016_CTY31!$AK$25*100</f>
        <v>6.7124437323567561</v>
      </c>
      <c r="AE22" s="17">
        <f>SAPS2016_CTY31!AD25/SAPS2016_CTY31!$AK$25*100</f>
        <v>6.5125505455100337</v>
      </c>
      <c r="AF22" s="17">
        <f>SAPS2016_CTY31!AE25/SAPS2016_CTY31!$AK$25*100</f>
        <v>5.8381017776760507</v>
      </c>
      <c r="AG22" s="17">
        <f>SAPS2016_CTY31!AF25/SAPS2016_CTY31!$AK$25*100</f>
        <v>5.4261081864652478</v>
      </c>
      <c r="AH22" s="17">
        <f>SAPS2016_CTY31!AG25/SAPS2016_CTY31!$AK$25*100</f>
        <v>4.0268558785381856</v>
      </c>
      <c r="AI22" s="17">
        <f>SAPS2016_CTY31!AH25/SAPS2016_CTY31!$AK$25*100</f>
        <v>2.8564888990615702</v>
      </c>
      <c r="AJ22" s="17">
        <f>SAPS2016_CTY31!AI25/SAPS2016_CTY31!$AK$25*100</f>
        <v>2.0477607385366596</v>
      </c>
      <c r="AK22" s="17">
        <f>SAPS2016_CTY31!AJ25/SAPS2016_CTY31!$AK$25*100</f>
        <v>1.8539711604486153</v>
      </c>
      <c r="AL22" s="17">
        <f>SAPS2016_CTY31!AL25/SAPS2016_CTY31!$AK$25*100</f>
        <v>57.701991302357513</v>
      </c>
      <c r="AM22" s="17">
        <f>SAPS2016_CTY31!AM25/SAPS2016_CTY31!$AK$25*100</f>
        <v>28.458075837338825</v>
      </c>
      <c r="AN22" s="17">
        <f>SAPS2016_CTY31!AN25/SAPS2016_CTY31!$AK$25*100</f>
        <v>9.1874570840009167</v>
      </c>
      <c r="AO22" s="17">
        <f>SAPS2016_CTY31!AO25/SAPS2016_CTY31!$AK$25*100</f>
        <v>1.4770733196002135</v>
      </c>
      <c r="AP22" s="17">
        <f>SAPS2016_CTY31!AP25/SAPS2016_CTY31!$AK$25*100</f>
        <v>0.25940337224383914</v>
      </c>
      <c r="AQ22" s="17">
        <f>SAPS2016_CTY31!AQ25/SAPS2016_CTY31!$AK$25*100</f>
        <v>50.614175631342029</v>
      </c>
      <c r="AR22" s="17">
        <f>SAPS2016_CTY31!AR25/SAPS2016_CTY31!$AK$25*100</f>
        <v>49.385824368657971</v>
      </c>
      <c r="AS22" s="17">
        <v>1.84037E-3</v>
      </c>
      <c r="AT22" s="18">
        <v>167.16179026651201</v>
      </c>
      <c r="AU22" s="19">
        <v>65535</v>
      </c>
    </row>
    <row r="23" spans="1:47">
      <c r="A23" s="7" t="s">
        <v>95</v>
      </c>
      <c r="B23" s="12">
        <f>SAPS2016_CTY31!C26/SAPS2016_CTY31!$AK$26*100</f>
        <v>1.2904802792802392</v>
      </c>
      <c r="C23" s="12">
        <f>SAPS2016_CTY31!D26/SAPS2016_CTY31!$AK$26*100</f>
        <v>1.3299655913708925</v>
      </c>
      <c r="D23" s="12">
        <f>SAPS2016_CTY31!E26/SAPS2016_CTY31!$AK$26*100</f>
        <v>1.3600496386780567</v>
      </c>
      <c r="E23" s="12">
        <f>SAPS2016_CTY31!F26/SAPS2016_CTY31!$AK$26*100</f>
        <v>1.3562891327646613</v>
      </c>
      <c r="F23" s="12">
        <f>SAPS2016_CTY31!G26/SAPS2016_CTY31!$AK$26*100</f>
        <v>1.4785055749500167</v>
      </c>
      <c r="G23" s="12">
        <f>SAPS2016_CTY31!H26/SAPS2016_CTY31!$AK$26*100</f>
        <v>1.4615832983397365</v>
      </c>
      <c r="H23" s="12">
        <f>SAPS2016_CTY31!I26/SAPS2016_CTY31!$AK$26*100</f>
        <v>1.532406159708686</v>
      </c>
      <c r="I23" s="12">
        <f>SAPS2016_CTY31!J26/SAPS2016_CTY31!$AK$26*100</f>
        <v>1.5292724047808566</v>
      </c>
      <c r="J23" s="12">
        <f>SAPS2016_CTY31!K26/SAPS2016_CTY31!$AK$26*100</f>
        <v>1.5123501281705765</v>
      </c>
      <c r="K23" s="12">
        <f>SAPS2016_CTY31!L26/SAPS2016_CTY31!$AK$26*100</f>
        <v>1.4546890374985113</v>
      </c>
      <c r="L23" s="12">
        <f>SAPS2016_CTY31!M26/SAPS2016_CTY31!$AK$26*100</f>
        <v>1.4390202628593634</v>
      </c>
      <c r="M23" s="12">
        <f>SAPS2016_CTY31!N26/SAPS2016_CTY31!$AK$26*100</f>
        <v>1.4741183180510551</v>
      </c>
      <c r="N23" s="12">
        <f>SAPS2016_CTY31!O26/SAPS2016_CTY31!$AK$26*100</f>
        <v>1.3713311564182433</v>
      </c>
      <c r="O23" s="12">
        <f>SAPS2016_CTY31!P26/SAPS2016_CTY31!$AK$26*100</f>
        <v>1.3368598522121178</v>
      </c>
      <c r="P23" s="12">
        <f>SAPS2016_CTY31!Q26/SAPS2016_CTY31!$AK$26*100</f>
        <v>1.4045489586532374</v>
      </c>
      <c r="Q23" s="12">
        <f>SAPS2016_CTY31!R26/SAPS2016_CTY31!$AK$26*100</f>
        <v>1.4390202628593634</v>
      </c>
      <c r="R23" s="12">
        <f>SAPS2016_CTY31!S26/SAPS2016_CTY31!$AK$26*100</f>
        <v>1.4208444842779515</v>
      </c>
      <c r="S23" s="12">
        <f>SAPS2016_CTY31!T26/SAPS2016_CTY31!$AK$26*100</f>
        <v>1.3575426347357931</v>
      </c>
      <c r="T23" s="12">
        <f>SAPS2016_CTY31!U26/SAPS2016_CTY31!$AK$26*100</f>
        <v>1.3193108246162717</v>
      </c>
      <c r="U23" s="12">
        <f>SAPS2016_CTY31!V26/SAPS2016_CTY31!$AK$26*100</f>
        <v>1.0780116951733907</v>
      </c>
      <c r="V23" s="4" t="str">
        <f t="shared" si="0"/>
        <v>Tipperary</v>
      </c>
      <c r="W23" s="16">
        <f t="shared" si="1"/>
        <v>27.946199695399017</v>
      </c>
      <c r="X23" s="17">
        <f>SAPS2016_CTY31!W26/SAPS2016_CTY31!$AK$26*100</f>
        <v>4.858573640107049</v>
      </c>
      <c r="Y23" s="17">
        <f>SAPS2016_CTY31!X26/SAPS2016_CTY31!$AK$26*100</f>
        <v>5.0804434889973864</v>
      </c>
      <c r="Z23" s="17">
        <f>SAPS2016_CTY31!Y26/SAPS2016_CTY31!$AK$26*100</f>
        <v>6.5025414752464687</v>
      </c>
      <c r="AA23" s="17">
        <f>SAPS2016_CTY31!Z26/SAPS2016_CTY31!$AK$26*100</f>
        <v>7.4013023885480065</v>
      </c>
      <c r="AB23" s="17">
        <f>SAPS2016_CTY31!AA26/SAPS2016_CTY31!$AK$26*100</f>
        <v>7.3411342939336768</v>
      </c>
      <c r="AC23" s="17">
        <f>SAPS2016_CTY31!AB26/SAPS2016_CTY31!$AK$26*100</f>
        <v>7.0634836073279725</v>
      </c>
      <c r="AD23" s="17">
        <f>SAPS2016_CTY31!AC26/SAPS2016_CTY31!$AK$26*100</f>
        <v>6.7595093793284988</v>
      </c>
      <c r="AE23" s="17">
        <f>SAPS2016_CTY31!AD26/SAPS2016_CTY31!$AK$26*100</f>
        <v>6.168483199939832</v>
      </c>
      <c r="AF23" s="17">
        <f>SAPS2016_CTY31!AE26/SAPS2016_CTY31!$AK$26*100</f>
        <v>5.586858285334654</v>
      </c>
      <c r="AG23" s="17">
        <f>SAPS2016_CTY31!AF26/SAPS2016_CTY31!$AK$26*100</f>
        <v>4.9569735448408991</v>
      </c>
      <c r="AH23" s="17">
        <f>SAPS2016_CTY31!AG26/SAPS2016_CTY31!$AK$26*100</f>
        <v>3.8676803319273221</v>
      </c>
      <c r="AI23" s="17">
        <f>SAPS2016_CTY31!AH26/SAPS2016_CTY31!$AK$26*100</f>
        <v>2.7476763207210144</v>
      </c>
      <c r="AJ23" s="17">
        <f>SAPS2016_CTY31!AI26/SAPS2016_CTY31!$AK$26*100</f>
        <v>2.0463419678727446</v>
      </c>
      <c r="AK23" s="17">
        <f>SAPS2016_CTY31!AJ26/SAPS2016_CTY31!$AK$26*100</f>
        <v>1.6727983804754532</v>
      </c>
      <c r="AL23" s="17">
        <f>SAPS2016_CTY31!AL26/SAPS2016_CTY31!$AK$26*100</f>
        <v>57.620351858003296</v>
      </c>
      <c r="AM23" s="17">
        <f>SAPS2016_CTY31!AM26/SAPS2016_CTY31!$AK$26*100</f>
        <v>29.147681334728897</v>
      </c>
      <c r="AN23" s="17">
        <f>SAPS2016_CTY31!AN26/SAPS2016_CTY31!$AK$26*100</f>
        <v>9.1323886106810903</v>
      </c>
      <c r="AO23" s="17">
        <f>SAPS2016_CTY31!AO26/SAPS2016_CTY31!$AK$26*100</f>
        <v>1.4716113141087914</v>
      </c>
      <c r="AP23" s="17">
        <f>SAPS2016_CTY31!AP26/SAPS2016_CTY31!$AK$26*100</f>
        <v>0.29896022011494611</v>
      </c>
      <c r="AQ23" s="17">
        <f>SAPS2016_CTY31!AQ26/SAPS2016_CTY31!$AK$26*100</f>
        <v>50.068002481933902</v>
      </c>
      <c r="AR23" s="17">
        <f>SAPS2016_CTY31!AR26/SAPS2016_CTY31!$AK$26*100</f>
        <v>49.931997518066098</v>
      </c>
      <c r="AS23" s="17">
        <v>1.4689799999999999E-3</v>
      </c>
      <c r="AT23" s="18">
        <v>99.731239436619703</v>
      </c>
      <c r="AU23" s="19">
        <v>159553</v>
      </c>
    </row>
    <row r="24" spans="1:47">
      <c r="A24" s="7" t="s">
        <v>109</v>
      </c>
      <c r="B24" s="12">
        <f>SAPS2016_CTY31!C27/SAPS2016_CTY31!$AK$27*100</f>
        <v>1.1921567277234539</v>
      </c>
      <c r="C24" s="12">
        <f>SAPS2016_CTY31!D27/SAPS2016_CTY31!$AK$27*100</f>
        <v>1.2670431070100538</v>
      </c>
      <c r="D24" s="12">
        <f>SAPS2016_CTY31!E27/SAPS2016_CTY31!$AK$27*100</f>
        <v>1.3531194050406279</v>
      </c>
      <c r="E24" s="12">
        <f>SAPS2016_CTY31!F27/SAPS2016_CTY31!$AK$27*100</f>
        <v>1.3470940641784879</v>
      </c>
      <c r="F24" s="12">
        <f>SAPS2016_CTY31!G27/SAPS2016_CTY31!$AK$27*100</f>
        <v>1.3944360280953036</v>
      </c>
      <c r="G24" s="12">
        <f>SAPS2016_CTY31!H27/SAPS2016_CTY31!$AK$27*100</f>
        <v>1.4951452967910757</v>
      </c>
      <c r="H24" s="12">
        <f>SAPS2016_CTY31!I27/SAPS2016_CTY31!$AK$27*100</f>
        <v>1.4676008814212917</v>
      </c>
      <c r="I24" s="12">
        <f>SAPS2016_CTY31!J27/SAPS2016_CTY31!$AK$27*100</f>
        <v>1.5760570169398154</v>
      </c>
      <c r="J24" s="12">
        <f>SAPS2016_CTY31!K27/SAPS2016_CTY31!$AK$27*100</f>
        <v>1.5071959785153559</v>
      </c>
      <c r="K24" s="12">
        <f>SAPS2016_CTY31!L27/SAPS2016_CTY31!$AK$27*100</f>
        <v>1.4564109626773172</v>
      </c>
      <c r="L24" s="12">
        <f>SAPS2016_CTY31!M27/SAPS2016_CTY31!$AK$27*100</f>
        <v>1.4254234953863105</v>
      </c>
      <c r="M24" s="12">
        <f>SAPS2016_CTY31!N27/SAPS2016_CTY31!$AK$27*100</f>
        <v>1.3952967910756093</v>
      </c>
      <c r="N24" s="12">
        <f>SAPS2016_CTY31!O27/SAPS2016_CTY31!$AK$27*100</f>
        <v>1.4262842583666162</v>
      </c>
      <c r="O24" s="12">
        <f>SAPS2016_CTY31!P27/SAPS2016_CTY31!$AK$27*100</f>
        <v>1.4331703622090621</v>
      </c>
      <c r="P24" s="12">
        <f>SAPS2016_CTY31!Q27/SAPS2016_CTY31!$AK$27*100</f>
        <v>1.3909929761740807</v>
      </c>
      <c r="Q24" s="12">
        <f>SAPS2016_CTY31!R27/SAPS2016_CTY31!$AK$27*100</f>
        <v>1.363448560804297</v>
      </c>
      <c r="R24" s="12">
        <f>SAPS2016_CTY31!S27/SAPS2016_CTY31!$AK$27*100</f>
        <v>1.3970183170362209</v>
      </c>
      <c r="S24" s="12">
        <f>SAPS2016_CTY31!T27/SAPS2016_CTY31!$AK$27*100</f>
        <v>1.3729169535876602</v>
      </c>
      <c r="T24" s="12">
        <f>SAPS2016_CTY31!U27/SAPS2016_CTY31!$AK$27*100</f>
        <v>1.3298788045723728</v>
      </c>
      <c r="U24" s="12">
        <f>SAPS2016_CTY31!V27/SAPS2016_CTY31!$AK$27*100</f>
        <v>1.1517008676490841</v>
      </c>
      <c r="V24" s="4" t="str">
        <f t="shared" si="0"/>
        <v>Waterford</v>
      </c>
      <c r="W24" s="16">
        <f t="shared" si="1"/>
        <v>27.742390855254094</v>
      </c>
      <c r="X24" s="17">
        <f>SAPS2016_CTY31!W27/SAPS2016_CTY31!$AK$27*100</f>
        <v>5.263565624569619</v>
      </c>
      <c r="Y24" s="17">
        <f>SAPS2016_CTY31!X27/SAPS2016_CTY31!$AK$27*100</f>
        <v>5.3892370196942565</v>
      </c>
      <c r="Z24" s="17">
        <f>SAPS2016_CTY31!Y27/SAPS2016_CTY31!$AK$27*100</f>
        <v>6.5090896570720282</v>
      </c>
      <c r="AA24" s="17">
        <f>SAPS2016_CTY31!Z27/SAPS2016_CTY31!$AK$27*100</f>
        <v>7.7701074232199421</v>
      </c>
      <c r="AB24" s="17">
        <f>SAPS2016_CTY31!AA27/SAPS2016_CTY31!$AK$27*100</f>
        <v>7.2768902355047516</v>
      </c>
      <c r="AC24" s="17">
        <f>SAPS2016_CTY31!AB27/SAPS2016_CTY31!$AK$27*100</f>
        <v>7.0548133865858702</v>
      </c>
      <c r="AD24" s="17">
        <f>SAPS2016_CTY31!AC27/SAPS2016_CTY31!$AK$27*100</f>
        <v>6.7354703208924391</v>
      </c>
      <c r="AE24" s="17">
        <f>SAPS2016_CTY31!AD27/SAPS2016_CTY31!$AK$27*100</f>
        <v>5.9082770968186198</v>
      </c>
      <c r="AF24" s="17">
        <f>SAPS2016_CTY31!AE27/SAPS2016_CTY31!$AK$27*100</f>
        <v>5.3978446494973147</v>
      </c>
      <c r="AG24" s="17">
        <f>SAPS2016_CTY31!AF27/SAPS2016_CTY31!$AK$27*100</f>
        <v>4.9123743286048756</v>
      </c>
      <c r="AH24" s="17">
        <f>SAPS2016_CTY31!AG27/SAPS2016_CTY31!$AK$27*100</f>
        <v>3.8777372262773726</v>
      </c>
      <c r="AI24" s="17">
        <f>SAPS2016_CTY31!AH27/SAPS2016_CTY31!$AK$27*100</f>
        <v>2.7561630629389891</v>
      </c>
      <c r="AJ24" s="17">
        <f>SAPS2016_CTY31!AI27/SAPS2016_CTY31!$AK$27*100</f>
        <v>1.9324128907863929</v>
      </c>
      <c r="AK24" s="17">
        <f>SAPS2016_CTY31!AJ27/SAPS2016_CTY31!$AK$27*100</f>
        <v>1.473626222283432</v>
      </c>
      <c r="AL24" s="17">
        <f>SAPS2016_CTY31!AL27/SAPS2016_CTY31!$AK$27*100</f>
        <v>58.858111830326401</v>
      </c>
      <c r="AM24" s="17">
        <f>SAPS2016_CTY31!AM27/SAPS2016_CTY31!$AK$27*100</f>
        <v>28.154696322820548</v>
      </c>
      <c r="AN24" s="17">
        <f>SAPS2016_CTY31!AN27/SAPS2016_CTY31!$AK$27*100</f>
        <v>8.2796791075609413</v>
      </c>
      <c r="AO24" s="17">
        <f>SAPS2016_CTY31!AO27/SAPS2016_CTY31!$AK$27*100</f>
        <v>1.3049166781435064</v>
      </c>
      <c r="AP24" s="17">
        <f>SAPS2016_CTY31!AP27/SAPS2016_CTY31!$AK$27*100</f>
        <v>0.31331772483129045</v>
      </c>
      <c r="AQ24" s="17">
        <f>SAPS2016_CTY31!AQ27/SAPS2016_CTY31!$AK$27*100</f>
        <v>50.376153422393614</v>
      </c>
      <c r="AR24" s="17">
        <f>SAPS2016_CTY31!AR27/SAPS2016_CTY31!$AK$27*100</f>
        <v>49.623846577606386</v>
      </c>
      <c r="AS24" s="17">
        <v>1.22062E-3</v>
      </c>
      <c r="AT24" s="18">
        <v>155.19275387263301</v>
      </c>
      <c r="AU24" s="19">
        <v>116176</v>
      </c>
    </row>
    <row r="25" spans="1:47">
      <c r="A25" s="7" t="s">
        <v>99</v>
      </c>
      <c r="B25" s="12">
        <f>SAPS2016_CTY31!C28/SAPS2016_CTY31!$AK$28*100</f>
        <v>1.3788442041230147</v>
      </c>
      <c r="C25" s="12">
        <f>SAPS2016_CTY31!D28/SAPS2016_CTY31!$AK$28*100</f>
        <v>1.3979948180691677</v>
      </c>
      <c r="D25" s="12">
        <f>SAPS2016_CTY31!E28/SAPS2016_CTY31!$AK$28*100</f>
        <v>1.5005069280162218</v>
      </c>
      <c r="E25" s="12">
        <f>SAPS2016_CTY31!F28/SAPS2016_CTY31!$AK$28*100</f>
        <v>1.4836093274754985</v>
      </c>
      <c r="F25" s="12">
        <f>SAPS2016_CTY31!G28/SAPS2016_CTY31!$AK$28*100</f>
        <v>1.5207840486650894</v>
      </c>
      <c r="G25" s="12">
        <f>SAPS2016_CTY31!H28/SAPS2016_CTY31!$AK$28*100</f>
        <v>1.6446997859637265</v>
      </c>
      <c r="H25" s="12">
        <f>SAPS2016_CTY31!I28/SAPS2016_CTY31!$AK$28*100</f>
        <v>1.5985130111524164</v>
      </c>
      <c r="I25" s="12">
        <f>SAPS2016_CTY31!J28/SAPS2016_CTY31!$AK$28*100</f>
        <v>1.5106454883406557</v>
      </c>
      <c r="J25" s="12">
        <f>SAPS2016_CTY31!K28/SAPS2016_CTY31!$AK$28*100</f>
        <v>1.6007660245578461</v>
      </c>
      <c r="K25" s="12">
        <f>SAPS2016_CTY31!L28/SAPS2016_CTY31!$AK$28*100</f>
        <v>1.4723442604483497</v>
      </c>
      <c r="L25" s="12">
        <f>SAPS2016_CTY31!M28/SAPS2016_CTY31!$AK$28*100</f>
        <v>1.4622057001239157</v>
      </c>
      <c r="M25" s="12">
        <f>SAPS2016_CTY31!N28/SAPS2016_CTY31!$AK$28*100</f>
        <v>1.4193984454207502</v>
      </c>
      <c r="N25" s="12">
        <f>SAPS2016_CTY31!O28/SAPS2016_CTY31!$AK$28*100</f>
        <v>1.4182719387180354</v>
      </c>
      <c r="O25" s="12">
        <f>SAPS2016_CTY31!P28/SAPS2016_CTY31!$AK$28*100</f>
        <v>1.3810972175284442</v>
      </c>
      <c r="P25" s="12">
        <f>SAPS2016_CTY31!Q28/SAPS2016_CTY31!$AK$28*100</f>
        <v>1.486988847583643</v>
      </c>
      <c r="Q25" s="12">
        <f>SAPS2016_CTY31!R28/SAPS2016_CTY31!$AK$28*100</f>
        <v>1.4757237805564942</v>
      </c>
      <c r="R25" s="12">
        <f>SAPS2016_CTY31!S28/SAPS2016_CTY31!$AK$28*100</f>
        <v>1.4396755660696181</v>
      </c>
      <c r="S25" s="12">
        <f>SAPS2016_CTY31!T28/SAPS2016_CTY31!$AK$28*100</f>
        <v>1.3754646840148699</v>
      </c>
      <c r="T25" s="12">
        <f>SAPS2016_CTY31!U28/SAPS2016_CTY31!$AK$28*100</f>
        <v>1.2819646276895347</v>
      </c>
      <c r="U25" s="12">
        <f>SAPS2016_CTY31!V28/SAPS2016_CTY31!$AK$28*100</f>
        <v>1.1614284104990424</v>
      </c>
      <c r="V25" s="4" t="str">
        <f t="shared" si="0"/>
        <v>Westmeath</v>
      </c>
      <c r="W25" s="16">
        <f t="shared" si="1"/>
        <v>29.010927115016333</v>
      </c>
      <c r="X25" s="17">
        <f>SAPS2016_CTY31!W28/SAPS2016_CTY31!$AK$28*100</f>
        <v>5.6528106342232736</v>
      </c>
      <c r="Y25" s="17">
        <f>SAPS2016_CTY31!X28/SAPS2016_CTY31!$AK$28*100</f>
        <v>5.8476962937929482</v>
      </c>
      <c r="Z25" s="17">
        <f>SAPS2016_CTY31!Y28/SAPS2016_CTY31!$AK$28*100</f>
        <v>7.2839923397544224</v>
      </c>
      <c r="AA25" s="17">
        <f>SAPS2016_CTY31!Z28/SAPS2016_CTY31!$AK$28*100</f>
        <v>7.8483721978145766</v>
      </c>
      <c r="AB25" s="17">
        <f>SAPS2016_CTY31!AA28/SAPS2016_CTY31!$AK$28*100</f>
        <v>7.2986369268897153</v>
      </c>
      <c r="AC25" s="17">
        <f>SAPS2016_CTY31!AB28/SAPS2016_CTY31!$AK$28*100</f>
        <v>7.0530584656978714</v>
      </c>
      <c r="AD25" s="17">
        <f>SAPS2016_CTY31!AC28/SAPS2016_CTY31!$AK$28*100</f>
        <v>6.4898051143404301</v>
      </c>
      <c r="AE25" s="17">
        <f>SAPS2016_CTY31!AD28/SAPS2016_CTY31!$AK$28*100</f>
        <v>5.7192745296834522</v>
      </c>
      <c r="AF25" s="17">
        <f>SAPS2016_CTY31!AE28/SAPS2016_CTY31!$AK$28*100</f>
        <v>4.987045172918779</v>
      </c>
      <c r="AG25" s="17">
        <f>SAPS2016_CTY31!AF28/SAPS2016_CTY31!$AK$28*100</f>
        <v>4.2660808831812549</v>
      </c>
      <c r="AH25" s="17">
        <f>SAPS2016_CTY31!AG28/SAPS2016_CTY31!$AK$28*100</f>
        <v>3.2218091697645597</v>
      </c>
      <c r="AI25" s="17">
        <f>SAPS2016_CTY31!AH28/SAPS2016_CTY31!$AK$28*100</f>
        <v>2.3532725019713867</v>
      </c>
      <c r="AJ25" s="17">
        <f>SAPS2016_CTY31!AI28/SAPS2016_CTY31!$AK$28*100</f>
        <v>1.6323082122338628</v>
      </c>
      <c r="AK25" s="17">
        <f>SAPS2016_CTY31!AJ28/SAPS2016_CTY31!$AK$28*100</f>
        <v>1.3349104427171343</v>
      </c>
      <c r="AL25" s="17">
        <f>SAPS2016_CTY31!AL28/SAPS2016_CTY31!$AK$28*100</f>
        <v>58.567083474146678</v>
      </c>
      <c r="AM25" s="17">
        <f>SAPS2016_CTY31!AM28/SAPS2016_CTY31!$AK$28*100</f>
        <v>28.704517291877885</v>
      </c>
      <c r="AN25" s="17">
        <f>SAPS2016_CTY31!AN28/SAPS2016_CTY31!$AK$28*100</f>
        <v>8.2268784499267777</v>
      </c>
      <c r="AO25" s="17">
        <f>SAPS2016_CTY31!AO28/SAPS2016_CTY31!$AK$28*100</f>
        <v>1.3518080432578574</v>
      </c>
      <c r="AP25" s="17">
        <f>SAPS2016_CTY31!AP28/SAPS2016_CTY31!$AK$28*100</f>
        <v>0.28275318238143515</v>
      </c>
      <c r="AQ25" s="17">
        <f>SAPS2016_CTY31!AQ28/SAPS2016_CTY31!$AK$28*100</f>
        <v>50.341331530922609</v>
      </c>
      <c r="AR25" s="17">
        <f>SAPS2016_CTY31!AR28/SAPS2016_CTY31!$AK$28*100</f>
        <v>49.658668469077391</v>
      </c>
      <c r="AS25" s="17">
        <v>1.70923E-3</v>
      </c>
      <c r="AT25" s="18">
        <v>88.722824156305506</v>
      </c>
      <c r="AU25" s="19">
        <v>88770</v>
      </c>
    </row>
    <row r="26" spans="1:47">
      <c r="A26" s="7" t="s">
        <v>103</v>
      </c>
      <c r="B26" s="12">
        <f>SAPS2016_CTY31!C29/SAPS2016_CTY31!$AK$29*100</f>
        <v>1.3094611198876602</v>
      </c>
      <c r="C26" s="12">
        <f>SAPS2016_CTY31!D29/SAPS2016_CTY31!$AK$29*100</f>
        <v>1.3698437774267158</v>
      </c>
      <c r="D26" s="12">
        <f>SAPS2016_CTY31!E29/SAPS2016_CTY31!$AK$29*100</f>
        <v>1.3902053712480253</v>
      </c>
      <c r="E26" s="12">
        <f>SAPS2016_CTY31!F29/SAPS2016_CTY31!$AK$29*100</f>
        <v>1.5334386519220642</v>
      </c>
      <c r="F26" s="12">
        <f>SAPS2016_CTY31!G29/SAPS2016_CTY31!$AK$29*100</f>
        <v>1.5397577672459191</v>
      </c>
      <c r="G26" s="12">
        <f>SAPS2016_CTY31!H29/SAPS2016_CTY31!$AK$29*100</f>
        <v>1.6921186589433035</v>
      </c>
      <c r="H26" s="12">
        <f>SAPS2016_CTY31!I29/SAPS2016_CTY31!$AK$29*100</f>
        <v>1.6626294540986484</v>
      </c>
      <c r="I26" s="12">
        <f>SAPS2016_CTY31!J29/SAPS2016_CTY31!$AK$29*100</f>
        <v>1.6703528172722484</v>
      </c>
      <c r="J26" s="12">
        <f>SAPS2016_CTY31!K29/SAPS2016_CTY31!$AK$29*100</f>
        <v>1.677374056520976</v>
      </c>
      <c r="K26" s="12">
        <f>SAPS2016_CTY31!L29/SAPS2016_CTY31!$AK$29*100</f>
        <v>1.5250131648235914</v>
      </c>
      <c r="L26" s="12">
        <f>SAPS2016_CTY31!M29/SAPS2016_CTY31!$AK$29*100</f>
        <v>1.4702474986835177</v>
      </c>
      <c r="M26" s="12">
        <f>SAPS2016_CTY31!N29/SAPS2016_CTY31!$AK$29*100</f>
        <v>1.4962260839038091</v>
      </c>
      <c r="N26" s="12">
        <f>SAPS2016_CTY31!O29/SAPS2016_CTY31!$AK$29*100</f>
        <v>1.4330349306652623</v>
      </c>
      <c r="O26" s="12">
        <f>SAPS2016_CTY31!P29/SAPS2016_CTY31!$AK$29*100</f>
        <v>1.4512901527119537</v>
      </c>
      <c r="P26" s="12">
        <f>SAPS2016_CTY31!Q29/SAPS2016_CTY31!$AK$29*100</f>
        <v>1.4344391785150079</v>
      </c>
      <c r="Q26" s="12">
        <f>SAPS2016_CTY31!R29/SAPS2016_CTY31!$AK$29*100</f>
        <v>1.4098648411444619</v>
      </c>
      <c r="R26" s="12">
        <f>SAPS2016_CTY31!S29/SAPS2016_CTY31!$AK$29*100</f>
        <v>1.3431630682815519</v>
      </c>
      <c r="S26" s="12">
        <f>SAPS2016_CTY31!T29/SAPS2016_CTY31!$AK$29*100</f>
        <v>1.3010356327891872</v>
      </c>
      <c r="T26" s="12">
        <f>SAPS2016_CTY31!U29/SAPS2016_CTY31!$AK$29*100</f>
        <v>1.1943127962085309</v>
      </c>
      <c r="U26" s="12">
        <f>SAPS2016_CTY31!V29/SAPS2016_CTY31!$AK$29*100</f>
        <v>1.10444093382482</v>
      </c>
      <c r="V26" s="4" t="str">
        <f t="shared" si="0"/>
        <v>Wexford</v>
      </c>
      <c r="W26" s="16">
        <f t="shared" si="1"/>
        <v>29.008249956117254</v>
      </c>
      <c r="X26" s="17">
        <f>SAPS2016_CTY31!W29/SAPS2016_CTY31!$AK$29*100</f>
        <v>5.018781814990346</v>
      </c>
      <c r="Y26" s="17">
        <f>SAPS2016_CTY31!X29/SAPS2016_CTY31!$AK$29*100</f>
        <v>5.0903984553273656</v>
      </c>
      <c r="Z26" s="17">
        <f>SAPS2016_CTY31!Y29/SAPS2016_CTY31!$AK$29*100</f>
        <v>6.7825171142706679</v>
      </c>
      <c r="AA26" s="17">
        <f>SAPS2016_CTY31!Z29/SAPS2016_CTY31!$AK$29*100</f>
        <v>8.0695102685624001</v>
      </c>
      <c r="AB26" s="17">
        <f>SAPS2016_CTY31!AA29/SAPS2016_CTY31!$AK$29*100</f>
        <v>7.9887660172020354</v>
      </c>
      <c r="AC26" s="17">
        <f>SAPS2016_CTY31!AB29/SAPS2016_CTY31!$AK$29*100</f>
        <v>7.2508337721607861</v>
      </c>
      <c r="AD26" s="17">
        <f>SAPS2016_CTY31!AC29/SAPS2016_CTY31!$AK$29*100</f>
        <v>6.8829208355274698</v>
      </c>
      <c r="AE26" s="17">
        <f>SAPS2016_CTY31!AD29/SAPS2016_CTY31!$AK$29*100</f>
        <v>5.8086712304721777</v>
      </c>
      <c r="AF26" s="17">
        <f>SAPS2016_CTY31!AE29/SAPS2016_CTY31!$AK$29*100</f>
        <v>5.0566965069334735</v>
      </c>
      <c r="AG26" s="17">
        <f>SAPS2016_CTY31!AF29/SAPS2016_CTY31!$AK$29*100</f>
        <v>4.5020186062840093</v>
      </c>
      <c r="AH26" s="17">
        <f>SAPS2016_CTY31!AG29/SAPS2016_CTY31!$AK$29*100</f>
        <v>3.5099175004388279</v>
      </c>
      <c r="AI26" s="17">
        <f>SAPS2016_CTY31!AH29/SAPS2016_CTY31!$AK$29*100</f>
        <v>2.3170089520800423</v>
      </c>
      <c r="AJ26" s="17">
        <f>SAPS2016_CTY31!AI29/SAPS2016_CTY31!$AK$29*100</f>
        <v>1.490609092504827</v>
      </c>
      <c r="AK26" s="17">
        <f>SAPS2016_CTY31!AJ29/SAPS2016_CTY31!$AK$29*100</f>
        <v>1.223099877128313</v>
      </c>
      <c r="AL26" s="17">
        <f>SAPS2016_CTY31!AL29/SAPS2016_CTY31!$AK$29*100</f>
        <v>62.477795330875892</v>
      </c>
      <c r="AM26" s="17">
        <f>SAPS2016_CTY31!AM29/SAPS2016_CTY31!$AK$29*100</f>
        <v>26.196945760926805</v>
      </c>
      <c r="AN26" s="17">
        <f>SAPS2016_CTY31!AN29/SAPS2016_CTY31!$AK$29*100</f>
        <v>7.4383008601018084</v>
      </c>
      <c r="AO26" s="17">
        <f>SAPS2016_CTY31!AO29/SAPS2016_CTY31!$AK$29*100</f>
        <v>1.1458662453923119</v>
      </c>
      <c r="AP26" s="17">
        <f>SAPS2016_CTY31!AP29/SAPS2016_CTY31!$AK$29*100</f>
        <v>0.27031771107600494</v>
      </c>
      <c r="AQ26" s="17">
        <f>SAPS2016_CTY31!AQ29/SAPS2016_CTY31!$AK$29*100</f>
        <v>50.741793926628056</v>
      </c>
      <c r="AR26" s="17">
        <f>SAPS2016_CTY31!AR29/SAPS2016_CTY31!$AK$29*100</f>
        <v>49.258206073371952</v>
      </c>
      <c r="AS26" s="17">
        <v>2.73194E-3</v>
      </c>
      <c r="AT26" s="18">
        <v>122.42875920679801</v>
      </c>
      <c r="AU26" s="19">
        <v>149722</v>
      </c>
    </row>
    <row r="27" spans="1:47" ht="15" thickBot="1">
      <c r="A27" s="7" t="s">
        <v>101</v>
      </c>
      <c r="B27" s="12">
        <f>SAPS2016_CTY31!C30/SAPS2016_CTY31!$AK$30*100</f>
        <v>1.305753329504014</v>
      </c>
      <c r="C27" s="12">
        <f>SAPS2016_CTY31!D30/SAPS2016_CTY31!$AK$30*100</f>
        <v>1.3030817114385327</v>
      </c>
      <c r="D27" s="12">
        <f>SAPS2016_CTY31!E30/SAPS2016_CTY31!$AK$30*100</f>
        <v>1.3932488211485285</v>
      </c>
      <c r="E27" s="12">
        <f>SAPS2016_CTY31!F30/SAPS2016_CTY31!$AK$30*100</f>
        <v>1.4213008108360827</v>
      </c>
      <c r="F27" s="12">
        <f>SAPS2016_CTY31!G30/SAPS2016_CTY31!$AK$30*100</f>
        <v>1.4740652676293398</v>
      </c>
      <c r="G27" s="12">
        <f>SAPS2016_CTY31!H30/SAPS2016_CTY31!$AK$30*100</f>
        <v>1.5161432521606713</v>
      </c>
      <c r="H27" s="12">
        <f>SAPS2016_CTY31!I30/SAPS2016_CTY31!$AK$30*100</f>
        <v>1.4974419257023017</v>
      </c>
      <c r="I27" s="12">
        <f>SAPS2016_CTY31!J30/SAPS2016_CTY31!$AK$30*100</f>
        <v>1.6797798586714046</v>
      </c>
      <c r="J27" s="12">
        <f>SAPS2016_CTY31!K30/SAPS2016_CTY31!$AK$30*100</f>
        <v>1.5755867541176312</v>
      </c>
      <c r="K27" s="12">
        <f>SAPS2016_CTY31!L30/SAPS2016_CTY31!$AK$30*100</f>
        <v>1.5301692470044483</v>
      </c>
      <c r="L27" s="12">
        <f>SAPS2016_CTY31!M30/SAPS2016_CTY31!$AK$30*100</f>
        <v>1.4794085037603024</v>
      </c>
      <c r="M27" s="12">
        <f>SAPS2016_CTY31!N30/SAPS2016_CTY31!$AK$30*100</f>
        <v>1.4346589011634896</v>
      </c>
      <c r="N27" s="12">
        <f>SAPS2016_CTY31!O30/SAPS2016_CTY31!$AK$30*100</f>
        <v>1.5128037295788195</v>
      </c>
      <c r="O27" s="12">
        <f>SAPS2016_CTY31!P30/SAPS2016_CTY31!$AK$30*100</f>
        <v>1.4460132779417854</v>
      </c>
      <c r="P27" s="12">
        <f>SAPS2016_CTY31!Q30/SAPS2016_CTY31!$AK$30*100</f>
        <v>1.439334232778082</v>
      </c>
      <c r="Q27" s="12">
        <f>SAPS2016_CTY31!R30/SAPS2016_CTY31!$AK$30*100</f>
        <v>1.3631931179118633</v>
      </c>
      <c r="R27" s="12">
        <f>SAPS2016_CTY31!S30/SAPS2016_CTY31!$AK$30*100</f>
        <v>1.3852339669520846</v>
      </c>
      <c r="S27" s="12">
        <f>SAPS2016_CTY31!T30/SAPS2016_CTY31!$AK$30*100</f>
        <v>1.401931579861343</v>
      </c>
      <c r="T27" s="12">
        <f>SAPS2016_CTY31!U30/SAPS2016_CTY31!$AK$30*100</f>
        <v>1.362525213395493</v>
      </c>
      <c r="U27" s="12">
        <f>SAPS2016_CTY31!V30/SAPS2016_CTY31!$AK$30*100</f>
        <v>1.018554387464768</v>
      </c>
      <c r="V27" s="4" t="str">
        <f t="shared" si="0"/>
        <v>Wicklow</v>
      </c>
      <c r="W27" s="20">
        <f t="shared" si="1"/>
        <v>28.54022788902099</v>
      </c>
      <c r="X27" s="21">
        <f>SAPS2016_CTY31!W30/SAPS2016_CTY31!$AK$30*100</f>
        <v>4.7868716688262243</v>
      </c>
      <c r="Y27" s="21">
        <f>SAPS2016_CTY31!X30/SAPS2016_CTY31!$AK$30*100</f>
        <v>5.2009724689758352</v>
      </c>
      <c r="Z27" s="21">
        <f>SAPS2016_CTY31!Y30/SAPS2016_CTY31!$AK$30*100</f>
        <v>6.5347777881674034</v>
      </c>
      <c r="AA27" s="21">
        <f>SAPS2016_CTY31!Z30/SAPS2016_CTY31!$AK$30*100</f>
        <v>7.5653544569268369</v>
      </c>
      <c r="AB27" s="21">
        <f>SAPS2016_CTY31!AA30/SAPS2016_CTY31!$AK$30*100</f>
        <v>7.4377846943001025</v>
      </c>
      <c r="AC27" s="21">
        <f>SAPS2016_CTY31!AB30/SAPS2016_CTY31!$AK$30*100</f>
        <v>7.1746303148501891</v>
      </c>
      <c r="AD27" s="21">
        <f>SAPS2016_CTY31!AC30/SAPS2016_CTY31!$AK$30*100</f>
        <v>6.7077650579073218</v>
      </c>
      <c r="AE27" s="21">
        <f>SAPS2016_CTY31!AD30/SAPS2016_CTY31!$AK$30*100</f>
        <v>6.012476456365798</v>
      </c>
      <c r="AF27" s="21">
        <f>SAPS2016_CTY31!AE30/SAPS2016_CTY31!$AK$30*100</f>
        <v>5.3552584122573839</v>
      </c>
      <c r="AG27" s="21">
        <f>SAPS2016_CTY31!AF30/SAPS2016_CTY31!$AK$30*100</f>
        <v>4.8523263114305184</v>
      </c>
      <c r="AH27" s="21">
        <f>SAPS2016_CTY31!AG30/SAPS2016_CTY31!$AK$30*100</f>
        <v>3.8678350543006368</v>
      </c>
      <c r="AI27" s="21">
        <f>SAPS2016_CTY31!AH30/SAPS2016_CTY31!$AK$30*100</f>
        <v>2.7724716474532802</v>
      </c>
      <c r="AJ27" s="21">
        <f>SAPS2016_CTY31!AI30/SAPS2016_CTY31!$AK$30*100</f>
        <v>1.7986668625853248</v>
      </c>
      <c r="AK27" s="21">
        <f>SAPS2016_CTY31!AJ30/SAPS2016_CTY31!$AK$30*100</f>
        <v>1.3925809166321583</v>
      </c>
      <c r="AL27" s="21">
        <f>SAPS2016_CTY31!AL30/SAPS2016_CTY31!$AK$30*100</f>
        <v>59.043427151654406</v>
      </c>
      <c r="AM27" s="21">
        <f>SAPS2016_CTY31!AM30/SAPS2016_CTY31!$AK$30*100</f>
        <v>27.996553612695529</v>
      </c>
      <c r="AN27" s="21">
        <f>SAPS2016_CTY31!AN30/SAPS2016_CTY31!$AK$30*100</f>
        <v>8.9973417400248454</v>
      </c>
      <c r="AO27" s="21">
        <f>SAPS2016_CTY31!AO30/SAPS2016_CTY31!$AK$30*100</f>
        <v>1.4446774689090447</v>
      </c>
      <c r="AP27" s="21">
        <f>SAPS2016_CTY31!AP30/SAPS2016_CTY31!$AK$30*100</f>
        <v>0.30590026849761559</v>
      </c>
      <c r="AQ27" s="21">
        <f>SAPS2016_CTY31!AQ30/SAPS2016_CTY31!$AK$30*100</f>
        <v>50.760743244145814</v>
      </c>
      <c r="AR27" s="21">
        <f>SAPS2016_CTY31!AR30/SAPS2016_CTY31!$AK$30*100</f>
        <v>49.239256755854186</v>
      </c>
      <c r="AS27" s="21">
        <v>2.0895599999999999E-3</v>
      </c>
      <c r="AT27" s="22">
        <v>123.75588599752101</v>
      </c>
      <c r="AU27" s="23">
        <v>142425</v>
      </c>
    </row>
    <row r="28" spans="1:47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U28" s="12"/>
    </row>
    <row r="29" spans="1:47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U29" s="12"/>
    </row>
    <row r="30" spans="1:47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U30" s="12"/>
    </row>
    <row r="31" spans="1:47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U31" s="12"/>
    </row>
    <row r="32" spans="1:47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U32" s="12"/>
    </row>
    <row r="33" spans="2:47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U33" s="12"/>
    </row>
    <row r="34" spans="2:47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U34" s="12"/>
    </row>
  </sheetData>
  <sortState ref="A2:AO34">
    <sortCondition ref="A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SAPS2016_CTY31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sina mousavi</dc:creator>
  <cp:lastModifiedBy>sina_m</cp:lastModifiedBy>
  <dcterms:created xsi:type="dcterms:W3CDTF">2020-11-09T18:53:45Z</dcterms:created>
  <dcterms:modified xsi:type="dcterms:W3CDTF">2020-11-10T21:49:44Z</dcterms:modified>
</cp:coreProperties>
</file>