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iziano\Desktop\Collaborations\COICOP NACE 2021\Submission_2021-22\Energy_Economics_2021-22\v2022\Model_2022_v1\EnEco_10jan22\"/>
    </mc:Choice>
  </mc:AlternateContent>
  <xr:revisionPtr revIDLastSave="0" documentId="13_ncr:1_{F0CDF656-3F7C-4214-80C0-3C57ACB3FE22}" xr6:coauthVersionLast="47" xr6:coauthVersionMax="47" xr10:uidLastSave="{00000000-0000-0000-0000-000000000000}"/>
  <bookViews>
    <workbookView xWindow="29688" yWindow="3072" windowWidth="24948" windowHeight="10836" tabRatio="641" activeTab="1" xr2:uid="{CE8E60E8-8D24-4377-A424-44E1AA19F29D}"/>
  </bookViews>
  <sheets>
    <sheet name="Variab_calib_2022" sheetId="5" r:id="rId1"/>
    <sheet name="Param_calib_2022" sheetId="6" r:id="rId2"/>
    <sheet name="Calibr_mdf" sheetId="2" r:id="rId3"/>
    <sheet name="EnEco_calibration" sheetId="1" r:id="rId4"/>
    <sheet name="pniec" sheetId="4" r:id="rId5"/>
    <sheet name="Coupling_2021" sheetId="3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5" l="1"/>
  <c r="C12" i="5"/>
  <c r="D12" i="5"/>
  <c r="E12" i="5"/>
  <c r="F12" i="5"/>
  <c r="G12" i="5"/>
  <c r="B12" i="5"/>
  <c r="G77" i="4"/>
  <c r="F77" i="4"/>
  <c r="G75" i="4"/>
  <c r="F75" i="4"/>
  <c r="E75" i="4"/>
  <c r="E77" i="4" s="1"/>
  <c r="D75" i="4"/>
  <c r="D77" i="4" s="1"/>
  <c r="C75" i="4"/>
  <c r="C77" i="4" s="1"/>
  <c r="S54" i="4"/>
  <c r="R54" i="4"/>
  <c r="Q54" i="4"/>
  <c r="P54" i="4"/>
  <c r="O54" i="4"/>
  <c r="N54" i="4"/>
  <c r="M54" i="4"/>
  <c r="L54" i="4"/>
  <c r="K17" i="1"/>
  <c r="J11" i="1"/>
  <c r="I11" i="1"/>
  <c r="H11" i="1"/>
  <c r="G11" i="1"/>
  <c r="F11" i="1"/>
  <c r="E11" i="1"/>
  <c r="D11" i="1"/>
  <c r="C11" i="1"/>
</calcChain>
</file>

<file path=xl/sharedStrings.xml><?xml version="1.0" encoding="utf-8"?>
<sst xmlns="http://schemas.openxmlformats.org/spreadsheetml/2006/main" count="199" uniqueCount="149">
  <si>
    <t>National accounts (million euro)</t>
  </si>
  <si>
    <t>Gross domestic product at market prices</t>
  </si>
  <si>
    <t>Value added, gross</t>
  </si>
  <si>
    <t>Final consumption expenditure of general government</t>
  </si>
  <si>
    <t>Final consumption expenditure of households</t>
  </si>
  <si>
    <t>Gross fixed capital formation</t>
  </si>
  <si>
    <t>Exports of goods and services</t>
  </si>
  <si>
    <t>Imports of goods and services</t>
  </si>
  <si>
    <t>unemployment</t>
  </si>
  <si>
    <t>unemployment rate</t>
  </si>
  <si>
    <t>Low-skill</t>
  </si>
  <si>
    <t>Middle-skill</t>
  </si>
  <si>
    <t>High-skill</t>
  </si>
  <si>
    <t>LFPR</t>
  </si>
  <si>
    <t>Unemployed persons</t>
  </si>
  <si>
    <t>Employed persons – resident pop</t>
  </si>
  <si>
    <t>Employed persons – active pop</t>
  </si>
  <si>
    <t>Energy (KTOE)</t>
  </si>
  <si>
    <t>Primary production</t>
  </si>
  <si>
    <t>Gross inland consumption</t>
  </si>
  <si>
    <t>Total energy supply</t>
  </si>
  <si>
    <t>Primary energy consumption (Europe 2020-2030)</t>
  </si>
  <si>
    <t>Final energy consumption (Europe 2020-2030)</t>
  </si>
  <si>
    <t>Available for final consumption</t>
  </si>
  <si>
    <t>deficit/GDP</t>
  </si>
  <si>
    <t>GINI (WORLD BANK)</t>
  </si>
  <si>
    <t>CO2 reduction (PNIEC)</t>
  </si>
  <si>
    <t>CO2 mtoe (PNIEC)</t>
  </si>
  <si>
    <t>GDP</t>
  </si>
  <si>
    <t>Consumi Finali Energia</t>
  </si>
  <si>
    <t>En Intensity Index</t>
  </si>
  <si>
    <t>FER elettricity</t>
  </si>
  <si>
    <t>FER consumi lordi</t>
  </si>
  <si>
    <t>avg lambda index (OECD)</t>
  </si>
  <si>
    <t>Tot U rate</t>
  </si>
  <si>
    <t>U L</t>
  </si>
  <si>
    <t>U M</t>
  </si>
  <si>
    <t>U H</t>
  </si>
  <si>
    <t>LFP rate</t>
  </si>
  <si>
    <t>Baseline</t>
  </si>
  <si>
    <t>PNIEC</t>
  </si>
  <si>
    <t>PNIEC + BI</t>
  </si>
  <si>
    <t>PNIEC+ WTR</t>
  </si>
  <si>
    <t>Output/GDP</t>
  </si>
  <si>
    <t>CO2 Tot</t>
  </si>
  <si>
    <t xml:space="preserve">En Intensity </t>
  </si>
  <si>
    <t>TPES Electricity</t>
  </si>
  <si>
    <t>FER Elect.</t>
  </si>
  <si>
    <t>Labour product.</t>
  </si>
  <si>
    <t>from v3 EnEco</t>
  </si>
  <si>
    <t>data</t>
  </si>
  <si>
    <t>Emissions (Mt CO2 eq.)</t>
  </si>
  <si>
    <t>DA USI ENERGETICI, di cui:</t>
  </si>
  <si>
    <t>Industrie energetiche</t>
  </si>
  <si>
    <t>Industria</t>
  </si>
  <si>
    <t>Trasporti*</t>
  </si>
  <si>
    <t>Residenziale e commerciale</t>
  </si>
  <si>
    <t>Agricoltura</t>
  </si>
  <si>
    <t>Altro</t>
  </si>
  <si>
    <t>DA ALTRE FONTI, di cui:</t>
  </si>
  <si>
    <t>Processi industriali/gas fluorurati</t>
  </si>
  <si>
    <t>Rifiuti</t>
  </si>
  <si>
    <t>TOTALE</t>
  </si>
  <si>
    <t>Di cui soggetto a ESR</t>
  </si>
  <si>
    <t>Emissioni nazionali (Mt Co2 eq.) - ISPRA</t>
  </si>
  <si>
    <t>Totale</t>
  </si>
  <si>
    <t>Settori ETS</t>
  </si>
  <si>
    <t>Quote FER</t>
  </si>
  <si>
    <t>Quota Fer complessiva</t>
  </si>
  <si>
    <t>Quota FER elettrica</t>
  </si>
  <si>
    <t>Consumi finali lordi complessivo (Ktoe)</t>
  </si>
  <si>
    <t>consumi interni lordi di energia elettrica (Ktoe)</t>
  </si>
  <si>
    <t>Consumi di energia primaria (Ktoe)</t>
  </si>
  <si>
    <t>Consumi di Energia finale (Ktoe)</t>
  </si>
  <si>
    <t>Popolazione</t>
  </si>
  <si>
    <t>Consumi di energia primaria per fonte (Ktoe)</t>
  </si>
  <si>
    <t>solidi fossili</t>
  </si>
  <si>
    <t>petrolio</t>
  </si>
  <si>
    <t>gas</t>
  </si>
  <si>
    <t>rinnobaili</t>
  </si>
  <si>
    <t>energia elettrica</t>
  </si>
  <si>
    <t>rifiuti</t>
  </si>
  <si>
    <t>Consumi Finali per fonte (Ktoe)</t>
  </si>
  <si>
    <t>calore cogenerato</t>
  </si>
  <si>
    <t>Intensita energetica</t>
  </si>
  <si>
    <t>consumi finali</t>
  </si>
  <si>
    <t>pil</t>
  </si>
  <si>
    <t>intensita energetica</t>
  </si>
  <si>
    <t>Capitolo 5</t>
  </si>
  <si>
    <t>Fig 58</t>
  </si>
  <si>
    <t>energia primaria (Mtep)</t>
  </si>
  <si>
    <t>Base</t>
  </si>
  <si>
    <t>Pnied</t>
  </si>
  <si>
    <t>Fig 59</t>
  </si>
  <si>
    <t>Fig 60</t>
  </si>
  <si>
    <t>Mix Fabbisogno primario 2030</t>
  </si>
  <si>
    <t>solidi</t>
  </si>
  <si>
    <t>petroliferi</t>
  </si>
  <si>
    <t>rinnovabili</t>
  </si>
  <si>
    <t>import elettrico netto</t>
  </si>
  <si>
    <t>Pniec</t>
  </si>
  <si>
    <t>Fig 62</t>
  </si>
  <si>
    <t>Consumi finali (Mtep)</t>
  </si>
  <si>
    <t>base</t>
  </si>
  <si>
    <t>pniec</t>
  </si>
  <si>
    <t>Tab 58</t>
  </si>
  <si>
    <t>Emissioni GHG – pniec</t>
  </si>
  <si>
    <t>total</t>
  </si>
  <si>
    <t>ets</t>
  </si>
  <si>
    <t>Tab 60</t>
  </si>
  <si>
    <t>Emiisioni gas serra per gas</t>
  </si>
  <si>
    <t>CO2</t>
  </si>
  <si>
    <t>Metano</t>
  </si>
  <si>
    <t>avg lambda index : base PNIEC</t>
  </si>
  <si>
    <t>CO2 reduction 1990 level : base PNIEC</t>
  </si>
  <si>
    <t>Deficit to GDP : base PNIEC</t>
  </si>
  <si>
    <t>En Intensity : base PNIEC</t>
  </si>
  <si>
    <t>GDP real : base PNIEC</t>
  </si>
  <si>
    <t>GINI Coeff : base PNIEC</t>
  </si>
  <si>
    <t>Renew share Electricity : base PNIEC</t>
  </si>
  <si>
    <t>Tot U rate : base PNIEC</t>
  </si>
  <si>
    <t>U rate j[low] : base PNIEC</t>
  </si>
  <si>
    <t>U rate j[middle] : base PNIEC</t>
  </si>
  <si>
    <t>U rate j[high] : base PNIEC</t>
  </si>
  <si>
    <t>Time</t>
  </si>
  <si>
    <t>GINI Coeff</t>
  </si>
  <si>
    <t>CO2 reduction 1990 level</t>
  </si>
  <si>
    <t>Tot CO2</t>
  </si>
  <si>
    <t>GDP real</t>
  </si>
  <si>
    <t>Deficit to GDP</t>
  </si>
  <si>
    <t>avg lambda index</t>
  </si>
  <si>
    <t>Renew share Electricity</t>
  </si>
  <si>
    <t>TPES HH</t>
  </si>
  <si>
    <t>Tot TPES</t>
  </si>
  <si>
    <t>Tot TPES NACE</t>
  </si>
  <si>
    <t>first guess</t>
  </si>
  <si>
    <t>calib 1</t>
  </si>
  <si>
    <t>kWh_to_euros</t>
  </si>
  <si>
    <t>coeff_CO2_correction_real</t>
  </si>
  <si>
    <t>heff_sensitivity</t>
  </si>
  <si>
    <t>sens_electrif_genelect_renew</t>
  </si>
  <si>
    <t>sens_en_mix_genelect_renew</t>
  </si>
  <si>
    <t>sens_en_mix_renew</t>
  </si>
  <si>
    <t>sens_GFCGi_cash</t>
  </si>
  <si>
    <t>sens_LFP</t>
  </si>
  <si>
    <t>gamma2_threshold</t>
  </si>
  <si>
    <t>gamma3_threshold</t>
  </si>
  <si>
    <t>gamma4_threshold</t>
  </si>
  <si>
    <t>avg_coef_EnB_to_TPES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</si>
</sst>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0.000"/>
  </numFmts>
  <fonts count="1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1"/>
    </font>
    <font>
      <sz val="10"/>
      <color theme="1"/>
      <name val="Times New Roman"/>
      <family val="1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8"/>
      <color theme="1"/>
      <name val="Arial"/>
      <family val="2"/>
    </font>
    <font>
      <sz val="8"/>
      <color rgb="FF000000"/>
      <name val="Times New Roman"/>
      <family val="1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/>
    <xf numFmtId="164" fontId="4" fillId="0" borderId="1" xfId="0" applyNumberFormat="1" applyFont="1" applyBorder="1"/>
    <xf numFmtId="3" fontId="4" fillId="0" borderId="0" xfId="0" applyNumberFormat="1" applyFont="1"/>
    <xf numFmtId="165" fontId="0" fillId="0" borderId="0" xfId="0" applyNumberFormat="1"/>
    <xf numFmtId="0" fontId="5" fillId="0" borderId="0" xfId="0" applyFont="1" applyAlignment="1">
      <alignment wrapText="1"/>
    </xf>
    <xf numFmtId="0" fontId="2" fillId="0" borderId="0" xfId="0" applyFont="1"/>
    <xf numFmtId="166" fontId="0" fillId="0" borderId="0" xfId="0" applyNumberFormat="1"/>
    <xf numFmtId="166" fontId="5" fillId="0" borderId="0" xfId="0" applyNumberFormat="1" applyFont="1" applyAlignment="1">
      <alignment wrapText="1"/>
    </xf>
    <xf numFmtId="166" fontId="0" fillId="0" borderId="0" xfId="0" applyNumberFormat="1" applyFont="1"/>
    <xf numFmtId="166" fontId="2" fillId="0" borderId="0" xfId="0" applyNumberFormat="1" applyFont="1"/>
    <xf numFmtId="1" fontId="0" fillId="0" borderId="0" xfId="0" applyNumberFormat="1"/>
    <xf numFmtId="0" fontId="1" fillId="0" borderId="0" xfId="0" applyFont="1"/>
    <xf numFmtId="0" fontId="2" fillId="2" borderId="0" xfId="0" applyFont="1" applyFill="1"/>
    <xf numFmtId="0" fontId="2" fillId="3" borderId="0" xfId="0" applyFont="1" applyFill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4" fontId="0" fillId="0" borderId="0" xfId="0" applyNumberFormat="1"/>
    <xf numFmtId="4" fontId="10" fillId="0" borderId="0" xfId="0" applyNumberFormat="1" applyFont="1"/>
    <xf numFmtId="0" fontId="12" fillId="0" borderId="0" xfId="0" applyFont="1"/>
    <xf numFmtId="0" fontId="13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655B8-A7AC-6D44-A830-56F944D025D5}">
  <dimension ref="A1:L17"/>
  <sheetViews>
    <sheetView zoomScale="130" zoomScaleNormal="130" workbookViewId="0">
      <selection activeCell="H13" sqref="H13:L13"/>
    </sheetView>
  </sheetViews>
  <sheetFormatPr defaultColWidth="11.5546875" defaultRowHeight="14.4"/>
  <cols>
    <col min="1" max="1" width="22" bestFit="1" customWidth="1"/>
    <col min="2" max="10" width="14.88671875" bestFit="1" customWidth="1"/>
    <col min="11" max="12" width="6.5546875" bestFit="1" customWidth="1"/>
  </cols>
  <sheetData>
    <row r="1" spans="1:12" s="6" customFormat="1">
      <c r="A1" s="6" t="s">
        <v>124</v>
      </c>
      <c r="B1" s="6">
        <v>0</v>
      </c>
      <c r="C1" s="6">
        <v>1</v>
      </c>
      <c r="D1" s="6">
        <v>2</v>
      </c>
      <c r="E1" s="6">
        <v>3</v>
      </c>
      <c r="F1" s="6">
        <v>4</v>
      </c>
      <c r="G1" s="6">
        <v>5</v>
      </c>
      <c r="H1" s="6">
        <v>6</v>
      </c>
      <c r="I1" s="6">
        <v>7</v>
      </c>
      <c r="J1" s="6">
        <v>8</v>
      </c>
      <c r="K1" s="6">
        <v>9</v>
      </c>
      <c r="L1" s="6">
        <v>10</v>
      </c>
    </row>
    <row r="2" spans="1:12">
      <c r="A2" t="s">
        <v>125</v>
      </c>
      <c r="B2" s="7">
        <v>0.34699999999999998</v>
      </c>
      <c r="C2" s="7">
        <v>0.35099999999999998</v>
      </c>
      <c r="D2" s="7">
        <v>0.35199999999999998</v>
      </c>
      <c r="E2" s="7">
        <v>0.34899999999999998</v>
      </c>
      <c r="F2" s="7">
        <v>0.34699999999999998</v>
      </c>
      <c r="G2" s="7">
        <v>0.35039999999999999</v>
      </c>
    </row>
    <row r="3" spans="1:12">
      <c r="A3" t="s">
        <v>126</v>
      </c>
      <c r="B3" s="7">
        <v>96.923100000000005</v>
      </c>
      <c r="C3" s="7">
        <v>94.5</v>
      </c>
      <c r="D3" s="7">
        <v>90.692300000000003</v>
      </c>
      <c r="E3" s="7">
        <v>84.846199999999996</v>
      </c>
      <c r="F3" s="7">
        <v>81.788499999999999</v>
      </c>
      <c r="G3" s="7">
        <v>83.25</v>
      </c>
      <c r="H3" s="7">
        <v>82.288499999999999</v>
      </c>
    </row>
    <row r="4" spans="1:12">
      <c r="A4" t="s">
        <v>127</v>
      </c>
      <c r="B4" s="20">
        <v>393451.29</v>
      </c>
      <c r="C4" s="20">
        <v>389299.45</v>
      </c>
      <c r="D4" s="20">
        <v>376806.04</v>
      </c>
      <c r="E4" s="20">
        <v>329273.15999999997</v>
      </c>
      <c r="F4" s="20">
        <v>307917.93</v>
      </c>
      <c r="G4" s="20">
        <v>317028.40999999997</v>
      </c>
      <c r="H4" s="20">
        <v>316660.09999999998</v>
      </c>
      <c r="I4" s="20">
        <v>330438.98</v>
      </c>
      <c r="J4" s="20">
        <v>312412.27</v>
      </c>
    </row>
    <row r="5" spans="1:12">
      <c r="A5" t="s">
        <v>128</v>
      </c>
      <c r="B5" s="11">
        <v>1604514500000</v>
      </c>
      <c r="C5" s="11">
        <v>1637462900000</v>
      </c>
      <c r="D5" s="11">
        <v>1613265000000</v>
      </c>
      <c r="E5" s="11">
        <v>1604599100000</v>
      </c>
      <c r="F5" s="11">
        <v>1621827200000</v>
      </c>
      <c r="G5" s="11">
        <v>1652085400000</v>
      </c>
      <c r="H5" s="11">
        <v>1689824000000</v>
      </c>
      <c r="I5" s="11">
        <v>1727381500000</v>
      </c>
      <c r="J5" s="11">
        <v>1756981500000</v>
      </c>
    </row>
    <row r="6" spans="1:12">
      <c r="A6" t="s">
        <v>129</v>
      </c>
      <c r="B6" s="8">
        <v>4.2000000000000003E-2</v>
      </c>
      <c r="C6" s="8">
        <v>3.6999999999999998E-2</v>
      </c>
      <c r="D6" s="8">
        <v>2.9000000000000001E-2</v>
      </c>
      <c r="E6" s="8">
        <v>2.9000000000000001E-2</v>
      </c>
      <c r="F6" s="8">
        <v>0.03</v>
      </c>
      <c r="G6" s="8">
        <v>2.5999999999999999E-2</v>
      </c>
      <c r="H6" s="8">
        <v>2.5000000000000001E-2</v>
      </c>
      <c r="I6" s="8">
        <v>2.4E-2</v>
      </c>
      <c r="J6" s="8">
        <v>2.1000000000000001E-2</v>
      </c>
    </row>
    <row r="7" spans="1:12">
      <c r="A7" t="s">
        <v>131</v>
      </c>
      <c r="B7" s="7">
        <v>0.23499999999999999</v>
      </c>
      <c r="C7" s="7">
        <v>0.27400000000000002</v>
      </c>
      <c r="D7" s="7">
        <v>0.313</v>
      </c>
      <c r="E7" s="7">
        <v>0.33400000000000002</v>
      </c>
      <c r="F7" s="7">
        <v>0.33500000000000002</v>
      </c>
      <c r="G7" s="7">
        <v>0.34</v>
      </c>
      <c r="H7" s="7">
        <v>0.34100000000000003</v>
      </c>
      <c r="I7" s="7">
        <v>0.34899999999999998</v>
      </c>
      <c r="J7" s="7">
        <v>0.35599999999999998</v>
      </c>
      <c r="K7" s="7">
        <v>0.36399999999999999</v>
      </c>
    </row>
    <row r="8" spans="1:12">
      <c r="A8" t="s">
        <v>130</v>
      </c>
      <c r="B8" s="7">
        <v>100</v>
      </c>
      <c r="C8" s="7">
        <v>100.5</v>
      </c>
      <c r="D8" s="7">
        <v>100.2</v>
      </c>
      <c r="E8" s="7">
        <v>101.1</v>
      </c>
      <c r="F8" s="7">
        <v>101.5</v>
      </c>
      <c r="G8" s="7">
        <v>101.5</v>
      </c>
      <c r="H8" s="7">
        <v>101.1</v>
      </c>
      <c r="I8" s="7">
        <v>101.7</v>
      </c>
      <c r="J8" s="7">
        <v>101.5</v>
      </c>
    </row>
    <row r="9" spans="1:12">
      <c r="A9" t="s">
        <v>34</v>
      </c>
      <c r="B9" s="7">
        <v>8.4000000000000005E-2</v>
      </c>
      <c r="C9" s="7">
        <v>8.4000000000000005E-2</v>
      </c>
      <c r="D9" s="7">
        <v>0.107</v>
      </c>
      <c r="E9" s="7">
        <v>0.121</v>
      </c>
      <c r="F9" s="7">
        <v>0.127</v>
      </c>
      <c r="G9" s="7">
        <v>0.11899999999999999</v>
      </c>
      <c r="H9" s="7">
        <v>0.11700000000000001</v>
      </c>
      <c r="I9" s="7">
        <v>0.112</v>
      </c>
      <c r="J9" s="7">
        <v>0.106</v>
      </c>
    </row>
    <row r="10" spans="1:12">
      <c r="A10" t="s">
        <v>132</v>
      </c>
      <c r="B10" s="11">
        <v>35393</v>
      </c>
      <c r="C10" s="11">
        <v>32378</v>
      </c>
      <c r="D10" s="11">
        <v>34348</v>
      </c>
      <c r="E10" s="11">
        <v>34231</v>
      </c>
      <c r="F10" s="11">
        <v>29546</v>
      </c>
      <c r="G10" s="11">
        <v>32494</v>
      </c>
      <c r="H10" s="11">
        <v>32185</v>
      </c>
    </row>
    <row r="11" spans="1:12">
      <c r="A11" t="s">
        <v>133</v>
      </c>
      <c r="B11" s="11">
        <v>177925</v>
      </c>
      <c r="C11" s="11">
        <v>172478</v>
      </c>
      <c r="D11" s="11">
        <v>165694</v>
      </c>
      <c r="E11" s="11">
        <v>159515</v>
      </c>
      <c r="F11" s="11">
        <v>151027</v>
      </c>
      <c r="G11" s="11">
        <v>156169</v>
      </c>
      <c r="H11" s="11">
        <v>154748</v>
      </c>
    </row>
    <row r="12" spans="1:12">
      <c r="A12" t="s">
        <v>134</v>
      </c>
      <c r="B12" s="11">
        <f>B11-B10</f>
        <v>142532</v>
      </c>
      <c r="C12" s="11">
        <f t="shared" ref="C12:H12" si="0">C11-C10</f>
        <v>140100</v>
      </c>
      <c r="D12" s="11">
        <f t="shared" si="0"/>
        <v>131346</v>
      </c>
      <c r="E12" s="11">
        <f t="shared" si="0"/>
        <v>125284</v>
      </c>
      <c r="F12" s="11">
        <f t="shared" si="0"/>
        <v>121481</v>
      </c>
      <c r="G12" s="11">
        <f t="shared" si="0"/>
        <v>123675</v>
      </c>
      <c r="H12" s="11">
        <f t="shared" si="0"/>
        <v>122563</v>
      </c>
    </row>
    <row r="13" spans="1:12">
      <c r="A13" t="s">
        <v>45</v>
      </c>
      <c r="B13" s="7">
        <v>110.9</v>
      </c>
      <c r="C13" s="11">
        <v>108</v>
      </c>
      <c r="D13" s="11">
        <v>106</v>
      </c>
      <c r="E13" s="7">
        <v>104</v>
      </c>
      <c r="F13" s="7">
        <v>102</v>
      </c>
      <c r="G13" s="7">
        <v>100</v>
      </c>
      <c r="H13" s="7"/>
      <c r="I13" s="7"/>
      <c r="J13" s="7"/>
      <c r="K13" s="7"/>
      <c r="L13" s="7"/>
    </row>
    <row r="14" spans="1:12">
      <c r="C14" s="19"/>
    </row>
    <row r="15" spans="1:12">
      <c r="C15" s="19"/>
    </row>
    <row r="17" spans="3:3">
      <c r="C17" s="19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DEE7A8-4A9A-46F2-92D7-9577BD7AE00A}">
  <dimension ref="A1:H18"/>
  <sheetViews>
    <sheetView tabSelected="1" workbookViewId="0">
      <selection activeCell="D1" sqref="D1:D1048576"/>
    </sheetView>
  </sheetViews>
  <sheetFormatPr defaultRowHeight="14.4"/>
  <cols>
    <col min="1" max="1" width="25.77734375" style="6" bestFit="1" customWidth="1"/>
    <col min="2" max="2" width="9.88671875" bestFit="1" customWidth="1"/>
  </cols>
  <sheetData>
    <row r="1" spans="1:3" s="22" customFormat="1">
      <c r="A1" s="21"/>
      <c r="B1" s="22" t="s">
        <v>135</v>
      </c>
      <c r="C1" s="22" t="s">
        <v>136</v>
      </c>
    </row>
    <row r="2" spans="1:3">
      <c r="A2" s="6" t="s">
        <v>139</v>
      </c>
      <c r="B2">
        <v>0.3</v>
      </c>
      <c r="C2">
        <v>0.30364600000000003</v>
      </c>
    </row>
    <row r="3" spans="1:3">
      <c r="A3" s="6" t="s">
        <v>140</v>
      </c>
      <c r="B3">
        <v>0.01</v>
      </c>
      <c r="C3">
        <v>0.03</v>
      </c>
    </row>
    <row r="4" spans="1:3">
      <c r="A4" s="6" t="s">
        <v>141</v>
      </c>
      <c r="B4">
        <v>0.02</v>
      </c>
      <c r="C4">
        <v>0.05</v>
      </c>
    </row>
    <row r="5" spans="1:3">
      <c r="A5" s="6" t="s">
        <v>142</v>
      </c>
      <c r="B5">
        <v>5.0000000000000001E-3</v>
      </c>
      <c r="C5">
        <v>1E-3</v>
      </c>
    </row>
    <row r="6" spans="1:3">
      <c r="A6" s="6" t="s">
        <v>143</v>
      </c>
      <c r="B6">
        <v>7.0000000000000007E-2</v>
      </c>
      <c r="C6">
        <v>3.4533099999999997E-2</v>
      </c>
    </row>
    <row r="7" spans="1:3">
      <c r="A7" s="6" t="s">
        <v>144</v>
      </c>
      <c r="B7">
        <v>0.8</v>
      </c>
      <c r="C7">
        <v>0.6</v>
      </c>
    </row>
    <row r="8" spans="1:3">
      <c r="A8" s="6" t="s">
        <v>145</v>
      </c>
      <c r="B8">
        <v>0.3</v>
      </c>
      <c r="C8">
        <v>0.3</v>
      </c>
    </row>
    <row r="9" spans="1:3">
      <c r="A9" s="6" t="s">
        <v>146</v>
      </c>
      <c r="B9">
        <v>0.4</v>
      </c>
      <c r="C9">
        <v>0.4</v>
      </c>
    </row>
    <row r="10" spans="1:3">
      <c r="A10" s="6" t="s">
        <v>147</v>
      </c>
      <c r="B10">
        <v>0.9</v>
      </c>
      <c r="C10">
        <v>0.93298700000000001</v>
      </c>
    </row>
    <row r="11" spans="1:3">
      <c r="A11" s="6" t="s">
        <v>137</v>
      </c>
      <c r="B11">
        <v>0.87906700000000004</v>
      </c>
      <c r="C11">
        <v>1</v>
      </c>
    </row>
    <row r="12" spans="1:3">
      <c r="A12" s="6" t="s">
        <v>138</v>
      </c>
      <c r="B12">
        <v>1.0249999999999999</v>
      </c>
      <c r="C12">
        <v>1.1874100000000001</v>
      </c>
    </row>
    <row r="13" spans="1:3">
      <c r="A13" s="6" t="s">
        <v>148</v>
      </c>
      <c r="B13">
        <v>2</v>
      </c>
      <c r="C13">
        <v>2</v>
      </c>
    </row>
    <row r="17" spans="1:8">
      <c r="A17"/>
    </row>
    <row r="18" spans="1:8">
      <c r="A18"/>
      <c r="B18" s="7"/>
      <c r="E18" s="7"/>
      <c r="F18" s="7"/>
      <c r="G18" s="7"/>
      <c r="H18" s="7"/>
    </row>
  </sheetData>
  <phoneticPr fontId="1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36C2A-568E-408F-818A-B428185EB7E3}">
  <dimension ref="A1:V30"/>
  <sheetViews>
    <sheetView workbookViewId="0">
      <selection activeCell="A17" sqref="A17"/>
    </sheetView>
  </sheetViews>
  <sheetFormatPr defaultColWidth="8.77734375" defaultRowHeight="14.4"/>
  <cols>
    <col min="1" max="1" width="29.109375" style="6" customWidth="1"/>
    <col min="2" max="10" width="11.44140625" bestFit="1" customWidth="1"/>
    <col min="11" max="22" width="9" bestFit="1" customWidth="1"/>
  </cols>
  <sheetData>
    <row r="1" spans="1:22" s="6" customFormat="1">
      <c r="A1" s="13" t="s">
        <v>50</v>
      </c>
      <c r="B1" s="6">
        <v>2010</v>
      </c>
      <c r="C1" s="6">
        <v>2011</v>
      </c>
      <c r="D1" s="6">
        <v>2012</v>
      </c>
      <c r="E1" s="6">
        <v>2013</v>
      </c>
      <c r="F1" s="6">
        <v>2014</v>
      </c>
      <c r="G1" s="6">
        <v>2015</v>
      </c>
      <c r="H1" s="6">
        <v>2016</v>
      </c>
      <c r="I1" s="6">
        <v>2017</v>
      </c>
      <c r="J1" s="6">
        <v>2018</v>
      </c>
      <c r="K1" s="6">
        <v>2019</v>
      </c>
      <c r="L1" s="6">
        <v>2020</v>
      </c>
      <c r="M1" s="6">
        <v>2021</v>
      </c>
      <c r="N1" s="6">
        <v>2022</v>
      </c>
      <c r="O1" s="6">
        <v>2023</v>
      </c>
      <c r="P1" s="6">
        <v>2024</v>
      </c>
      <c r="Q1" s="6">
        <v>2025</v>
      </c>
      <c r="R1" s="6">
        <v>2026</v>
      </c>
      <c r="S1" s="6">
        <v>2027</v>
      </c>
      <c r="T1" s="6">
        <v>2028</v>
      </c>
      <c r="U1" s="6">
        <v>2029</v>
      </c>
      <c r="V1" s="6">
        <v>2030</v>
      </c>
    </row>
    <row r="2" spans="1:22" s="7" customFormat="1">
      <c r="A2" s="6" t="s">
        <v>25</v>
      </c>
      <c r="B2" s="7">
        <v>34.700000000000003</v>
      </c>
      <c r="C2" s="7">
        <v>35.1</v>
      </c>
      <c r="D2" s="7">
        <v>35.200000000000003</v>
      </c>
      <c r="E2" s="7">
        <v>34.9</v>
      </c>
      <c r="F2" s="7">
        <v>34.700000000000003</v>
      </c>
      <c r="G2" s="7">
        <v>35.4</v>
      </c>
    </row>
    <row r="3" spans="1:22" s="7" customFormat="1">
      <c r="A3" s="6" t="s">
        <v>26</v>
      </c>
      <c r="B3" s="7">
        <v>96.923100000000005</v>
      </c>
      <c r="C3" s="7">
        <v>94.5</v>
      </c>
      <c r="D3" s="7">
        <v>90.692300000000003</v>
      </c>
      <c r="E3" s="7">
        <v>84.846199999999996</v>
      </c>
      <c r="F3" s="7">
        <v>81.788499999999999</v>
      </c>
      <c r="G3" s="7">
        <v>83.25</v>
      </c>
      <c r="H3" s="7">
        <v>82.288499999999999</v>
      </c>
    </row>
    <row r="4" spans="1:22" s="7" customFormat="1">
      <c r="A4" s="6" t="s">
        <v>27</v>
      </c>
      <c r="B4" s="7">
        <v>425</v>
      </c>
      <c r="G4" s="7">
        <v>356</v>
      </c>
      <c r="L4" s="7">
        <v>331</v>
      </c>
      <c r="Q4" s="7">
        <v>288</v>
      </c>
      <c r="U4" s="7">
        <v>261</v>
      </c>
    </row>
    <row r="5" spans="1:22" s="7" customFormat="1">
      <c r="A5" s="6" t="s">
        <v>28</v>
      </c>
      <c r="B5" s="11">
        <v>1604514.5</v>
      </c>
      <c r="C5" s="11">
        <v>1637462.9</v>
      </c>
      <c r="D5" s="11">
        <v>1613265</v>
      </c>
      <c r="E5" s="11">
        <v>1604599.1</v>
      </c>
      <c r="F5" s="11">
        <v>1621827.2</v>
      </c>
      <c r="G5" s="11">
        <v>1652085.4</v>
      </c>
      <c r="H5" s="11">
        <v>1689824</v>
      </c>
      <c r="I5" s="11">
        <v>1727381.5</v>
      </c>
      <c r="J5" s="11">
        <v>1756981.5</v>
      </c>
    </row>
    <row r="6" spans="1:22" s="7" customFormat="1">
      <c r="A6" s="6" t="s">
        <v>24</v>
      </c>
      <c r="B6" s="8">
        <v>-4.2</v>
      </c>
      <c r="C6" s="8">
        <v>-3.7</v>
      </c>
      <c r="D6" s="8">
        <v>-2.9</v>
      </c>
      <c r="E6" s="8">
        <v>-2.9</v>
      </c>
      <c r="F6" s="8">
        <v>-3</v>
      </c>
      <c r="G6" s="8">
        <v>-2.6</v>
      </c>
      <c r="H6" s="8">
        <v>-2.5</v>
      </c>
      <c r="I6" s="8">
        <v>-2.4</v>
      </c>
      <c r="J6" s="8">
        <v>-2.1</v>
      </c>
    </row>
    <row r="7" spans="1:22" s="7" customFormat="1">
      <c r="A7" s="6" t="s">
        <v>29</v>
      </c>
      <c r="B7" s="7">
        <v>115.9</v>
      </c>
      <c r="C7" s="7">
        <v>116.4</v>
      </c>
      <c r="D7" s="7">
        <v>103.8</v>
      </c>
      <c r="E7" s="7">
        <v>101.2</v>
      </c>
    </row>
    <row r="8" spans="1:22" s="7" customFormat="1">
      <c r="A8" s="6" t="s">
        <v>30</v>
      </c>
      <c r="B8" s="7">
        <v>80.065697490000005</v>
      </c>
      <c r="C8" s="7">
        <v>74.622073229999998</v>
      </c>
      <c r="D8" s="7">
        <v>69.851008519999993</v>
      </c>
      <c r="E8" s="7">
        <v>62.366085529999999</v>
      </c>
      <c r="F8" s="7">
        <v>55.364901639999999</v>
      </c>
    </row>
    <row r="9" spans="1:22" s="7" customFormat="1">
      <c r="A9" s="6" t="s">
        <v>31</v>
      </c>
      <c r="B9" s="7">
        <v>0.23499999999999999</v>
      </c>
      <c r="C9" s="7">
        <v>0.27400000000000002</v>
      </c>
      <c r="D9" s="7">
        <v>0.313</v>
      </c>
      <c r="E9" s="7">
        <v>0.33400000000000002</v>
      </c>
      <c r="F9" s="7">
        <v>0.33500000000000002</v>
      </c>
      <c r="G9" s="7">
        <v>0.34</v>
      </c>
      <c r="H9" s="7">
        <v>0.34100000000000003</v>
      </c>
      <c r="I9" s="7">
        <v>0.34899999999999998</v>
      </c>
      <c r="J9" s="7">
        <v>0.35599999999999998</v>
      </c>
      <c r="K9" s="7">
        <v>0.36399999999999999</v>
      </c>
      <c r="L9" s="7">
        <v>0.376</v>
      </c>
      <c r="M9" s="7">
        <v>0.38800000000000001</v>
      </c>
      <c r="N9" s="7">
        <v>0.39900000000000002</v>
      </c>
      <c r="O9" s="7">
        <v>0.40899999999999997</v>
      </c>
      <c r="P9" s="7">
        <v>0.42</v>
      </c>
      <c r="Q9" s="7">
        <v>0.44700000000000001</v>
      </c>
      <c r="R9" s="7">
        <v>0.47399999999999998</v>
      </c>
      <c r="S9" s="7">
        <v>0.501</v>
      </c>
      <c r="T9" s="7">
        <v>0.52700000000000002</v>
      </c>
      <c r="U9" s="7">
        <v>0.55400000000000005</v>
      </c>
      <c r="V9" s="7">
        <v>0.55000000000000004</v>
      </c>
    </row>
    <row r="10" spans="1:22" s="7" customFormat="1">
      <c r="A10" s="6" t="s">
        <v>32</v>
      </c>
      <c r="B10" s="7">
        <v>0.129</v>
      </c>
      <c r="C10" s="7">
        <v>0.154</v>
      </c>
      <c r="D10" s="7">
        <v>0.16700000000000001</v>
      </c>
      <c r="E10" s="7">
        <v>0.17100000000000001</v>
      </c>
      <c r="F10" s="7">
        <v>0.17499999999999999</v>
      </c>
      <c r="G10" s="7">
        <v>0.17399999999999999</v>
      </c>
      <c r="H10" s="7">
        <v>0.183</v>
      </c>
      <c r="I10" s="7">
        <v>0.184</v>
      </c>
      <c r="J10" s="7">
        <v>0.185</v>
      </c>
      <c r="K10" s="7">
        <v>0.186</v>
      </c>
      <c r="L10" s="7">
        <v>0.2</v>
      </c>
      <c r="M10" s="7">
        <v>0.21</v>
      </c>
      <c r="N10" s="7">
        <v>0.22</v>
      </c>
      <c r="O10" s="7">
        <v>0.23</v>
      </c>
      <c r="P10" s="7">
        <v>0.24</v>
      </c>
      <c r="Q10" s="7">
        <v>0.25</v>
      </c>
      <c r="R10" s="7">
        <v>0.26</v>
      </c>
      <c r="S10" s="7">
        <v>0.27</v>
      </c>
      <c r="T10" s="7">
        <v>0.28000000000000003</v>
      </c>
      <c r="U10" s="7">
        <v>0.3</v>
      </c>
    </row>
    <row r="11" spans="1:22" s="7" customFormat="1">
      <c r="A11" s="6" t="s">
        <v>33</v>
      </c>
      <c r="B11" s="7">
        <v>100</v>
      </c>
      <c r="C11" s="7">
        <v>100.5</v>
      </c>
      <c r="D11" s="7">
        <v>100.2</v>
      </c>
      <c r="E11" s="7">
        <v>101.1</v>
      </c>
      <c r="F11" s="7">
        <v>101.5</v>
      </c>
      <c r="G11" s="7">
        <v>101.5</v>
      </c>
      <c r="H11" s="7">
        <v>101.1</v>
      </c>
      <c r="I11" s="7">
        <v>101.7</v>
      </c>
      <c r="J11" s="7">
        <v>101.5</v>
      </c>
    </row>
    <row r="12" spans="1:22" s="7" customFormat="1">
      <c r="A12" s="6" t="s">
        <v>34</v>
      </c>
      <c r="B12" s="7">
        <v>8.4000000000000005E-2</v>
      </c>
      <c r="C12" s="7">
        <v>8.4000000000000005E-2</v>
      </c>
      <c r="D12" s="7">
        <v>0.107</v>
      </c>
      <c r="E12" s="7">
        <v>0.121</v>
      </c>
      <c r="F12" s="7">
        <v>0.127</v>
      </c>
      <c r="G12" s="7">
        <v>0.11899999999999999</v>
      </c>
      <c r="H12" s="7">
        <v>0.11700000000000001</v>
      </c>
      <c r="I12" s="7">
        <v>0.112</v>
      </c>
      <c r="J12" s="7">
        <v>0.106</v>
      </c>
    </row>
    <row r="13" spans="1:22" s="7" customFormat="1">
      <c r="A13" s="6" t="s">
        <v>35</v>
      </c>
      <c r="B13" s="7">
        <v>9.9000000000000005E-2</v>
      </c>
      <c r="C13" s="7">
        <v>0.10199999999999999</v>
      </c>
      <c r="D13" s="7">
        <v>0.13200000000000001</v>
      </c>
      <c r="E13" s="7">
        <v>0.156</v>
      </c>
      <c r="F13" s="7">
        <v>0.16400000000000001</v>
      </c>
      <c r="G13" s="7">
        <v>0.153</v>
      </c>
      <c r="H13" s="7">
        <v>0.154</v>
      </c>
      <c r="I13" s="7">
        <v>0.153</v>
      </c>
    </row>
    <row r="14" spans="1:22" s="10" customFormat="1">
      <c r="A14" s="6" t="s">
        <v>36</v>
      </c>
      <c r="B14" s="9">
        <v>7.4999999999999997E-2</v>
      </c>
      <c r="C14" s="9">
        <v>7.4999999999999997E-2</v>
      </c>
      <c r="D14" s="9">
        <v>9.6000000000000002E-2</v>
      </c>
      <c r="E14" s="9">
        <v>0.11</v>
      </c>
      <c r="F14" s="9">
        <v>0.115</v>
      </c>
      <c r="G14" s="9">
        <v>0.111</v>
      </c>
      <c r="H14" s="9">
        <v>0.109</v>
      </c>
      <c r="I14" s="9">
        <v>0.10199999999999999</v>
      </c>
    </row>
    <row r="15" spans="1:22" s="7" customFormat="1">
      <c r="A15" s="6" t="s">
        <v>37</v>
      </c>
      <c r="B15" s="7">
        <v>5.8000000000000003E-2</v>
      </c>
      <c r="C15" s="7">
        <v>5.3999999999999999E-2</v>
      </c>
      <c r="D15" s="7">
        <v>6.7000000000000004E-2</v>
      </c>
      <c r="E15" s="7">
        <v>7.2999999999999995E-2</v>
      </c>
      <c r="F15" s="7">
        <v>0.08</v>
      </c>
      <c r="G15" s="7">
        <v>7.1999999999999995E-2</v>
      </c>
      <c r="H15" s="7">
        <v>6.9000000000000006E-2</v>
      </c>
      <c r="I15" s="7">
        <v>6.5000000000000002E-2</v>
      </c>
    </row>
    <row r="16" spans="1:22" s="7" customFormat="1">
      <c r="A16" s="6"/>
    </row>
    <row r="19" spans="1:22">
      <c r="A19" s="14" t="s">
        <v>49</v>
      </c>
      <c r="B19" s="6">
        <v>2010</v>
      </c>
      <c r="C19" s="6">
        <v>2011</v>
      </c>
      <c r="D19" s="6">
        <v>2012</v>
      </c>
      <c r="E19" s="6">
        <v>2013</v>
      </c>
      <c r="F19" s="6">
        <v>2014</v>
      </c>
      <c r="G19" s="6">
        <v>2015</v>
      </c>
      <c r="H19" s="6">
        <v>2016</v>
      </c>
      <c r="I19" s="6">
        <v>2017</v>
      </c>
      <c r="J19" s="6">
        <v>2018</v>
      </c>
      <c r="K19" s="6">
        <v>2019</v>
      </c>
      <c r="L19" s="6">
        <v>2020</v>
      </c>
      <c r="M19" s="6">
        <v>2021</v>
      </c>
      <c r="N19" s="6">
        <v>2022</v>
      </c>
      <c r="O19" s="6">
        <v>2023</v>
      </c>
      <c r="P19" s="6">
        <v>2024</v>
      </c>
      <c r="Q19" s="6">
        <v>2025</v>
      </c>
      <c r="R19" s="6">
        <v>2026</v>
      </c>
      <c r="S19" s="6">
        <v>2027</v>
      </c>
      <c r="T19" s="6">
        <v>2028</v>
      </c>
      <c r="U19" s="6">
        <v>2029</v>
      </c>
      <c r="V19" s="6">
        <v>2030</v>
      </c>
    </row>
    <row r="20" spans="1:22">
      <c r="A20" s="6" t="s">
        <v>113</v>
      </c>
      <c r="B20">
        <v>100</v>
      </c>
      <c r="C20">
        <v>100.033</v>
      </c>
      <c r="D20">
        <v>100.081</v>
      </c>
      <c r="E20">
        <v>100.161</v>
      </c>
      <c r="F20">
        <v>100.27500000000001</v>
      </c>
      <c r="G20">
        <v>100.45099999999999</v>
      </c>
      <c r="H20">
        <v>100.68</v>
      </c>
      <c r="I20">
        <v>100.94199999999999</v>
      </c>
      <c r="J20">
        <v>101.29300000000001</v>
      </c>
      <c r="K20">
        <v>101.684</v>
      </c>
      <c r="L20">
        <v>102.121</v>
      </c>
      <c r="M20">
        <v>102.595</v>
      </c>
      <c r="N20">
        <v>103.10599999999999</v>
      </c>
      <c r="O20">
        <v>103.651</v>
      </c>
      <c r="P20">
        <v>104.238</v>
      </c>
      <c r="Q20">
        <v>104.834</v>
      </c>
      <c r="R20">
        <v>105.46</v>
      </c>
      <c r="S20">
        <v>106.102</v>
      </c>
      <c r="T20">
        <v>106.773</v>
      </c>
      <c r="U20">
        <v>107.437</v>
      </c>
      <c r="V20">
        <v>108.10599999999999</v>
      </c>
    </row>
    <row r="21" spans="1:22">
      <c r="A21" s="6" t="s">
        <v>114</v>
      </c>
      <c r="B21" s="12">
        <v>99.344499999999996</v>
      </c>
      <c r="C21" s="12">
        <v>101.021</v>
      </c>
      <c r="D21" s="12">
        <v>97.042100000000005</v>
      </c>
      <c r="E21" s="12">
        <v>98.379800000000003</v>
      </c>
      <c r="F21" s="12">
        <v>92.920199999999994</v>
      </c>
      <c r="G21" s="12">
        <v>92.926000000000002</v>
      </c>
      <c r="H21" s="12">
        <v>92.178899999999999</v>
      </c>
      <c r="I21">
        <v>91.059200000000004</v>
      </c>
      <c r="J21">
        <v>89.879099999999994</v>
      </c>
      <c r="K21">
        <v>89.4084</v>
      </c>
      <c r="L21">
        <v>88.172799999999995</v>
      </c>
      <c r="M21">
        <v>86.882999999999996</v>
      </c>
      <c r="N21">
        <v>84.710899999999995</v>
      </c>
      <c r="O21">
        <v>81.6477</v>
      </c>
      <c r="P21">
        <v>80.104100000000003</v>
      </c>
      <c r="Q21">
        <v>79.639499999999998</v>
      </c>
      <c r="R21">
        <v>79.990099999999998</v>
      </c>
      <c r="S21">
        <v>79.896000000000001</v>
      </c>
      <c r="T21">
        <v>80.242099999999994</v>
      </c>
      <c r="U21">
        <v>80.698499999999996</v>
      </c>
      <c r="V21">
        <v>80.729900000000001</v>
      </c>
    </row>
    <row r="22" spans="1:22">
      <c r="A22" s="6" t="s">
        <v>115</v>
      </c>
      <c r="B22">
        <v>3.8861199999999999E-2</v>
      </c>
      <c r="C22">
        <v>3.2634900000000001E-2</v>
      </c>
      <c r="D22">
        <v>2.9918E-2</v>
      </c>
      <c r="E22">
        <v>2.6578000000000001E-2</v>
      </c>
      <c r="F22">
        <v>2.8917999999999999E-2</v>
      </c>
      <c r="G22">
        <v>2.4737200000000001E-2</v>
      </c>
      <c r="H22">
        <v>1.7696900000000002E-2</v>
      </c>
      <c r="I22">
        <v>1.3276E-2</v>
      </c>
      <c r="J22">
        <v>1.51856E-2</v>
      </c>
      <c r="K22">
        <v>1.7904400000000001E-2</v>
      </c>
      <c r="L22">
        <v>2.00041E-2</v>
      </c>
      <c r="M22">
        <v>1.96268E-2</v>
      </c>
      <c r="N22">
        <v>1.8221899999999999E-2</v>
      </c>
      <c r="O22">
        <v>1.4390999999999999E-2</v>
      </c>
      <c r="P22">
        <v>1.29018E-2</v>
      </c>
      <c r="Q22">
        <v>1.0002199999999999E-2</v>
      </c>
      <c r="R22">
        <v>8.7327800000000008E-3</v>
      </c>
      <c r="S22">
        <v>8.1026099999999997E-3</v>
      </c>
      <c r="T22">
        <v>8.0285900000000004E-3</v>
      </c>
      <c r="U22">
        <v>8.1377700000000008E-3</v>
      </c>
      <c r="V22">
        <v>8.1034999999999996E-3</v>
      </c>
    </row>
    <row r="23" spans="1:22">
      <c r="A23" s="6" t="s">
        <v>116</v>
      </c>
      <c r="B23" s="12">
        <v>69.746899999999997</v>
      </c>
      <c r="C23" s="12">
        <v>68.767399999999995</v>
      </c>
      <c r="D23" s="12">
        <v>68.529499999999999</v>
      </c>
      <c r="E23" s="12">
        <v>70.37</v>
      </c>
      <c r="F23" s="12">
        <v>65.709900000000005</v>
      </c>
      <c r="G23" s="12">
        <v>65.548299999999998</v>
      </c>
      <c r="H23">
        <v>64.388400000000004</v>
      </c>
      <c r="I23">
        <v>63.204500000000003</v>
      </c>
      <c r="J23">
        <v>62.498100000000001</v>
      </c>
      <c r="K23">
        <v>62.172800000000002</v>
      </c>
      <c r="L23">
        <v>61.317700000000002</v>
      </c>
      <c r="M23">
        <v>61.628399999999999</v>
      </c>
      <c r="N23">
        <v>62.1008</v>
      </c>
      <c r="O23">
        <v>61.752800000000001</v>
      </c>
      <c r="P23">
        <v>62.508899999999997</v>
      </c>
      <c r="Q23">
        <v>62.894500000000001</v>
      </c>
      <c r="R23">
        <v>63.316000000000003</v>
      </c>
      <c r="S23">
        <v>63.419600000000003</v>
      </c>
      <c r="T23">
        <v>63.630200000000002</v>
      </c>
      <c r="U23">
        <v>63.943199999999997</v>
      </c>
      <c r="V23">
        <v>63.881100000000004</v>
      </c>
    </row>
    <row r="24" spans="1:22">
      <c r="A24" s="6" t="s">
        <v>117</v>
      </c>
      <c r="B24">
        <v>1.60016</v>
      </c>
      <c r="C24">
        <v>1.6253</v>
      </c>
      <c r="D24">
        <v>1.6294900000000001</v>
      </c>
      <c r="E24">
        <v>1.64612</v>
      </c>
      <c r="F24">
        <v>1.6308</v>
      </c>
      <c r="G24">
        <v>1.65995</v>
      </c>
      <c r="H24">
        <v>1.68451</v>
      </c>
      <c r="I24">
        <v>1.70085</v>
      </c>
      <c r="J24">
        <v>1.7109399999999999</v>
      </c>
      <c r="K24">
        <v>1.7150399999999999</v>
      </c>
      <c r="L24">
        <v>1.7188099999999999</v>
      </c>
      <c r="M24">
        <v>1.73177</v>
      </c>
      <c r="N24">
        <v>1.74657</v>
      </c>
      <c r="O24">
        <v>1.7729299999999999</v>
      </c>
      <c r="P24">
        <v>1.79097</v>
      </c>
      <c r="Q24">
        <v>1.81572</v>
      </c>
      <c r="R24">
        <v>1.83667</v>
      </c>
      <c r="S24">
        <v>1.85758</v>
      </c>
      <c r="T24">
        <v>1.8768899999999999</v>
      </c>
      <c r="U24">
        <v>1.89825</v>
      </c>
      <c r="V24">
        <v>1.9217200000000001</v>
      </c>
    </row>
    <row r="25" spans="1:22">
      <c r="A25" s="6" t="s">
        <v>118</v>
      </c>
      <c r="B25">
        <v>0.34774100000000002</v>
      </c>
      <c r="C25">
        <v>0.35144399999999998</v>
      </c>
      <c r="D25">
        <v>0.34973799999999999</v>
      </c>
      <c r="E25">
        <v>0.348528</v>
      </c>
      <c r="F25">
        <v>0.34684100000000001</v>
      </c>
      <c r="G25">
        <v>0.34893800000000003</v>
      </c>
      <c r="H25">
        <v>0.350356</v>
      </c>
      <c r="I25">
        <v>0.35236899999999999</v>
      </c>
      <c r="J25">
        <v>0.35491</v>
      </c>
      <c r="K25">
        <v>0.35766300000000001</v>
      </c>
      <c r="L25">
        <v>0.36025400000000002</v>
      </c>
      <c r="M25">
        <v>0.362508</v>
      </c>
      <c r="N25">
        <v>0.36397400000000002</v>
      </c>
      <c r="O25">
        <v>0.36521199999999998</v>
      </c>
      <c r="P25">
        <v>0.36583599999999999</v>
      </c>
      <c r="Q25">
        <v>0.36652499999999999</v>
      </c>
      <c r="R25">
        <v>0.36709999999999998</v>
      </c>
      <c r="S25">
        <v>0.36768200000000001</v>
      </c>
      <c r="T25">
        <v>0.36818099999999998</v>
      </c>
      <c r="U25">
        <v>0.36867800000000001</v>
      </c>
      <c r="V25">
        <v>0.369093</v>
      </c>
    </row>
    <row r="26" spans="1:22">
      <c r="A26" s="6" t="s">
        <v>119</v>
      </c>
      <c r="B26">
        <v>0.233156</v>
      </c>
      <c r="C26" s="12">
        <v>0.22878399999999999</v>
      </c>
      <c r="D26" s="12">
        <v>0.28607199999999999</v>
      </c>
      <c r="E26" s="12">
        <v>0.30802200000000002</v>
      </c>
      <c r="F26">
        <v>0.33679900000000002</v>
      </c>
      <c r="G26">
        <v>0.34035599999999999</v>
      </c>
      <c r="H26">
        <v>0.34534199999999998</v>
      </c>
      <c r="I26">
        <v>0.35041600000000001</v>
      </c>
      <c r="J26">
        <v>0.357408</v>
      </c>
      <c r="K26">
        <v>0.35734399999999999</v>
      </c>
      <c r="L26">
        <v>0.36046299999999998</v>
      </c>
      <c r="M26">
        <v>0.34875499999999998</v>
      </c>
      <c r="N26">
        <v>0.340613</v>
      </c>
      <c r="O26">
        <v>0.33871299999999999</v>
      </c>
      <c r="P26">
        <v>0.33370499999999997</v>
      </c>
      <c r="Q26">
        <v>0.330957</v>
      </c>
      <c r="R26">
        <v>0.32880500000000001</v>
      </c>
      <c r="S26">
        <v>0.32967999999999997</v>
      </c>
      <c r="T26">
        <v>0.33036700000000002</v>
      </c>
      <c r="U26">
        <v>0.33173799999999998</v>
      </c>
      <c r="V26">
        <v>0.334727</v>
      </c>
    </row>
    <row r="27" spans="1:22">
      <c r="A27" s="6" t="s">
        <v>120</v>
      </c>
      <c r="B27">
        <v>9.0470800000000004E-2</v>
      </c>
      <c r="C27">
        <v>0.100227</v>
      </c>
      <c r="D27">
        <v>0.107319</v>
      </c>
      <c r="E27">
        <v>0.11795</v>
      </c>
      <c r="F27">
        <v>0.119883</v>
      </c>
      <c r="G27">
        <v>0.12645600000000001</v>
      </c>
      <c r="H27">
        <v>0.126195</v>
      </c>
      <c r="I27">
        <v>0.120362</v>
      </c>
      <c r="J27">
        <v>0.11140700000000001</v>
      </c>
      <c r="K27">
        <v>0.102801</v>
      </c>
      <c r="L27">
        <v>9.6241300000000002E-2</v>
      </c>
      <c r="M27">
        <v>9.32341E-2</v>
      </c>
      <c r="N27">
        <v>9.19542E-2</v>
      </c>
      <c r="O27">
        <v>9.2241500000000004E-2</v>
      </c>
      <c r="P27">
        <v>9.3037300000000003E-2</v>
      </c>
      <c r="Q27">
        <v>9.2202900000000004E-2</v>
      </c>
      <c r="R27">
        <v>9.08244E-2</v>
      </c>
      <c r="S27">
        <v>9.00474E-2</v>
      </c>
      <c r="T27">
        <v>9.0530899999999997E-2</v>
      </c>
      <c r="U27">
        <v>9.2922099999999994E-2</v>
      </c>
      <c r="V27">
        <v>9.5585500000000004E-2</v>
      </c>
    </row>
    <row r="28" spans="1:22">
      <c r="A28" s="6" t="s">
        <v>121</v>
      </c>
      <c r="B28">
        <v>0.113551</v>
      </c>
      <c r="C28">
        <v>0.122738</v>
      </c>
      <c r="D28">
        <v>0.12837599999999999</v>
      </c>
      <c r="E28">
        <v>0.13761599999999999</v>
      </c>
      <c r="F28">
        <v>0.138076</v>
      </c>
      <c r="G28">
        <v>0.145148</v>
      </c>
      <c r="H28">
        <v>0.145813</v>
      </c>
      <c r="I28">
        <v>0.14136599999999999</v>
      </c>
      <c r="J28">
        <v>0.134273</v>
      </c>
      <c r="K28">
        <v>0.12798699999999999</v>
      </c>
      <c r="L28">
        <v>0.12380099999999999</v>
      </c>
      <c r="M28">
        <v>0.123032</v>
      </c>
      <c r="N28">
        <v>0.123597</v>
      </c>
      <c r="O28">
        <v>0.125528</v>
      </c>
      <c r="P28">
        <v>0.12784599999999999</v>
      </c>
      <c r="Q28">
        <v>0.128196</v>
      </c>
      <c r="R28">
        <v>0.127857</v>
      </c>
      <c r="S28">
        <v>0.128052</v>
      </c>
      <c r="T28">
        <v>0.12954199999999999</v>
      </c>
      <c r="U28">
        <v>0.133294</v>
      </c>
      <c r="V28">
        <v>0.13744200000000001</v>
      </c>
    </row>
    <row r="29" spans="1:22">
      <c r="A29" s="6" t="s">
        <v>122</v>
      </c>
      <c r="B29">
        <v>8.1784499999999996E-2</v>
      </c>
      <c r="C29">
        <v>9.1392799999999996E-2</v>
      </c>
      <c r="D29">
        <v>9.8408499999999996E-2</v>
      </c>
      <c r="E29">
        <v>0.10908900000000001</v>
      </c>
      <c r="F29">
        <v>0.11099299999999999</v>
      </c>
      <c r="G29">
        <v>0.117714</v>
      </c>
      <c r="H29">
        <v>0.11747</v>
      </c>
      <c r="I29">
        <v>0.111584</v>
      </c>
      <c r="J29">
        <v>0.102476</v>
      </c>
      <c r="K29">
        <v>9.3714500000000006E-2</v>
      </c>
      <c r="L29">
        <v>8.6874199999999999E-2</v>
      </c>
      <c r="M29">
        <v>8.3470600000000006E-2</v>
      </c>
      <c r="N29">
        <v>8.16664E-2</v>
      </c>
      <c r="O29">
        <v>8.1352099999999997E-2</v>
      </c>
      <c r="P29">
        <v>8.1501500000000004E-2</v>
      </c>
      <c r="Q29">
        <v>7.9878199999999996E-2</v>
      </c>
      <c r="R29">
        <v>7.7681600000000003E-2</v>
      </c>
      <c r="S29">
        <v>7.6012099999999999E-2</v>
      </c>
      <c r="T29">
        <v>7.5633300000000001E-2</v>
      </c>
      <c r="U29">
        <v>7.7149800000000004E-2</v>
      </c>
      <c r="V29">
        <v>7.8920500000000005E-2</v>
      </c>
    </row>
    <row r="30" spans="1:22">
      <c r="A30" s="6" t="s">
        <v>123</v>
      </c>
      <c r="B30">
        <v>6.5147300000000005E-2</v>
      </c>
      <c r="C30">
        <v>7.6548000000000005E-2</v>
      </c>
      <c r="D30">
        <v>8.6958900000000006E-2</v>
      </c>
      <c r="E30">
        <v>0.100435</v>
      </c>
      <c r="F30">
        <v>0.105577</v>
      </c>
      <c r="G30">
        <v>0.110724</v>
      </c>
      <c r="H30">
        <v>0.10849300000000001</v>
      </c>
      <c r="I30">
        <v>9.9918599999999996E-2</v>
      </c>
      <c r="J30">
        <v>8.7503600000000001E-2</v>
      </c>
      <c r="K30">
        <v>7.4498499999999995E-2</v>
      </c>
      <c r="L30">
        <v>6.3774600000000001E-2</v>
      </c>
      <c r="M30">
        <v>5.7212499999999999E-2</v>
      </c>
      <c r="N30">
        <v>5.3556399999999997E-2</v>
      </c>
      <c r="O30">
        <v>5.2104299999999999E-2</v>
      </c>
      <c r="P30">
        <v>5.15433E-2</v>
      </c>
      <c r="Q30">
        <v>5.0438400000000001E-2</v>
      </c>
      <c r="R30">
        <v>4.91715E-2</v>
      </c>
      <c r="S30">
        <v>4.8843499999999998E-2</v>
      </c>
      <c r="T30">
        <v>4.9625599999999999E-2</v>
      </c>
      <c r="U30">
        <v>5.1621599999999997E-2</v>
      </c>
      <c r="V30">
        <v>5.3690399999999999E-2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8512F3-111A-431A-B7C8-E68030804C6E}">
  <dimension ref="A2:R31"/>
  <sheetViews>
    <sheetView topLeftCell="A10" workbookViewId="0">
      <selection activeCell="B25" sqref="B25:I25"/>
    </sheetView>
  </sheetViews>
  <sheetFormatPr defaultColWidth="8.77734375" defaultRowHeight="14.4"/>
  <cols>
    <col min="1" max="1" width="46.33203125" customWidth="1"/>
    <col min="2" max="18" width="11.77734375" customWidth="1"/>
  </cols>
  <sheetData>
    <row r="2" spans="1:10">
      <c r="B2">
        <v>2010</v>
      </c>
      <c r="C2">
        <v>2011</v>
      </c>
      <c r="D2">
        <v>2012</v>
      </c>
      <c r="E2">
        <v>2013</v>
      </c>
      <c r="F2">
        <v>2014</v>
      </c>
      <c r="G2">
        <v>2015</v>
      </c>
      <c r="H2">
        <v>2016</v>
      </c>
      <c r="I2">
        <v>2017</v>
      </c>
      <c r="J2">
        <v>2018</v>
      </c>
    </row>
    <row r="3" spans="1:10">
      <c r="A3" s="1" t="s">
        <v>0</v>
      </c>
    </row>
    <row r="4" spans="1:10">
      <c r="A4" t="s">
        <v>1</v>
      </c>
      <c r="B4" s="2">
        <v>1604514.5</v>
      </c>
      <c r="C4" s="2">
        <v>1637462.9</v>
      </c>
      <c r="D4" s="2">
        <v>1613265</v>
      </c>
      <c r="E4" s="2">
        <v>1604599.1</v>
      </c>
      <c r="F4" s="2">
        <v>1621827.2</v>
      </c>
      <c r="G4" s="2">
        <v>1652085.4</v>
      </c>
      <c r="H4" s="2">
        <v>1689824</v>
      </c>
      <c r="I4" s="2">
        <v>1727381.5</v>
      </c>
      <c r="J4" s="2">
        <v>1756981.5</v>
      </c>
    </row>
    <row r="5" spans="1:10">
      <c r="A5" t="s">
        <v>2</v>
      </c>
      <c r="B5" s="2">
        <v>1443246.5</v>
      </c>
      <c r="C5" s="2">
        <v>1470334.1</v>
      </c>
      <c r="D5" s="2">
        <v>1448021</v>
      </c>
      <c r="E5" s="2">
        <v>1444106.1</v>
      </c>
      <c r="F5" s="2">
        <v>1457859.2</v>
      </c>
      <c r="G5" s="2">
        <v>1485251.4</v>
      </c>
      <c r="H5" s="2">
        <v>1517651</v>
      </c>
      <c r="I5" s="2">
        <v>1548449.5</v>
      </c>
      <c r="J5" s="2">
        <v>1575635.5</v>
      </c>
    </row>
    <row r="6" spans="1:10">
      <c r="A6" t="s">
        <v>3</v>
      </c>
      <c r="B6" s="2">
        <v>327648</v>
      </c>
      <c r="C6" s="2">
        <v>320918</v>
      </c>
      <c r="D6" s="2">
        <v>315448</v>
      </c>
      <c r="E6" s="2">
        <v>315416</v>
      </c>
      <c r="F6" s="2">
        <v>313311</v>
      </c>
      <c r="G6" s="2">
        <v>311796</v>
      </c>
      <c r="H6" s="2">
        <v>316641</v>
      </c>
      <c r="I6" s="2">
        <v>323243</v>
      </c>
      <c r="J6" s="2">
        <v>330704</v>
      </c>
    </row>
    <row r="7" spans="1:10">
      <c r="A7" t="s">
        <v>4</v>
      </c>
      <c r="B7" s="2">
        <v>970153</v>
      </c>
      <c r="C7" s="2">
        <v>998377.2</v>
      </c>
      <c r="D7" s="2">
        <v>985066.6</v>
      </c>
      <c r="E7" s="2">
        <v>971969.1</v>
      </c>
      <c r="F7" s="2">
        <v>976779.5</v>
      </c>
      <c r="G7" s="2">
        <v>997438.4</v>
      </c>
      <c r="H7" s="2">
        <v>1012675.7</v>
      </c>
      <c r="I7" s="2">
        <v>1039884.8</v>
      </c>
      <c r="J7" s="2">
        <v>1056989</v>
      </c>
    </row>
    <row r="8" spans="1:10">
      <c r="A8" t="s">
        <v>5</v>
      </c>
      <c r="B8" s="2">
        <v>320001.7</v>
      </c>
      <c r="C8" s="2">
        <v>321837.09999999998</v>
      </c>
      <c r="D8" s="2">
        <v>296165.7</v>
      </c>
      <c r="E8" s="2">
        <v>276667.59999999998</v>
      </c>
      <c r="F8" s="2">
        <v>271516</v>
      </c>
      <c r="G8" s="2">
        <v>279676.7</v>
      </c>
      <c r="H8" s="2">
        <v>290131.5</v>
      </c>
      <c r="I8" s="2">
        <v>303738.8</v>
      </c>
      <c r="J8" s="2">
        <v>315675.5</v>
      </c>
    </row>
    <row r="9" spans="1:10">
      <c r="A9" t="s">
        <v>6</v>
      </c>
      <c r="B9" s="2">
        <v>404148.5</v>
      </c>
      <c r="C9" s="2">
        <v>442218.9</v>
      </c>
      <c r="D9" s="2">
        <v>461173.8</v>
      </c>
      <c r="E9" s="2">
        <v>463128.8</v>
      </c>
      <c r="F9" s="2">
        <v>475301</v>
      </c>
      <c r="G9" s="2">
        <v>494220.4</v>
      </c>
      <c r="H9" s="2">
        <v>500588.4</v>
      </c>
      <c r="I9" s="2">
        <v>538339.5</v>
      </c>
      <c r="J9" s="2">
        <v>557951.9</v>
      </c>
    </row>
    <row r="10" spans="1:10">
      <c r="A10" t="s">
        <v>7</v>
      </c>
      <c r="B10" s="2">
        <v>435744.2</v>
      </c>
      <c r="C10" s="2">
        <v>467931.9</v>
      </c>
      <c r="D10" s="2">
        <v>445237.2</v>
      </c>
      <c r="E10" s="2">
        <v>426887.6</v>
      </c>
      <c r="F10" s="2">
        <v>429026.1</v>
      </c>
      <c r="G10" s="2">
        <v>446333.4</v>
      </c>
      <c r="H10" s="2">
        <v>446454.9</v>
      </c>
      <c r="I10" s="2">
        <v>488035.9</v>
      </c>
      <c r="J10" s="2">
        <v>513991.3</v>
      </c>
    </row>
    <row r="11" spans="1:10">
      <c r="C11">
        <f t="shared" ref="C11:J11" si="0">+(C4-B4)/B4</f>
        <v>2.0534809750862273E-2</v>
      </c>
      <c r="D11">
        <f t="shared" si="0"/>
        <v>-1.4777678321750013E-2</v>
      </c>
      <c r="E11">
        <f t="shared" si="0"/>
        <v>-5.371653138201044E-3</v>
      </c>
      <c r="F11">
        <f t="shared" si="0"/>
        <v>1.073670052538348E-2</v>
      </c>
      <c r="G11">
        <f t="shared" si="0"/>
        <v>1.8656858141237215E-2</v>
      </c>
      <c r="H11">
        <f t="shared" si="0"/>
        <v>2.2843007994623094E-2</v>
      </c>
      <c r="I11">
        <f t="shared" si="0"/>
        <v>2.2225687408866247E-2</v>
      </c>
      <c r="J11">
        <f t="shared" si="0"/>
        <v>1.7135763003135091E-2</v>
      </c>
    </row>
    <row r="12" spans="1:10">
      <c r="A12" s="1" t="s">
        <v>8</v>
      </c>
    </row>
    <row r="13" spans="1:10">
      <c r="A13" t="s">
        <v>9</v>
      </c>
      <c r="B13">
        <v>8.4000000000000005E-2</v>
      </c>
      <c r="C13">
        <v>8.4000000000000005E-2</v>
      </c>
      <c r="D13">
        <v>0.107</v>
      </c>
      <c r="E13">
        <v>0.121</v>
      </c>
      <c r="F13">
        <v>0.127</v>
      </c>
      <c r="G13">
        <v>0.11899999999999999</v>
      </c>
      <c r="H13">
        <v>0.11700000000000001</v>
      </c>
      <c r="I13">
        <v>0.112</v>
      </c>
      <c r="J13">
        <v>0.106</v>
      </c>
    </row>
    <row r="14" spans="1:10">
      <c r="A14" t="s">
        <v>10</v>
      </c>
      <c r="B14">
        <v>9.9000000000000005E-2</v>
      </c>
      <c r="C14">
        <v>0.10199999999999999</v>
      </c>
      <c r="D14">
        <v>0.13200000000000001</v>
      </c>
      <c r="E14">
        <v>0.156</v>
      </c>
      <c r="F14">
        <v>0.16400000000000001</v>
      </c>
      <c r="G14">
        <v>0.153</v>
      </c>
      <c r="H14">
        <v>0.154</v>
      </c>
      <c r="I14">
        <v>0.153</v>
      </c>
    </row>
    <row r="15" spans="1:10">
      <c r="A15" t="s">
        <v>11</v>
      </c>
      <c r="B15">
        <v>7.4999999999999997E-2</v>
      </c>
      <c r="C15">
        <v>7.4999999999999997E-2</v>
      </c>
      <c r="D15">
        <v>9.6000000000000002E-2</v>
      </c>
      <c r="E15">
        <v>0.11</v>
      </c>
      <c r="F15">
        <v>0.115</v>
      </c>
      <c r="G15">
        <v>0.111</v>
      </c>
      <c r="H15">
        <v>0.109</v>
      </c>
      <c r="I15">
        <v>0.10199999999999999</v>
      </c>
    </row>
    <row r="16" spans="1:10">
      <c r="A16" t="s">
        <v>12</v>
      </c>
      <c r="B16">
        <v>5.8000000000000003E-2</v>
      </c>
      <c r="C16">
        <v>5.3999999999999999E-2</v>
      </c>
      <c r="D16">
        <v>6.7000000000000004E-2</v>
      </c>
      <c r="E16">
        <v>7.2999999999999995E-2</v>
      </c>
      <c r="F16">
        <v>0.08</v>
      </c>
      <c r="G16">
        <v>7.1999999999999995E-2</v>
      </c>
      <c r="H16">
        <v>6.9000000000000006E-2</v>
      </c>
      <c r="I16">
        <v>6.5000000000000002E-2</v>
      </c>
    </row>
    <row r="17" spans="1:18">
      <c r="A17" t="s">
        <v>13</v>
      </c>
      <c r="B17">
        <v>0.62</v>
      </c>
      <c r="C17">
        <v>0.621</v>
      </c>
      <c r="D17">
        <v>0.63500000000000001</v>
      </c>
      <c r="E17">
        <v>0.63400000000000001</v>
      </c>
      <c r="F17">
        <v>0.63900000000000001</v>
      </c>
      <c r="G17">
        <v>0.64</v>
      </c>
      <c r="H17">
        <v>0.64900000000000002</v>
      </c>
      <c r="I17">
        <v>0.65400000000000003</v>
      </c>
      <c r="K17">
        <f>((I17-B17)/B17)/7</f>
        <v>7.8341013824884866E-3</v>
      </c>
    </row>
    <row r="18" spans="1:18">
      <c r="A18" t="s">
        <v>14</v>
      </c>
      <c r="B18">
        <v>2056000</v>
      </c>
      <c r="C18">
        <v>2061000</v>
      </c>
      <c r="D18">
        <v>2691000</v>
      </c>
      <c r="E18">
        <v>3069000</v>
      </c>
      <c r="F18">
        <v>3236000</v>
      </c>
      <c r="G18">
        <v>3032000</v>
      </c>
      <c r="H18">
        <v>3012000</v>
      </c>
      <c r="I18">
        <v>2907000</v>
      </c>
      <c r="J18">
        <v>2755000</v>
      </c>
    </row>
    <row r="19" spans="1:18">
      <c r="A19" t="s">
        <v>15</v>
      </c>
      <c r="B19">
        <v>22012000</v>
      </c>
      <c r="C19">
        <v>22098000</v>
      </c>
      <c r="D19">
        <v>22040000</v>
      </c>
      <c r="E19">
        <v>21678000</v>
      </c>
      <c r="F19">
        <v>21739000</v>
      </c>
      <c r="G19">
        <v>21894000</v>
      </c>
      <c r="H19">
        <v>22158000</v>
      </c>
      <c r="I19">
        <v>22343000</v>
      </c>
      <c r="K19" s="3"/>
      <c r="L19" s="3"/>
      <c r="M19" s="3"/>
      <c r="N19" s="3"/>
      <c r="O19" s="3"/>
      <c r="P19" s="3"/>
      <c r="Q19" s="3"/>
      <c r="R19" s="3"/>
    </row>
    <row r="20" spans="1:18">
      <c r="A20" t="s">
        <v>16</v>
      </c>
      <c r="B20">
        <v>23948000</v>
      </c>
      <c r="C20">
        <v>24045000</v>
      </c>
      <c r="D20">
        <v>24582000</v>
      </c>
      <c r="E20">
        <v>24604000</v>
      </c>
      <c r="F20">
        <v>24833000</v>
      </c>
      <c r="G20">
        <v>24798000</v>
      </c>
      <c r="H20">
        <v>25050000</v>
      </c>
      <c r="I20">
        <v>25131000</v>
      </c>
    </row>
    <row r="22" spans="1:18">
      <c r="A22" s="1" t="s">
        <v>17</v>
      </c>
    </row>
    <row r="23" spans="1:18">
      <c r="A23" t="s">
        <v>18</v>
      </c>
      <c r="B23" s="4">
        <v>32944.749000000003</v>
      </c>
      <c r="C23" s="4">
        <v>31917.449000000001</v>
      </c>
      <c r="D23" s="4">
        <v>34964.402000000002</v>
      </c>
      <c r="E23" s="4">
        <v>36766.589</v>
      </c>
      <c r="F23" s="4">
        <v>36694.481</v>
      </c>
      <c r="G23" s="4">
        <v>36098.112000000001</v>
      </c>
      <c r="H23" s="4">
        <v>33518.620000000003</v>
      </c>
      <c r="I23" s="4">
        <v>36666.444000000003</v>
      </c>
    </row>
    <row r="24" spans="1:18">
      <c r="A24" t="s">
        <v>19</v>
      </c>
      <c r="B24" s="4">
        <v>176844.50399999999</v>
      </c>
      <c r="C24" s="4">
        <v>171191.76300000001</v>
      </c>
      <c r="D24" s="4">
        <v>164440.98499999999</v>
      </c>
      <c r="E24" s="4">
        <v>158391.155</v>
      </c>
      <c r="F24" s="4">
        <v>149845.85399999999</v>
      </c>
      <c r="G24" s="4">
        <v>155729.66699999999</v>
      </c>
      <c r="H24" s="4">
        <v>154277.59700000001</v>
      </c>
      <c r="I24" s="4">
        <v>159512.65599999999</v>
      </c>
    </row>
    <row r="25" spans="1:18">
      <c r="A25" t="s">
        <v>20</v>
      </c>
      <c r="B25" s="4">
        <v>173677.12100000001</v>
      </c>
      <c r="C25" s="4">
        <v>167942.217</v>
      </c>
      <c r="D25" s="4">
        <v>161340.359</v>
      </c>
      <c r="E25" s="4">
        <v>155390.152</v>
      </c>
      <c r="F25" s="4">
        <v>146769.878</v>
      </c>
      <c r="G25" s="4">
        <v>152563.31</v>
      </c>
      <c r="H25" s="4">
        <v>150981.834</v>
      </c>
      <c r="I25" s="4">
        <v>156093.486</v>
      </c>
    </row>
    <row r="26" spans="1:18">
      <c r="A26" t="s">
        <v>21</v>
      </c>
      <c r="B26" s="4">
        <v>167284.47700000001</v>
      </c>
      <c r="C26" s="4">
        <v>162004.633</v>
      </c>
      <c r="D26" s="4">
        <v>156560.636</v>
      </c>
      <c r="E26" s="4">
        <v>152051.731</v>
      </c>
      <c r="F26" s="4">
        <v>142658.34099999999</v>
      </c>
      <c r="G26" s="4">
        <v>149124.25099999999</v>
      </c>
      <c r="H26" s="4">
        <v>147971.11199999999</v>
      </c>
      <c r="I26" s="4">
        <v>148947.60800000001</v>
      </c>
    </row>
    <row r="27" spans="1:18">
      <c r="A27" t="s">
        <v>22</v>
      </c>
      <c r="B27" s="4">
        <v>128505.894</v>
      </c>
      <c r="C27" s="4">
        <v>123184.484</v>
      </c>
      <c r="D27" s="4">
        <v>121816.474</v>
      </c>
      <c r="E27" s="4">
        <v>118554.034</v>
      </c>
      <c r="F27" s="4">
        <v>113309.74800000001</v>
      </c>
      <c r="G27" s="4">
        <v>116224.37</v>
      </c>
      <c r="H27" s="4">
        <v>115920.215</v>
      </c>
      <c r="I27" s="4">
        <v>115185.52099999999</v>
      </c>
    </row>
    <row r="28" spans="1:18">
      <c r="A28" t="s">
        <v>23</v>
      </c>
      <c r="B28" s="4">
        <v>131727.701</v>
      </c>
      <c r="C28" s="4">
        <v>125611.84699999999</v>
      </c>
      <c r="D28" s="4">
        <v>121870.07</v>
      </c>
      <c r="E28" s="4">
        <v>120699.527</v>
      </c>
      <c r="F28" s="4">
        <v>113957.89</v>
      </c>
      <c r="G28" s="4">
        <v>117628.883</v>
      </c>
      <c r="H28" s="4">
        <v>116754.21799999999</v>
      </c>
      <c r="I28" s="4">
        <v>121173.803</v>
      </c>
    </row>
    <row r="31" spans="1:18">
      <c r="A31" t="s">
        <v>24</v>
      </c>
      <c r="B31" s="5">
        <v>-4.2</v>
      </c>
      <c r="C31" s="5">
        <v>-3.7</v>
      </c>
      <c r="D31" s="5">
        <v>-2.9</v>
      </c>
      <c r="E31" s="5">
        <v>-2.9</v>
      </c>
      <c r="F31" s="5">
        <v>-3</v>
      </c>
      <c r="G31" s="5">
        <v>-2.6</v>
      </c>
      <c r="H31" s="5">
        <v>-2.5</v>
      </c>
      <c r="I31" s="5">
        <v>-2.4</v>
      </c>
      <c r="J31" s="5">
        <v>-2.1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7D3668-85EA-4074-95EA-ED716A191E93}">
  <dimension ref="B2:W141"/>
  <sheetViews>
    <sheetView topLeftCell="A10" workbookViewId="0">
      <selection activeCell="B54" sqref="B54"/>
    </sheetView>
  </sheetViews>
  <sheetFormatPr defaultColWidth="8.77734375" defaultRowHeight="14.4"/>
  <cols>
    <col min="1" max="23" width="11.77734375" customWidth="1"/>
  </cols>
  <sheetData>
    <row r="2" spans="2:14">
      <c r="B2" s="1" t="s">
        <v>51</v>
      </c>
      <c r="K2" t="s">
        <v>40</v>
      </c>
    </row>
    <row r="3" spans="2:14">
      <c r="C3">
        <v>2010</v>
      </c>
      <c r="D3">
        <v>2011</v>
      </c>
      <c r="E3">
        <v>2012</v>
      </c>
      <c r="F3">
        <v>2013</v>
      </c>
      <c r="G3">
        <v>2014</v>
      </c>
      <c r="H3">
        <v>2015</v>
      </c>
      <c r="I3">
        <v>2016</v>
      </c>
      <c r="K3" t="s">
        <v>88</v>
      </c>
    </row>
    <row r="4" spans="2:14">
      <c r="B4" s="15" t="s">
        <v>52</v>
      </c>
      <c r="C4" s="15">
        <v>417.2</v>
      </c>
      <c r="D4" s="15">
        <v>404.7</v>
      </c>
      <c r="E4" s="15">
        <v>387</v>
      </c>
      <c r="F4" s="15">
        <v>360</v>
      </c>
      <c r="G4" s="15">
        <v>345.1</v>
      </c>
      <c r="H4" s="15">
        <v>352.5</v>
      </c>
      <c r="I4" s="15">
        <v>347.1</v>
      </c>
    </row>
    <row r="5" spans="2:14">
      <c r="B5" s="16" t="s">
        <v>53</v>
      </c>
      <c r="C5" s="16">
        <v>134</v>
      </c>
      <c r="D5" s="16">
        <v>132.69999999999999</v>
      </c>
      <c r="E5" s="16">
        <v>128.30000000000001</v>
      </c>
      <c r="F5" s="16">
        <v>108.8</v>
      </c>
      <c r="G5" s="16">
        <v>100.2</v>
      </c>
      <c r="H5" s="16">
        <v>105.8</v>
      </c>
      <c r="I5" s="16">
        <v>104.4</v>
      </c>
    </row>
    <row r="6" spans="2:14">
      <c r="B6" s="16" t="s">
        <v>54</v>
      </c>
      <c r="C6" s="16">
        <v>62.6</v>
      </c>
      <c r="D6" s="16">
        <v>61.5</v>
      </c>
      <c r="E6" s="16">
        <v>55.6</v>
      </c>
      <c r="F6" s="16">
        <v>51.6</v>
      </c>
      <c r="G6" s="16">
        <v>52.6</v>
      </c>
      <c r="H6" s="16">
        <v>50.9</v>
      </c>
      <c r="I6" s="16">
        <v>47.9</v>
      </c>
      <c r="K6" t="s">
        <v>89</v>
      </c>
      <c r="L6" t="s">
        <v>90</v>
      </c>
    </row>
    <row r="7" spans="2:14">
      <c r="B7" s="16" t="s">
        <v>55</v>
      </c>
      <c r="C7" s="16">
        <v>115.2</v>
      </c>
      <c r="D7" s="16">
        <v>114.1</v>
      </c>
      <c r="E7" s="16">
        <v>106.5</v>
      </c>
      <c r="F7" s="16">
        <v>103.8</v>
      </c>
      <c r="G7" s="16">
        <v>108.6</v>
      </c>
      <c r="H7" s="16">
        <v>106</v>
      </c>
      <c r="I7" s="16">
        <v>104.5</v>
      </c>
      <c r="L7">
        <v>2040</v>
      </c>
    </row>
    <row r="8" spans="2:14">
      <c r="B8" s="16" t="s">
        <v>56</v>
      </c>
      <c r="C8" s="16">
        <v>87.8</v>
      </c>
      <c r="D8" s="16">
        <v>79.2</v>
      </c>
      <c r="E8" s="16">
        <v>80.099999999999994</v>
      </c>
      <c r="F8" s="16">
        <v>79</v>
      </c>
      <c r="G8" s="16">
        <v>67.400000000000006</v>
      </c>
      <c r="H8" s="16">
        <v>74.099999999999994</v>
      </c>
      <c r="I8" s="16">
        <v>74.7</v>
      </c>
      <c r="K8" t="s">
        <v>91</v>
      </c>
      <c r="L8">
        <v>142.19999999999999</v>
      </c>
    </row>
    <row r="9" spans="2:14">
      <c r="B9" s="16" t="s">
        <v>57</v>
      </c>
      <c r="C9" s="16">
        <v>8.1</v>
      </c>
      <c r="D9" s="16">
        <v>7.9</v>
      </c>
      <c r="E9" s="16">
        <v>7.6</v>
      </c>
      <c r="F9" s="16">
        <v>7.5</v>
      </c>
      <c r="G9" s="16">
        <v>7.5</v>
      </c>
      <c r="H9" s="16">
        <v>7.7</v>
      </c>
      <c r="I9" s="16">
        <v>7.8</v>
      </c>
      <c r="K9" t="s">
        <v>92</v>
      </c>
      <c r="L9">
        <v>122.3</v>
      </c>
    </row>
    <row r="10" spans="2:14">
      <c r="B10" s="16" t="s">
        <v>58</v>
      </c>
      <c r="C10" s="16">
        <v>9.5</v>
      </c>
      <c r="D10" s="16">
        <v>9.3000000000000007</v>
      </c>
      <c r="E10" s="16">
        <v>8.9</v>
      </c>
      <c r="F10" s="16">
        <v>9.1</v>
      </c>
      <c r="G10" s="16">
        <v>8.6999999999999993</v>
      </c>
      <c r="H10" s="16">
        <v>8</v>
      </c>
      <c r="I10" s="16">
        <v>7.8</v>
      </c>
    </row>
    <row r="11" spans="2:14">
      <c r="B11" s="15" t="s">
        <v>59</v>
      </c>
      <c r="C11" s="15">
        <v>86.8</v>
      </c>
      <c r="D11" s="15">
        <v>86.7</v>
      </c>
      <c r="E11" s="15">
        <v>84.6</v>
      </c>
      <c r="F11" s="15">
        <v>81.3</v>
      </c>
      <c r="G11" s="15">
        <v>80.2</v>
      </c>
      <c r="H11" s="15">
        <v>80.3</v>
      </c>
      <c r="I11" s="15">
        <v>80.8</v>
      </c>
    </row>
    <row r="12" spans="2:14">
      <c r="B12" s="16" t="s">
        <v>60</v>
      </c>
      <c r="C12" s="16">
        <v>36.4</v>
      </c>
      <c r="D12" s="16">
        <v>36.6</v>
      </c>
      <c r="E12" s="16">
        <v>33.799999999999997</v>
      </c>
      <c r="F12" s="16">
        <v>32.799999999999997</v>
      </c>
      <c r="G12" s="16">
        <v>32.4</v>
      </c>
      <c r="H12" s="16">
        <v>32.299999999999997</v>
      </c>
      <c r="I12" s="16">
        <v>32.1</v>
      </c>
      <c r="K12" t="s">
        <v>93</v>
      </c>
      <c r="L12" t="s">
        <v>87</v>
      </c>
    </row>
    <row r="13" spans="2:14">
      <c r="B13" s="16" t="s">
        <v>57</v>
      </c>
      <c r="C13" s="16">
        <v>30.1</v>
      </c>
      <c r="D13" s="16">
        <v>30.3</v>
      </c>
      <c r="E13" s="16">
        <v>30.9</v>
      </c>
      <c r="F13" s="16">
        <v>29.7</v>
      </c>
      <c r="G13" s="16">
        <v>29.2</v>
      </c>
      <c r="H13" s="16">
        <v>29.4</v>
      </c>
      <c r="I13" s="16">
        <v>30.4</v>
      </c>
    </row>
    <row r="14" spans="2:14">
      <c r="B14" s="16" t="s">
        <v>61</v>
      </c>
      <c r="C14" s="16">
        <v>20.399999999999999</v>
      </c>
      <c r="D14" s="16">
        <v>19.8</v>
      </c>
      <c r="E14" s="16">
        <v>19.899999999999999</v>
      </c>
      <c r="F14" s="16">
        <v>18.7</v>
      </c>
      <c r="G14" s="16">
        <v>18.5</v>
      </c>
      <c r="H14" s="16">
        <v>18.600000000000001</v>
      </c>
      <c r="I14" s="16">
        <v>18.3</v>
      </c>
      <c r="L14">
        <v>2010</v>
      </c>
      <c r="M14">
        <v>2015</v>
      </c>
      <c r="N14">
        <v>2040</v>
      </c>
    </row>
    <row r="15" spans="2:14">
      <c r="B15" s="15" t="s">
        <v>62</v>
      </c>
      <c r="C15" s="15">
        <v>504</v>
      </c>
      <c r="D15" s="15">
        <v>491.4</v>
      </c>
      <c r="E15" s="15">
        <v>471.6</v>
      </c>
      <c r="F15" s="15">
        <v>441.2</v>
      </c>
      <c r="G15" s="15">
        <v>425.3</v>
      </c>
      <c r="H15" s="15">
        <v>432.9</v>
      </c>
      <c r="I15" s="15">
        <v>427.9</v>
      </c>
      <c r="K15" t="s">
        <v>91</v>
      </c>
      <c r="L15">
        <v>110.9</v>
      </c>
      <c r="M15">
        <v>98.5</v>
      </c>
      <c r="N15">
        <v>68</v>
      </c>
    </row>
    <row r="16" spans="2:14">
      <c r="B16" s="15" t="s">
        <v>63</v>
      </c>
      <c r="C16" s="15">
        <v>301.5</v>
      </c>
      <c r="D16" s="15">
        <v>291.2</v>
      </c>
      <c r="E16" s="15">
        <v>282.89999999999998</v>
      </c>
      <c r="F16" s="15">
        <v>274.39999999999998</v>
      </c>
      <c r="G16" s="15">
        <v>270.39999999999998</v>
      </c>
      <c r="H16" s="15">
        <v>274.5</v>
      </c>
      <c r="I16" s="15">
        <v>270.60000000000002</v>
      </c>
      <c r="K16" t="s">
        <v>92</v>
      </c>
      <c r="L16">
        <v>110.9</v>
      </c>
      <c r="M16">
        <v>98.5</v>
      </c>
      <c r="N16">
        <v>56</v>
      </c>
    </row>
    <row r="17" spans="2:16">
      <c r="B17" s="15"/>
      <c r="C17" s="15"/>
      <c r="D17" s="15"/>
      <c r="E17" s="15"/>
      <c r="F17" s="15"/>
      <c r="G17" s="15"/>
      <c r="H17" s="15"/>
      <c r="I17" s="15"/>
    </row>
    <row r="18" spans="2:16">
      <c r="B18" s="15" t="s">
        <v>64</v>
      </c>
      <c r="C18" s="15"/>
      <c r="D18" s="15"/>
      <c r="E18" s="15"/>
      <c r="F18" s="15"/>
      <c r="G18" s="15"/>
      <c r="H18" s="15"/>
      <c r="I18" s="15"/>
      <c r="K18" t="s">
        <v>94</v>
      </c>
      <c r="L18" t="s">
        <v>95</v>
      </c>
    </row>
    <row r="19" spans="2:16">
      <c r="B19" s="15"/>
      <c r="C19" s="15">
        <v>2010</v>
      </c>
      <c r="D19" s="15">
        <v>2015</v>
      </c>
      <c r="E19" s="15">
        <v>2020</v>
      </c>
      <c r="F19" s="15">
        <v>2025</v>
      </c>
      <c r="G19" s="15">
        <v>2030</v>
      </c>
      <c r="H19" s="15">
        <v>2035</v>
      </c>
      <c r="I19" s="15">
        <v>2040</v>
      </c>
    </row>
    <row r="20" spans="2:16">
      <c r="B20" s="15" t="s">
        <v>65</v>
      </c>
      <c r="C20" s="16">
        <v>504</v>
      </c>
      <c r="D20" s="16">
        <v>433</v>
      </c>
      <c r="E20" s="16">
        <v>419</v>
      </c>
      <c r="F20" s="16">
        <v>399</v>
      </c>
      <c r="G20" s="16">
        <v>384</v>
      </c>
      <c r="H20" s="16">
        <v>374</v>
      </c>
      <c r="I20" s="16">
        <v>367</v>
      </c>
      <c r="L20" t="s">
        <v>96</v>
      </c>
      <c r="M20" t="s">
        <v>97</v>
      </c>
      <c r="N20" t="s">
        <v>78</v>
      </c>
      <c r="O20" t="s">
        <v>98</v>
      </c>
      <c r="P20" t="s">
        <v>99</v>
      </c>
    </row>
    <row r="21" spans="2:16">
      <c r="B21" s="15" t="s">
        <v>66</v>
      </c>
      <c r="C21" s="16">
        <v>200</v>
      </c>
      <c r="D21" s="16">
        <v>156</v>
      </c>
      <c r="E21" s="16">
        <v>149</v>
      </c>
      <c r="F21" s="16">
        <v>138</v>
      </c>
      <c r="G21" s="16">
        <v>137</v>
      </c>
      <c r="H21" s="16">
        <v>134</v>
      </c>
      <c r="I21" s="16">
        <v>130</v>
      </c>
      <c r="K21" t="s">
        <v>91</v>
      </c>
      <c r="L21">
        <v>0.06</v>
      </c>
      <c r="M21">
        <v>0.32</v>
      </c>
      <c r="N21">
        <v>0.39</v>
      </c>
      <c r="O21">
        <v>0.21</v>
      </c>
      <c r="P21">
        <v>0.02</v>
      </c>
    </row>
    <row r="22" spans="2:16">
      <c r="B22" s="15"/>
      <c r="C22" s="15"/>
      <c r="D22" s="15"/>
      <c r="E22" s="15"/>
      <c r="F22" s="15"/>
      <c r="G22" s="15"/>
      <c r="H22" s="15"/>
      <c r="I22" s="15"/>
      <c r="K22" t="s">
        <v>100</v>
      </c>
      <c r="L22">
        <v>0.02</v>
      </c>
      <c r="M22">
        <v>0.31</v>
      </c>
      <c r="N22">
        <v>0.37</v>
      </c>
      <c r="O22">
        <v>0.28000000000000003</v>
      </c>
      <c r="P22">
        <v>0.02</v>
      </c>
    </row>
    <row r="23" spans="2:16">
      <c r="B23" s="15">
        <v>1990</v>
      </c>
      <c r="C23" s="15"/>
      <c r="D23" s="15"/>
      <c r="E23" s="15"/>
      <c r="F23" s="15"/>
      <c r="G23" s="15"/>
      <c r="H23" s="15"/>
      <c r="I23" s="15"/>
    </row>
    <row r="24" spans="2:16">
      <c r="B24" s="15"/>
      <c r="C24" s="15"/>
      <c r="D24" s="15"/>
      <c r="E24" s="15"/>
      <c r="F24" s="15"/>
      <c r="G24" s="15"/>
      <c r="H24" s="15"/>
      <c r="I24" s="15"/>
      <c r="K24" t="s">
        <v>101</v>
      </c>
      <c r="L24" t="s">
        <v>102</v>
      </c>
    </row>
    <row r="25" spans="2:16">
      <c r="B25" s="15"/>
      <c r="C25" s="15"/>
      <c r="D25" s="15"/>
      <c r="E25" s="15"/>
      <c r="F25" s="15"/>
      <c r="G25" s="15"/>
      <c r="H25" s="15"/>
      <c r="I25" s="15"/>
    </row>
    <row r="26" spans="2:16">
      <c r="B26" s="15"/>
      <c r="C26" s="15"/>
      <c r="D26" s="15"/>
      <c r="E26" s="15"/>
      <c r="F26" s="15"/>
      <c r="G26" s="15"/>
      <c r="H26" s="15"/>
      <c r="I26" s="15"/>
      <c r="L26">
        <v>2016</v>
      </c>
      <c r="M26">
        <v>2020</v>
      </c>
      <c r="N26">
        <v>2030</v>
      </c>
      <c r="O26">
        <v>2040</v>
      </c>
    </row>
    <row r="27" spans="2:16">
      <c r="B27" s="15"/>
      <c r="C27" s="15"/>
      <c r="D27" s="15"/>
      <c r="E27" s="15"/>
      <c r="F27" s="15"/>
      <c r="G27" s="15"/>
      <c r="H27" s="15"/>
      <c r="I27" s="15"/>
      <c r="K27" t="s">
        <v>103</v>
      </c>
      <c r="L27">
        <v>115.9</v>
      </c>
      <c r="M27">
        <v>116.4</v>
      </c>
      <c r="N27">
        <v>113.2</v>
      </c>
      <c r="O27">
        <v>114.6</v>
      </c>
    </row>
    <row r="28" spans="2:16">
      <c r="K28" t="s">
        <v>104</v>
      </c>
      <c r="L28">
        <v>115.9</v>
      </c>
      <c r="M28">
        <v>116.4</v>
      </c>
      <c r="N28">
        <v>103.8</v>
      </c>
      <c r="O28">
        <v>101.2</v>
      </c>
    </row>
    <row r="30" spans="2:16">
      <c r="K30" t="s">
        <v>105</v>
      </c>
      <c r="L30" t="s">
        <v>106</v>
      </c>
    </row>
    <row r="32" spans="2:16">
      <c r="L32">
        <v>2010</v>
      </c>
      <c r="M32">
        <v>2015</v>
      </c>
      <c r="N32">
        <v>2020</v>
      </c>
      <c r="O32">
        <v>2025</v>
      </c>
      <c r="P32">
        <v>2030</v>
      </c>
    </row>
    <row r="33" spans="2:23">
      <c r="B33" s="1" t="s">
        <v>67</v>
      </c>
      <c r="K33" t="s">
        <v>107</v>
      </c>
      <c r="L33">
        <v>504</v>
      </c>
      <c r="M33">
        <v>433</v>
      </c>
      <c r="N33">
        <v>406</v>
      </c>
      <c r="O33">
        <v>358</v>
      </c>
      <c r="P33">
        <v>328</v>
      </c>
    </row>
    <row r="34" spans="2:23">
      <c r="B34" s="1"/>
      <c r="D34">
        <v>2011</v>
      </c>
      <c r="E34">
        <v>2012</v>
      </c>
      <c r="F34">
        <v>2013</v>
      </c>
      <c r="G34">
        <v>2014</v>
      </c>
      <c r="H34">
        <v>2015</v>
      </c>
      <c r="I34">
        <v>2016</v>
      </c>
      <c r="J34">
        <v>2017</v>
      </c>
      <c r="K34" t="s">
        <v>108</v>
      </c>
      <c r="L34">
        <v>200</v>
      </c>
      <c r="M34">
        <v>156</v>
      </c>
      <c r="N34">
        <v>144</v>
      </c>
      <c r="O34">
        <v>115</v>
      </c>
      <c r="P34">
        <v>109</v>
      </c>
      <c r="S34">
        <v>2026</v>
      </c>
      <c r="T34">
        <v>2027</v>
      </c>
      <c r="U34">
        <v>2028</v>
      </c>
      <c r="V34">
        <v>2029</v>
      </c>
      <c r="W34">
        <v>2030</v>
      </c>
    </row>
    <row r="35" spans="2:23">
      <c r="B35" t="s">
        <v>68</v>
      </c>
      <c r="D35">
        <v>0.129</v>
      </c>
      <c r="E35">
        <v>0.154</v>
      </c>
      <c r="F35">
        <v>0.16700000000000001</v>
      </c>
      <c r="G35">
        <v>0.17100000000000001</v>
      </c>
      <c r="H35">
        <v>0.17499999999999999</v>
      </c>
      <c r="I35">
        <v>0.17399999999999999</v>
      </c>
      <c r="J35">
        <v>0.183</v>
      </c>
      <c r="S35">
        <v>0.25</v>
      </c>
      <c r="T35">
        <v>0.26</v>
      </c>
      <c r="U35">
        <v>0.27</v>
      </c>
      <c r="V35">
        <v>0.28000000000000003</v>
      </c>
      <c r="W35">
        <v>0.3</v>
      </c>
    </row>
    <row r="36" spans="2:23">
      <c r="B36" t="s">
        <v>69</v>
      </c>
      <c r="D36">
        <v>0.23499999999999999</v>
      </c>
      <c r="E36">
        <v>0.27400000000000002</v>
      </c>
      <c r="F36">
        <v>0.313</v>
      </c>
      <c r="G36">
        <v>0.33400000000000002</v>
      </c>
      <c r="H36">
        <v>0.33500000000000002</v>
      </c>
      <c r="I36">
        <v>0.34</v>
      </c>
      <c r="J36">
        <v>0.34100000000000003</v>
      </c>
      <c r="K36" t="s">
        <v>109</v>
      </c>
      <c r="L36" t="s">
        <v>110</v>
      </c>
      <c r="S36">
        <v>0.44700000000000001</v>
      </c>
      <c r="T36">
        <v>0.47399999999999998</v>
      </c>
      <c r="U36">
        <v>0.501</v>
      </c>
      <c r="V36">
        <v>0.52700000000000002</v>
      </c>
      <c r="W36">
        <v>0.55400000000000005</v>
      </c>
    </row>
    <row r="37" spans="2:23">
      <c r="B37" t="s">
        <v>70</v>
      </c>
      <c r="D37">
        <v>128200</v>
      </c>
      <c r="E37">
        <v>127100</v>
      </c>
      <c r="F37">
        <v>123900</v>
      </c>
      <c r="G37">
        <v>118500</v>
      </c>
      <c r="H37">
        <v>121500</v>
      </c>
      <c r="I37">
        <v>121200</v>
      </c>
      <c r="J37">
        <v>120400</v>
      </c>
      <c r="S37">
        <v>115100</v>
      </c>
      <c r="T37">
        <v>114200</v>
      </c>
      <c r="U37">
        <v>113300</v>
      </c>
      <c r="V37">
        <v>112400</v>
      </c>
      <c r="W37">
        <v>111400</v>
      </c>
    </row>
    <row r="38" spans="2:23">
      <c r="B38" t="s">
        <v>71</v>
      </c>
      <c r="D38">
        <v>29800</v>
      </c>
      <c r="E38">
        <v>29300</v>
      </c>
      <c r="F38">
        <v>28400</v>
      </c>
      <c r="G38">
        <v>27700</v>
      </c>
      <c r="H38">
        <v>28200</v>
      </c>
      <c r="I38">
        <v>27900</v>
      </c>
      <c r="J38">
        <v>28500</v>
      </c>
      <c r="L38">
        <v>2010</v>
      </c>
      <c r="M38">
        <v>2015</v>
      </c>
      <c r="N38">
        <v>2020</v>
      </c>
      <c r="O38">
        <v>2025</v>
      </c>
      <c r="P38">
        <v>2030</v>
      </c>
      <c r="S38">
        <v>28600</v>
      </c>
      <c r="T38">
        <v>28700</v>
      </c>
      <c r="U38">
        <v>28800</v>
      </c>
      <c r="V38">
        <v>28900</v>
      </c>
      <c r="W38">
        <v>29000</v>
      </c>
    </row>
    <row r="39" spans="2:23">
      <c r="K39" t="s">
        <v>111</v>
      </c>
      <c r="L39">
        <v>425</v>
      </c>
      <c r="M39">
        <v>356</v>
      </c>
      <c r="N39">
        <v>331</v>
      </c>
      <c r="O39">
        <v>288</v>
      </c>
      <c r="P39">
        <v>261</v>
      </c>
    </row>
    <row r="40" spans="2:23">
      <c r="K40" t="s">
        <v>112</v>
      </c>
      <c r="L40">
        <v>47</v>
      </c>
      <c r="M40">
        <v>43</v>
      </c>
      <c r="N40">
        <v>41</v>
      </c>
      <c r="O40">
        <v>39</v>
      </c>
      <c r="P40">
        <v>37</v>
      </c>
    </row>
    <row r="41" spans="2:23">
      <c r="B41" t="s">
        <v>72</v>
      </c>
      <c r="M41">
        <v>148200</v>
      </c>
      <c r="N41">
        <v>146600</v>
      </c>
      <c r="O41">
        <v>144900</v>
      </c>
      <c r="P41">
        <v>143300</v>
      </c>
      <c r="Q41">
        <v>141600</v>
      </c>
      <c r="R41">
        <v>140000</v>
      </c>
      <c r="S41">
        <v>198400</v>
      </c>
      <c r="T41">
        <v>136800</v>
      </c>
      <c r="U41">
        <v>135200</v>
      </c>
      <c r="V41">
        <v>133600</v>
      </c>
      <c r="W41">
        <v>132000</v>
      </c>
    </row>
    <row r="42" spans="2:23">
      <c r="B42" t="s">
        <v>73</v>
      </c>
      <c r="M42">
        <v>116400</v>
      </c>
      <c r="N42">
        <v>115100</v>
      </c>
      <c r="O42">
        <v>113900</v>
      </c>
      <c r="P42">
        <v>112600</v>
      </c>
      <c r="Q42">
        <v>111400</v>
      </c>
      <c r="R42">
        <v>110200</v>
      </c>
      <c r="S42">
        <v>108900</v>
      </c>
      <c r="T42">
        <v>107600</v>
      </c>
      <c r="U42">
        <v>106300</v>
      </c>
      <c r="V42">
        <v>105100</v>
      </c>
      <c r="W42">
        <v>103800</v>
      </c>
    </row>
    <row r="47" spans="2:23">
      <c r="C47">
        <v>2017</v>
      </c>
      <c r="D47">
        <v>2020</v>
      </c>
      <c r="E47">
        <v>2025</v>
      </c>
      <c r="F47">
        <v>2030</v>
      </c>
      <c r="G47">
        <v>2035</v>
      </c>
      <c r="H47">
        <v>2040</v>
      </c>
    </row>
    <row r="48" spans="2:23">
      <c r="B48" t="s">
        <v>74</v>
      </c>
      <c r="C48">
        <v>60.6</v>
      </c>
      <c r="D48">
        <v>61.2</v>
      </c>
      <c r="E48">
        <v>62.2</v>
      </c>
      <c r="F48">
        <v>63.3</v>
      </c>
      <c r="G48">
        <v>64.400000000000006</v>
      </c>
      <c r="H48">
        <v>65.400000000000006</v>
      </c>
    </row>
    <row r="52" spans="2:19">
      <c r="B52" t="s">
        <v>75</v>
      </c>
    </row>
    <row r="53" spans="2:19">
      <c r="C53">
        <v>2010</v>
      </c>
      <c r="D53">
        <v>2011</v>
      </c>
      <c r="E53">
        <v>2012</v>
      </c>
      <c r="F53">
        <v>2013</v>
      </c>
      <c r="G53">
        <v>2014</v>
      </c>
      <c r="H53">
        <v>2015</v>
      </c>
      <c r="I53">
        <v>2016</v>
      </c>
      <c r="K53">
        <v>520</v>
      </c>
      <c r="L53">
        <v>581</v>
      </c>
      <c r="M53">
        <v>504</v>
      </c>
      <c r="N53">
        <v>433</v>
      </c>
      <c r="O53">
        <v>419</v>
      </c>
      <c r="P53">
        <v>399</v>
      </c>
      <c r="Q53">
        <v>384</v>
      </c>
      <c r="R53">
        <v>374</v>
      </c>
      <c r="S53">
        <v>367</v>
      </c>
    </row>
    <row r="54" spans="2:19">
      <c r="B54" t="s">
        <v>65</v>
      </c>
      <c r="C54">
        <v>177900</v>
      </c>
      <c r="D54">
        <v>172500</v>
      </c>
      <c r="E54">
        <v>165700</v>
      </c>
      <c r="F54">
        <v>159500</v>
      </c>
      <c r="G54">
        <v>151000</v>
      </c>
      <c r="H54">
        <v>156200</v>
      </c>
      <c r="I54">
        <v>154700</v>
      </c>
      <c r="L54">
        <f t="shared" ref="L54:S54" si="0">L53/$K$53</f>
        <v>1.1173076923076923</v>
      </c>
      <c r="M54">
        <f t="shared" si="0"/>
        <v>0.96923076923076923</v>
      </c>
      <c r="N54">
        <f t="shared" si="0"/>
        <v>0.83269230769230773</v>
      </c>
      <c r="O54">
        <f t="shared" si="0"/>
        <v>0.80576923076923079</v>
      </c>
      <c r="P54">
        <f t="shared" si="0"/>
        <v>0.76730769230769236</v>
      </c>
      <c r="Q54">
        <f t="shared" si="0"/>
        <v>0.7384615384615385</v>
      </c>
      <c r="R54">
        <f t="shared" si="0"/>
        <v>0.71923076923076923</v>
      </c>
      <c r="S54">
        <f t="shared" si="0"/>
        <v>0.70576923076923082</v>
      </c>
    </row>
    <row r="55" spans="2:19">
      <c r="B55" t="s">
        <v>76</v>
      </c>
      <c r="C55">
        <v>13700</v>
      </c>
      <c r="D55">
        <v>15400</v>
      </c>
      <c r="E55">
        <v>15700</v>
      </c>
      <c r="F55">
        <v>13500</v>
      </c>
      <c r="G55">
        <v>13400</v>
      </c>
      <c r="H55">
        <v>12300</v>
      </c>
      <c r="I55">
        <v>11000</v>
      </c>
    </row>
    <row r="56" spans="2:19">
      <c r="B56" t="s">
        <v>77</v>
      </c>
      <c r="C56">
        <v>69500</v>
      </c>
      <c r="D56">
        <v>67200</v>
      </c>
      <c r="E56">
        <v>59900</v>
      </c>
      <c r="F56">
        <v>57400</v>
      </c>
      <c r="G56">
        <v>55800</v>
      </c>
      <c r="H56">
        <v>57200</v>
      </c>
      <c r="I56">
        <v>55300</v>
      </c>
    </row>
    <row r="57" spans="2:19">
      <c r="B57" t="s">
        <v>78</v>
      </c>
      <c r="C57">
        <v>68100</v>
      </c>
      <c r="D57">
        <v>63800</v>
      </c>
      <c r="E57">
        <v>61400</v>
      </c>
      <c r="F57">
        <v>57400</v>
      </c>
      <c r="G57">
        <v>50700</v>
      </c>
      <c r="H57">
        <v>55300</v>
      </c>
      <c r="I57">
        <v>58100</v>
      </c>
    </row>
    <row r="58" spans="2:19">
      <c r="B58" t="s">
        <v>79</v>
      </c>
      <c r="C58">
        <v>21900</v>
      </c>
      <c r="D58">
        <v>21000</v>
      </c>
      <c r="E58">
        <v>23900</v>
      </c>
      <c r="F58">
        <v>26400</v>
      </c>
      <c r="G58">
        <v>26500</v>
      </c>
      <c r="H58">
        <v>26300</v>
      </c>
      <c r="I58">
        <v>26000</v>
      </c>
    </row>
    <row r="59" spans="2:19">
      <c r="B59" t="s">
        <v>80</v>
      </c>
      <c r="C59">
        <v>3800</v>
      </c>
      <c r="D59">
        <v>3800</v>
      </c>
      <c r="E59">
        <v>3700</v>
      </c>
      <c r="F59">
        <v>3600</v>
      </c>
      <c r="G59">
        <v>3800</v>
      </c>
      <c r="H59">
        <v>4000</v>
      </c>
      <c r="I59">
        <v>3200</v>
      </c>
    </row>
    <row r="60" spans="2:19">
      <c r="B60" t="s">
        <v>81</v>
      </c>
      <c r="C60">
        <v>1000</v>
      </c>
      <c r="D60">
        <v>1100</v>
      </c>
      <c r="E60">
        <v>1100</v>
      </c>
      <c r="F60">
        <v>1100</v>
      </c>
      <c r="G60">
        <v>1100</v>
      </c>
      <c r="H60">
        <v>1100</v>
      </c>
      <c r="I60">
        <v>1200</v>
      </c>
    </row>
    <row r="62" spans="2:19">
      <c r="B62" t="s">
        <v>82</v>
      </c>
    </row>
    <row r="63" spans="2:19">
      <c r="C63">
        <v>2010</v>
      </c>
      <c r="D63">
        <v>2011</v>
      </c>
      <c r="E63">
        <v>2012</v>
      </c>
      <c r="F63">
        <v>2013</v>
      </c>
      <c r="G63">
        <v>2014</v>
      </c>
      <c r="H63">
        <v>2015</v>
      </c>
      <c r="I63">
        <v>2016</v>
      </c>
    </row>
    <row r="64" spans="2:19">
      <c r="B64" t="s">
        <v>65</v>
      </c>
      <c r="C64" s="17">
        <v>128500</v>
      </c>
      <c r="D64">
        <v>123100</v>
      </c>
      <c r="E64">
        <v>121800</v>
      </c>
      <c r="F64">
        <v>118500</v>
      </c>
      <c r="G64">
        <v>113300</v>
      </c>
      <c r="H64">
        <v>116200</v>
      </c>
      <c r="I64">
        <v>115900</v>
      </c>
    </row>
    <row r="65" spans="2:12">
      <c r="B65" t="s">
        <v>76</v>
      </c>
      <c r="C65" s="17">
        <v>2900</v>
      </c>
      <c r="D65">
        <v>3400</v>
      </c>
      <c r="E65">
        <v>3100</v>
      </c>
      <c r="F65">
        <v>2200</v>
      </c>
      <c r="G65">
        <v>2100</v>
      </c>
      <c r="H65">
        <v>1500</v>
      </c>
      <c r="I65">
        <v>1800</v>
      </c>
    </row>
    <row r="66" spans="2:12">
      <c r="B66" t="s">
        <v>77</v>
      </c>
      <c r="C66" s="17">
        <v>48700</v>
      </c>
      <c r="D66">
        <v>48300</v>
      </c>
      <c r="E66">
        <v>45200</v>
      </c>
      <c r="F66">
        <v>43800</v>
      </c>
      <c r="G66">
        <v>44300</v>
      </c>
      <c r="H66">
        <v>44300</v>
      </c>
      <c r="I66">
        <v>43800</v>
      </c>
    </row>
    <row r="67" spans="2:12">
      <c r="B67" t="s">
        <v>78</v>
      </c>
      <c r="C67" s="17">
        <v>38500</v>
      </c>
      <c r="D67">
        <v>35500</v>
      </c>
      <c r="E67">
        <v>35700</v>
      </c>
      <c r="F67">
        <v>35400</v>
      </c>
      <c r="G67">
        <v>31200</v>
      </c>
      <c r="H67">
        <v>33200</v>
      </c>
      <c r="I67">
        <v>33500</v>
      </c>
    </row>
    <row r="68" spans="2:12">
      <c r="B68" t="s">
        <v>79</v>
      </c>
      <c r="C68" s="17">
        <v>9100</v>
      </c>
      <c r="D68">
        <v>6500</v>
      </c>
      <c r="E68">
        <v>8600</v>
      </c>
      <c r="F68">
        <v>8500</v>
      </c>
      <c r="G68">
        <v>7500</v>
      </c>
      <c r="H68">
        <v>8400</v>
      </c>
      <c r="I68">
        <v>8000</v>
      </c>
    </row>
    <row r="69" spans="2:12">
      <c r="B69" t="s">
        <v>80</v>
      </c>
      <c r="C69" s="17">
        <v>25700</v>
      </c>
      <c r="D69">
        <v>26000</v>
      </c>
      <c r="E69">
        <v>25500</v>
      </c>
      <c r="F69">
        <v>24700</v>
      </c>
      <c r="G69">
        <v>24200</v>
      </c>
      <c r="H69">
        <v>24700</v>
      </c>
      <c r="I69">
        <v>24600</v>
      </c>
    </row>
    <row r="70" spans="2:12">
      <c r="B70" t="s">
        <v>81</v>
      </c>
      <c r="C70" s="17">
        <v>200</v>
      </c>
      <c r="D70">
        <v>200</v>
      </c>
      <c r="E70">
        <v>300</v>
      </c>
      <c r="F70">
        <v>300</v>
      </c>
      <c r="G70">
        <v>300</v>
      </c>
      <c r="H70">
        <v>300</v>
      </c>
      <c r="I70">
        <v>300</v>
      </c>
    </row>
    <row r="71" spans="2:12">
      <c r="B71" t="s">
        <v>83</v>
      </c>
      <c r="C71" s="17">
        <v>3300</v>
      </c>
      <c r="D71">
        <v>3200</v>
      </c>
      <c r="E71">
        <v>3400</v>
      </c>
      <c r="F71">
        <v>3700</v>
      </c>
      <c r="G71">
        <v>3700</v>
      </c>
      <c r="H71">
        <v>3900</v>
      </c>
      <c r="I71">
        <v>4000</v>
      </c>
    </row>
    <row r="72" spans="2:12">
      <c r="C72" s="17"/>
      <c r="L72" s="18"/>
    </row>
    <row r="73" spans="2:12">
      <c r="C73" s="17"/>
      <c r="L73" s="18"/>
    </row>
    <row r="74" spans="2:12">
      <c r="B74" t="s">
        <v>84</v>
      </c>
      <c r="C74" s="17">
        <v>2010</v>
      </c>
      <c r="D74">
        <v>2015</v>
      </c>
      <c r="E74">
        <v>2020</v>
      </c>
      <c r="F74">
        <v>2025</v>
      </c>
      <c r="G74" s="17">
        <v>2030</v>
      </c>
      <c r="H74">
        <v>2035</v>
      </c>
      <c r="I74">
        <v>2040</v>
      </c>
      <c r="J74">
        <v>2045</v>
      </c>
      <c r="K74" s="17">
        <v>2050</v>
      </c>
      <c r="L74" s="18"/>
    </row>
    <row r="75" spans="2:12">
      <c r="B75" t="s">
        <v>85</v>
      </c>
      <c r="C75" s="17">
        <f>+C64</f>
        <v>128500</v>
      </c>
      <c r="D75">
        <f>H64</f>
        <v>116200</v>
      </c>
      <c r="E75">
        <f>M42</f>
        <v>116400</v>
      </c>
      <c r="F75">
        <f>R42</f>
        <v>110200</v>
      </c>
      <c r="G75">
        <f>W42</f>
        <v>103800</v>
      </c>
      <c r="L75" s="18"/>
    </row>
    <row r="76" spans="2:12">
      <c r="B76" t="s">
        <v>86</v>
      </c>
      <c r="C76">
        <v>1604932</v>
      </c>
      <c r="D76">
        <v>1557180</v>
      </c>
      <c r="E76">
        <v>1666404</v>
      </c>
      <c r="F76">
        <v>1766986</v>
      </c>
      <c r="G76">
        <v>1874834</v>
      </c>
      <c r="H76">
        <v>2019407</v>
      </c>
      <c r="I76">
        <v>2182555</v>
      </c>
      <c r="L76" s="18"/>
    </row>
    <row r="77" spans="2:12">
      <c r="B77" t="s">
        <v>87</v>
      </c>
      <c r="C77">
        <f>1000*C75/C76</f>
        <v>80.065697487494802</v>
      </c>
      <c r="D77">
        <f>1000*D75/D76</f>
        <v>74.622073234950363</v>
      </c>
      <c r="E77">
        <f>1000*E75/E76</f>
        <v>69.851008518942592</v>
      </c>
      <c r="F77">
        <f>1000*F75/F76</f>
        <v>62.36608552642749</v>
      </c>
      <c r="G77">
        <f>1000*G75/G76</f>
        <v>55.364901639291801</v>
      </c>
      <c r="L77" s="18"/>
    </row>
    <row r="78" spans="2:12">
      <c r="L78" s="18"/>
    </row>
    <row r="79" spans="2:12">
      <c r="L79" s="18"/>
    </row>
    <row r="80" spans="2:12">
      <c r="L80" s="18"/>
    </row>
    <row r="81" spans="12:12">
      <c r="L81" s="18"/>
    </row>
    <row r="82" spans="12:12">
      <c r="L82" s="18"/>
    </row>
    <row r="83" spans="12:12">
      <c r="L83" s="18"/>
    </row>
    <row r="84" spans="12:12">
      <c r="L84" s="18"/>
    </row>
    <row r="85" spans="12:12">
      <c r="L85" s="18"/>
    </row>
    <row r="86" spans="12:12">
      <c r="L86" s="18"/>
    </row>
    <row r="87" spans="12:12">
      <c r="L87" s="18"/>
    </row>
    <row r="88" spans="12:12">
      <c r="L88" s="18"/>
    </row>
    <row r="89" spans="12:12">
      <c r="L89" s="18"/>
    </row>
    <row r="90" spans="12:12">
      <c r="L90" s="18"/>
    </row>
    <row r="91" spans="12:12">
      <c r="L91" s="18"/>
    </row>
    <row r="92" spans="12:12">
      <c r="L92" s="18"/>
    </row>
    <row r="93" spans="12:12">
      <c r="L93" s="18"/>
    </row>
    <row r="94" spans="12:12">
      <c r="L94" s="18"/>
    </row>
    <row r="95" spans="12:12">
      <c r="L95" s="18"/>
    </row>
    <row r="96" spans="12:12">
      <c r="L96" s="18"/>
    </row>
    <row r="97" spans="12:12">
      <c r="L97" s="18"/>
    </row>
    <row r="98" spans="12:12">
      <c r="L98" s="18"/>
    </row>
    <row r="99" spans="12:12">
      <c r="L99" s="18"/>
    </row>
    <row r="100" spans="12:12">
      <c r="L100" s="18"/>
    </row>
    <row r="101" spans="12:12">
      <c r="L101" s="18"/>
    </row>
    <row r="102" spans="12:12">
      <c r="L102" s="18"/>
    </row>
    <row r="103" spans="12:12">
      <c r="L103" s="18"/>
    </row>
    <row r="104" spans="12:12">
      <c r="L104" s="18"/>
    </row>
    <row r="105" spans="12:12">
      <c r="L105" s="18"/>
    </row>
    <row r="106" spans="12:12">
      <c r="L106" s="18"/>
    </row>
    <row r="107" spans="12:12">
      <c r="L107" s="18"/>
    </row>
    <row r="108" spans="12:12">
      <c r="L108" s="18"/>
    </row>
    <row r="109" spans="12:12">
      <c r="L109" s="18"/>
    </row>
    <row r="110" spans="12:12">
      <c r="L110" s="18"/>
    </row>
    <row r="111" spans="12:12">
      <c r="L111" s="18"/>
    </row>
    <row r="112" spans="12:12">
      <c r="L112" s="18"/>
    </row>
    <row r="113" spans="12:12">
      <c r="L113" s="18"/>
    </row>
    <row r="114" spans="12:12">
      <c r="L114" s="18"/>
    </row>
    <row r="115" spans="12:12">
      <c r="L115" s="18"/>
    </row>
    <row r="116" spans="12:12">
      <c r="L116" s="18"/>
    </row>
    <row r="117" spans="12:12">
      <c r="L117" s="18"/>
    </row>
    <row r="118" spans="12:12">
      <c r="L118" s="18"/>
    </row>
    <row r="119" spans="12:12">
      <c r="L119" s="18"/>
    </row>
    <row r="120" spans="12:12">
      <c r="L120" s="18"/>
    </row>
    <row r="121" spans="12:12">
      <c r="L121" s="18"/>
    </row>
    <row r="122" spans="12:12">
      <c r="L122" s="18"/>
    </row>
    <row r="123" spans="12:12">
      <c r="L123" s="18"/>
    </row>
    <row r="124" spans="12:12">
      <c r="L124" s="18"/>
    </row>
    <row r="125" spans="12:12">
      <c r="L125" s="18"/>
    </row>
    <row r="126" spans="12:12">
      <c r="L126" s="18"/>
    </row>
    <row r="127" spans="12:12">
      <c r="L127" s="18"/>
    </row>
    <row r="128" spans="12:12">
      <c r="L128" s="18"/>
    </row>
    <row r="129" spans="12:12">
      <c r="L129" s="18"/>
    </row>
    <row r="130" spans="12:12">
      <c r="L130" s="18"/>
    </row>
    <row r="131" spans="12:12">
      <c r="L131" s="18"/>
    </row>
    <row r="132" spans="12:12">
      <c r="L132" s="18"/>
    </row>
    <row r="133" spans="12:12">
      <c r="L133" s="18"/>
    </row>
    <row r="134" spans="12:12">
      <c r="L134" s="18"/>
    </row>
    <row r="135" spans="12:12">
      <c r="L135" s="18"/>
    </row>
    <row r="136" spans="12:12">
      <c r="L136" s="18"/>
    </row>
    <row r="137" spans="12:12">
      <c r="L137" s="18"/>
    </row>
    <row r="138" spans="12:12">
      <c r="L138" s="18"/>
    </row>
    <row r="139" spans="12:12">
      <c r="L139" s="18"/>
    </row>
    <row r="140" spans="12:12">
      <c r="L140" s="18"/>
    </row>
    <row r="141" spans="12:12">
      <c r="L141" s="1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3876C3-2987-4F47-A8DE-ED255855888A}">
  <dimension ref="A1:AP53"/>
  <sheetViews>
    <sheetView topLeftCell="A10" workbookViewId="0">
      <selection activeCell="B15" sqref="B15"/>
    </sheetView>
  </sheetViews>
  <sheetFormatPr defaultColWidth="8.77734375" defaultRowHeight="14.4"/>
  <cols>
    <col min="1" max="1" width="11.44140625" bestFit="1" customWidth="1"/>
  </cols>
  <sheetData>
    <row r="1" spans="1:42">
      <c r="A1" s="12" t="s">
        <v>38</v>
      </c>
      <c r="B1">
        <v>2010</v>
      </c>
      <c r="C1">
        <v>2011</v>
      </c>
      <c r="D1">
        <v>2012</v>
      </c>
      <c r="E1">
        <v>2013</v>
      </c>
      <c r="F1">
        <v>2014</v>
      </c>
      <c r="G1">
        <v>2015</v>
      </c>
      <c r="H1">
        <v>2016</v>
      </c>
      <c r="I1">
        <v>2017</v>
      </c>
      <c r="J1">
        <v>2018</v>
      </c>
      <c r="K1">
        <v>2019</v>
      </c>
      <c r="L1">
        <v>2020</v>
      </c>
      <c r="M1">
        <v>2021</v>
      </c>
      <c r="N1">
        <v>2022</v>
      </c>
      <c r="O1">
        <v>2023</v>
      </c>
      <c r="P1">
        <v>2024</v>
      </c>
      <c r="Q1">
        <v>2025</v>
      </c>
      <c r="R1">
        <v>2026</v>
      </c>
      <c r="S1">
        <v>2027</v>
      </c>
      <c r="T1">
        <v>2028</v>
      </c>
      <c r="U1">
        <v>2029</v>
      </c>
      <c r="V1">
        <v>2030</v>
      </c>
      <c r="W1">
        <v>2031</v>
      </c>
      <c r="X1">
        <v>2032</v>
      </c>
      <c r="Y1">
        <v>2033</v>
      </c>
      <c r="Z1">
        <v>2034</v>
      </c>
      <c r="AA1">
        <v>2035</v>
      </c>
      <c r="AB1">
        <v>2036</v>
      </c>
      <c r="AC1">
        <v>2037</v>
      </c>
      <c r="AD1">
        <v>2038</v>
      </c>
      <c r="AE1">
        <v>2039</v>
      </c>
      <c r="AF1">
        <v>2040</v>
      </c>
      <c r="AG1">
        <v>2041</v>
      </c>
      <c r="AH1">
        <v>2042</v>
      </c>
      <c r="AI1">
        <v>2043</v>
      </c>
      <c r="AJ1">
        <v>2044</v>
      </c>
      <c r="AK1">
        <v>2045</v>
      </c>
      <c r="AL1">
        <v>2046</v>
      </c>
      <c r="AM1">
        <v>2047</v>
      </c>
      <c r="AN1">
        <v>2048</v>
      </c>
      <c r="AO1">
        <v>2049</v>
      </c>
      <c r="AP1">
        <v>2050</v>
      </c>
    </row>
    <row r="2" spans="1:42">
      <c r="A2" s="6" t="s">
        <v>39</v>
      </c>
      <c r="B2">
        <v>62.34</v>
      </c>
      <c r="C2">
        <v>62.5399999999999</v>
      </c>
      <c r="D2">
        <v>63.591799999999999</v>
      </c>
      <c r="E2">
        <v>64.309899999999999</v>
      </c>
      <c r="F2">
        <v>63.834743000000003</v>
      </c>
      <c r="G2">
        <v>62.427182999999999</v>
      </c>
      <c r="H2">
        <v>61.828719</v>
      </c>
      <c r="I2">
        <v>60.536807500000002</v>
      </c>
      <c r="J2">
        <v>59.291190999999998</v>
      </c>
      <c r="K2">
        <v>59.0282725</v>
      </c>
      <c r="L2">
        <v>58.696956999999998</v>
      </c>
      <c r="M2">
        <v>57.685592</v>
      </c>
      <c r="N2">
        <v>56.953142999999997</v>
      </c>
      <c r="O2">
        <v>57.053394500000003</v>
      </c>
      <c r="P2">
        <v>57.119170500000003</v>
      </c>
      <c r="Q2">
        <v>56.569693999999998</v>
      </c>
      <c r="R2">
        <v>56.215448500000001</v>
      </c>
      <c r="S2">
        <v>56.540692999999997</v>
      </c>
      <c r="T2">
        <v>56.7627545</v>
      </c>
      <c r="U2">
        <v>56.41236</v>
      </c>
      <c r="V2">
        <v>56.119541499999997</v>
      </c>
      <c r="W2">
        <v>56.306835499999998</v>
      </c>
      <c r="X2">
        <v>56.454797499999998</v>
      </c>
      <c r="Y2">
        <v>56.251758500000001</v>
      </c>
      <c r="Z2">
        <v>56.168343499999999</v>
      </c>
      <c r="AA2">
        <v>56.483535500000002</v>
      </c>
      <c r="AB2">
        <v>56.684955500000001</v>
      </c>
      <c r="AC2">
        <v>56.507621</v>
      </c>
      <c r="AD2">
        <v>56.412990000000001</v>
      </c>
      <c r="AE2">
        <v>56.582754999999999</v>
      </c>
      <c r="AF2">
        <v>56.520767499999998</v>
      </c>
      <c r="AG2">
        <v>56.096192500000001</v>
      </c>
      <c r="AH2">
        <v>55.902610000000003</v>
      </c>
      <c r="AI2">
        <v>56.1093805</v>
      </c>
      <c r="AJ2">
        <v>56.174923</v>
      </c>
      <c r="AK2">
        <v>55.908099</v>
      </c>
      <c r="AL2">
        <v>55.754013</v>
      </c>
      <c r="AM2">
        <v>55.821462500000003</v>
      </c>
      <c r="AN2">
        <v>55.756687499999998</v>
      </c>
      <c r="AO2">
        <v>55.475873</v>
      </c>
      <c r="AP2">
        <v>55.283681999999999</v>
      </c>
    </row>
    <row r="3" spans="1:42">
      <c r="A3" s="6" t="s">
        <v>40</v>
      </c>
      <c r="B3">
        <v>62.34</v>
      </c>
      <c r="C3">
        <v>62.5399999999999</v>
      </c>
      <c r="D3">
        <v>63.591799999999999</v>
      </c>
      <c r="E3">
        <v>64.309899999999999</v>
      </c>
      <c r="F3">
        <v>63.834743000000003</v>
      </c>
      <c r="G3">
        <v>62.427182999999999</v>
      </c>
      <c r="H3">
        <v>61.828719</v>
      </c>
      <c r="I3">
        <v>60.536807500000002</v>
      </c>
      <c r="J3">
        <v>59.291190999999998</v>
      </c>
      <c r="K3">
        <v>59.0282725</v>
      </c>
      <c r="L3">
        <v>58.696956999999998</v>
      </c>
      <c r="M3">
        <v>57.685592</v>
      </c>
      <c r="N3">
        <v>56.953142999999997</v>
      </c>
      <c r="O3">
        <v>57.053394500000003</v>
      </c>
      <c r="P3">
        <v>57.119170500000003</v>
      </c>
      <c r="Q3">
        <v>56.555622</v>
      </c>
      <c r="R3">
        <v>56.213579500000002</v>
      </c>
      <c r="S3">
        <v>56.579377000000001</v>
      </c>
      <c r="T3">
        <v>56.851648500000003</v>
      </c>
      <c r="U3">
        <v>56.543004000000003</v>
      </c>
      <c r="V3">
        <v>56.283631</v>
      </c>
      <c r="W3">
        <v>56.524969499999997</v>
      </c>
      <c r="X3">
        <v>56.743861000000003</v>
      </c>
      <c r="Y3">
        <v>56.591876999999997</v>
      </c>
      <c r="Z3">
        <v>56.543647999999997</v>
      </c>
      <c r="AA3">
        <v>56.907790499999997</v>
      </c>
      <c r="AB3">
        <v>57.160265500000001</v>
      </c>
      <c r="AC3">
        <v>57.010349499999997</v>
      </c>
      <c r="AD3">
        <v>56.930754999999998</v>
      </c>
      <c r="AE3">
        <v>57.133381</v>
      </c>
      <c r="AF3">
        <v>57.153201500000002</v>
      </c>
      <c r="AG3">
        <v>56.830521500000003</v>
      </c>
      <c r="AH3">
        <v>56.693304500000004</v>
      </c>
      <c r="AI3">
        <v>56.929935499999999</v>
      </c>
      <c r="AJ3">
        <v>57.056199999999997</v>
      </c>
      <c r="AK3">
        <v>56.8766435</v>
      </c>
      <c r="AL3">
        <v>56.790253999999997</v>
      </c>
      <c r="AM3">
        <v>56.937582999999997</v>
      </c>
      <c r="AN3">
        <v>57.000963499999997</v>
      </c>
      <c r="AO3">
        <v>56.854356500000002</v>
      </c>
      <c r="AP3">
        <v>56.779467500000003</v>
      </c>
    </row>
    <row r="4" spans="1:42">
      <c r="A4" s="6" t="s">
        <v>41</v>
      </c>
      <c r="B4">
        <v>62.34</v>
      </c>
      <c r="C4">
        <v>62.5399999999999</v>
      </c>
      <c r="D4">
        <v>63.591799999999999</v>
      </c>
      <c r="E4">
        <v>64.309899999999999</v>
      </c>
      <c r="F4">
        <v>63.834743000000003</v>
      </c>
      <c r="G4">
        <v>62.427182999999999</v>
      </c>
      <c r="H4">
        <v>61.828719</v>
      </c>
      <c r="I4">
        <v>60.536807500000002</v>
      </c>
      <c r="J4">
        <v>59.291190999999998</v>
      </c>
      <c r="K4">
        <v>59.0282725</v>
      </c>
      <c r="L4">
        <v>58.696956999999998</v>
      </c>
      <c r="M4">
        <v>57.685592</v>
      </c>
      <c r="N4">
        <v>56.953142999999997</v>
      </c>
      <c r="O4">
        <v>57.053394500000003</v>
      </c>
      <c r="P4">
        <v>57.119170500000003</v>
      </c>
      <c r="Q4">
        <v>56.700653000000003</v>
      </c>
      <c r="R4">
        <v>56.519292499999999</v>
      </c>
      <c r="S4">
        <v>56.936886999999999</v>
      </c>
      <c r="T4">
        <v>57.248119500000001</v>
      </c>
      <c r="U4">
        <v>57.071401999999999</v>
      </c>
      <c r="V4">
        <v>56.880593500000003</v>
      </c>
      <c r="W4">
        <v>57.067482499999997</v>
      </c>
      <c r="X4">
        <v>57.256473499999998</v>
      </c>
      <c r="Y4">
        <v>57.167200999999999</v>
      </c>
      <c r="Z4">
        <v>57.153467999999997</v>
      </c>
      <c r="AA4">
        <v>57.468310000000002</v>
      </c>
      <c r="AB4">
        <v>57.687392500000001</v>
      </c>
      <c r="AC4">
        <v>57.571944000000002</v>
      </c>
      <c r="AD4">
        <v>57.5064165</v>
      </c>
      <c r="AE4">
        <v>57.639301000000003</v>
      </c>
      <c r="AF4">
        <v>57.5957115</v>
      </c>
      <c r="AG4">
        <v>57.323307999999997</v>
      </c>
      <c r="AH4">
        <v>57.259331500000002</v>
      </c>
      <c r="AI4">
        <v>57.473121499999998</v>
      </c>
      <c r="AJ4">
        <v>57.549325000000003</v>
      </c>
      <c r="AK4">
        <v>57.391639499999997</v>
      </c>
      <c r="AL4">
        <v>57.335557999999999</v>
      </c>
      <c r="AM4">
        <v>57.456612</v>
      </c>
      <c r="AN4">
        <v>57.489926500000003</v>
      </c>
      <c r="AO4">
        <v>57.361208499999996</v>
      </c>
      <c r="AP4">
        <v>57.307095500000003</v>
      </c>
    </row>
    <row r="5" spans="1:42">
      <c r="A5" s="6" t="s">
        <v>42</v>
      </c>
      <c r="B5">
        <v>62.34</v>
      </c>
      <c r="C5">
        <v>62.5399999999999</v>
      </c>
      <c r="D5">
        <v>63.591799999999999</v>
      </c>
      <c r="E5">
        <v>64.309899999999999</v>
      </c>
      <c r="F5">
        <v>63.834743000000003</v>
      </c>
      <c r="G5">
        <v>62.427182999999999</v>
      </c>
      <c r="H5">
        <v>61.828719</v>
      </c>
      <c r="I5">
        <v>60.536807500000002</v>
      </c>
      <c r="J5">
        <v>59.291190999999998</v>
      </c>
      <c r="K5">
        <v>59.0282725</v>
      </c>
      <c r="L5">
        <v>58.696956999999998</v>
      </c>
      <c r="M5">
        <v>57.685592</v>
      </c>
      <c r="N5">
        <v>56.953142999999997</v>
      </c>
      <c r="O5">
        <v>57.053394500000003</v>
      </c>
      <c r="P5">
        <v>57.119170500000003</v>
      </c>
      <c r="Q5">
        <v>56.637645999999997</v>
      </c>
      <c r="R5">
        <v>56.452940499999997</v>
      </c>
      <c r="S5">
        <v>56.981949999999998</v>
      </c>
      <c r="T5">
        <v>57.416676500000001</v>
      </c>
      <c r="U5">
        <v>57.314772499999997</v>
      </c>
      <c r="V5">
        <v>57.310890999999998</v>
      </c>
      <c r="W5">
        <v>57.823776500000001</v>
      </c>
      <c r="X5">
        <v>58.309401999999999</v>
      </c>
      <c r="Y5">
        <v>58.430252500000002</v>
      </c>
      <c r="Z5">
        <v>58.694484000000003</v>
      </c>
      <c r="AA5">
        <v>59.416294499999999</v>
      </c>
      <c r="AB5">
        <v>60.000647000000001</v>
      </c>
      <c r="AC5">
        <v>60.083144500000003</v>
      </c>
      <c r="AD5">
        <v>60.198712999999998</v>
      </c>
      <c r="AE5">
        <v>60.731251</v>
      </c>
      <c r="AF5">
        <v>61.269541500000003</v>
      </c>
      <c r="AG5">
        <v>61.486826499999999</v>
      </c>
      <c r="AH5">
        <v>61.747092000000002</v>
      </c>
      <c r="AI5">
        <v>62.253453499999999</v>
      </c>
      <c r="AJ5">
        <v>62.628824000000002</v>
      </c>
      <c r="AK5">
        <v>62.759564500000003</v>
      </c>
      <c r="AL5">
        <v>62.791243000000001</v>
      </c>
      <c r="AM5">
        <v>62.830838999999997</v>
      </c>
      <c r="AN5">
        <v>62.890815000000003</v>
      </c>
      <c r="AO5">
        <v>62.933022000000001</v>
      </c>
      <c r="AP5">
        <v>62.976477000000003</v>
      </c>
    </row>
    <row r="7" spans="1:42">
      <c r="A7" s="12" t="s">
        <v>43</v>
      </c>
      <c r="B7">
        <v>2010</v>
      </c>
      <c r="C7">
        <v>2011</v>
      </c>
      <c r="D7">
        <v>2012</v>
      </c>
      <c r="E7">
        <v>2013</v>
      </c>
      <c r="F7">
        <v>2014</v>
      </c>
      <c r="G7">
        <v>2015</v>
      </c>
      <c r="H7">
        <v>2016</v>
      </c>
      <c r="I7">
        <v>2017</v>
      </c>
      <c r="J7">
        <v>2018</v>
      </c>
      <c r="K7">
        <v>2019</v>
      </c>
      <c r="L7">
        <v>2020</v>
      </c>
      <c r="M7">
        <v>2021</v>
      </c>
      <c r="N7">
        <v>2022</v>
      </c>
      <c r="O7">
        <v>2023</v>
      </c>
      <c r="P7">
        <v>2024</v>
      </c>
      <c r="Q7">
        <v>2025</v>
      </c>
      <c r="R7">
        <v>2026</v>
      </c>
      <c r="S7">
        <v>2027</v>
      </c>
      <c r="T7">
        <v>2028</v>
      </c>
      <c r="U7">
        <v>2029</v>
      </c>
      <c r="V7">
        <v>2030</v>
      </c>
      <c r="W7">
        <v>2031</v>
      </c>
      <c r="X7">
        <v>2032</v>
      </c>
      <c r="Y7">
        <v>2033</v>
      </c>
      <c r="Z7">
        <v>2034</v>
      </c>
      <c r="AA7">
        <v>2035</v>
      </c>
      <c r="AB7">
        <v>2036</v>
      </c>
      <c r="AC7">
        <v>2037</v>
      </c>
      <c r="AD7">
        <v>2038</v>
      </c>
      <c r="AE7">
        <v>2039</v>
      </c>
      <c r="AF7">
        <v>2040</v>
      </c>
      <c r="AG7">
        <v>2041</v>
      </c>
      <c r="AH7">
        <v>2042</v>
      </c>
      <c r="AI7">
        <v>2043</v>
      </c>
      <c r="AJ7">
        <v>2044</v>
      </c>
      <c r="AK7">
        <v>2045</v>
      </c>
      <c r="AL7">
        <v>2046</v>
      </c>
      <c r="AM7">
        <v>2047</v>
      </c>
      <c r="AN7">
        <v>2048</v>
      </c>
      <c r="AO7">
        <v>2049</v>
      </c>
      <c r="AP7">
        <v>2050</v>
      </c>
    </row>
    <row r="8" spans="1:42">
      <c r="A8" s="6" t="s">
        <v>39</v>
      </c>
      <c r="B8">
        <v>1.9305600000000001</v>
      </c>
      <c r="C8">
        <v>1.89666405</v>
      </c>
      <c r="D8">
        <v>1.8684516499999999</v>
      </c>
      <c r="E8">
        <v>1.8342693999999999</v>
      </c>
      <c r="F8">
        <v>1.7981513</v>
      </c>
      <c r="G8">
        <v>1.77226745</v>
      </c>
      <c r="H8">
        <v>1.7486727500000001</v>
      </c>
      <c r="I8">
        <v>1.7275157999999999</v>
      </c>
      <c r="J8">
        <v>1.7086380999999999</v>
      </c>
      <c r="K8">
        <v>1.6918104</v>
      </c>
      <c r="L8">
        <v>1.6783116</v>
      </c>
      <c r="M8">
        <v>1.66817785</v>
      </c>
      <c r="N8">
        <v>1.6593251</v>
      </c>
      <c r="O8">
        <v>1.6498170999999999</v>
      </c>
      <c r="P8">
        <v>1.6411459500000001</v>
      </c>
      <c r="Q8">
        <v>1.6345394</v>
      </c>
      <c r="R8">
        <v>1.62999195</v>
      </c>
      <c r="S8">
        <v>1.62685185</v>
      </c>
      <c r="T8">
        <v>1.62376495</v>
      </c>
      <c r="U8">
        <v>1.6217168500000001</v>
      </c>
      <c r="V8">
        <v>1.62027985</v>
      </c>
      <c r="W8">
        <v>1.6192377</v>
      </c>
      <c r="X8">
        <v>1.6183217000000001</v>
      </c>
      <c r="Y8">
        <v>1.6186655000000001</v>
      </c>
      <c r="Z8">
        <v>1.6198325499999999</v>
      </c>
      <c r="AA8">
        <v>1.62150515</v>
      </c>
      <c r="AB8">
        <v>1.62311155</v>
      </c>
      <c r="AC8">
        <v>1.6254924500000001</v>
      </c>
      <c r="AD8">
        <v>1.6286957500000001</v>
      </c>
      <c r="AE8">
        <v>1.6319122500000001</v>
      </c>
      <c r="AF8">
        <v>1.6355814</v>
      </c>
      <c r="AG8">
        <v>1.6399798000000001</v>
      </c>
      <c r="AH8">
        <v>1.6444993000000001</v>
      </c>
      <c r="AI8">
        <v>1.6490262</v>
      </c>
      <c r="AJ8">
        <v>1.6548409500000001</v>
      </c>
      <c r="AK8">
        <v>1.6610908499999999</v>
      </c>
      <c r="AL8">
        <v>1.6683183500000001</v>
      </c>
      <c r="AM8">
        <v>1.67668025</v>
      </c>
      <c r="AN8">
        <v>1.6857747999999999</v>
      </c>
      <c r="AO8">
        <v>1.6958964999999999</v>
      </c>
      <c r="AP8">
        <v>1.7059511000000001</v>
      </c>
    </row>
    <row r="9" spans="1:42">
      <c r="A9" s="6" t="s">
        <v>40</v>
      </c>
      <c r="B9">
        <v>1.9305600000000001</v>
      </c>
      <c r="C9">
        <v>1.89666405</v>
      </c>
      <c r="D9">
        <v>1.8684516499999999</v>
      </c>
      <c r="E9">
        <v>1.8342693999999999</v>
      </c>
      <c r="F9">
        <v>1.7981513</v>
      </c>
      <c r="G9">
        <v>1.77226745</v>
      </c>
      <c r="H9">
        <v>1.7486727500000001</v>
      </c>
      <c r="I9">
        <v>1.7275157999999999</v>
      </c>
      <c r="J9">
        <v>1.7086380999999999</v>
      </c>
      <c r="K9">
        <v>1.6918104</v>
      </c>
      <c r="L9">
        <v>1.6783116</v>
      </c>
      <c r="M9">
        <v>1.66817785</v>
      </c>
      <c r="N9">
        <v>1.65493055</v>
      </c>
      <c r="O9">
        <v>1.64327205</v>
      </c>
      <c r="P9">
        <v>1.6329334499999999</v>
      </c>
      <c r="Q9">
        <v>1.6247411</v>
      </c>
      <c r="R9">
        <v>1.6180156999999999</v>
      </c>
      <c r="S9">
        <v>1.6124141000000001</v>
      </c>
      <c r="T9">
        <v>1.60787115</v>
      </c>
      <c r="U9">
        <v>1.6041134500000001</v>
      </c>
      <c r="V9">
        <v>1.6008837</v>
      </c>
      <c r="W9">
        <v>1.5980032500000001</v>
      </c>
      <c r="X9">
        <v>1.5960926</v>
      </c>
      <c r="Y9">
        <v>1.5950551500000001</v>
      </c>
      <c r="Z9">
        <v>1.59453475</v>
      </c>
      <c r="AA9">
        <v>1.5947434</v>
      </c>
      <c r="AB9">
        <v>1.59583265</v>
      </c>
      <c r="AC9">
        <v>1.5970651499999999</v>
      </c>
      <c r="AD9">
        <v>1.5985336999999999</v>
      </c>
      <c r="AE9">
        <v>1.6009008499999999</v>
      </c>
      <c r="AF9">
        <v>1.60341165</v>
      </c>
      <c r="AG9">
        <v>1.6064892</v>
      </c>
      <c r="AH9">
        <v>1.6097496</v>
      </c>
      <c r="AI9">
        <v>1.6127425500000001</v>
      </c>
      <c r="AJ9">
        <v>1.6166682999999999</v>
      </c>
      <c r="AK9">
        <v>1.62207115</v>
      </c>
      <c r="AL9">
        <v>1.626989</v>
      </c>
      <c r="AM9">
        <v>1.6325166</v>
      </c>
      <c r="AN9">
        <v>1.63819515</v>
      </c>
      <c r="AO9">
        <v>1.64515755</v>
      </c>
      <c r="AP9">
        <v>1.65234535</v>
      </c>
    </row>
    <row r="10" spans="1:42">
      <c r="A10" s="6" t="s">
        <v>41</v>
      </c>
      <c r="B10">
        <v>1.9305600000000001</v>
      </c>
      <c r="C10">
        <v>1.89666405</v>
      </c>
      <c r="D10">
        <v>1.8684516499999999</v>
      </c>
      <c r="E10">
        <v>1.8342693999999999</v>
      </c>
      <c r="F10">
        <v>1.7981513</v>
      </c>
      <c r="G10">
        <v>1.77226745</v>
      </c>
      <c r="H10">
        <v>1.7486727500000001</v>
      </c>
      <c r="I10">
        <v>1.7275157999999999</v>
      </c>
      <c r="J10">
        <v>1.7086380999999999</v>
      </c>
      <c r="K10">
        <v>1.6918104</v>
      </c>
      <c r="L10">
        <v>1.6783116</v>
      </c>
      <c r="M10">
        <v>1.66817785</v>
      </c>
      <c r="N10">
        <v>1.6548451500000001</v>
      </c>
      <c r="O10">
        <v>1.64328875</v>
      </c>
      <c r="P10">
        <v>1.6330005000000001</v>
      </c>
      <c r="Q10">
        <v>1.6248395499999999</v>
      </c>
      <c r="R10">
        <v>1.6181323999999999</v>
      </c>
      <c r="S10">
        <v>1.6125923499999999</v>
      </c>
      <c r="T10">
        <v>1.6080531</v>
      </c>
      <c r="U10">
        <v>1.6043167</v>
      </c>
      <c r="V10">
        <v>1.60114055</v>
      </c>
      <c r="W10">
        <v>1.59830585</v>
      </c>
      <c r="X10">
        <v>1.5964497499999999</v>
      </c>
      <c r="Y10">
        <v>1.59545505</v>
      </c>
      <c r="Z10">
        <v>1.5949984500000001</v>
      </c>
      <c r="AA10">
        <v>1.59528325</v>
      </c>
      <c r="AB10">
        <v>1.5964522999999999</v>
      </c>
      <c r="AC10">
        <v>1.59775065</v>
      </c>
      <c r="AD10">
        <v>1.59925015</v>
      </c>
      <c r="AE10">
        <v>1.60163575</v>
      </c>
      <c r="AF10">
        <v>1.60412705</v>
      </c>
      <c r="AG10">
        <v>1.6071800999999999</v>
      </c>
      <c r="AH10">
        <v>1.6104425499999999</v>
      </c>
      <c r="AI10">
        <v>1.61349275</v>
      </c>
      <c r="AJ10">
        <v>1.6175005</v>
      </c>
      <c r="AK10">
        <v>1.6229745499999999</v>
      </c>
      <c r="AL10">
        <v>1.6279680000000001</v>
      </c>
      <c r="AM10">
        <v>1.63358665</v>
      </c>
      <c r="AN10">
        <v>1.6393460500000001</v>
      </c>
      <c r="AO10">
        <v>1.6464780000000001</v>
      </c>
      <c r="AP10">
        <v>1.6538565999999999</v>
      </c>
    </row>
    <row r="11" spans="1:42">
      <c r="A11" s="6" t="s">
        <v>42</v>
      </c>
      <c r="B11">
        <v>1.9305600000000001</v>
      </c>
      <c r="C11">
        <v>1.89666405</v>
      </c>
      <c r="D11">
        <v>1.8684516499999999</v>
      </c>
      <c r="E11">
        <v>1.8342693999999999</v>
      </c>
      <c r="F11">
        <v>1.7981513</v>
      </c>
      <c r="G11">
        <v>1.77226745</v>
      </c>
      <c r="H11">
        <v>1.7486727500000001</v>
      </c>
      <c r="I11">
        <v>1.7275157999999999</v>
      </c>
      <c r="J11">
        <v>1.7086380999999999</v>
      </c>
      <c r="K11">
        <v>1.6918104</v>
      </c>
      <c r="L11">
        <v>1.6783116</v>
      </c>
      <c r="M11">
        <v>1.66817785</v>
      </c>
      <c r="N11">
        <v>1.65492145</v>
      </c>
      <c r="O11">
        <v>1.6433104999999999</v>
      </c>
      <c r="P11">
        <v>1.6330111</v>
      </c>
      <c r="Q11">
        <v>1.62482335</v>
      </c>
      <c r="R11">
        <v>1.6180899</v>
      </c>
      <c r="S11">
        <v>1.6125581</v>
      </c>
      <c r="T11">
        <v>1.6080814000000001</v>
      </c>
      <c r="U11">
        <v>1.6044166500000001</v>
      </c>
      <c r="V11">
        <v>1.60128385</v>
      </c>
      <c r="W11">
        <v>1.5984867</v>
      </c>
      <c r="X11">
        <v>1.5966882499999999</v>
      </c>
      <c r="Y11">
        <v>1.59576965</v>
      </c>
      <c r="Z11">
        <v>1.59539535</v>
      </c>
      <c r="AA11">
        <v>1.595791</v>
      </c>
      <c r="AB11">
        <v>1.5970776</v>
      </c>
      <c r="AC11">
        <v>1.5983918500000001</v>
      </c>
      <c r="AD11">
        <v>1.5996968499999999</v>
      </c>
      <c r="AE11">
        <v>1.6016560500000001</v>
      </c>
      <c r="AF11">
        <v>1.6037259500000001</v>
      </c>
      <c r="AG11">
        <v>1.60657775</v>
      </c>
      <c r="AH11">
        <v>1.6100004999999999</v>
      </c>
      <c r="AI11">
        <v>1.6133979000000001</v>
      </c>
      <c r="AJ11">
        <v>1.6178093499999999</v>
      </c>
      <c r="AK11">
        <v>1.6236543000000001</v>
      </c>
      <c r="AL11">
        <v>1.62895795</v>
      </c>
      <c r="AM11">
        <v>1.6347891000000001</v>
      </c>
      <c r="AN11">
        <v>1.64074155</v>
      </c>
      <c r="AO11">
        <v>1.64795655</v>
      </c>
      <c r="AP11">
        <v>1.65537315</v>
      </c>
    </row>
    <row r="13" spans="1:42">
      <c r="A13" s="12" t="s">
        <v>44</v>
      </c>
      <c r="B13">
        <v>2010</v>
      </c>
      <c r="C13">
        <v>2011</v>
      </c>
      <c r="D13">
        <v>2012</v>
      </c>
      <c r="E13">
        <v>2013</v>
      </c>
      <c r="F13">
        <v>2014</v>
      </c>
      <c r="G13">
        <v>2015</v>
      </c>
      <c r="H13">
        <v>2016</v>
      </c>
      <c r="I13">
        <v>2017</v>
      </c>
      <c r="J13">
        <v>2018</v>
      </c>
      <c r="K13">
        <v>2019</v>
      </c>
      <c r="L13">
        <v>2020</v>
      </c>
      <c r="M13">
        <v>2021</v>
      </c>
      <c r="N13">
        <v>2022</v>
      </c>
      <c r="O13">
        <v>2023</v>
      </c>
      <c r="P13">
        <v>2024</v>
      </c>
      <c r="Q13">
        <v>2025</v>
      </c>
      <c r="R13">
        <v>2026</v>
      </c>
      <c r="S13">
        <v>2027</v>
      </c>
      <c r="T13">
        <v>2028</v>
      </c>
      <c r="U13">
        <v>2029</v>
      </c>
      <c r="V13">
        <v>2030</v>
      </c>
      <c r="W13">
        <v>2031</v>
      </c>
      <c r="X13">
        <v>2032</v>
      </c>
      <c r="Y13">
        <v>2033</v>
      </c>
      <c r="Z13">
        <v>2034</v>
      </c>
      <c r="AA13">
        <v>2035</v>
      </c>
      <c r="AB13">
        <v>2036</v>
      </c>
      <c r="AC13">
        <v>2037</v>
      </c>
      <c r="AD13">
        <v>2038</v>
      </c>
      <c r="AE13">
        <v>2039</v>
      </c>
      <c r="AF13">
        <v>2040</v>
      </c>
      <c r="AG13">
        <v>2041</v>
      </c>
      <c r="AH13">
        <v>2042</v>
      </c>
      <c r="AI13">
        <v>2043</v>
      </c>
      <c r="AJ13">
        <v>2044</v>
      </c>
      <c r="AK13">
        <v>2045</v>
      </c>
      <c r="AL13">
        <v>2046</v>
      </c>
      <c r="AM13">
        <v>2047</v>
      </c>
      <c r="AN13">
        <v>2048</v>
      </c>
      <c r="AO13">
        <v>2049</v>
      </c>
      <c r="AP13">
        <v>2050</v>
      </c>
    </row>
    <row r="14" spans="1:42">
      <c r="A14" s="6" t="s">
        <v>39</v>
      </c>
      <c r="B14">
        <v>416.57799999999997</v>
      </c>
      <c r="C14">
        <v>409.18200999999999</v>
      </c>
      <c r="D14">
        <v>389.82697999999999</v>
      </c>
      <c r="E14">
        <v>383.50178</v>
      </c>
      <c r="F14">
        <v>368.08565499999997</v>
      </c>
      <c r="G14">
        <v>363.07769500000001</v>
      </c>
      <c r="H14">
        <v>358.24432000000002</v>
      </c>
      <c r="I14">
        <v>353.34498000000002</v>
      </c>
      <c r="J14">
        <v>348.04707000000002</v>
      </c>
      <c r="K14">
        <v>343.818555</v>
      </c>
      <c r="L14">
        <v>339.78124000000003</v>
      </c>
      <c r="M14">
        <v>338.11342999999999</v>
      </c>
      <c r="N14">
        <v>336.48036999999999</v>
      </c>
      <c r="O14">
        <v>334.89855999999997</v>
      </c>
      <c r="P14">
        <v>334.18549000000002</v>
      </c>
      <c r="Q14">
        <v>333.90055999999998</v>
      </c>
      <c r="R14">
        <v>333.68948</v>
      </c>
      <c r="S14">
        <v>332.62948</v>
      </c>
      <c r="T14">
        <v>331.81220999999999</v>
      </c>
      <c r="U14">
        <v>331.18349999999998</v>
      </c>
      <c r="V14">
        <v>330.36626999999999</v>
      </c>
      <c r="W14">
        <v>329.72627499999999</v>
      </c>
      <c r="X14">
        <v>329.40651500000001</v>
      </c>
      <c r="Y14">
        <v>329.27805999999998</v>
      </c>
      <c r="Z14">
        <v>328.94754499999999</v>
      </c>
      <c r="AA14">
        <v>328.78</v>
      </c>
      <c r="AB14">
        <v>328.96760999999998</v>
      </c>
      <c r="AC14">
        <v>329.19413500000002</v>
      </c>
      <c r="AD14">
        <v>329.28478000000001</v>
      </c>
      <c r="AE14">
        <v>329.56302499999998</v>
      </c>
      <c r="AF14">
        <v>330.22683000000001</v>
      </c>
      <c r="AG14">
        <v>330.895445</v>
      </c>
      <c r="AH14">
        <v>331.27785999999998</v>
      </c>
      <c r="AI14">
        <v>331.57144499999998</v>
      </c>
      <c r="AJ14">
        <v>331.87255499999998</v>
      </c>
      <c r="AK14">
        <v>332.05767500000002</v>
      </c>
      <c r="AL14">
        <v>331.91527500000001</v>
      </c>
      <c r="AM14">
        <v>331.73027500000001</v>
      </c>
      <c r="AN14">
        <v>331.60190999999998</v>
      </c>
      <c r="AO14">
        <v>331.28498500000001</v>
      </c>
      <c r="AP14">
        <v>330.768325</v>
      </c>
    </row>
    <row r="15" spans="1:42">
      <c r="A15" s="6" t="s">
        <v>40</v>
      </c>
      <c r="B15">
        <v>416.57799999999997</v>
      </c>
      <c r="C15">
        <v>409.18200999999999</v>
      </c>
      <c r="D15">
        <v>389.82697999999999</v>
      </c>
      <c r="E15">
        <v>383.50178</v>
      </c>
      <c r="F15">
        <v>368.08565499999997</v>
      </c>
      <c r="G15">
        <v>363.07769500000001</v>
      </c>
      <c r="H15">
        <v>358.24432000000002</v>
      </c>
      <c r="I15">
        <v>353.34498000000002</v>
      </c>
      <c r="J15">
        <v>348.04707000000002</v>
      </c>
      <c r="K15">
        <v>343.818555</v>
      </c>
      <c r="L15">
        <v>339.78124000000003</v>
      </c>
      <c r="M15">
        <v>331.98746</v>
      </c>
      <c r="N15">
        <v>319.36295000000001</v>
      </c>
      <c r="O15">
        <v>306.72319499999998</v>
      </c>
      <c r="P15">
        <v>294.14202</v>
      </c>
      <c r="Q15">
        <v>285.776475</v>
      </c>
      <c r="R15">
        <v>281.95333499999998</v>
      </c>
      <c r="S15">
        <v>277.06694499999998</v>
      </c>
      <c r="T15">
        <v>272.20033000000001</v>
      </c>
      <c r="U15">
        <v>267.24692499999998</v>
      </c>
      <c r="V15">
        <v>262.16003499999999</v>
      </c>
      <c r="W15">
        <v>257.33756</v>
      </c>
      <c r="X15">
        <v>253.15662</v>
      </c>
      <c r="Y15">
        <v>249.48793000000001</v>
      </c>
      <c r="Z15">
        <v>246.22786500000001</v>
      </c>
      <c r="AA15">
        <v>243.55759499999999</v>
      </c>
      <c r="AB15">
        <v>241.54514</v>
      </c>
      <c r="AC15">
        <v>240.13227499999999</v>
      </c>
      <c r="AD15">
        <v>239.17977500000001</v>
      </c>
      <c r="AE15">
        <v>238.52916999999999</v>
      </c>
      <c r="AF15">
        <v>238.369235</v>
      </c>
      <c r="AG15">
        <v>238.52663999999999</v>
      </c>
      <c r="AH15">
        <v>238.50065499999999</v>
      </c>
      <c r="AI15">
        <v>238.33800500000001</v>
      </c>
      <c r="AJ15">
        <v>238.47347500000001</v>
      </c>
      <c r="AK15">
        <v>238.86347499999999</v>
      </c>
      <c r="AL15">
        <v>238.88075499999999</v>
      </c>
      <c r="AM15">
        <v>238.62439499999999</v>
      </c>
      <c r="AN15">
        <v>237.99176</v>
      </c>
      <c r="AO15">
        <v>236.81650500000001</v>
      </c>
      <c r="AP15">
        <v>236.05003500000001</v>
      </c>
    </row>
    <row r="16" spans="1:42">
      <c r="A16" s="6" t="s">
        <v>41</v>
      </c>
      <c r="B16">
        <v>416.57799999999997</v>
      </c>
      <c r="C16">
        <v>409.18200999999999</v>
      </c>
      <c r="D16">
        <v>389.82697999999999</v>
      </c>
      <c r="E16">
        <v>383.50178</v>
      </c>
      <c r="F16">
        <v>368.08565499999997</v>
      </c>
      <c r="G16">
        <v>363.07769500000001</v>
      </c>
      <c r="H16">
        <v>358.24432000000002</v>
      </c>
      <c r="I16">
        <v>353.34498000000002</v>
      </c>
      <c r="J16">
        <v>348.04707000000002</v>
      </c>
      <c r="K16">
        <v>343.818555</v>
      </c>
      <c r="L16">
        <v>339.78124000000003</v>
      </c>
      <c r="M16">
        <v>331.98746</v>
      </c>
      <c r="N16">
        <v>322.42547000000002</v>
      </c>
      <c r="O16">
        <v>311.69604500000003</v>
      </c>
      <c r="P16">
        <v>300.66972500000003</v>
      </c>
      <c r="Q16">
        <v>293.79901000000001</v>
      </c>
      <c r="R16">
        <v>291.62625500000001</v>
      </c>
      <c r="S16">
        <v>286.986965</v>
      </c>
      <c r="T16">
        <v>282.19217500000002</v>
      </c>
      <c r="U16">
        <v>277.24795</v>
      </c>
      <c r="V16">
        <v>272.213345</v>
      </c>
      <c r="W16">
        <v>267.41671500000001</v>
      </c>
      <c r="X16">
        <v>263.17637000000002</v>
      </c>
      <c r="Y16">
        <v>259.41251</v>
      </c>
      <c r="Z16">
        <v>256.07170000000002</v>
      </c>
      <c r="AA16">
        <v>253.307085</v>
      </c>
      <c r="AB16">
        <v>251.10745499999999</v>
      </c>
      <c r="AC16">
        <v>249.43201999999999</v>
      </c>
      <c r="AD16">
        <v>248.29241999999999</v>
      </c>
      <c r="AE16">
        <v>247.59669500000001</v>
      </c>
      <c r="AF16">
        <v>247.40135000000001</v>
      </c>
      <c r="AG16">
        <v>247.47929500000001</v>
      </c>
      <c r="AH16">
        <v>247.41112000000001</v>
      </c>
      <c r="AI16">
        <v>247.38475500000001</v>
      </c>
      <c r="AJ16">
        <v>247.78201000000001</v>
      </c>
      <c r="AK16">
        <v>248.18593999999999</v>
      </c>
      <c r="AL16">
        <v>248.16256999999999</v>
      </c>
      <c r="AM16">
        <v>247.85244</v>
      </c>
      <c r="AN16">
        <v>247.13226499999999</v>
      </c>
      <c r="AO16">
        <v>245.83972499999999</v>
      </c>
      <c r="AP16">
        <v>244.969255</v>
      </c>
    </row>
    <row r="17" spans="1:42">
      <c r="A17" s="6" t="s">
        <v>42</v>
      </c>
      <c r="B17">
        <v>416.57799999999997</v>
      </c>
      <c r="C17">
        <v>409.18200999999999</v>
      </c>
      <c r="D17">
        <v>389.82697999999999</v>
      </c>
      <c r="E17">
        <v>383.50178</v>
      </c>
      <c r="F17">
        <v>368.08565499999997</v>
      </c>
      <c r="G17">
        <v>363.07769500000001</v>
      </c>
      <c r="H17">
        <v>358.24432000000002</v>
      </c>
      <c r="I17">
        <v>353.34498000000002</v>
      </c>
      <c r="J17">
        <v>348.04707000000002</v>
      </c>
      <c r="K17">
        <v>343.818555</v>
      </c>
      <c r="L17">
        <v>339.78124000000003</v>
      </c>
      <c r="M17">
        <v>331.98746</v>
      </c>
      <c r="N17">
        <v>319.84518000000003</v>
      </c>
      <c r="O17">
        <v>307.45832000000001</v>
      </c>
      <c r="P17">
        <v>294.94033000000002</v>
      </c>
      <c r="Q17">
        <v>286.53480000000002</v>
      </c>
      <c r="R17">
        <v>282.669375</v>
      </c>
      <c r="S17">
        <v>277.72316000000001</v>
      </c>
      <c r="T17">
        <v>272.74231500000002</v>
      </c>
      <c r="U17">
        <v>267.62553500000001</v>
      </c>
      <c r="V17">
        <v>262.35469999999998</v>
      </c>
      <c r="W17">
        <v>257.33614999999998</v>
      </c>
      <c r="X17">
        <v>252.92798999999999</v>
      </c>
      <c r="Y17">
        <v>248.99565000000001</v>
      </c>
      <c r="Z17">
        <v>245.45998</v>
      </c>
      <c r="AA17">
        <v>242.53405000000001</v>
      </c>
      <c r="AB17">
        <v>240.31366</v>
      </c>
      <c r="AC17">
        <v>238.70387500000001</v>
      </c>
      <c r="AD17">
        <v>237.46689499999999</v>
      </c>
      <c r="AE17">
        <v>236.381755</v>
      </c>
      <c r="AF17">
        <v>235.660065</v>
      </c>
      <c r="AG17">
        <v>235.22597999999999</v>
      </c>
      <c r="AH17">
        <v>234.64968500000001</v>
      </c>
      <c r="AI17">
        <v>233.84541999999999</v>
      </c>
      <c r="AJ17">
        <v>233.03270499999999</v>
      </c>
      <c r="AK17">
        <v>232.34186</v>
      </c>
      <c r="AL17">
        <v>231.68978000000001</v>
      </c>
      <c r="AM17">
        <v>230.92260999999999</v>
      </c>
      <c r="AN17">
        <v>229.76358999999999</v>
      </c>
      <c r="AO17">
        <v>228.12416999999999</v>
      </c>
      <c r="AP17">
        <v>226.93698000000001</v>
      </c>
    </row>
    <row r="19" spans="1:42">
      <c r="A19" s="12" t="s">
        <v>45</v>
      </c>
      <c r="B19">
        <v>2010</v>
      </c>
      <c r="C19">
        <v>2011</v>
      </c>
      <c r="D19">
        <v>2012</v>
      </c>
      <c r="E19">
        <v>2013</v>
      </c>
      <c r="F19">
        <v>2014</v>
      </c>
      <c r="G19">
        <v>2015</v>
      </c>
      <c r="H19">
        <v>2016</v>
      </c>
      <c r="I19">
        <v>2017</v>
      </c>
      <c r="J19">
        <v>2018</v>
      </c>
      <c r="K19">
        <v>2019</v>
      </c>
      <c r="L19">
        <v>2020</v>
      </c>
      <c r="M19">
        <v>2021</v>
      </c>
      <c r="N19">
        <v>2022</v>
      </c>
      <c r="O19">
        <v>2023</v>
      </c>
      <c r="P19">
        <v>2024</v>
      </c>
      <c r="Q19">
        <v>2025</v>
      </c>
      <c r="R19">
        <v>2026</v>
      </c>
      <c r="S19">
        <v>2027</v>
      </c>
      <c r="T19">
        <v>2028</v>
      </c>
      <c r="U19">
        <v>2029</v>
      </c>
      <c r="V19">
        <v>2030</v>
      </c>
      <c r="W19">
        <v>2031</v>
      </c>
      <c r="X19">
        <v>2032</v>
      </c>
      <c r="Y19">
        <v>2033</v>
      </c>
      <c r="Z19">
        <v>2034</v>
      </c>
      <c r="AA19">
        <v>2035</v>
      </c>
      <c r="AB19">
        <v>2036</v>
      </c>
      <c r="AC19">
        <v>2037</v>
      </c>
      <c r="AD19">
        <v>2038</v>
      </c>
      <c r="AE19">
        <v>2039</v>
      </c>
      <c r="AF19">
        <v>2040</v>
      </c>
      <c r="AG19">
        <v>2041</v>
      </c>
      <c r="AH19">
        <v>2042</v>
      </c>
      <c r="AI19">
        <v>2043</v>
      </c>
      <c r="AJ19">
        <v>2044</v>
      </c>
      <c r="AK19">
        <v>2045</v>
      </c>
      <c r="AL19">
        <v>2046</v>
      </c>
      <c r="AM19">
        <v>2047</v>
      </c>
      <c r="AN19">
        <v>2048</v>
      </c>
      <c r="AO19">
        <v>2049</v>
      </c>
      <c r="AP19">
        <v>2050</v>
      </c>
    </row>
    <row r="20" spans="1:42">
      <c r="A20" s="6" t="s">
        <v>39</v>
      </c>
      <c r="B20">
        <v>79.024100000000104</v>
      </c>
      <c r="C20">
        <v>76.453570999999997</v>
      </c>
      <c r="D20">
        <v>73.466159500000003</v>
      </c>
      <c r="E20">
        <v>71.346180000000004</v>
      </c>
      <c r="F20">
        <v>69.318862499999994</v>
      </c>
      <c r="G20">
        <v>67.621082999999999</v>
      </c>
      <c r="H20">
        <v>66.001370499999993</v>
      </c>
      <c r="I20">
        <v>64.934175499999995</v>
      </c>
      <c r="J20">
        <v>64.110220999999996</v>
      </c>
      <c r="K20">
        <v>63.567125500000003</v>
      </c>
      <c r="L20">
        <v>63.160539999999997</v>
      </c>
      <c r="M20">
        <v>62.409683000000001</v>
      </c>
      <c r="N20">
        <v>61.706674499999998</v>
      </c>
      <c r="O20">
        <v>60.993274499999998</v>
      </c>
      <c r="P20">
        <v>60.330753999999999</v>
      </c>
      <c r="Q20">
        <v>59.729331999999999</v>
      </c>
      <c r="R20">
        <v>59.176403499999999</v>
      </c>
      <c r="S20">
        <v>58.607118999999997</v>
      </c>
      <c r="T20">
        <v>58.041849999999997</v>
      </c>
      <c r="U20">
        <v>57.478286500000003</v>
      </c>
      <c r="V20">
        <v>56.906831500000003</v>
      </c>
      <c r="W20">
        <v>56.336685000000003</v>
      </c>
      <c r="X20">
        <v>55.7639195</v>
      </c>
      <c r="Y20">
        <v>55.202605499999997</v>
      </c>
      <c r="Z20">
        <v>54.645072999999996</v>
      </c>
      <c r="AA20">
        <v>54.093632999999997</v>
      </c>
      <c r="AB20">
        <v>53.535850000000003</v>
      </c>
      <c r="AC20">
        <v>52.977069999999998</v>
      </c>
      <c r="AD20">
        <v>52.4109525</v>
      </c>
      <c r="AE20">
        <v>51.822307500000001</v>
      </c>
      <c r="AF20">
        <v>51.240464000000003</v>
      </c>
      <c r="AG20">
        <v>50.667965000000002</v>
      </c>
      <c r="AH20">
        <v>50.103758999999997</v>
      </c>
      <c r="AI20">
        <v>49.530515000000001</v>
      </c>
      <c r="AJ20">
        <v>48.980874</v>
      </c>
      <c r="AK20">
        <v>48.425499000000002</v>
      </c>
      <c r="AL20">
        <v>47.858002999999997</v>
      </c>
      <c r="AM20">
        <v>47.299162000000003</v>
      </c>
      <c r="AN20">
        <v>46.755958999999997</v>
      </c>
      <c r="AO20">
        <v>46.212336000000001</v>
      </c>
      <c r="AP20">
        <v>45.633400999999999</v>
      </c>
    </row>
    <row r="21" spans="1:42">
      <c r="A21" s="6" t="s">
        <v>40</v>
      </c>
      <c r="B21">
        <v>79.024100000000104</v>
      </c>
      <c r="C21">
        <v>76.453570999999997</v>
      </c>
      <c r="D21">
        <v>73.466159500000003</v>
      </c>
      <c r="E21">
        <v>71.346180000000004</v>
      </c>
      <c r="F21">
        <v>69.318862499999994</v>
      </c>
      <c r="G21">
        <v>67.621082999999999</v>
      </c>
      <c r="H21">
        <v>66.001370499999993</v>
      </c>
      <c r="I21">
        <v>64.934175499999995</v>
      </c>
      <c r="J21">
        <v>64.110220999999996</v>
      </c>
      <c r="K21">
        <v>63.567125500000003</v>
      </c>
      <c r="L21">
        <v>63.160539999999997</v>
      </c>
      <c r="M21">
        <v>62.275401000000002</v>
      </c>
      <c r="N21">
        <v>61.2367135</v>
      </c>
      <c r="O21">
        <v>60.252044499999997</v>
      </c>
      <c r="P21">
        <v>59.322871499999998</v>
      </c>
      <c r="Q21">
        <v>58.446288000000003</v>
      </c>
      <c r="R21">
        <v>57.570964500000002</v>
      </c>
      <c r="S21">
        <v>56.688887000000001</v>
      </c>
      <c r="T21">
        <v>55.837345999999997</v>
      </c>
      <c r="U21">
        <v>54.978358499999999</v>
      </c>
      <c r="V21">
        <v>54.115110000000001</v>
      </c>
      <c r="W21">
        <v>53.267502499999999</v>
      </c>
      <c r="X21">
        <v>52.448665499999997</v>
      </c>
      <c r="Y21">
        <v>51.648524500000001</v>
      </c>
      <c r="Z21">
        <v>50.854896500000002</v>
      </c>
      <c r="AA21">
        <v>50.078631999999999</v>
      </c>
      <c r="AB21">
        <v>49.333858999999997</v>
      </c>
      <c r="AC21">
        <v>48.597415499999997</v>
      </c>
      <c r="AD21">
        <v>47.849952000000002</v>
      </c>
      <c r="AE21">
        <v>47.110126999999999</v>
      </c>
      <c r="AF21">
        <v>46.374846499999997</v>
      </c>
      <c r="AG21">
        <v>45.646608999999998</v>
      </c>
      <c r="AH21">
        <v>44.920301000000002</v>
      </c>
      <c r="AI21">
        <v>44.180489000000001</v>
      </c>
      <c r="AJ21">
        <v>43.440514</v>
      </c>
      <c r="AK21">
        <v>42.709252499999998</v>
      </c>
      <c r="AL21">
        <v>41.930926499999998</v>
      </c>
      <c r="AM21">
        <v>41.138686</v>
      </c>
      <c r="AN21">
        <v>40.335200499999999</v>
      </c>
      <c r="AO21">
        <v>39.544765499999997</v>
      </c>
      <c r="AP21">
        <v>38.7438535</v>
      </c>
    </row>
    <row r="22" spans="1:42">
      <c r="A22" s="6" t="s">
        <v>41</v>
      </c>
      <c r="B22">
        <v>79.024100000000104</v>
      </c>
      <c r="C22">
        <v>76.453570999999997</v>
      </c>
      <c r="D22">
        <v>73.466159500000003</v>
      </c>
      <c r="E22">
        <v>71.346180000000004</v>
      </c>
      <c r="F22">
        <v>69.318862499999994</v>
      </c>
      <c r="G22">
        <v>67.621082999999999</v>
      </c>
      <c r="H22">
        <v>66.001370499999993</v>
      </c>
      <c r="I22">
        <v>64.934175499999995</v>
      </c>
      <c r="J22">
        <v>64.110220999999996</v>
      </c>
      <c r="K22">
        <v>63.567125500000003</v>
      </c>
      <c r="L22">
        <v>63.160539999999997</v>
      </c>
      <c r="M22">
        <v>62.275401000000002</v>
      </c>
      <c r="N22">
        <v>61.373231500000003</v>
      </c>
      <c r="O22">
        <v>60.471720500000004</v>
      </c>
      <c r="P22">
        <v>59.627499</v>
      </c>
      <c r="Q22">
        <v>58.832116999999997</v>
      </c>
      <c r="R22">
        <v>58.039909000000002</v>
      </c>
      <c r="S22">
        <v>57.176020000000001</v>
      </c>
      <c r="T22">
        <v>56.329730499999997</v>
      </c>
      <c r="U22">
        <v>55.471445000000003</v>
      </c>
      <c r="V22">
        <v>54.610294500000002</v>
      </c>
      <c r="W22">
        <v>53.7606915</v>
      </c>
      <c r="X22">
        <v>52.934459500000003</v>
      </c>
      <c r="Y22">
        <v>52.124735999999999</v>
      </c>
      <c r="Z22">
        <v>51.322276500000001</v>
      </c>
      <c r="AA22">
        <v>50.533667999999999</v>
      </c>
      <c r="AB22">
        <v>49.764287500000002</v>
      </c>
      <c r="AC22">
        <v>48.988567000000003</v>
      </c>
      <c r="AD22">
        <v>48.2022975</v>
      </c>
      <c r="AE22">
        <v>47.440285000000003</v>
      </c>
      <c r="AF22">
        <v>46.691906000000003</v>
      </c>
      <c r="AG22">
        <v>45.955748499999999</v>
      </c>
      <c r="AH22">
        <v>45.226372499999997</v>
      </c>
      <c r="AI22">
        <v>44.481658500000002</v>
      </c>
      <c r="AJ22">
        <v>43.7341555</v>
      </c>
      <c r="AK22">
        <v>42.996043499999999</v>
      </c>
      <c r="AL22">
        <v>42.213527999999997</v>
      </c>
      <c r="AM22">
        <v>41.417676499999999</v>
      </c>
      <c r="AN22">
        <v>40.611869499999997</v>
      </c>
      <c r="AO22">
        <v>39.824620000000003</v>
      </c>
      <c r="AP22">
        <v>39.032404</v>
      </c>
    </row>
    <row r="23" spans="1:42">
      <c r="A23" s="6" t="s">
        <v>42</v>
      </c>
      <c r="B23">
        <v>79.024100000000104</v>
      </c>
      <c r="C23">
        <v>76.453570999999997</v>
      </c>
      <c r="D23">
        <v>73.466159500000003</v>
      </c>
      <c r="E23">
        <v>71.346180000000004</v>
      </c>
      <c r="F23">
        <v>69.318862499999994</v>
      </c>
      <c r="G23">
        <v>67.621082999999999</v>
      </c>
      <c r="H23">
        <v>66.001370499999993</v>
      </c>
      <c r="I23">
        <v>64.934175499999995</v>
      </c>
      <c r="J23">
        <v>64.110220999999996</v>
      </c>
      <c r="K23">
        <v>63.567125500000003</v>
      </c>
      <c r="L23">
        <v>63.160539999999997</v>
      </c>
      <c r="M23">
        <v>62.275401000000002</v>
      </c>
      <c r="N23">
        <v>61.258956499999996</v>
      </c>
      <c r="O23">
        <v>60.288542499999998</v>
      </c>
      <c r="P23">
        <v>59.370263000000001</v>
      </c>
      <c r="Q23">
        <v>58.501157999999997</v>
      </c>
      <c r="R23">
        <v>57.632922499999999</v>
      </c>
      <c r="S23">
        <v>56.761265000000002</v>
      </c>
      <c r="T23">
        <v>55.917437</v>
      </c>
      <c r="U23">
        <v>55.065229000000002</v>
      </c>
      <c r="V23">
        <v>54.208280999999999</v>
      </c>
      <c r="W23">
        <v>53.367103</v>
      </c>
      <c r="X23">
        <v>52.554711500000003</v>
      </c>
      <c r="Y23">
        <v>51.759377999999998</v>
      </c>
      <c r="Z23">
        <v>50.970101499999998</v>
      </c>
      <c r="AA23">
        <v>50.201695999999998</v>
      </c>
      <c r="AB23">
        <v>49.473562000000001</v>
      </c>
      <c r="AC23">
        <v>48.758288</v>
      </c>
      <c r="AD23">
        <v>48.034888500000001</v>
      </c>
      <c r="AE23">
        <v>47.325467500000002</v>
      </c>
      <c r="AF23">
        <v>46.627015</v>
      </c>
      <c r="AG23">
        <v>45.936214499999998</v>
      </c>
      <c r="AH23">
        <v>45.237851999999997</v>
      </c>
      <c r="AI23">
        <v>44.516473499999996</v>
      </c>
      <c r="AJ23">
        <v>43.791745499999998</v>
      </c>
      <c r="AK23">
        <v>43.075913499999999</v>
      </c>
      <c r="AL23">
        <v>42.312312499999997</v>
      </c>
      <c r="AM23">
        <v>41.526836500000002</v>
      </c>
      <c r="AN23">
        <v>40.727815499999998</v>
      </c>
      <c r="AO23">
        <v>39.945093999999997</v>
      </c>
      <c r="AP23">
        <v>39.155738499999998</v>
      </c>
    </row>
    <row r="25" spans="1:42">
      <c r="A25" s="12" t="s">
        <v>46</v>
      </c>
      <c r="B25">
        <v>2010</v>
      </c>
      <c r="C25">
        <v>2011</v>
      </c>
      <c r="D25">
        <v>2012</v>
      </c>
      <c r="E25">
        <v>2013</v>
      </c>
      <c r="F25">
        <v>2014</v>
      </c>
      <c r="G25">
        <v>2015</v>
      </c>
      <c r="H25">
        <v>2016</v>
      </c>
      <c r="I25">
        <v>2017</v>
      </c>
      <c r="J25">
        <v>2018</v>
      </c>
      <c r="K25">
        <v>2019</v>
      </c>
      <c r="L25">
        <v>2020</v>
      </c>
      <c r="M25">
        <v>2021</v>
      </c>
      <c r="N25">
        <v>2022</v>
      </c>
      <c r="O25">
        <v>2023</v>
      </c>
      <c r="P25">
        <v>2024</v>
      </c>
      <c r="Q25">
        <v>2025</v>
      </c>
      <c r="R25">
        <v>2026</v>
      </c>
      <c r="S25">
        <v>2027</v>
      </c>
      <c r="T25">
        <v>2028</v>
      </c>
      <c r="U25">
        <v>2029</v>
      </c>
      <c r="V25">
        <v>2030</v>
      </c>
      <c r="W25">
        <v>2031</v>
      </c>
      <c r="X25">
        <v>2032</v>
      </c>
      <c r="Y25">
        <v>2033</v>
      </c>
      <c r="Z25">
        <v>2034</v>
      </c>
      <c r="AA25">
        <v>2035</v>
      </c>
      <c r="AB25">
        <v>2036</v>
      </c>
      <c r="AC25">
        <v>2037</v>
      </c>
      <c r="AD25">
        <v>2038</v>
      </c>
      <c r="AE25">
        <v>2039</v>
      </c>
      <c r="AF25">
        <v>2040</v>
      </c>
      <c r="AG25">
        <v>2041</v>
      </c>
      <c r="AH25">
        <v>2042</v>
      </c>
      <c r="AI25">
        <v>2043</v>
      </c>
      <c r="AJ25">
        <v>2044</v>
      </c>
      <c r="AK25">
        <v>2045</v>
      </c>
      <c r="AL25">
        <v>2046</v>
      </c>
      <c r="AM25">
        <v>2047</v>
      </c>
      <c r="AN25">
        <v>2048</v>
      </c>
      <c r="AO25">
        <v>2049</v>
      </c>
      <c r="AP25">
        <v>2050</v>
      </c>
    </row>
    <row r="26" spans="1:42">
      <c r="A26" s="6" t="s">
        <v>39</v>
      </c>
      <c r="B26">
        <v>27781.3</v>
      </c>
      <c r="C26">
        <v>27311.512999999999</v>
      </c>
      <c r="D26">
        <v>26365.069500000001</v>
      </c>
      <c r="E26">
        <v>26176.1675</v>
      </c>
      <c r="F26">
        <v>25212.161499999998</v>
      </c>
      <c r="G26">
        <v>24922.182000000001</v>
      </c>
      <c r="H26">
        <v>24618.621500000001</v>
      </c>
      <c r="I26">
        <v>24352.2255</v>
      </c>
      <c r="J26">
        <v>24076.923999999999</v>
      </c>
      <c r="K26">
        <v>23851.342499999999</v>
      </c>
      <c r="L26">
        <v>23633.315999999999</v>
      </c>
      <c r="M26">
        <v>23524.585999999999</v>
      </c>
      <c r="N26">
        <v>23440.8665</v>
      </c>
      <c r="O26">
        <v>23380.525000000001</v>
      </c>
      <c r="P26">
        <v>23373.934499999999</v>
      </c>
      <c r="Q26">
        <v>23387.906500000001</v>
      </c>
      <c r="R26">
        <v>23409.146499999999</v>
      </c>
      <c r="S26">
        <v>23380.866999999998</v>
      </c>
      <c r="T26">
        <v>23371.730500000001</v>
      </c>
      <c r="U26">
        <v>23367.986499999999</v>
      </c>
      <c r="V26">
        <v>23354.735499999999</v>
      </c>
      <c r="W26">
        <v>23345.016500000002</v>
      </c>
      <c r="X26">
        <v>23351.196</v>
      </c>
      <c r="Y26">
        <v>23365.218000000001</v>
      </c>
      <c r="Z26">
        <v>23367.568500000001</v>
      </c>
      <c r="AA26">
        <v>23375.539000000001</v>
      </c>
      <c r="AB26">
        <v>23394.112499999999</v>
      </c>
      <c r="AC26">
        <v>23414.286499999998</v>
      </c>
      <c r="AD26">
        <v>23424.977500000001</v>
      </c>
      <c r="AE26">
        <v>23445.472000000002</v>
      </c>
      <c r="AF26">
        <v>23485.171999999999</v>
      </c>
      <c r="AG26">
        <v>23524.700499999999</v>
      </c>
      <c r="AH26">
        <v>23547.976999999999</v>
      </c>
      <c r="AI26">
        <v>23567.645</v>
      </c>
      <c r="AJ26">
        <v>23582.925500000001</v>
      </c>
      <c r="AK26">
        <v>23586.005499999999</v>
      </c>
      <c r="AL26">
        <v>23571.546999999999</v>
      </c>
      <c r="AM26">
        <v>23551.573499999999</v>
      </c>
      <c r="AN26">
        <v>23526.372500000001</v>
      </c>
      <c r="AO26">
        <v>23492.485000000001</v>
      </c>
      <c r="AP26">
        <v>23444.842000000001</v>
      </c>
    </row>
    <row r="27" spans="1:42">
      <c r="A27" s="6" t="s">
        <v>40</v>
      </c>
      <c r="B27">
        <v>27781.3</v>
      </c>
      <c r="C27">
        <v>27311.512999999999</v>
      </c>
      <c r="D27">
        <v>26365.069500000001</v>
      </c>
      <c r="E27">
        <v>26176.1675</v>
      </c>
      <c r="F27">
        <v>25212.161499999998</v>
      </c>
      <c r="G27">
        <v>24922.182000000001</v>
      </c>
      <c r="H27">
        <v>24618.621500000001</v>
      </c>
      <c r="I27">
        <v>24352.2255</v>
      </c>
      <c r="J27">
        <v>24076.923999999999</v>
      </c>
      <c r="K27">
        <v>23851.342499999999</v>
      </c>
      <c r="L27">
        <v>23633.315999999999</v>
      </c>
      <c r="M27">
        <v>23776.4735</v>
      </c>
      <c r="N27">
        <v>23858.742999999999</v>
      </c>
      <c r="O27">
        <v>23932.9</v>
      </c>
      <c r="P27">
        <v>24024.096000000001</v>
      </c>
      <c r="Q27">
        <v>24096.817500000001</v>
      </c>
      <c r="R27">
        <v>24109.503000000001</v>
      </c>
      <c r="S27">
        <v>24036.634999999998</v>
      </c>
      <c r="T27">
        <v>23967.737000000001</v>
      </c>
      <c r="U27">
        <v>23853.655999999999</v>
      </c>
      <c r="V27">
        <v>23696.659</v>
      </c>
      <c r="W27">
        <v>23527.4925</v>
      </c>
      <c r="X27">
        <v>23365.929499999998</v>
      </c>
      <c r="Y27">
        <v>23199.110499999999</v>
      </c>
      <c r="Z27">
        <v>23009.9745</v>
      </c>
      <c r="AA27">
        <v>22797.069</v>
      </c>
      <c r="AB27">
        <v>22584.776000000002</v>
      </c>
      <c r="AC27">
        <v>22364.893</v>
      </c>
      <c r="AD27">
        <v>22119.039499999999</v>
      </c>
      <c r="AE27">
        <v>21852.520499999999</v>
      </c>
      <c r="AF27">
        <v>21587.317500000001</v>
      </c>
      <c r="AG27">
        <v>21309.97</v>
      </c>
      <c r="AH27">
        <v>21006.05</v>
      </c>
      <c r="AI27">
        <v>20683.216499999999</v>
      </c>
      <c r="AJ27">
        <v>20349.963500000002</v>
      </c>
      <c r="AK27">
        <v>19995.857499999998</v>
      </c>
      <c r="AL27">
        <v>19617.785</v>
      </c>
      <c r="AM27">
        <v>19223.972000000002</v>
      </c>
      <c r="AN27">
        <v>18796.119500000001</v>
      </c>
      <c r="AO27">
        <v>18344.662499999999</v>
      </c>
      <c r="AP27">
        <v>17873.893</v>
      </c>
    </row>
    <row r="28" spans="1:42">
      <c r="A28" s="6" t="s">
        <v>41</v>
      </c>
      <c r="B28">
        <v>27781.3</v>
      </c>
      <c r="C28">
        <v>27311.512999999999</v>
      </c>
      <c r="D28">
        <v>26365.069500000001</v>
      </c>
      <c r="E28">
        <v>26176.1675</v>
      </c>
      <c r="F28">
        <v>25212.161499999998</v>
      </c>
      <c r="G28">
        <v>24922.182000000001</v>
      </c>
      <c r="H28">
        <v>24618.621500000001</v>
      </c>
      <c r="I28">
        <v>24352.2255</v>
      </c>
      <c r="J28">
        <v>24076.923999999999</v>
      </c>
      <c r="K28">
        <v>23851.342499999999</v>
      </c>
      <c r="L28">
        <v>23633.315999999999</v>
      </c>
      <c r="M28">
        <v>23776.4735</v>
      </c>
      <c r="N28">
        <v>24037.770499999999</v>
      </c>
      <c r="O28">
        <v>24224.811000000002</v>
      </c>
      <c r="P28">
        <v>24430.141</v>
      </c>
      <c r="Q28">
        <v>24616.020499999999</v>
      </c>
      <c r="R28">
        <v>24744.353500000001</v>
      </c>
      <c r="S28">
        <v>24694.575499999999</v>
      </c>
      <c r="T28">
        <v>24633.93</v>
      </c>
      <c r="U28">
        <v>24522.253000000001</v>
      </c>
      <c r="V28">
        <v>24369.674999999999</v>
      </c>
      <c r="W28">
        <v>24202.827499999999</v>
      </c>
      <c r="X28">
        <v>24037.625499999998</v>
      </c>
      <c r="Y28">
        <v>23864.605</v>
      </c>
      <c r="Z28">
        <v>23669.65</v>
      </c>
      <c r="AA28">
        <v>23449.151999999998</v>
      </c>
      <c r="AB28">
        <v>23223.57</v>
      </c>
      <c r="AC28">
        <v>22986.022499999999</v>
      </c>
      <c r="AD28">
        <v>22727.765500000001</v>
      </c>
      <c r="AE28">
        <v>22458.030500000001</v>
      </c>
      <c r="AF28">
        <v>22190.668000000001</v>
      </c>
      <c r="AG28">
        <v>21907.141500000002</v>
      </c>
      <c r="AH28">
        <v>21595.408500000001</v>
      </c>
      <c r="AI28">
        <v>21264.3495</v>
      </c>
      <c r="AJ28">
        <v>20919.937000000002</v>
      </c>
      <c r="AK28">
        <v>20554.399000000001</v>
      </c>
      <c r="AL28">
        <v>20166.999</v>
      </c>
      <c r="AM28">
        <v>19763.761999999999</v>
      </c>
      <c r="AN28">
        <v>19323.804499999998</v>
      </c>
      <c r="AO28">
        <v>18857.864000000001</v>
      </c>
      <c r="AP28">
        <v>18371.708999999999</v>
      </c>
    </row>
    <row r="29" spans="1:42">
      <c r="A29" s="6" t="s">
        <v>42</v>
      </c>
      <c r="B29">
        <v>27781.3</v>
      </c>
      <c r="C29">
        <v>27311.512999999999</v>
      </c>
      <c r="D29">
        <v>26365.069500000001</v>
      </c>
      <c r="E29">
        <v>26176.1675</v>
      </c>
      <c r="F29">
        <v>25212.161499999998</v>
      </c>
      <c r="G29">
        <v>24922.182000000001</v>
      </c>
      <c r="H29">
        <v>24618.621500000001</v>
      </c>
      <c r="I29">
        <v>24352.2255</v>
      </c>
      <c r="J29">
        <v>24076.923999999999</v>
      </c>
      <c r="K29">
        <v>23851.342499999999</v>
      </c>
      <c r="L29">
        <v>23633.315999999999</v>
      </c>
      <c r="M29">
        <v>23776.4735</v>
      </c>
      <c r="N29">
        <v>23886.821</v>
      </c>
      <c r="O29">
        <v>23975.702000000001</v>
      </c>
      <c r="P29">
        <v>24073.602999999999</v>
      </c>
      <c r="Q29">
        <v>24146.587500000001</v>
      </c>
      <c r="R29">
        <v>24156.845000000001</v>
      </c>
      <c r="S29">
        <v>24080.218000000001</v>
      </c>
      <c r="T29">
        <v>24003.896000000001</v>
      </c>
      <c r="U29">
        <v>23878.923999999999</v>
      </c>
      <c r="V29">
        <v>23709.625</v>
      </c>
      <c r="W29">
        <v>23526.907999999999</v>
      </c>
      <c r="X29">
        <v>23349.253499999999</v>
      </c>
      <c r="Y29">
        <v>23163.704000000002</v>
      </c>
      <c r="Z29">
        <v>22954.763999999999</v>
      </c>
      <c r="AA29">
        <v>22722.532500000001</v>
      </c>
      <c r="AB29">
        <v>22492.856</v>
      </c>
      <c r="AC29">
        <v>22256.356500000002</v>
      </c>
      <c r="AD29">
        <v>21989.853999999999</v>
      </c>
      <c r="AE29">
        <v>21694.2395</v>
      </c>
      <c r="AF29">
        <v>21390.595499999999</v>
      </c>
      <c r="AG29">
        <v>21071.337</v>
      </c>
      <c r="AH29">
        <v>20727.981</v>
      </c>
      <c r="AI29">
        <v>20365.156500000001</v>
      </c>
      <c r="AJ29">
        <v>19989.6535</v>
      </c>
      <c r="AK29">
        <v>19600.092499999999</v>
      </c>
      <c r="AL29">
        <v>19196.500499999998</v>
      </c>
      <c r="AM29">
        <v>18778.6865</v>
      </c>
      <c r="AN29">
        <v>18324.888999999999</v>
      </c>
      <c r="AO29">
        <v>17850.164000000001</v>
      </c>
      <c r="AP29">
        <v>17361.75</v>
      </c>
    </row>
    <row r="31" spans="1:42">
      <c r="A31" s="12" t="s">
        <v>47</v>
      </c>
      <c r="B31">
        <v>2010</v>
      </c>
      <c r="C31">
        <v>2011</v>
      </c>
      <c r="D31">
        <v>2012</v>
      </c>
      <c r="E31">
        <v>2013</v>
      </c>
      <c r="F31">
        <v>2014</v>
      </c>
      <c r="G31">
        <v>2015</v>
      </c>
      <c r="H31">
        <v>2016</v>
      </c>
      <c r="I31">
        <v>2017</v>
      </c>
      <c r="J31">
        <v>2018</v>
      </c>
      <c r="K31">
        <v>2019</v>
      </c>
      <c r="L31">
        <v>2020</v>
      </c>
      <c r="M31">
        <v>2021</v>
      </c>
      <c r="N31">
        <v>2022</v>
      </c>
      <c r="O31">
        <v>2023</v>
      </c>
      <c r="P31">
        <v>2024</v>
      </c>
      <c r="Q31">
        <v>2025</v>
      </c>
      <c r="R31">
        <v>2026</v>
      </c>
      <c r="S31">
        <v>2027</v>
      </c>
      <c r="T31">
        <v>2028</v>
      </c>
      <c r="U31">
        <v>2029</v>
      </c>
      <c r="V31">
        <v>2030</v>
      </c>
      <c r="W31">
        <v>2031</v>
      </c>
      <c r="X31">
        <v>2032</v>
      </c>
      <c r="Y31">
        <v>2033</v>
      </c>
      <c r="Z31">
        <v>2034</v>
      </c>
      <c r="AA31">
        <v>2035</v>
      </c>
      <c r="AB31">
        <v>2036</v>
      </c>
      <c r="AC31">
        <v>2037</v>
      </c>
      <c r="AD31">
        <v>2038</v>
      </c>
      <c r="AE31">
        <v>2039</v>
      </c>
      <c r="AF31">
        <v>2040</v>
      </c>
      <c r="AG31">
        <v>2041</v>
      </c>
      <c r="AH31">
        <v>2042</v>
      </c>
      <c r="AI31">
        <v>2043</v>
      </c>
      <c r="AJ31">
        <v>2044</v>
      </c>
      <c r="AK31">
        <v>2045</v>
      </c>
      <c r="AL31">
        <v>2046</v>
      </c>
      <c r="AM31">
        <v>2047</v>
      </c>
      <c r="AN31">
        <v>2048</v>
      </c>
      <c r="AO31">
        <v>2049</v>
      </c>
      <c r="AP31">
        <v>2050</v>
      </c>
    </row>
    <row r="32" spans="1:42">
      <c r="A32" s="6" t="s">
        <v>39</v>
      </c>
      <c r="B32">
        <v>19.923200000000001</v>
      </c>
      <c r="C32">
        <v>20.492801</v>
      </c>
      <c r="D32">
        <v>26.559658500000001</v>
      </c>
      <c r="E32">
        <v>30.471717999999999</v>
      </c>
      <c r="F32">
        <v>33.3764775</v>
      </c>
      <c r="G32">
        <v>33.9003005</v>
      </c>
      <c r="H32">
        <v>34.557501000000002</v>
      </c>
      <c r="I32">
        <v>35.106143000000003</v>
      </c>
      <c r="J32">
        <v>35.507226500000002</v>
      </c>
      <c r="K32">
        <v>35.662574499999998</v>
      </c>
      <c r="L32">
        <v>35.811570000000003</v>
      </c>
      <c r="M32">
        <v>35.88476</v>
      </c>
      <c r="N32">
        <v>36.0453185</v>
      </c>
      <c r="O32">
        <v>36.330893500000002</v>
      </c>
      <c r="P32">
        <v>36.552329</v>
      </c>
      <c r="Q32">
        <v>36.758967499999997</v>
      </c>
      <c r="R32">
        <v>36.972501999999999</v>
      </c>
      <c r="S32">
        <v>37.282111499999999</v>
      </c>
      <c r="T32">
        <v>37.563617999999998</v>
      </c>
      <c r="U32">
        <v>37.838549999999998</v>
      </c>
      <c r="V32">
        <v>38.131428</v>
      </c>
      <c r="W32">
        <v>38.420870999999998</v>
      </c>
      <c r="X32">
        <v>38.686044500000001</v>
      </c>
      <c r="Y32">
        <v>38.939705500000002</v>
      </c>
      <c r="Z32">
        <v>39.214609000000003</v>
      </c>
      <c r="AA32">
        <v>39.4816425</v>
      </c>
      <c r="AB32">
        <v>39.732491500000002</v>
      </c>
      <c r="AC32">
        <v>39.982308000000003</v>
      </c>
      <c r="AD32">
        <v>40.249809999999997</v>
      </c>
      <c r="AE32">
        <v>40.502540500000002</v>
      </c>
      <c r="AF32">
        <v>40.723295999999998</v>
      </c>
      <c r="AG32">
        <v>40.945736500000002</v>
      </c>
      <c r="AH32">
        <v>41.197405000000003</v>
      </c>
      <c r="AI32">
        <v>41.456986499999999</v>
      </c>
      <c r="AJ32">
        <v>41.725907499999998</v>
      </c>
      <c r="AK32">
        <v>42.018296999999997</v>
      </c>
      <c r="AL32">
        <v>42.344346999999999</v>
      </c>
      <c r="AM32">
        <v>42.682889000000003</v>
      </c>
      <c r="AN32">
        <v>43.0337435</v>
      </c>
      <c r="AO32">
        <v>43.403497999999999</v>
      </c>
      <c r="AP32">
        <v>43.802388499999999</v>
      </c>
    </row>
    <row r="33" spans="1:42">
      <c r="A33" s="6" t="s">
        <v>40</v>
      </c>
      <c r="B33">
        <v>19.923200000000001</v>
      </c>
      <c r="C33">
        <v>20.492801</v>
      </c>
      <c r="D33">
        <v>26.559658500000001</v>
      </c>
      <c r="E33">
        <v>30.471717999999999</v>
      </c>
      <c r="F33">
        <v>33.3764775</v>
      </c>
      <c r="G33">
        <v>33.9003005</v>
      </c>
      <c r="H33">
        <v>34.557501000000002</v>
      </c>
      <c r="I33">
        <v>35.106143000000003</v>
      </c>
      <c r="J33">
        <v>35.507226500000002</v>
      </c>
      <c r="K33">
        <v>35.662574499999998</v>
      </c>
      <c r="L33">
        <v>35.811570000000003</v>
      </c>
      <c r="M33">
        <v>35.504566500000003</v>
      </c>
      <c r="N33">
        <v>35.944111499999998</v>
      </c>
      <c r="O33">
        <v>37.099209999999999</v>
      </c>
      <c r="P33">
        <v>38.835685499999997</v>
      </c>
      <c r="Q33">
        <v>41.283739500000003</v>
      </c>
      <c r="R33">
        <v>44.633581499999998</v>
      </c>
      <c r="S33">
        <v>48.581543000000103</v>
      </c>
      <c r="T33">
        <v>53.016546499999997</v>
      </c>
      <c r="U33">
        <v>58.12668</v>
      </c>
      <c r="V33">
        <v>63.260794500000003</v>
      </c>
      <c r="W33">
        <v>68.250085499999997</v>
      </c>
      <c r="X33">
        <v>72.925660500000006</v>
      </c>
      <c r="Y33">
        <v>77.207905499999995</v>
      </c>
      <c r="Z33">
        <v>81.046895500000005</v>
      </c>
      <c r="AA33">
        <v>84.352498499999996</v>
      </c>
      <c r="AB33">
        <v>86.946149000000005</v>
      </c>
      <c r="AC33">
        <v>88.780186</v>
      </c>
      <c r="AD33">
        <v>89.870701999999994</v>
      </c>
      <c r="AE33">
        <v>91.071748999999997</v>
      </c>
      <c r="AF33">
        <v>91.374669499999996</v>
      </c>
      <c r="AG33">
        <v>90.818916499999901</v>
      </c>
      <c r="AH33">
        <v>90.396204500000096</v>
      </c>
      <c r="AI33">
        <v>90.076605499999999</v>
      </c>
      <c r="AJ33">
        <v>89.825863500000096</v>
      </c>
      <c r="AK33">
        <v>89.693364000000003</v>
      </c>
      <c r="AL33">
        <v>89.698690999999997</v>
      </c>
      <c r="AM33">
        <v>89.810745499999996</v>
      </c>
      <c r="AN33">
        <v>90.123816500000103</v>
      </c>
      <c r="AO33">
        <v>90.601050000000001</v>
      </c>
      <c r="AP33">
        <v>91.234604000000004</v>
      </c>
    </row>
    <row r="34" spans="1:42">
      <c r="A34" s="6" t="s">
        <v>41</v>
      </c>
      <c r="B34">
        <v>19.923200000000001</v>
      </c>
      <c r="C34">
        <v>20.492801</v>
      </c>
      <c r="D34">
        <v>26.559658500000001</v>
      </c>
      <c r="E34">
        <v>30.471717999999999</v>
      </c>
      <c r="F34">
        <v>33.3764775</v>
      </c>
      <c r="G34">
        <v>33.9003005</v>
      </c>
      <c r="H34">
        <v>34.557501000000002</v>
      </c>
      <c r="I34">
        <v>35.106143000000003</v>
      </c>
      <c r="J34">
        <v>35.507226500000002</v>
      </c>
      <c r="K34">
        <v>35.662574499999998</v>
      </c>
      <c r="L34">
        <v>35.811570000000003</v>
      </c>
      <c r="M34">
        <v>35.504566500000003</v>
      </c>
      <c r="N34">
        <v>35.676407500000003</v>
      </c>
      <c r="O34">
        <v>36.652214499999999</v>
      </c>
      <c r="P34">
        <v>38.1902385</v>
      </c>
      <c r="Q34">
        <v>40.412939000000001</v>
      </c>
      <c r="R34">
        <v>43.488234499999997</v>
      </c>
      <c r="S34">
        <v>47.286785500000001</v>
      </c>
      <c r="T34">
        <v>51.582089000000003</v>
      </c>
      <c r="U34">
        <v>56.540816</v>
      </c>
      <c r="V34">
        <v>61.512251499999998</v>
      </c>
      <c r="W34">
        <v>66.343777500000002</v>
      </c>
      <c r="X34">
        <v>70.885240999999994</v>
      </c>
      <c r="Y34">
        <v>75.051801499999996</v>
      </c>
      <c r="Z34">
        <v>78.784627</v>
      </c>
      <c r="AA34">
        <v>82.003026000000006</v>
      </c>
      <c r="AB34">
        <v>84.550820000000002</v>
      </c>
      <c r="AC34">
        <v>86.377369000000002</v>
      </c>
      <c r="AD34">
        <v>87.459500000000105</v>
      </c>
      <c r="AE34">
        <v>88.611771499999904</v>
      </c>
      <c r="AF34">
        <v>88.885463000000101</v>
      </c>
      <c r="AG34">
        <v>88.338368000000003</v>
      </c>
      <c r="AH34">
        <v>87.9243009999999</v>
      </c>
      <c r="AI34">
        <v>87.609954500000001</v>
      </c>
      <c r="AJ34">
        <v>87.373579000000007</v>
      </c>
      <c r="AK34">
        <v>87.251213000000007</v>
      </c>
      <c r="AL34">
        <v>87.251031999999995</v>
      </c>
      <c r="AM34">
        <v>87.352806999999999</v>
      </c>
      <c r="AN34">
        <v>87.657482000000002</v>
      </c>
      <c r="AO34">
        <v>88.129946000000004</v>
      </c>
      <c r="AP34">
        <v>88.756607000000002</v>
      </c>
    </row>
    <row r="35" spans="1:42">
      <c r="A35" s="6" t="s">
        <v>42</v>
      </c>
      <c r="B35">
        <v>19.923200000000001</v>
      </c>
      <c r="C35">
        <v>20.492801</v>
      </c>
      <c r="D35">
        <v>26.559658500000001</v>
      </c>
      <c r="E35">
        <v>30.471717999999999</v>
      </c>
      <c r="F35">
        <v>33.3764775</v>
      </c>
      <c r="G35">
        <v>33.9003005</v>
      </c>
      <c r="H35">
        <v>34.557501000000002</v>
      </c>
      <c r="I35">
        <v>35.106143000000003</v>
      </c>
      <c r="J35">
        <v>35.507226500000002</v>
      </c>
      <c r="K35">
        <v>35.662574499999998</v>
      </c>
      <c r="L35">
        <v>35.811570000000003</v>
      </c>
      <c r="M35">
        <v>35.504566500000003</v>
      </c>
      <c r="N35">
        <v>35.901852499999997</v>
      </c>
      <c r="O35">
        <v>37.032952000000002</v>
      </c>
      <c r="P35">
        <v>38.755765500000003</v>
      </c>
      <c r="Q35">
        <v>41.198600499999998</v>
      </c>
      <c r="R35">
        <v>44.546115499999999</v>
      </c>
      <c r="S35">
        <v>48.493671999999997</v>
      </c>
      <c r="T35">
        <v>52.936900999999999</v>
      </c>
      <c r="U35">
        <v>58.065544000000003</v>
      </c>
      <c r="V35">
        <v>63.226700000000001</v>
      </c>
      <c r="W35">
        <v>68.252534499999996</v>
      </c>
      <c r="X35">
        <v>72.978785500000001</v>
      </c>
      <c r="Y35">
        <v>77.327151499999999</v>
      </c>
      <c r="Z35">
        <v>81.243309499999995</v>
      </c>
      <c r="AA35">
        <v>84.630655500000003</v>
      </c>
      <c r="AB35">
        <v>87.303105500000001</v>
      </c>
      <c r="AC35">
        <v>89.214957999999996</v>
      </c>
      <c r="AD35">
        <v>90.400435999999999</v>
      </c>
      <c r="AE35">
        <v>91.737478999999993</v>
      </c>
      <c r="AF35">
        <v>92.215703000000005</v>
      </c>
      <c r="AG35">
        <v>91.847850500000007</v>
      </c>
      <c r="AH35">
        <v>91.609314499999996</v>
      </c>
      <c r="AI35">
        <v>91.483914499999997</v>
      </c>
      <c r="AJ35">
        <v>91.445694500000002</v>
      </c>
      <c r="AK35">
        <v>91.505530500000006</v>
      </c>
      <c r="AL35">
        <v>91.668557999999905</v>
      </c>
      <c r="AM35">
        <v>91.942028500000006</v>
      </c>
      <c r="AN35">
        <v>92.443468999999894</v>
      </c>
      <c r="AO35">
        <v>93.113310999999996</v>
      </c>
      <c r="AP35">
        <v>93.928451999999993</v>
      </c>
    </row>
    <row r="37" spans="1:42">
      <c r="A37" s="12" t="s">
        <v>48</v>
      </c>
      <c r="B37">
        <v>2010</v>
      </c>
      <c r="C37">
        <v>2011</v>
      </c>
      <c r="D37">
        <v>2012</v>
      </c>
      <c r="E37">
        <v>2013</v>
      </c>
      <c r="F37">
        <v>2014</v>
      </c>
      <c r="G37">
        <v>2015</v>
      </c>
      <c r="H37">
        <v>2016</v>
      </c>
      <c r="I37">
        <v>2017</v>
      </c>
      <c r="J37">
        <v>2018</v>
      </c>
      <c r="K37">
        <v>2019</v>
      </c>
      <c r="L37">
        <v>2020</v>
      </c>
      <c r="M37">
        <v>2021</v>
      </c>
      <c r="N37">
        <v>2022</v>
      </c>
      <c r="O37">
        <v>2023</v>
      </c>
      <c r="P37">
        <v>2024</v>
      </c>
      <c r="Q37">
        <v>2025</v>
      </c>
      <c r="R37">
        <v>2026</v>
      </c>
      <c r="S37">
        <v>2027</v>
      </c>
      <c r="T37">
        <v>2028</v>
      </c>
      <c r="U37">
        <v>2029</v>
      </c>
      <c r="V37">
        <v>2030</v>
      </c>
      <c r="W37">
        <v>2031</v>
      </c>
      <c r="X37">
        <v>2032</v>
      </c>
      <c r="Y37">
        <v>2033</v>
      </c>
      <c r="Z37">
        <v>2034</v>
      </c>
      <c r="AA37">
        <v>2035</v>
      </c>
      <c r="AB37">
        <v>2036</v>
      </c>
      <c r="AC37">
        <v>2037</v>
      </c>
      <c r="AD37">
        <v>2038</v>
      </c>
      <c r="AE37">
        <v>2039</v>
      </c>
      <c r="AF37">
        <v>2040</v>
      </c>
      <c r="AG37">
        <v>2041</v>
      </c>
      <c r="AH37">
        <v>2042</v>
      </c>
      <c r="AI37">
        <v>2043</v>
      </c>
      <c r="AJ37">
        <v>2044</v>
      </c>
      <c r="AK37">
        <v>2045</v>
      </c>
      <c r="AL37">
        <v>2046</v>
      </c>
      <c r="AM37">
        <v>2047</v>
      </c>
      <c r="AN37">
        <v>2048</v>
      </c>
      <c r="AO37">
        <v>2049</v>
      </c>
      <c r="AP37">
        <v>2050</v>
      </c>
    </row>
    <row r="38" spans="1:42">
      <c r="A38" s="6" t="s">
        <v>39</v>
      </c>
      <c r="B38">
        <v>100</v>
      </c>
      <c r="C38">
        <v>100.1494285</v>
      </c>
      <c r="D38">
        <v>100.45216000000001</v>
      </c>
      <c r="E38">
        <v>100.880695</v>
      </c>
      <c r="F38">
        <v>101.424575</v>
      </c>
      <c r="G38">
        <v>102.031695</v>
      </c>
      <c r="H38">
        <v>102.72712</v>
      </c>
      <c r="I38">
        <v>103.498</v>
      </c>
      <c r="J38">
        <v>104.360365</v>
      </c>
      <c r="K38">
        <v>105.267365</v>
      </c>
      <c r="L38">
        <v>106.23726499999999</v>
      </c>
      <c r="M38">
        <v>107.23645</v>
      </c>
      <c r="N38">
        <v>108.29143500000001</v>
      </c>
      <c r="O38">
        <v>109.36901</v>
      </c>
      <c r="P38">
        <v>110.47790999999999</v>
      </c>
      <c r="Q38">
        <v>111.631975</v>
      </c>
      <c r="R38">
        <v>112.83586</v>
      </c>
      <c r="S38">
        <v>114.081485</v>
      </c>
      <c r="T38">
        <v>115.37345999999999</v>
      </c>
      <c r="U38">
        <v>116.70047</v>
      </c>
      <c r="V38">
        <v>118.14287</v>
      </c>
      <c r="W38">
        <v>119.60133</v>
      </c>
      <c r="X38">
        <v>121.0758</v>
      </c>
      <c r="Y38">
        <v>122.58056500000001</v>
      </c>
      <c r="Z38">
        <v>124.115025</v>
      </c>
      <c r="AA38">
        <v>125.67506</v>
      </c>
      <c r="AB38">
        <v>127.35011</v>
      </c>
      <c r="AC38">
        <v>129.11417</v>
      </c>
      <c r="AD38">
        <v>130.97727</v>
      </c>
      <c r="AE38">
        <v>132.90094500000001</v>
      </c>
      <c r="AF38">
        <v>134.871275</v>
      </c>
      <c r="AG38">
        <v>136.92622</v>
      </c>
      <c r="AH38">
        <v>139.01122000000001</v>
      </c>
      <c r="AI38">
        <v>141.15713500000001</v>
      </c>
      <c r="AJ38">
        <v>143.408895</v>
      </c>
      <c r="AK38">
        <v>145.77791999999999</v>
      </c>
      <c r="AL38">
        <v>148.26063500000001</v>
      </c>
      <c r="AM38">
        <v>150.79948999999999</v>
      </c>
      <c r="AN38">
        <v>153.471745</v>
      </c>
      <c r="AO38">
        <v>156.26177999999999</v>
      </c>
      <c r="AP38">
        <v>159.11695499999999</v>
      </c>
    </row>
    <row r="39" spans="1:42">
      <c r="A39" s="6" t="s">
        <v>40</v>
      </c>
      <c r="B39">
        <v>100</v>
      </c>
      <c r="C39">
        <v>100.1494285</v>
      </c>
      <c r="D39">
        <v>100.45216000000001</v>
      </c>
      <c r="E39">
        <v>100.880695</v>
      </c>
      <c r="F39">
        <v>101.424575</v>
      </c>
      <c r="G39">
        <v>102.031695</v>
      </c>
      <c r="H39">
        <v>102.72712</v>
      </c>
      <c r="I39">
        <v>103.498</v>
      </c>
      <c r="J39">
        <v>104.360365</v>
      </c>
      <c r="K39">
        <v>105.267365</v>
      </c>
      <c r="L39">
        <v>106.23726499999999</v>
      </c>
      <c r="M39">
        <v>107.23645</v>
      </c>
      <c r="N39">
        <v>108.24720499999999</v>
      </c>
      <c r="O39">
        <v>109.24559000000001</v>
      </c>
      <c r="P39">
        <v>110.256835</v>
      </c>
      <c r="Q39">
        <v>111.279295</v>
      </c>
      <c r="R39">
        <v>112.321645</v>
      </c>
      <c r="S39">
        <v>113.39944</v>
      </c>
      <c r="T39">
        <v>114.51244</v>
      </c>
      <c r="U39">
        <v>115.62823</v>
      </c>
      <c r="V39">
        <v>116.834975</v>
      </c>
      <c r="W39">
        <v>118.038195</v>
      </c>
      <c r="X39">
        <v>119.254735</v>
      </c>
      <c r="Y39">
        <v>120.499545</v>
      </c>
      <c r="Z39">
        <v>121.761425</v>
      </c>
      <c r="AA39">
        <v>123.048175</v>
      </c>
      <c r="AB39">
        <v>124.435135</v>
      </c>
      <c r="AC39">
        <v>125.87399499999999</v>
      </c>
      <c r="AD39">
        <v>127.37926</v>
      </c>
      <c r="AE39">
        <v>128.92473000000001</v>
      </c>
      <c r="AF39">
        <v>130.48950500000001</v>
      </c>
      <c r="AG39">
        <v>132.125665</v>
      </c>
      <c r="AH39">
        <v>133.76624000000001</v>
      </c>
      <c r="AI39">
        <v>135.46688499999999</v>
      </c>
      <c r="AJ39">
        <v>137.245105</v>
      </c>
      <c r="AK39">
        <v>139.11531500000001</v>
      </c>
      <c r="AL39">
        <v>141.07905</v>
      </c>
      <c r="AM39">
        <v>143.07780500000001</v>
      </c>
      <c r="AN39">
        <v>145.208585</v>
      </c>
      <c r="AO39">
        <v>147.437735</v>
      </c>
      <c r="AP39">
        <v>149.717975</v>
      </c>
    </row>
    <row r="40" spans="1:42">
      <c r="A40" s="6" t="s">
        <v>41</v>
      </c>
      <c r="B40">
        <v>100</v>
      </c>
      <c r="C40">
        <v>100.1494285</v>
      </c>
      <c r="D40">
        <v>100.45216000000001</v>
      </c>
      <c r="E40">
        <v>100.880695</v>
      </c>
      <c r="F40">
        <v>101.424575</v>
      </c>
      <c r="G40">
        <v>102.031695</v>
      </c>
      <c r="H40">
        <v>102.72712</v>
      </c>
      <c r="I40">
        <v>103.498</v>
      </c>
      <c r="J40">
        <v>104.360365</v>
      </c>
      <c r="K40">
        <v>105.267365</v>
      </c>
      <c r="L40">
        <v>106.23726499999999</v>
      </c>
      <c r="M40">
        <v>107.23645</v>
      </c>
      <c r="N40">
        <v>108.24362000000001</v>
      </c>
      <c r="O40">
        <v>109.238905</v>
      </c>
      <c r="P40">
        <v>110.247255</v>
      </c>
      <c r="Q40">
        <v>111.26787</v>
      </c>
      <c r="R40">
        <v>112.309065</v>
      </c>
      <c r="S40">
        <v>113.39078499999999</v>
      </c>
      <c r="T40">
        <v>114.51102</v>
      </c>
      <c r="U40">
        <v>115.63702000000001</v>
      </c>
      <c r="V40">
        <v>116.85541000000001</v>
      </c>
      <c r="W40">
        <v>118.07187500000001</v>
      </c>
      <c r="X40">
        <v>119.30273</v>
      </c>
      <c r="Y40">
        <v>120.56215</v>
      </c>
      <c r="Z40">
        <v>121.83965499999999</v>
      </c>
      <c r="AA40">
        <v>123.14421</v>
      </c>
      <c r="AB40">
        <v>124.55783</v>
      </c>
      <c r="AC40">
        <v>126.027895</v>
      </c>
      <c r="AD40">
        <v>127.55306</v>
      </c>
      <c r="AE40">
        <v>129.10908499999999</v>
      </c>
      <c r="AF40">
        <v>130.68301</v>
      </c>
      <c r="AG40">
        <v>132.32622000000001</v>
      </c>
      <c r="AH40">
        <v>133.97414499999999</v>
      </c>
      <c r="AI40">
        <v>135.68546499999999</v>
      </c>
      <c r="AJ40">
        <v>137.47174000000001</v>
      </c>
      <c r="AK40">
        <v>139.34567999999999</v>
      </c>
      <c r="AL40">
        <v>141.31019000000001</v>
      </c>
      <c r="AM40">
        <v>143.308415</v>
      </c>
      <c r="AN40">
        <v>145.43463</v>
      </c>
      <c r="AO40">
        <v>147.65498500000001</v>
      </c>
      <c r="AP40">
        <v>149.92120499999999</v>
      </c>
    </row>
    <row r="41" spans="1:42">
      <c r="A41" s="6" t="s">
        <v>42</v>
      </c>
      <c r="B41">
        <v>100</v>
      </c>
      <c r="C41">
        <v>100.1494285</v>
      </c>
      <c r="D41">
        <v>100.45216000000001</v>
      </c>
      <c r="E41">
        <v>100.880695</v>
      </c>
      <c r="F41">
        <v>101.424575</v>
      </c>
      <c r="G41">
        <v>102.031695</v>
      </c>
      <c r="H41">
        <v>102.72712</v>
      </c>
      <c r="I41">
        <v>103.498</v>
      </c>
      <c r="J41">
        <v>104.360365</v>
      </c>
      <c r="K41">
        <v>105.267365</v>
      </c>
      <c r="L41">
        <v>106.23726499999999</v>
      </c>
      <c r="M41">
        <v>107.23645</v>
      </c>
      <c r="N41">
        <v>108.24666999999999</v>
      </c>
      <c r="O41">
        <v>109.24469999999999</v>
      </c>
      <c r="P41">
        <v>110.255745</v>
      </c>
      <c r="Q41">
        <v>111.2782</v>
      </c>
      <c r="R41">
        <v>112.32120999999999</v>
      </c>
      <c r="S41">
        <v>113.40002</v>
      </c>
      <c r="T41">
        <v>114.51476</v>
      </c>
      <c r="U41">
        <v>115.63325500000001</v>
      </c>
      <c r="V41">
        <v>116.843885</v>
      </c>
      <c r="W41">
        <v>118.05144</v>
      </c>
      <c r="X41">
        <v>119.27367</v>
      </c>
      <c r="Y41">
        <v>120.52833</v>
      </c>
      <c r="Z41">
        <v>121.81758499999999</v>
      </c>
      <c r="AA41">
        <v>123.16004</v>
      </c>
      <c r="AB41">
        <v>124.606645</v>
      </c>
      <c r="AC41">
        <v>126.062095</v>
      </c>
      <c r="AD41">
        <v>127.53413</v>
      </c>
      <c r="AE41">
        <v>129.03163499999999</v>
      </c>
      <c r="AF41">
        <v>130.55423500000001</v>
      </c>
      <c r="AG41">
        <v>132.15591000000001</v>
      </c>
      <c r="AH41">
        <v>133.77410499999999</v>
      </c>
      <c r="AI41">
        <v>135.46270999999999</v>
      </c>
      <c r="AJ41">
        <v>137.22216499999999</v>
      </c>
      <c r="AK41">
        <v>139.06700000000001</v>
      </c>
      <c r="AL41">
        <v>141.00021000000001</v>
      </c>
      <c r="AM41">
        <v>142.96586500000001</v>
      </c>
      <c r="AN41">
        <v>145.05941000000001</v>
      </c>
      <c r="AO41">
        <v>147.24868000000001</v>
      </c>
      <c r="AP41">
        <v>149.48554999999999</v>
      </c>
    </row>
    <row r="43" spans="1:42">
      <c r="A43" s="12"/>
      <c r="B43">
        <v>2010</v>
      </c>
      <c r="C43">
        <v>2011</v>
      </c>
      <c r="D43">
        <v>2012</v>
      </c>
      <c r="E43">
        <v>2013</v>
      </c>
      <c r="F43">
        <v>2014</v>
      </c>
      <c r="G43">
        <v>2015</v>
      </c>
      <c r="H43">
        <v>2016</v>
      </c>
      <c r="I43">
        <v>2017</v>
      </c>
      <c r="J43">
        <v>2018</v>
      </c>
      <c r="K43">
        <v>2019</v>
      </c>
      <c r="L43">
        <v>2020</v>
      </c>
      <c r="M43">
        <v>2021</v>
      </c>
      <c r="N43">
        <v>2022</v>
      </c>
      <c r="O43">
        <v>2023</v>
      </c>
      <c r="P43">
        <v>2024</v>
      </c>
      <c r="Q43">
        <v>2025</v>
      </c>
      <c r="R43">
        <v>2026</v>
      </c>
      <c r="S43">
        <v>2027</v>
      </c>
      <c r="T43">
        <v>2028</v>
      </c>
      <c r="U43">
        <v>2029</v>
      </c>
      <c r="V43">
        <v>2030</v>
      </c>
      <c r="W43">
        <v>2031</v>
      </c>
      <c r="X43">
        <v>2032</v>
      </c>
      <c r="Y43">
        <v>2033</v>
      </c>
      <c r="Z43">
        <v>2034</v>
      </c>
      <c r="AA43">
        <v>2035</v>
      </c>
      <c r="AB43">
        <v>2036</v>
      </c>
      <c r="AC43">
        <v>2037</v>
      </c>
      <c r="AD43">
        <v>2038</v>
      </c>
      <c r="AE43">
        <v>2039</v>
      </c>
      <c r="AF43">
        <v>2040</v>
      </c>
      <c r="AG43">
        <v>2041</v>
      </c>
      <c r="AH43">
        <v>2042</v>
      </c>
      <c r="AI43">
        <v>2043</v>
      </c>
      <c r="AJ43">
        <v>2044</v>
      </c>
      <c r="AK43">
        <v>2045</v>
      </c>
      <c r="AL43">
        <v>2046</v>
      </c>
      <c r="AM43">
        <v>2047</v>
      </c>
      <c r="AN43">
        <v>2048</v>
      </c>
      <c r="AO43">
        <v>2049</v>
      </c>
      <c r="AP43">
        <v>2050</v>
      </c>
    </row>
    <row r="44" spans="1:42">
      <c r="A44" s="6" t="s">
        <v>39</v>
      </c>
    </row>
    <row r="45" spans="1:42">
      <c r="A45" s="6" t="s">
        <v>40</v>
      </c>
    </row>
    <row r="46" spans="1:42">
      <c r="A46" s="6" t="s">
        <v>41</v>
      </c>
    </row>
    <row r="47" spans="1:42">
      <c r="A47" s="6" t="s">
        <v>42</v>
      </c>
    </row>
    <row r="49" spans="1:42">
      <c r="A49" s="12"/>
      <c r="B49">
        <v>2010</v>
      </c>
      <c r="C49">
        <v>2011</v>
      </c>
      <c r="D49">
        <v>2012</v>
      </c>
      <c r="E49">
        <v>2013</v>
      </c>
      <c r="F49">
        <v>2014</v>
      </c>
      <c r="G49">
        <v>2015</v>
      </c>
      <c r="H49">
        <v>2016</v>
      </c>
      <c r="I49">
        <v>2017</v>
      </c>
      <c r="J49">
        <v>2018</v>
      </c>
      <c r="K49">
        <v>2019</v>
      </c>
      <c r="L49">
        <v>2020</v>
      </c>
      <c r="M49">
        <v>2021</v>
      </c>
      <c r="N49">
        <v>2022</v>
      </c>
      <c r="O49">
        <v>2023</v>
      </c>
      <c r="P49">
        <v>2024</v>
      </c>
      <c r="Q49">
        <v>2025</v>
      </c>
      <c r="R49">
        <v>2026</v>
      </c>
      <c r="S49">
        <v>2027</v>
      </c>
      <c r="T49">
        <v>2028</v>
      </c>
      <c r="U49">
        <v>2029</v>
      </c>
      <c r="V49">
        <v>2030</v>
      </c>
      <c r="W49">
        <v>2031</v>
      </c>
      <c r="X49">
        <v>2032</v>
      </c>
      <c r="Y49">
        <v>2033</v>
      </c>
      <c r="Z49">
        <v>2034</v>
      </c>
      <c r="AA49">
        <v>2035</v>
      </c>
      <c r="AB49">
        <v>2036</v>
      </c>
      <c r="AC49">
        <v>2037</v>
      </c>
      <c r="AD49">
        <v>2038</v>
      </c>
      <c r="AE49">
        <v>2039</v>
      </c>
      <c r="AF49">
        <v>2040</v>
      </c>
      <c r="AG49">
        <v>2041</v>
      </c>
      <c r="AH49">
        <v>2042</v>
      </c>
      <c r="AI49">
        <v>2043</v>
      </c>
      <c r="AJ49">
        <v>2044</v>
      </c>
      <c r="AK49">
        <v>2045</v>
      </c>
      <c r="AL49">
        <v>2046</v>
      </c>
      <c r="AM49">
        <v>2047</v>
      </c>
      <c r="AN49">
        <v>2048</v>
      </c>
      <c r="AO49">
        <v>2049</v>
      </c>
      <c r="AP49">
        <v>2050</v>
      </c>
    </row>
    <row r="50" spans="1:42">
      <c r="A50" s="6" t="s">
        <v>39</v>
      </c>
    </row>
    <row r="51" spans="1:42">
      <c r="A51" s="6" t="s">
        <v>40</v>
      </c>
    </row>
    <row r="52" spans="1:42">
      <c r="A52" s="6" t="s">
        <v>41</v>
      </c>
    </row>
    <row r="53" spans="1:42">
      <c r="A53" s="6" t="s">
        <v>42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C7A2783674A044BD57E8B240B27F09" ma:contentTypeVersion="9" ma:contentTypeDescription="Create a new document." ma:contentTypeScope="" ma:versionID="f793ab75d021a00c00779a27892b7c09">
  <xsd:schema xmlns:xsd="http://www.w3.org/2001/XMLSchema" xmlns:xs="http://www.w3.org/2001/XMLSchema" xmlns:p="http://schemas.microsoft.com/office/2006/metadata/properties" xmlns:ns3="62ac1ef3-dbce-4055-bb3c-0fafea4ef2c8" xmlns:ns4="37ee621c-a306-469c-b528-151b0274763c" targetNamespace="http://schemas.microsoft.com/office/2006/metadata/properties" ma:root="true" ma:fieldsID="a4b0e06312710215291270738e930048" ns3:_="" ns4:_="">
    <xsd:import namespace="62ac1ef3-dbce-4055-bb3c-0fafea4ef2c8"/>
    <xsd:import namespace="37ee621c-a306-469c-b528-151b0274763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ac1ef3-dbce-4055-bb3c-0fafea4ef2c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621c-a306-469c-b528-151b0274763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24BC343-C3C0-4B97-8F87-659EAB30227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4336B56-3860-4C5B-8F65-107AF6A702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2ac1ef3-dbce-4055-bb3c-0fafea4ef2c8"/>
    <ds:schemaRef ds:uri="37ee621c-a306-469c-b528-151b0274763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B3BA231-BB05-468A-BA0D-DD4BC124267D}">
  <ds:schemaRefs>
    <ds:schemaRef ds:uri="http://purl.org/dc/elements/1.1/"/>
    <ds:schemaRef ds:uri="http://schemas.microsoft.com/office/2006/metadata/properties"/>
    <ds:schemaRef ds:uri="http://purl.org/dc/terms/"/>
    <ds:schemaRef ds:uri="62ac1ef3-dbce-4055-bb3c-0fafea4ef2c8"/>
    <ds:schemaRef ds:uri="http://schemas.microsoft.com/office/2006/documentManagement/types"/>
    <ds:schemaRef ds:uri="http://schemas.microsoft.com/office/infopath/2007/PartnerControls"/>
    <ds:schemaRef ds:uri="37ee621c-a306-469c-b528-151b0274763c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Variab_calib_2022</vt:lpstr>
      <vt:lpstr>Param_calib_2022</vt:lpstr>
      <vt:lpstr>Calibr_mdf</vt:lpstr>
      <vt:lpstr>EnEco_calibration</vt:lpstr>
      <vt:lpstr>pniec</vt:lpstr>
      <vt:lpstr>Coupling_2021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Tiziano</dc:creator>
  <cp:lastModifiedBy>Tiziano</cp:lastModifiedBy>
  <dcterms:created xsi:type="dcterms:W3CDTF">2021-12-16T14:05:18Z</dcterms:created>
  <dcterms:modified xsi:type="dcterms:W3CDTF">2022-01-11T11:33:50Z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0x01010000C7A2783674A044BD57E8B240B27F09</vt:lpwstr>
  </property>
</Properties>
</file>