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escriptors summary" sheetId="1" r:id="rId4"/>
    <sheet state="visible" name="Metadata stdr. by platf." sheetId="2" r:id="rId5"/>
    <sheet state="visible" name="Platforms_tech" sheetId="3" r:id="rId6"/>
    <sheet state="hidden" name="Platforms_ES" sheetId="4" r:id="rId7"/>
    <sheet state="hidden" name="Research_ES" sheetId="5" r:id="rId8"/>
  </sheets>
  <definedNames>
    <definedName hidden="1" localSheetId="0" name="_xlnm._FilterDatabase">'Descriptors summary'!$A$3:$AG$69</definedName>
    <definedName hidden="1" localSheetId="1" name="_xlnm._FilterDatabase">'Metadata stdr. by platf.'!$A$2:$BY$86</definedName>
    <definedName hidden="1" localSheetId="4" name="_xlnm._FilterDatabase">Research_ES!$B$2:$I$63</definedName>
    <definedName hidden="1" localSheetId="0" name="Z_D148EFB1_F3A1_46F3_899A_45208A15D6CF_.wvu.FilterData">'Descriptors summary'!$B$3:$O$50</definedName>
  </definedNames>
  <calcPr/>
  <customWorkbookViews>
    <customWorkbookView activeSheetId="0" maximized="1" windowHeight="0" windowWidth="0" guid="{D148EFB1-F3A1-46F3-899A-45208A15D6CF}" name="Filtra per 1"/>
  </customWorkbookViews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E2">
      <text>
        <t xml:space="preserve">mix between persons, projects and associations
	-MIRIAM CALVERA ISABAL</t>
      </text>
    </comment>
    <comment authorId="0" ref="E28">
      <text>
        <t xml:space="preserve">https://ciencia-ciudadana.es/project/lobisome-naturaleza/
	-MIRIAM CALVERA ISABAL</t>
      </text>
    </comment>
  </commentList>
</comments>
</file>

<file path=xl/comments2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E1">
      <text>
        <t xml:space="preserve">https://ciencia-ciudadana.es/project/educacion-ambiental/
	-MIRIAM CALVERA ISABAL</t>
      </text>
    </comment>
    <comment authorId="0" ref="F1">
      <text>
        <t xml:space="preserve">https://www.medialab-prado.es/comunidad?field_laboratorio%5B195%5D=195#block-views-block-proyectos-comunidad-block-proyectos-comunidad
	-MIRIAM CALVERA ISABAL</t>
      </text>
    </comment>
    <comment authorId="0" ref="G1">
      <text>
        <t xml:space="preserve">https://cienciaciudadanazgz.ibercivis.es/
	-MIRIAM CALVERA ISABAL
----
http://www.aeet.org/Ciencia_Ciudadana_511_p.htm
	-MIRIAM CALVERA ISABAL
----
https://www.idiapjgol.org/index.php/ca/
	-MIRIAM CALVERA ISABAL</t>
      </text>
    </comment>
    <comment authorId="0" ref="H1">
      <text>
        <t xml:space="preserve">https://fundaciondescubre.es/ciencia-ciudadana/
	-MIRIAM CALVERA ISABAL</t>
      </text>
    </comment>
    <comment authorId="0" ref="I1">
      <text>
        <t xml:space="preserve">https://www.siece.org/
	-MIRIAM CALVERA ISABAL
----
http://www.ieo.es/es/
	-MIRIAM CALVERA ISABAL</t>
      </text>
    </comment>
    <comment authorId="0" ref="J1">
      <text>
        <t xml:space="preserve">https://ibercivis.es/los-proyectos-de-ibercivis/
	-MIRIAM CALVERA ISABAL</t>
      </text>
    </comment>
    <comment authorId="0" ref="K1">
      <text>
        <t xml:space="preserve">www.labpaisagem.pt
	-MIRIAM CALVERA ISABAL
----
https://www.biodiversity4all.org/
	-MIRIAM CALVERA ISABAL
----
https://www.isglobal.org/en/healthisglobal/-/custom-blog-portlet/ciencia-ciudadana-participando-de-forma-activa-para-generar-nuevo-conocimiento/422917/0
	-MIRIAM CALVERA ISABAL</t>
      </text>
    </comment>
    <comment authorId="0" ref="L1">
      <text>
        <t xml:space="preserve">http://www.ub.edu/opensystems/projectes/
	-MIRIAM CALVERA ISABAL</t>
      </text>
    </comment>
    <comment authorId="0" ref="M1">
      <text>
        <t xml:space="preserve">http://www.creaf.cat/es/ciencia-ciudadana
	-MIRIAM CALVERA ISABAL
Only one project is described in platform. The others show the webpages
	-MIRIAM CALVERA ISABAL
----
http://icmdivulga.icm.csic.es/ciencia-ciudadana/
	-MIRIAM CALVERA ISABAL
Only a list of projects + website
	-MIRIAM CALVERA ISABAL</t>
      </text>
    </comment>
    <comment authorId="0" ref="N1">
      <text>
        <t xml:space="preserve">www.fundaciorecerca.cat
	-MIRIAM CALVERA ISABAL
To be defined if all the projects are CS
	-MIRIAM CALVERA ISABAL</t>
      </text>
    </comment>
    <comment authorId="0" ref="O1">
      <text>
        <t xml:space="preserve">http://www.1000001labs.org/project/cost-action-on-citizen-science/
	-MIRIAM CALVERA ISABAL</t>
      </text>
    </comment>
    <comment authorId="0" ref="P1">
      <text>
        <t xml:space="preserve">http://socientize.eu/
	-MIRIAM CALVERA ISABAL
There is a list of other projects websites
	-MIRIAM CALVERA ISABAL</t>
      </text>
    </comment>
    <comment authorId="0" ref="Q1">
      <text>
        <t xml:space="preserve">citieshealthbcn.eu
	-MIRIAM CALVERA ISABAL</t>
      </text>
    </comment>
    <comment authorId="0" ref="R1">
      <text>
        <t xml:space="preserve">http://making-sense.eu/
	-MIRIAM CALVERA ISABAL</t>
      </text>
    </comment>
    <comment authorId="0" ref="S1">
      <text>
        <t xml:space="preserve">http://www.citizenscienceclub.com/proyectos-de-ciencia-ciudadana/
	-MIRIAM CALVERA ISABAL</t>
      </text>
    </comment>
    <comment authorId="0" ref="T1">
      <text>
        <t xml:space="preserve">https://capssi.eu/caps-projects/
to be defined as CS.</t>
      </text>
    </comment>
    <comment authorId="0" ref="U1">
      <text>
        <t xml:space="preserve">https://www.vitoria-gasteiz.org/wb021/was/contenidoAction.do?idioma=es&amp;uid=u25e08f9d_14a56aaea69__7f88
	-MIRIAM CALVERA ISABAL</t>
      </text>
    </comment>
    <comment authorId="0" ref="V1">
      <text>
        <t xml:space="preserve">https://www.acercaciencia.com/category/cienciaciudadana-2/
	-MIRIAM CALVERA ISABAL</t>
      </text>
    </comment>
    <comment authorId="0" ref="W1">
      <text>
        <t xml:space="preserve">https://parcs.diba.cat/es/web/conservacio-de-la-biodiversitat/ciencia-ciutadana
	-MIRIAM CALVERA ISABAL</t>
      </text>
    </comment>
    <comment authorId="0" ref="X1">
      <text>
        <t xml:space="preserve">https://www.barcelona.cat/barcelonaciencia/en/network-meteorological-observers
	-MIRIAM CALVERA ISABAL</t>
      </text>
    </comment>
    <comment authorId="0" ref="Y1">
      <text>
        <t xml:space="preserve">https://www.cientopolis.org/inicio/
	-MIRIAM CALVERA ISABAL</t>
      </text>
    </comment>
    <comment authorId="0" ref="Z1">
      <text>
        <t xml:space="preserve">http://www.fund-cenit.org.ar/produccion-abierta-y-colaborativa/area/3/es/pg/1/
	-MIRIAM CALVERA ISABAL</t>
      </text>
    </comment>
    <comment authorId="0" ref="AA1">
      <text>
        <t xml:space="preserve">https://www.amazoniacienciaciudadana.org/espa%C3%B1ol/la-red/
	-MIRIAM CALVERA ISABAL</t>
      </text>
    </comment>
    <comment authorId="0" ref="AB1">
      <text>
        <t xml:space="preserve">https://cienciaciudadanaecuador.wordpress.com/</t>
      </text>
    </comment>
    <comment authorId="0" ref="AC1">
      <text>
        <t xml:space="preserve">https://www.naturalista.mx/
	-MIRIAM CALVERA ISABAL</t>
      </text>
    </comment>
    <comment authorId="0" ref="AD1">
      <text>
        <t xml:space="preserve">https://www.biodiversidad.gob.mx/cienciaciudadana/
	-MIRIAM CALVERA ISABAL</t>
      </text>
    </comment>
    <comment authorId="0" ref="AE1">
      <text>
        <t xml:space="preserve">https://calidris.org.co/ciencia-participativa/
	-MIRIAM CALVERA ISABAL</t>
      </text>
    </comment>
    <comment authorId="0" ref="AF1">
      <text>
        <t xml:space="preserve">http://cienciaciudadana.cl/
	-MIRIAM CALVERA ISABAL</t>
      </text>
    </comment>
    <comment authorId="0" ref="AG1">
      <text>
        <t xml:space="preserve">http://cienciaciudadana.ceaza.cl/#
	-MIRIAM CALVERA ISABAL</t>
      </text>
    </comment>
    <comment authorId="0" ref="AH1">
      <text>
        <t xml:space="preserve">https://www.facebook.com/pages/category/Community/Ciencia-Ciudadana-Per%C3%BA-498881697136776/</t>
      </text>
    </comment>
    <comment authorId="0" ref="AI1">
      <text>
        <t xml:space="preserve">http://www.parquesnacionales.gov.co/portal/es/natureforall/programa-soy-naturalista/
	-MIRIAM CALVERA ISABAL</t>
      </text>
    </comment>
    <comment authorId="0" ref="E2">
      <text>
        <t xml:space="preserve">mix between persons, projects and associations
	-MIRIAM CALVERA ISABAL</t>
      </text>
    </comment>
    <comment authorId="0" ref="AD3">
      <text>
        <t xml:space="preserve">Solo uno de todos los proyectos
	-MIRIAM CALVERA ISABAL</t>
      </text>
    </comment>
    <comment authorId="0" ref="F14">
      <text>
        <t xml:space="preserve">Person contact
	-MIRIAM CALVERA ISABAL</t>
      </text>
    </comment>
    <comment authorId="0" ref="V14">
      <text>
        <t xml:space="preserve">One project
	-MIRIAM CALVERA ISABAL</t>
      </text>
    </comment>
    <comment authorId="0" ref="B15">
      <text>
        <t xml:space="preserve">Depends on the project
	-MIRIAM CALVERA ISABAL</t>
      </text>
    </comment>
    <comment authorId="0" ref="E20">
      <text>
        <t xml:space="preserve">https://ciencia-ciudadana.es/project/lobisome-naturaleza/
	-MIRIAM CALVERA ISABAL</t>
      </text>
    </comment>
    <comment authorId="0" ref="E21">
      <text>
        <t xml:space="preserve">https://ciencia-ciudadana.es/project/lobisome-naturaleza/
	-MIRIAM CALVERA ISABAL</t>
      </text>
    </comment>
    <comment authorId="0" ref="B24">
      <text>
        <t xml:space="preserve">https://zenodo.org/record/3540829#.XjqBQGhKhPZ
	-MIRIAM CALVERA ISABAL</t>
      </text>
    </comment>
    <comment authorId="0" ref="B25">
      <text>
        <t xml:space="preserve">It can be calculated by dates
	-MIRIAM CALVERA ISABAL</t>
      </text>
    </comment>
    <comment authorId="0" ref="F27">
      <text>
        <t xml:space="preserve">Comments in the text
	-MIRIAM CALVERA ISABAL</t>
      </text>
    </comment>
    <comment authorId="0" ref="I27">
      <text>
        <t xml:space="preserve">Only in one project
	-MIRIAM CALVERA ISABAL</t>
      </text>
    </comment>
    <comment authorId="0" ref="B34">
      <text>
        <t xml:space="preserve">https://www.medialab-prado.es/laboratorios/cicilab
	-MIRIAM CALVERA ISABAL</t>
      </text>
    </comment>
    <comment authorId="0" ref="A44">
      <text>
        <t xml:space="preserve">There is no info in webpages
	-MIRIAM CALVERA ISABAL</t>
      </text>
    </comment>
    <comment authorId="0" ref="B55">
      <text>
        <t xml:space="preserve">Delegated
	-MIRIAM CALVERA ISABAL</t>
      </text>
    </comment>
  </commentList>
</comments>
</file>

<file path=xl/sharedStrings.xml><?xml version="1.0" encoding="utf-8"?>
<sst xmlns="http://schemas.openxmlformats.org/spreadsheetml/2006/main" count="2806" uniqueCount="466">
  <si>
    <t>Metadata standards comparison</t>
  </si>
  <si>
    <t>CS Track database information</t>
  </si>
  <si>
    <t>ID</t>
  </si>
  <si>
    <t>Descriptor</t>
  </si>
  <si>
    <t>Description</t>
  </si>
  <si>
    <t>PPSR_CORE metadata</t>
  </si>
  <si>
    <t>Data &amp; Metadata Working Group</t>
  </si>
  <si>
    <t>WG5 Deliverable</t>
  </si>
  <si>
    <t>Type of field</t>
  </si>
  <si>
    <t>CS Track database</t>
  </si>
  <si>
    <t>Collection</t>
  </si>
  <si>
    <t>Group of data (PPSR_CORE)</t>
  </si>
  <si>
    <t>Data type (Desirable)</t>
  </si>
  <si>
    <t>Multiplicity</t>
  </si>
  <si>
    <t>Phase</t>
  </si>
  <si>
    <t>%</t>
  </si>
  <si>
    <t>Id</t>
  </si>
  <si>
    <t>Internal id automatically created by MongoDB (key)</t>
  </si>
  <si>
    <t>ProjectGUID</t>
  </si>
  <si>
    <t>projectId</t>
  </si>
  <si>
    <t>GUID</t>
  </si>
  <si>
    <t>Required Fields</t>
  </si>
  <si>
    <t>_Id</t>
  </si>
  <si>
    <t>CSTrack_projects_descriptors</t>
  </si>
  <si>
    <t>Database information</t>
  </si>
  <si>
    <t>Object Id</t>
  </si>
  <si>
    <t>1:1</t>
  </si>
  <si>
    <t>Project name/Title</t>
  </si>
  <si>
    <t>Title or name of the projects. One for documents and unique in the collection.</t>
  </si>
  <si>
    <t>ProjectName</t>
  </si>
  <si>
    <t>Title</t>
  </si>
  <si>
    <t>Basic Project information</t>
  </si>
  <si>
    <t>Text</t>
  </si>
  <si>
    <t>Project description. List of elements extracted from platforms. Can contain information of different things, non classified information.</t>
  </si>
  <si>
    <t>ProjectDescription</t>
  </si>
  <si>
    <t>projectDescription</t>
  </si>
  <si>
    <t>Status</t>
  </si>
  <si>
    <t>Project status (Active, in progress, stopped, finished...). The information depends on the platform</t>
  </si>
  <si>
    <t>ProjectStatus</t>
  </si>
  <si>
    <t>projectStatus</t>
  </si>
  <si>
    <t>Insert date</t>
  </si>
  <si>
    <t>Date when the document was inserted.</t>
  </si>
  <si>
    <t>projectDateCreated</t>
  </si>
  <si>
    <t>Date created</t>
  </si>
  <si>
    <t>Date</t>
  </si>
  <si>
    <t>Platform contact name</t>
  </si>
  <si>
    <t>Platform contact Email or page information</t>
  </si>
  <si>
    <t>DatabaseContactName</t>
  </si>
  <si>
    <t>Latitude Logo Latitude Logo - - - - Longitude Longitude - - Means of contact</t>
  </si>
  <si>
    <t>Column H</t>
  </si>
  <si>
    <t>Wp2 List</t>
  </si>
  <si>
    <t>Personal and Organizational Affiliates</t>
  </si>
  <si>
    <t>1:n</t>
  </si>
  <si>
    <t>Platform origin</t>
  </si>
  <si>
    <t>Information of platform where the project was extracted. Platform Id and platform url.</t>
  </si>
  <si>
    <t>ProjectDataProvider</t>
  </si>
  <si>
    <t>Origin</t>
  </si>
  <si>
    <t>URL Platform</t>
  </si>
  <si>
    <t>URI</t>
  </si>
  <si>
    <t>Main objectives</t>
  </si>
  <si>
    <t>Objectives defined by project coordinators</t>
  </si>
  <si>
    <t>projectAim</t>
  </si>
  <si>
    <t>Aim
Intended outcome</t>
  </si>
  <si>
    <t>Platform internal Id</t>
  </si>
  <si>
    <t>Internal (CS Track) Id for the platform based on work done for all the partners</t>
  </si>
  <si>
    <t>projectOriginalRepository</t>
  </si>
  <si>
    <t>Plat Id</t>
  </si>
  <si>
    <t>Int</t>
  </si>
  <si>
    <t>Update date</t>
  </si>
  <si>
    <t>Date when the information was updated</t>
  </si>
  <si>
    <t>ProjectDateLastUpdated</t>
  </si>
  <si>
    <t>projectLast UpdatedDate</t>
  </si>
  <si>
    <t>Date updated</t>
  </si>
  <si>
    <t>0:n</t>
  </si>
  <si>
    <t>Wp2 Id (excel)</t>
  </si>
  <si>
    <t>Platform Id related to wp2 list</t>
  </si>
  <si>
    <t>projectExternalId</t>
  </si>
  <si>
    <t xml:space="preserve">Excel file </t>
  </si>
  <si>
    <t>Website link</t>
  </si>
  <si>
    <t xml:space="preserve">Additional web pages that contain information of the project </t>
  </si>
  <si>
    <t>projectURL</t>
  </si>
  <si>
    <t>projectUrl</t>
  </si>
  <si>
    <t>WebPage</t>
  </si>
  <si>
    <t>Web</t>
  </si>
  <si>
    <t>Images and communications</t>
  </si>
  <si>
    <t>0:1</t>
  </si>
  <si>
    <t>Social media</t>
  </si>
  <si>
    <t>Project social media accounts.</t>
  </si>
  <si>
    <r>
      <rPr>
        <rFont val="Calibri"/>
        <color rgb="FF000000"/>
        <sz val="11.0"/>
      </rPr>
      <t xml:space="preserve">projectFacebook
projectTwitter
projectBlog
</t>
    </r>
    <r>
      <rPr>
        <rFont val="Calibri"/>
        <color rgb="FFFF0000"/>
        <sz val="11.0"/>
      </rPr>
      <t>preferredSocialMedia</t>
    </r>
  </si>
  <si>
    <t>Optional Fields</t>
  </si>
  <si>
    <t>Contact info</t>
  </si>
  <si>
    <t>publicContactEmail
publicContact</t>
  </si>
  <si>
    <t>projectResponsible PartyContact
projectResponsible PartyEmail
projectContact Name
project ContactEmail</t>
  </si>
  <si>
    <t>Contact details</t>
  </si>
  <si>
    <t>Mail</t>
  </si>
  <si>
    <t>App</t>
  </si>
  <si>
    <t>Applications used by projects or to develop project tasks</t>
  </si>
  <si>
    <t>projectGear</t>
  </si>
  <si>
    <t>Apps</t>
  </si>
  <si>
    <t>Supplementary Information for Citizen Science</t>
  </si>
  <si>
    <t>Text or URI</t>
  </si>
  <si>
    <t>Project topic (Knowledge area)</t>
  </si>
  <si>
    <t>Project topics that describe internal categories defined by platforms</t>
  </si>
  <si>
    <t>fieldOfScience</t>
  </si>
  <si>
    <t>projectScienceType</t>
  </si>
  <si>
    <t>Topic</t>
  </si>
  <si>
    <t>Topics</t>
  </si>
  <si>
    <t>Methodology - Participants tasks</t>
  </si>
  <si>
    <t>Tasks volunteers have to develop by participating in the project</t>
  </si>
  <si>
    <t>participationTasks</t>
  </si>
  <si>
    <t>project HowToParticipate
projectTasks</t>
  </si>
  <si>
    <t>Metodology</t>
  </si>
  <si>
    <t>Tools or materials</t>
  </si>
  <si>
    <t>Tools or materials developed by project to understand what to do or how to conduct the project</t>
  </si>
  <si>
    <t>educatorMaterials</t>
  </si>
  <si>
    <t>projectEquipment</t>
  </si>
  <si>
    <t>In Progress Fields</t>
  </si>
  <si>
    <t>Tools and materials</t>
  </si>
  <si>
    <t>Number of members</t>
  </si>
  <si>
    <t>Number of members (scientists, volunteers, etc...)</t>
  </si>
  <si>
    <t>numParticipants</t>
  </si>
  <si>
    <t>Members' age</t>
  </si>
  <si>
    <t>Participants age or age ranges</t>
  </si>
  <si>
    <t>participantAge</t>
  </si>
  <si>
    <t>projectParticipantAge</t>
  </si>
  <si>
    <t>Member Age</t>
  </si>
  <si>
    <t>Main program/person in charge</t>
  </si>
  <si>
    <t>Responsible, person in charge. Name or information</t>
  </si>
  <si>
    <r>
      <rPr>
        <rFont val="Calibri"/>
        <color rgb="FF000000"/>
        <sz val="11.0"/>
      </rPr>
      <t xml:space="preserve">projectInstitutionName
ProjectOrganization
ProjectPartners
</t>
    </r>
    <r>
      <rPr>
        <rFont val="Calibri"/>
        <color rgb="FFFF0000"/>
        <sz val="11.0"/>
      </rPr>
      <t>ProjectScientificPartners</t>
    </r>
  </si>
  <si>
    <t>projectResponsible PartyName
projectAssociated PartyName</t>
  </si>
  <si>
    <t>Project</t>
  </si>
  <si>
    <t>Main program or person in charge</t>
  </si>
  <si>
    <t>Personal and Organizational Affiliates and Country Specific terms</t>
  </si>
  <si>
    <t>Images</t>
  </si>
  <si>
    <t>Images related to the project</t>
  </si>
  <si>
    <t>projectImage</t>
  </si>
  <si>
    <t>Image
Logo</t>
  </si>
  <si>
    <t>Hashtags</t>
  </si>
  <si>
    <t>Hashtags defined to identify the projects in social media</t>
  </si>
  <si>
    <t>ProjectTags</t>
  </si>
  <si>
    <t>projectTags</t>
  </si>
  <si>
    <t>Tag</t>
  </si>
  <si>
    <t>Country</t>
  </si>
  <si>
    <t>Project country. Where the project coordination is located.</t>
  </si>
  <si>
    <t>ProjectGeospatialRange</t>
  </si>
  <si>
    <t>Geographical location</t>
  </si>
  <si>
    <t>Geography</t>
  </si>
  <si>
    <t>Project geographical location: city, region, etc..</t>
  </si>
  <si>
    <t>projectLocality</t>
  </si>
  <si>
    <t>Region scope</t>
  </si>
  <si>
    <t>Region where the project tasks can be conducted</t>
  </si>
  <si>
    <t>Start date - activity</t>
  </si>
  <si>
    <t>Date when the project started</t>
  </si>
  <si>
    <t>ProjectStartYear</t>
  </si>
  <si>
    <t>projectStartDate</t>
  </si>
  <si>
    <t>StartDate</t>
  </si>
  <si>
    <t>Start date</t>
  </si>
  <si>
    <t>End date - activity</t>
  </si>
  <si>
    <t>Date when the project ends. This descriptor should be used to inform "status" as Finished</t>
  </si>
  <si>
    <t>ProjectEndDate</t>
  </si>
  <si>
    <t>projectEndDate</t>
  </si>
  <si>
    <t>EndDate</t>
  </si>
  <si>
    <t>End date</t>
  </si>
  <si>
    <t>public / private investment</t>
  </si>
  <si>
    <t>Information of project investment</t>
  </si>
  <si>
    <t>Funding program
Funding source</t>
  </si>
  <si>
    <t>Investment</t>
  </si>
  <si>
    <t>Country Specific terms</t>
  </si>
  <si>
    <t>Subtitle</t>
  </si>
  <si>
    <t>Project subtitle in order to identify different project names</t>
  </si>
  <si>
    <t>Other on-line resources</t>
  </si>
  <si>
    <t xml:space="preserve">Other web pages, files or resources. </t>
  </si>
  <si>
    <t>Other online-resources</t>
  </si>
  <si>
    <t xml:space="preserve">Impact </t>
  </si>
  <si>
    <t>Project impact based on the objectives</t>
  </si>
  <si>
    <r>
      <rPr>
        <rFont val="Calibri"/>
        <color rgb="FF000000"/>
        <sz val="11.0"/>
      </rPr>
      <t xml:space="preserve">Automatic extraction - web scrapping </t>
    </r>
    <r>
      <rPr>
        <rFont val="Calibri"/>
        <b/>
        <color rgb="FF000000"/>
        <sz val="11.0"/>
      </rPr>
      <t>(Data extracted in WP2)</t>
    </r>
  </si>
  <si>
    <t>Website Language</t>
  </si>
  <si>
    <t>Platform website language</t>
  </si>
  <si>
    <t>Language</t>
  </si>
  <si>
    <t>Complex web based analytics - ENA...</t>
  </si>
  <si>
    <t>Project Language</t>
  </si>
  <si>
    <t>Project language: online communications, volunteers language....</t>
  </si>
  <si>
    <t>Manual analysis</t>
  </si>
  <si>
    <t>Development time (when)</t>
  </si>
  <si>
    <t>When project tasks will be conducted (Ideal frequency)</t>
  </si>
  <si>
    <t>Development time</t>
  </si>
  <si>
    <t>Gender</t>
  </si>
  <si>
    <t>Project gender information</t>
  </si>
  <si>
    <t>Category</t>
  </si>
  <si>
    <t>Citizen science project's category (Bonney 2009 )</t>
  </si>
  <si>
    <t>Participants profile (requirements)</t>
  </si>
  <si>
    <t>Volunteers profile: Additional information apart from Member's age.</t>
  </si>
  <si>
    <t>Participants profile</t>
  </si>
  <si>
    <t>Resources (documents/research)</t>
  </si>
  <si>
    <t>Documents or research information. In general online documents. Similar to "Other on-line resources"</t>
  </si>
  <si>
    <t>Project record</t>
  </si>
  <si>
    <t>Resources</t>
  </si>
  <si>
    <t>Comments</t>
  </si>
  <si>
    <t>Additional comments done by platforms or participants in comments space</t>
  </si>
  <si>
    <t xml:space="preserve">Activity type </t>
  </si>
  <si>
    <t>Types of activities</t>
  </si>
  <si>
    <t>Activity type</t>
  </si>
  <si>
    <t>Platform country</t>
  </si>
  <si>
    <t>Country of the platform</t>
  </si>
  <si>
    <t>Plat country</t>
  </si>
  <si>
    <t>Development space</t>
  </si>
  <si>
    <t>Where activities will be developed</t>
  </si>
  <si>
    <t>project GeographicCoverage</t>
  </si>
  <si>
    <t>Geographic extent
SpatialAreaOfInterest
SpatialExtent</t>
  </si>
  <si>
    <t>Not required</t>
  </si>
  <si>
    <t>Dedication time</t>
  </si>
  <si>
    <t>How much time the volunteers should dedicate to participate in the project</t>
  </si>
  <si>
    <t>Results</t>
  </si>
  <si>
    <t>Projects research results</t>
  </si>
  <si>
    <t>projectIntendedOutcomes</t>
  </si>
  <si>
    <t>Outcome</t>
  </si>
  <si>
    <t>Latitude</t>
  </si>
  <si>
    <t>Decimal</t>
  </si>
  <si>
    <t>Longitude</t>
  </si>
  <si>
    <t>Platform Id</t>
  </si>
  <si>
    <t>X</t>
  </si>
  <si>
    <t>x</t>
  </si>
  <si>
    <t>Project name</t>
  </si>
  <si>
    <t>Means of contact</t>
  </si>
  <si>
    <t xml:space="preserve">Required Fields
</t>
  </si>
  <si>
    <t>Aim
Intended Outcome</t>
  </si>
  <si>
    <t>Required</t>
  </si>
  <si>
    <t>Load date</t>
  </si>
  <si>
    <r>
      <rPr>
        <rFont val="Calibri"/>
        <color rgb="FF000000"/>
        <sz val="11.0"/>
      </rPr>
      <t xml:space="preserve">projectFacebook
projectTwitter
projectBlog
</t>
    </r>
    <r>
      <rPr>
        <rFont val="Calibri"/>
        <color rgb="FFFF0000"/>
        <sz val="11.0"/>
      </rPr>
      <t>preferredSocialMedia</t>
    </r>
  </si>
  <si>
    <t>Metodology - Participants tasks</t>
  </si>
  <si>
    <r>
      <rPr>
        <rFont val="Calibri"/>
        <color rgb="FF000000"/>
        <sz val="11.0"/>
      </rPr>
      <t xml:space="preserve">projectInstitutionName
ProjectOrganization
ProjectPartners
</t>
    </r>
    <r>
      <rPr>
        <rFont val="Calibri"/>
        <color rgb="FFFF0000"/>
        <sz val="11.0"/>
      </rPr>
      <t>ProjectScientificPartners</t>
    </r>
  </si>
  <si>
    <t>Image
Image credit
Logo</t>
  </si>
  <si>
    <t>Tag
Keyword</t>
  </si>
  <si>
    <t>projectVolunteerSupport</t>
  </si>
  <si>
    <t>Participants profile (requierments)</t>
  </si>
  <si>
    <t>Quality</t>
  </si>
  <si>
    <t>publicContactAffiliation</t>
  </si>
  <si>
    <t>publicContactPhone</t>
  </si>
  <si>
    <t>publicContactAddress</t>
  </si>
  <si>
    <t>projectActiveParticipantDefinition</t>
  </si>
  <si>
    <t>numActiveparticipants</t>
  </si>
  <si>
    <t>participantAudience_Scistarter</t>
  </si>
  <si>
    <t>participantEducation</t>
  </si>
  <si>
    <t>projectDataAPI</t>
  </si>
  <si>
    <t>ProjectSector</t>
  </si>
  <si>
    <t>ProjectCoverageBoundary</t>
  </si>
  <si>
    <t>ProjectPinLatittude</t>
  </si>
  <si>
    <t>projectPinLatitude</t>
  </si>
  <si>
    <t>ProjectPinLongitude</t>
  </si>
  <si>
    <t>ProjectMetadata</t>
  </si>
  <si>
    <t>dcatKeyword</t>
  </si>
  <si>
    <t>projectImage Credit</t>
  </si>
  <si>
    <t>unRegions</t>
  </si>
  <si>
    <t>difficultyLevel</t>
  </si>
  <si>
    <t>project UsFederalSponsor</t>
  </si>
  <si>
    <t>programDescription</t>
  </si>
  <si>
    <t>programId</t>
  </si>
  <si>
    <t>programName</t>
  </si>
  <si>
    <t>ContactPoint</t>
  </si>
  <si>
    <t>ContactPointType</t>
  </si>
  <si>
    <t>AdministrativeUnit</t>
  </si>
  <si>
    <t>AdministrativeUnitCode</t>
  </si>
  <si>
    <t>AdministrativeUnitType</t>
  </si>
  <si>
    <t>Duration</t>
  </si>
  <si>
    <t>ExternalID</t>
  </si>
  <si>
    <t>Geometry</t>
  </si>
  <si>
    <t>Point</t>
  </si>
  <si>
    <t>Polygon</t>
  </si>
  <si>
    <t>FundingSourceType</t>
  </si>
  <si>
    <t>Image credit</t>
  </si>
  <si>
    <t>Info</t>
  </si>
  <si>
    <t>TOTAL</t>
  </si>
  <si>
    <t>0.1</t>
  </si>
  <si>
    <t>Number of projects</t>
  </si>
  <si>
    <t>Number of Projects</t>
  </si>
  <si>
    <t>0.2</t>
  </si>
  <si>
    <t>youtube</t>
  </si>
  <si>
    <t>id="icon--video"</t>
  </si>
  <si>
    <t>FB</t>
  </si>
  <si>
    <t>id="icon--facebook"</t>
  </si>
  <si>
    <t>Twitter</t>
  </si>
  <si>
    <t>id="icon--twitter"</t>
  </si>
  <si>
    <t>id="follow-button"</t>
  </si>
  <si>
    <t>naver</t>
  </si>
  <si>
    <t>Blog</t>
  </si>
  <si>
    <t>id="icon--blog"</t>
  </si>
  <si>
    <t>Talk</t>
  </si>
  <si>
    <t>Platform</t>
  </si>
  <si>
    <t>info@SciStarter.org</t>
  </si>
  <si>
    <t>kontakt@citizenscience.dk</t>
  </si>
  <si>
    <t>http://cienciaciudadana.cl/contacto/</t>
  </si>
  <si>
    <t>0.3</t>
  </si>
  <si>
    <t>Structured (level)</t>
  </si>
  <si>
    <t>0 = non, 1 = low, 2 = mid, 3 = struct</t>
  </si>
  <si>
    <t>0.4</t>
  </si>
  <si>
    <t>Citizen science</t>
  </si>
  <si>
    <t>Unique value that identifies the data</t>
  </si>
  <si>
    <t>BBDD</t>
  </si>
  <si>
    <t>Main name</t>
  </si>
  <si>
    <t>h3</t>
  </si>
  <si>
    <t>Secondary name</t>
  </si>
  <si>
    <t>p</t>
  </si>
  <si>
    <t>Project description</t>
  </si>
  <si>
    <t>div, h3</t>
  </si>
  <si>
    <t>span</t>
  </si>
  <si>
    <t>h1, p</t>
  </si>
  <si>
    <t>div</t>
  </si>
  <si>
    <t>a</t>
  </si>
  <si>
    <t>td, a</t>
  </si>
  <si>
    <t>h3, a</t>
  </si>
  <si>
    <t>p, a</t>
  </si>
  <si>
    <t>social media links (can be more than one possibility)</t>
  </si>
  <si>
    <t>li, a , svg</t>
  </si>
  <si>
    <t>a, span</t>
  </si>
  <si>
    <t>Social media hashtags</t>
  </si>
  <si>
    <t>Blogs, video, other webpages...</t>
  </si>
  <si>
    <t>li, div, a</t>
  </si>
  <si>
    <t>Email or phone number</t>
  </si>
  <si>
    <t>a, p</t>
  </si>
  <si>
    <t>input, text area</t>
  </si>
  <si>
    <t>App developed to be used in the project</t>
  </si>
  <si>
    <t>img</t>
  </si>
  <si>
    <t>b</t>
  </si>
  <si>
    <t xml:space="preserve">Country or countries </t>
  </si>
  <si>
    <t>div, b</t>
  </si>
  <si>
    <t>Geologalization or place where is developed</t>
  </si>
  <si>
    <t>map</t>
  </si>
  <si>
    <t>tb</t>
  </si>
  <si>
    <t>Proyect Language</t>
  </si>
  <si>
    <t>li, p</t>
  </si>
  <si>
    <t>td, li, p</t>
  </si>
  <si>
    <t>h3, p</t>
  </si>
  <si>
    <t>li</t>
  </si>
  <si>
    <t>dt</t>
  </si>
  <si>
    <t>div, class</t>
  </si>
  <si>
    <t>class</t>
  </si>
  <si>
    <t>Development time (when, how)</t>
  </si>
  <si>
    <t>td</t>
  </si>
  <si>
    <t>Organizations involved / partners</t>
  </si>
  <si>
    <t>li, a</t>
  </si>
  <si>
    <t>img + link</t>
  </si>
  <si>
    <t>Main programe</t>
  </si>
  <si>
    <t>div img</t>
  </si>
  <si>
    <t>li, href</t>
  </si>
  <si>
    <t>img, a</t>
  </si>
  <si>
    <t>li, span</t>
  </si>
  <si>
    <t>ul, p</t>
  </si>
  <si>
    <t>p, b</t>
  </si>
  <si>
    <t xml:space="preserve"> x</t>
  </si>
  <si>
    <t>Platform contact</t>
  </si>
  <si>
    <t>Platform date update</t>
  </si>
  <si>
    <t>KPI</t>
  </si>
  <si>
    <t>Fab Lab</t>
  </si>
  <si>
    <t>Biodiversity</t>
  </si>
  <si>
    <t>Environment</t>
  </si>
  <si>
    <t>Cities and technology</t>
  </si>
  <si>
    <t>Education and citizen science</t>
  </si>
  <si>
    <t>Environment and Biodiversity</t>
  </si>
  <si>
    <t>Environment and biodiversity</t>
  </si>
  <si>
    <t>Citizen science and social science</t>
  </si>
  <si>
    <t>Name of project</t>
  </si>
  <si>
    <t>Website Languge</t>
  </si>
  <si>
    <t>Are where is developed</t>
  </si>
  <si>
    <t>Main language project</t>
  </si>
  <si>
    <t>Metodology used</t>
  </si>
  <si>
    <t>Other tools used or material</t>
  </si>
  <si>
    <t>It can be calculated by dater or informed in webpage</t>
  </si>
  <si>
    <t>Project start date</t>
  </si>
  <si>
    <t>Project end date</t>
  </si>
  <si>
    <t>Members age</t>
  </si>
  <si>
    <t>Other organizations involved in the project</t>
  </si>
  <si>
    <t>Project category defined by each platform not by project</t>
  </si>
  <si>
    <t>Data origin (webpage / survey)</t>
  </si>
  <si>
    <t>Where we have found the information</t>
  </si>
  <si>
    <t>Other information related with the project like documents, paper, video, news...</t>
  </si>
  <si>
    <t xml:space="preserve">Logo or image </t>
  </si>
  <si>
    <t>logo or image</t>
  </si>
  <si>
    <t>Upload date info</t>
  </si>
  <si>
    <t>Upload date website info</t>
  </si>
  <si>
    <t>Publication date</t>
  </si>
  <si>
    <t>Publication date website info, it can be the same as upload date</t>
  </si>
  <si>
    <t>Other comments</t>
  </si>
  <si>
    <t>Actions or movement</t>
  </si>
  <si>
    <t>Pending to be definen in the surveys, there is info that can not be extracted from webpage:</t>
  </si>
  <si>
    <t>Socio-economic</t>
  </si>
  <si>
    <t xml:space="preserve">Social inclusion </t>
  </si>
  <si>
    <t>Social conditions</t>
  </si>
  <si>
    <t>responsible governance</t>
  </si>
  <si>
    <t>open access</t>
  </si>
  <si>
    <t>public engagement</t>
  </si>
  <si>
    <t>science education/learning</t>
  </si>
  <si>
    <t>sustainability</t>
  </si>
  <si>
    <t>social justice/inclusion</t>
  </si>
  <si>
    <t>Education background</t>
  </si>
  <si>
    <t>Participants info (age, income…)</t>
  </si>
  <si>
    <t>Contact information</t>
  </si>
  <si>
    <t>Type of corporation</t>
  </si>
  <si>
    <t>Research field</t>
  </si>
  <si>
    <t>Legal purposes</t>
  </si>
  <si>
    <t>Project objective</t>
  </si>
  <si>
    <t>Metadata standards</t>
  </si>
  <si>
    <t>1850 projects</t>
  </si>
  <si>
    <t>CS Track descriptors</t>
  </si>
  <si>
    <t>% database</t>
  </si>
  <si>
    <t>EU-Citizen.Science platform</t>
  </si>
  <si>
    <t>WG5</t>
  </si>
  <si>
    <t>PPSR_CORE</t>
  </si>
  <si>
    <t>Id (_id mongodb)</t>
  </si>
  <si>
    <t>_id</t>
  </si>
  <si>
    <t>TITLE</t>
  </si>
  <si>
    <t>Name</t>
  </si>
  <si>
    <t>DESCRIPTION</t>
  </si>
  <si>
    <t>MAIN OBJECTIVES</t>
  </si>
  <si>
    <t>Aim</t>
  </si>
  <si>
    <t>WEB</t>
  </si>
  <si>
    <t>Url</t>
  </si>
  <si>
    <t>Project Url</t>
  </si>
  <si>
    <t>SOCIAL MEDIA</t>
  </si>
  <si>
    <t>projectFacebook / projectTwitter / projectBlog / preferredSocialMedia</t>
  </si>
  <si>
    <t>OTHER ONLINE RESOURCES</t>
  </si>
  <si>
    <t>publicContactAffiliation / publicContact</t>
  </si>
  <si>
    <t>APPS</t>
  </si>
  <si>
    <t>Intended outcomes</t>
  </si>
  <si>
    <t>TOPIC</t>
  </si>
  <si>
    <t>ProjectTopic</t>
  </si>
  <si>
    <t>Project topic</t>
  </si>
  <si>
    <t>fieldOfScience / ProjectTags (or ProjectKeywords)</t>
  </si>
  <si>
    <t>GEOGRAPHICAL LOCATION</t>
  </si>
  <si>
    <t>How to participate</t>
  </si>
  <si>
    <t>TOOLS AND MATERIALS</t>
  </si>
  <si>
    <t>Equipment</t>
  </si>
  <si>
    <t>educatorMaterials / projectGear</t>
  </si>
  <si>
    <t>STATUS</t>
  </si>
  <si>
    <t>START DATE</t>
  </si>
  <si>
    <t>DEVELOPMENT TIME</t>
  </si>
  <si>
    <t>MAIN PROGRAM OR PERSON IN CHARGE</t>
  </si>
  <si>
    <t>ProjectHost</t>
  </si>
  <si>
    <t>projectInstitutionName / ProjectOrganization / ProjectPartners / ProjectScientificPartners</t>
  </si>
  <si>
    <t>CATEGORY</t>
  </si>
  <si>
    <t>PARTICIPANTS PROFILE</t>
  </si>
  <si>
    <t>RESOURCES</t>
  </si>
  <si>
    <t>COMMENTS</t>
  </si>
  <si>
    <t>ACTIVITY TYPE</t>
  </si>
  <si>
    <t xml:space="preserve">Platform origin </t>
  </si>
  <si>
    <t>Url platform</t>
  </si>
  <si>
    <t>IMAGES</t>
  </si>
  <si>
    <t>Image</t>
  </si>
  <si>
    <t>Development place</t>
  </si>
  <si>
    <t>DEVELOPMENT SPACE</t>
  </si>
  <si>
    <t>DEDICATION TIME</t>
  </si>
  <si>
    <t>Update date (database)</t>
  </si>
  <si>
    <t>Update data</t>
  </si>
  <si>
    <t>DateUpdate</t>
  </si>
  <si>
    <t>Date Update</t>
  </si>
  <si>
    <t>Insert Date</t>
  </si>
  <si>
    <t>DateCreated</t>
  </si>
  <si>
    <t>MAIL</t>
  </si>
  <si>
    <t>publicContactEmail</t>
  </si>
  <si>
    <t>Update date (platform)</t>
  </si>
  <si>
    <t>PLATFORM UPDATE DATE</t>
  </si>
  <si>
    <t>External Id</t>
  </si>
  <si>
    <t>Keywords</t>
  </si>
  <si>
    <t>Tags</t>
  </si>
  <si>
    <t>ImageCredit</t>
  </si>
  <si>
    <t>ProjectLatitude</t>
  </si>
  <si>
    <t>ProjectLongitude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</si>
</sst>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d-mm-yyyy"/>
    <numFmt numFmtId="165" formatCode="0.0%"/>
  </numFmts>
  <fonts count="39">
    <font>
      <sz val="10.0"/>
      <color rgb="FF000000"/>
      <name val="Arial"/>
      <scheme val="minor"/>
    </font>
    <font>
      <sz val="11.0"/>
      <color theme="1"/>
      <name val="Calibri"/>
    </font>
    <font>
      <b/>
      <sz val="11.0"/>
      <color theme="1"/>
      <name val="Calibri"/>
    </font>
    <font>
      <b/>
      <sz val="11.0"/>
      <color rgb="FFFFFFFF"/>
      <name val="Calibri"/>
    </font>
    <font>
      <b/>
      <u/>
      <sz val="11.0"/>
      <color rgb="FF1155CC"/>
      <name val="Calibri"/>
    </font>
    <font>
      <sz val="11.0"/>
      <color rgb="FF000000"/>
      <name val="Calibri"/>
    </font>
    <font>
      <sz val="9.0"/>
      <color rgb="FF000000"/>
      <name val="Calibri"/>
    </font>
    <font>
      <b/>
      <sz val="11.0"/>
      <color rgb="FF000000"/>
      <name val="Calibri"/>
    </font>
    <font>
      <sz val="11.0"/>
      <color rgb="FFFF0000"/>
      <name val="Calibri"/>
    </font>
    <font>
      <u/>
      <sz val="11.0"/>
      <color rgb="FF000000"/>
      <name val="Calibri"/>
    </font>
    <font>
      <u/>
      <sz val="11.0"/>
      <color rgb="FF1155CC"/>
      <name val="Calibri"/>
    </font>
    <font>
      <color theme="1"/>
      <name val="Arial"/>
      <scheme val="minor"/>
    </font>
    <font>
      <color theme="1"/>
      <name val="Calibri"/>
    </font>
    <font>
      <b/>
      <sz val="8.0"/>
      <color theme="1"/>
      <name val="Arial"/>
    </font>
    <font>
      <b/>
      <color theme="1"/>
      <name val="Arial"/>
      <scheme val="minor"/>
    </font>
    <font>
      <b/>
      <sz val="8.0"/>
      <color rgb="FF000000"/>
      <name val="Arial"/>
    </font>
    <font>
      <sz val="10.0"/>
      <color theme="1"/>
      <name val="Arial"/>
      <scheme val="minor"/>
    </font>
    <font>
      <b/>
      <color theme="1"/>
      <name val="Arial"/>
    </font>
    <font>
      <b/>
      <color rgb="FF000000"/>
      <name val="Arial"/>
    </font>
    <font>
      <b/>
      <u/>
      <color rgb="FF000000"/>
      <name val="Arial"/>
    </font>
    <font>
      <b/>
      <u/>
      <color rgb="FF000000"/>
      <name val="Arial"/>
    </font>
    <font>
      <b/>
      <u/>
      <color rgb="FFFF0000"/>
      <name val="Arial"/>
    </font>
    <font>
      <color theme="1"/>
      <name val="Arial"/>
    </font>
    <font/>
    <font>
      <color rgb="FF000000"/>
      <name val="Arial"/>
    </font>
    <font>
      <sz val="8.0"/>
      <color rgb="FF000000"/>
      <name val="Arial"/>
    </font>
    <font>
      <sz val="8.0"/>
      <color theme="1"/>
      <name val="Arial"/>
    </font>
    <font>
      <u/>
      <color rgb="FF0000FF"/>
    </font>
    <font>
      <sz val="11.0"/>
      <color rgb="FF000000"/>
      <name val="Inconsolata"/>
    </font>
    <font>
      <sz val="8.0"/>
      <color rgb="FF000000"/>
      <name val="Inconsolata"/>
    </font>
    <font>
      <color rgb="FF000000"/>
      <name val="Arial"/>
      <scheme val="minor"/>
    </font>
    <font>
      <color rgb="FFFF0000"/>
      <name val="Arial"/>
      <scheme val="minor"/>
    </font>
    <font>
      <color rgb="FFFF0000"/>
      <name val="Arial"/>
    </font>
    <font>
      <b/>
      <u/>
      <sz val="14.0"/>
      <color rgb="FF1155CC"/>
      <name val="Calibri"/>
    </font>
    <font>
      <b/>
      <i/>
      <color theme="1"/>
      <name val="Arial"/>
      <scheme val="minor"/>
    </font>
    <font>
      <b/>
      <u/>
      <sz val="11.0"/>
      <color rgb="FFFFFFFF"/>
      <name val="Calibri"/>
    </font>
    <font>
      <b/>
      <u/>
      <sz val="11.0"/>
      <color rgb="FFFFFFFF"/>
      <name val="Calibri"/>
    </font>
    <font>
      <b/>
      <sz val="11.0"/>
      <color rgb="FFFF0000"/>
      <name val="Calibri"/>
    </font>
    <font>
      <sz val="12.0"/>
      <color rgb="FF484247"/>
      <name val="Acumin-pro"/>
    </font>
  </fonts>
  <fills count="13">
    <fill>
      <patternFill patternType="none"/>
    </fill>
    <fill>
      <patternFill patternType="lightGray"/>
    </fill>
    <fill>
      <patternFill patternType="solid">
        <fgColor rgb="FFD9D9D9"/>
        <bgColor rgb="FFD9D9D9"/>
      </patternFill>
    </fill>
    <fill>
      <patternFill patternType="solid">
        <fgColor rgb="FFFF3300"/>
        <bgColor rgb="FFFF3300"/>
      </patternFill>
    </fill>
    <fill>
      <patternFill patternType="solid">
        <fgColor rgb="FFFFC000"/>
        <bgColor rgb="FFFFC000"/>
      </patternFill>
    </fill>
    <fill>
      <patternFill patternType="solid">
        <fgColor rgb="FFFFFFFF"/>
        <bgColor rgb="FFFFFFFF"/>
      </patternFill>
    </fill>
    <fill>
      <patternFill patternType="solid">
        <fgColor rgb="FFBDD6EE"/>
        <bgColor rgb="FFBDD6EE"/>
      </patternFill>
    </fill>
    <fill>
      <patternFill patternType="solid">
        <fgColor rgb="FFA8D08D"/>
        <bgColor rgb="FFA8D08D"/>
      </patternFill>
    </fill>
    <fill>
      <patternFill patternType="solid">
        <fgColor rgb="FF00FF00"/>
        <bgColor rgb="FF00FF00"/>
      </patternFill>
    </fill>
    <fill>
      <patternFill patternType="solid">
        <fgColor rgb="FFEA9999"/>
        <bgColor rgb="FFEA9999"/>
      </patternFill>
    </fill>
    <fill>
      <patternFill patternType="solid">
        <fgColor rgb="FFFCE5CD"/>
        <bgColor rgb="FFFCE5CD"/>
      </patternFill>
    </fill>
    <fill>
      <patternFill patternType="solid">
        <fgColor rgb="FFFF0000"/>
        <bgColor rgb="FFFF0000"/>
      </patternFill>
    </fill>
    <fill>
      <patternFill patternType="solid">
        <fgColor rgb="FFFFF2CC"/>
        <bgColor rgb="FFFFF2CC"/>
      </patternFill>
    </fill>
  </fills>
  <borders count="8">
    <border/>
    <border>
      <right/>
      <bottom/>
    </border>
    <border>
      <bottom/>
    </border>
    <border>
      <bottom style="thick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4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1" numFmtId="0" xfId="0" applyAlignment="1" applyFont="1">
      <alignment vertical="center"/>
    </xf>
    <xf borderId="0" fillId="2" fontId="2" numFmtId="0" xfId="0" applyAlignment="1" applyFill="1" applyFont="1">
      <alignment horizontal="center" readingOrder="0" vertical="bottom"/>
    </xf>
    <xf borderId="1" fillId="3" fontId="3" numFmtId="0" xfId="0" applyAlignment="1" applyBorder="1" applyFill="1" applyFont="1">
      <alignment readingOrder="0" vertical="bottom"/>
    </xf>
    <xf borderId="1" fillId="3" fontId="4" numFmtId="0" xfId="0" applyAlignment="1" applyBorder="1" applyFont="1">
      <alignment readingOrder="0" vertical="bottom"/>
    </xf>
    <xf borderId="1" fillId="3" fontId="3" numFmtId="0" xfId="0" applyAlignment="1" applyBorder="1" applyFont="1">
      <alignment readingOrder="0" vertical="center"/>
    </xf>
    <xf borderId="1" fillId="3" fontId="3" numFmtId="0" xfId="0" applyAlignment="1" applyBorder="1" applyFont="1">
      <alignment vertical="bottom"/>
    </xf>
    <xf borderId="1" fillId="3" fontId="3" numFmtId="0" xfId="0" applyAlignment="1" applyBorder="1" applyFont="1">
      <alignment horizontal="center" readingOrder="0" vertical="bottom"/>
    </xf>
    <xf borderId="0" fillId="0" fontId="1" numFmtId="0" xfId="0" applyAlignment="1" applyFont="1">
      <alignment shrinkToFit="0" vertical="bottom" wrapText="0"/>
    </xf>
    <xf borderId="0" fillId="0" fontId="1" numFmtId="0" xfId="0" applyAlignment="1" applyFont="1">
      <alignment horizontal="right" vertical="top"/>
    </xf>
    <xf borderId="0" fillId="0" fontId="5" numFmtId="0" xfId="0" applyAlignment="1" applyFont="1">
      <alignment readingOrder="0" vertical="top"/>
    </xf>
    <xf borderId="0" fillId="0" fontId="5" numFmtId="0" xfId="0" applyAlignment="1" applyFont="1">
      <alignment readingOrder="0" vertical="top"/>
    </xf>
    <xf borderId="0" fillId="0" fontId="5" numFmtId="0" xfId="0" applyAlignment="1" applyFont="1">
      <alignment vertical="top"/>
    </xf>
    <xf borderId="0" fillId="0" fontId="1" numFmtId="0" xfId="0" applyAlignment="1" applyFont="1">
      <alignment readingOrder="0" vertical="center"/>
    </xf>
    <xf borderId="0" fillId="0" fontId="1" numFmtId="0" xfId="0" applyAlignment="1" applyFont="1">
      <alignment readingOrder="0" vertical="top"/>
    </xf>
    <xf borderId="1" fillId="4" fontId="2" numFmtId="0" xfId="0" applyAlignment="1" applyBorder="1" applyFill="1" applyFont="1">
      <alignment horizontal="center" vertical="top"/>
    </xf>
    <xf borderId="0" fillId="5" fontId="6" numFmtId="10" xfId="0" applyAlignment="1" applyFill="1" applyFont="1" applyNumberFormat="1">
      <alignment vertical="center"/>
    </xf>
    <xf borderId="0" fillId="0" fontId="5" numFmtId="0" xfId="0" applyAlignment="1" applyFont="1">
      <alignment readingOrder="0" vertical="bottom"/>
    </xf>
    <xf borderId="0" fillId="0" fontId="1" numFmtId="0" xfId="0" applyAlignment="1" applyFont="1">
      <alignment horizontal="right" readingOrder="0" vertical="top"/>
    </xf>
    <xf borderId="1" fillId="6" fontId="2" numFmtId="0" xfId="0" applyAlignment="1" applyBorder="1" applyFill="1" applyFont="1">
      <alignment horizontal="center" vertical="top"/>
    </xf>
    <xf borderId="1" fillId="4" fontId="7" numFmtId="0" xfId="0" applyAlignment="1" applyBorder="1" applyFont="1">
      <alignment horizontal="center" readingOrder="0" vertical="top"/>
    </xf>
    <xf borderId="0" fillId="0" fontId="8" numFmtId="0" xfId="0" applyAlignment="1" applyFont="1">
      <alignment readingOrder="0" vertical="top"/>
    </xf>
    <xf borderId="0" fillId="0" fontId="9" numFmtId="0" xfId="0" applyAlignment="1" applyFont="1">
      <alignment readingOrder="0" vertical="top"/>
    </xf>
    <xf borderId="0" fillId="0" fontId="5" numFmtId="0" xfId="0" applyAlignment="1" applyFont="1">
      <alignment readingOrder="0" vertical="center"/>
    </xf>
    <xf borderId="1" fillId="7" fontId="7" numFmtId="0" xfId="0" applyAlignment="1" applyBorder="1" applyFill="1" applyFont="1">
      <alignment horizontal="center" readingOrder="0" vertical="top"/>
    </xf>
    <xf borderId="0" fillId="0" fontId="1" numFmtId="0" xfId="0" applyFont="1"/>
    <xf borderId="0" fillId="0" fontId="1" numFmtId="164" xfId="0" applyAlignment="1" applyFont="1" applyNumberFormat="1">
      <alignment readingOrder="0" vertical="bottom"/>
    </xf>
    <xf borderId="0" fillId="0" fontId="5" numFmtId="0" xfId="0" applyAlignment="1" applyFont="1">
      <alignment vertical="bottom"/>
    </xf>
    <xf borderId="0" fillId="0" fontId="5" numFmtId="0" xfId="0" applyAlignment="1" applyFont="1">
      <alignment readingOrder="0"/>
    </xf>
    <xf borderId="0" fillId="0" fontId="5" numFmtId="0" xfId="0" applyFont="1"/>
    <xf borderId="0" fillId="4" fontId="2" numFmtId="0" xfId="0" applyAlignment="1" applyFont="1">
      <alignment horizontal="center" vertical="top"/>
    </xf>
    <xf borderId="0" fillId="0" fontId="1" numFmtId="0" xfId="0" applyAlignment="1" applyFont="1">
      <alignment readingOrder="0" vertical="bottom"/>
    </xf>
    <xf borderId="0" fillId="0" fontId="1" numFmtId="0" xfId="0" applyAlignment="1" applyFont="1">
      <alignment readingOrder="0"/>
    </xf>
    <xf borderId="0" fillId="0" fontId="8" numFmtId="0" xfId="0" applyAlignment="1" applyFont="1">
      <alignment vertical="top"/>
    </xf>
    <xf borderId="0" fillId="6" fontId="2" numFmtId="0" xfId="0" applyAlignment="1" applyFont="1">
      <alignment horizontal="center" vertical="top"/>
    </xf>
    <xf borderId="0" fillId="0" fontId="10" numFmtId="0" xfId="0" applyAlignment="1" applyFont="1">
      <alignment readingOrder="0" vertical="top"/>
    </xf>
    <xf borderId="0" fillId="0" fontId="11" numFmtId="0" xfId="0" applyAlignment="1" applyFont="1">
      <alignment readingOrder="0" vertical="center"/>
    </xf>
    <xf borderId="1" fillId="6" fontId="7" numFmtId="0" xfId="0" applyAlignment="1" applyBorder="1" applyFont="1">
      <alignment horizontal="center" readingOrder="0" vertical="top"/>
    </xf>
    <xf borderId="0" fillId="6" fontId="7" numFmtId="0" xfId="0" applyAlignment="1" applyFont="1">
      <alignment horizontal="center" readingOrder="0" vertical="top"/>
    </xf>
    <xf borderId="0" fillId="0" fontId="5" numFmtId="0" xfId="0" applyAlignment="1" applyFont="1">
      <alignment readingOrder="0" shrinkToFit="0" vertical="bottom" wrapText="0"/>
    </xf>
    <xf borderId="0" fillId="7" fontId="2" numFmtId="0" xfId="0" applyAlignment="1" applyFont="1">
      <alignment horizontal="center" vertical="top"/>
    </xf>
    <xf borderId="0" fillId="0" fontId="11" numFmtId="0" xfId="0" applyAlignment="1" applyFont="1">
      <alignment readingOrder="0"/>
    </xf>
    <xf borderId="0" fillId="0" fontId="12" numFmtId="0" xfId="0" applyFont="1"/>
    <xf borderId="0" fillId="0" fontId="11" numFmtId="0" xfId="0" applyAlignment="1" applyFont="1">
      <alignment vertical="center"/>
    </xf>
    <xf borderId="0" fillId="3" fontId="3" numFmtId="0" xfId="0" applyAlignment="1" applyFont="1">
      <alignment horizontal="center" readingOrder="0" vertical="bottom"/>
    </xf>
    <xf borderId="0" fillId="0" fontId="13" numFmtId="0" xfId="0" applyAlignment="1" applyFont="1">
      <alignment horizontal="right" vertical="bottom"/>
    </xf>
    <xf borderId="2" fillId="3" fontId="3" numFmtId="0" xfId="0" applyAlignment="1" applyBorder="1" applyFont="1">
      <alignment readingOrder="0" vertical="bottom"/>
    </xf>
    <xf borderId="0" fillId="3" fontId="3" numFmtId="0" xfId="0" applyAlignment="1" applyFont="1">
      <alignment readingOrder="0" vertical="bottom"/>
    </xf>
    <xf borderId="0" fillId="0" fontId="13" numFmtId="0" xfId="0" applyAlignment="1" applyFont="1">
      <alignment horizontal="right" readingOrder="0"/>
    </xf>
    <xf borderId="0" fillId="0" fontId="14" numFmtId="0" xfId="0" applyAlignment="1" applyFont="1">
      <alignment readingOrder="0"/>
    </xf>
    <xf borderId="0" fillId="0" fontId="14" numFmtId="0" xfId="0" applyFont="1"/>
    <xf borderId="0" fillId="0" fontId="13" numFmtId="0" xfId="0" applyAlignment="1" applyFont="1">
      <alignment horizontal="right"/>
    </xf>
    <xf borderId="0" fillId="0" fontId="13" numFmtId="0" xfId="0" applyAlignment="1" applyFont="1">
      <alignment horizontal="right" readingOrder="0" vertical="bottom"/>
    </xf>
    <xf borderId="0" fillId="0" fontId="15" numFmtId="0" xfId="0" applyAlignment="1" applyFont="1">
      <alignment horizontal="right" vertical="bottom"/>
    </xf>
    <xf borderId="0" fillId="0" fontId="1" numFmtId="0" xfId="0" applyAlignment="1" applyFont="1">
      <alignment vertical="top"/>
    </xf>
    <xf borderId="0" fillId="0" fontId="1" numFmtId="0" xfId="0" applyAlignment="1" applyFont="1">
      <alignment vertical="top"/>
    </xf>
    <xf borderId="0" fillId="5" fontId="5" numFmtId="0" xfId="0" applyAlignment="1" applyFont="1">
      <alignment horizontal="left" readingOrder="0" vertical="top"/>
    </xf>
    <xf borderId="0" fillId="0" fontId="16" numFmtId="0" xfId="0" applyFont="1"/>
    <xf borderId="3" fillId="0" fontId="11" numFmtId="0" xfId="0" applyBorder="1" applyFont="1"/>
    <xf borderId="3" fillId="0" fontId="5" numFmtId="0" xfId="0" applyAlignment="1" applyBorder="1" applyFont="1">
      <alignment vertical="top"/>
    </xf>
    <xf borderId="0" fillId="0" fontId="11" numFmtId="0" xfId="0" applyFont="1"/>
    <xf borderId="4" fillId="0" fontId="17" numFmtId="0" xfId="0" applyBorder="1" applyFont="1"/>
    <xf borderId="4" fillId="0" fontId="18" numFmtId="0" xfId="0" applyAlignment="1" applyBorder="1" applyFont="1">
      <alignment readingOrder="0"/>
    </xf>
    <xf borderId="4" fillId="0" fontId="19" numFmtId="0" xfId="0" applyAlignment="1" applyBorder="1" applyFont="1">
      <alignment horizontal="center" readingOrder="0"/>
    </xf>
    <xf borderId="4" fillId="0" fontId="20" numFmtId="0" xfId="0" applyAlignment="1" applyBorder="1" applyFont="1">
      <alignment readingOrder="0"/>
    </xf>
    <xf borderId="4" fillId="0" fontId="21" numFmtId="0" xfId="0" applyAlignment="1" applyBorder="1" applyFont="1">
      <alignment readingOrder="0"/>
    </xf>
    <xf borderId="5" fillId="0" fontId="18" numFmtId="0" xfId="0" applyAlignment="1" applyBorder="1" applyFont="1">
      <alignment horizontal="center" readingOrder="0" textRotation="90" vertical="center"/>
    </xf>
    <xf borderId="0" fillId="0" fontId="1" numFmtId="0" xfId="0" applyAlignment="1" applyFont="1">
      <alignment horizontal="right" vertical="bottom"/>
    </xf>
    <xf borderId="0" fillId="0" fontId="5" numFmtId="0" xfId="0" applyFont="1"/>
    <xf borderId="0" fillId="0" fontId="22" numFmtId="0" xfId="0" applyFont="1"/>
    <xf borderId="6" fillId="0" fontId="23" numFmtId="0" xfId="0" applyBorder="1" applyFont="1"/>
    <xf borderId="0" fillId="0" fontId="5" numFmtId="0" xfId="0" applyAlignment="1" applyFont="1">
      <alignment horizontal="center" readingOrder="0" vertical="center"/>
    </xf>
    <xf borderId="0" fillId="0" fontId="5" numFmtId="0" xfId="0" applyAlignment="1" applyFont="1">
      <alignment horizontal="left" readingOrder="0" vertical="center"/>
    </xf>
    <xf borderId="0" fillId="0" fontId="24" numFmtId="0" xfId="0" applyAlignment="1" applyFont="1">
      <alignment readingOrder="0"/>
    </xf>
    <xf borderId="0" fillId="5" fontId="24" numFmtId="0" xfId="0" applyAlignment="1" applyFont="1">
      <alignment readingOrder="0"/>
    </xf>
    <xf borderId="0" fillId="0" fontId="1" numFmtId="0" xfId="0" applyAlignment="1" applyFont="1">
      <alignment horizontal="center" shrinkToFit="0" vertical="center" wrapText="1"/>
    </xf>
    <xf borderId="0" fillId="0" fontId="17" numFmtId="165" xfId="0" applyFont="1" applyNumberFormat="1"/>
    <xf borderId="0" fillId="8" fontId="25" numFmtId="165" xfId="0" applyFill="1" applyFont="1" applyNumberFormat="1"/>
    <xf borderId="0" fillId="0" fontId="26" numFmtId="165" xfId="0" applyFont="1" applyNumberFormat="1"/>
    <xf borderId="0" fillId="8" fontId="26" numFmtId="165" xfId="0" applyFont="1" applyNumberFormat="1"/>
    <xf borderId="0" fillId="9" fontId="26" numFmtId="165" xfId="0" applyFill="1" applyFont="1" applyNumberFormat="1"/>
    <xf borderId="0" fillId="8" fontId="11" numFmtId="0" xfId="0" applyAlignment="1" applyFont="1">
      <alignment readingOrder="0"/>
    </xf>
    <xf borderId="0" fillId="9" fontId="11" numFmtId="0" xfId="0" applyAlignment="1" applyFont="1">
      <alignment readingOrder="0"/>
    </xf>
    <xf borderId="0" fillId="8" fontId="11" numFmtId="0" xfId="0" applyFont="1"/>
    <xf borderId="0" fillId="0" fontId="27" numFmtId="0" xfId="0" applyAlignment="1" applyFont="1">
      <alignment readingOrder="0"/>
    </xf>
    <xf borderId="0" fillId="0" fontId="11" numFmtId="0" xfId="0" applyAlignment="1" applyFont="1">
      <alignment horizontal="center" readingOrder="0" vertical="center"/>
    </xf>
    <xf borderId="4" fillId="0" fontId="5" numFmtId="0" xfId="0" applyAlignment="1" applyBorder="1" applyFont="1">
      <alignment horizontal="center" readingOrder="0" vertical="center"/>
    </xf>
    <xf borderId="4" fillId="0" fontId="5" numFmtId="0" xfId="0" applyBorder="1" applyFont="1"/>
    <xf borderId="4" fillId="0" fontId="22" numFmtId="0" xfId="0" applyBorder="1" applyFont="1"/>
    <xf borderId="7" fillId="0" fontId="23" numFmtId="0" xfId="0" applyBorder="1" applyFont="1"/>
    <xf borderId="1" fillId="10" fontId="7" numFmtId="0" xfId="0" applyAlignment="1" applyBorder="1" applyFill="1" applyFont="1">
      <alignment horizontal="center" readingOrder="0" vertical="top"/>
    </xf>
    <xf borderId="0" fillId="10" fontId="5" numFmtId="0" xfId="0" applyFont="1"/>
    <xf borderId="0" fillId="10" fontId="22" numFmtId="0" xfId="0" applyFont="1"/>
    <xf borderId="0" fillId="10" fontId="11" numFmtId="0" xfId="0" applyAlignment="1" applyFont="1">
      <alignment readingOrder="0"/>
    </xf>
    <xf borderId="0" fillId="10" fontId="28" numFmtId="0" xfId="0" applyFont="1"/>
    <xf borderId="0" fillId="10" fontId="29" numFmtId="165" xfId="0" applyFont="1" applyNumberFormat="1"/>
    <xf borderId="0" fillId="10" fontId="5" numFmtId="0" xfId="0" applyAlignment="1" applyFont="1">
      <alignment readingOrder="0"/>
    </xf>
    <xf borderId="0" fillId="10" fontId="30" numFmtId="0" xfId="0" applyAlignment="1" applyFont="1">
      <alignment readingOrder="0"/>
    </xf>
    <xf borderId="0" fillId="10" fontId="24" numFmtId="0" xfId="0" applyAlignment="1" applyFont="1">
      <alignment readingOrder="0"/>
    </xf>
    <xf borderId="0" fillId="10" fontId="11" numFmtId="0" xfId="0" applyFont="1"/>
    <xf borderId="0" fillId="10" fontId="31" numFmtId="0" xfId="0" applyAlignment="1" applyFont="1">
      <alignment readingOrder="0"/>
    </xf>
    <xf borderId="0" fillId="10" fontId="5" numFmtId="0" xfId="0" applyAlignment="1" applyFont="1">
      <alignment vertical="top"/>
    </xf>
    <xf borderId="0" fillId="0" fontId="5" numFmtId="0" xfId="0" applyAlignment="1" applyFont="1">
      <alignment horizontal="right" readingOrder="0" vertical="bottom"/>
    </xf>
    <xf borderId="0" fillId="10" fontId="5" numFmtId="0" xfId="0" applyAlignment="1" applyFont="1">
      <alignment horizontal="right" readingOrder="0" vertical="top"/>
    </xf>
    <xf borderId="0" fillId="10" fontId="5" numFmtId="0" xfId="0" applyAlignment="1" applyFont="1">
      <alignment readingOrder="0" vertical="top"/>
    </xf>
    <xf borderId="0" fillId="10" fontId="5" numFmtId="0" xfId="0" applyAlignment="1" applyFont="1">
      <alignment horizontal="right" readingOrder="0" vertical="bottom"/>
    </xf>
    <xf borderId="0" fillId="0" fontId="32" numFmtId="0" xfId="0" applyFont="1"/>
    <xf borderId="4" fillId="0" fontId="18" numFmtId="0" xfId="0" applyBorder="1" applyFont="1"/>
    <xf borderId="4" fillId="11" fontId="17" numFmtId="0" xfId="0" applyBorder="1" applyFill="1" applyFont="1"/>
    <xf borderId="4" fillId="0" fontId="14" numFmtId="0" xfId="0" applyBorder="1" applyFont="1"/>
    <xf borderId="0" fillId="11" fontId="22" numFmtId="0" xfId="0" applyFont="1"/>
    <xf borderId="0" fillId="0" fontId="11" numFmtId="0" xfId="0" applyFont="1"/>
    <xf borderId="4" fillId="0" fontId="1" numFmtId="0" xfId="0" applyAlignment="1" applyBorder="1" applyFont="1">
      <alignment horizontal="right" vertical="bottom"/>
    </xf>
    <xf borderId="4" fillId="0" fontId="24" numFmtId="0" xfId="0" applyAlignment="1" applyBorder="1" applyFont="1">
      <alignment readingOrder="0"/>
    </xf>
    <xf borderId="4" fillId="0" fontId="24" numFmtId="0" xfId="0" applyBorder="1" applyFont="1"/>
    <xf borderId="4" fillId="0" fontId="32" numFmtId="0" xfId="0" applyBorder="1" applyFont="1"/>
    <xf borderId="4" fillId="0" fontId="11" numFmtId="0" xfId="0" applyBorder="1" applyFont="1"/>
    <xf borderId="0" fillId="5" fontId="28" numFmtId="0" xfId="0" applyFont="1"/>
    <xf borderId="0" fillId="0" fontId="33" numFmtId="0" xfId="0" applyAlignment="1" applyFont="1">
      <alignment horizontal="center" readingOrder="0" vertical="bottom"/>
    </xf>
    <xf borderId="0" fillId="0" fontId="34" numFmtId="0" xfId="0" applyAlignment="1" applyFont="1">
      <alignment readingOrder="0"/>
    </xf>
    <xf borderId="1" fillId="3" fontId="35" numFmtId="0" xfId="0" applyAlignment="1" applyBorder="1" applyFont="1">
      <alignment readingOrder="0" vertical="bottom"/>
    </xf>
    <xf borderId="1" fillId="3" fontId="36" numFmtId="0" xfId="0" applyAlignment="1" applyBorder="1" applyFont="1">
      <alignment horizontal="center" readingOrder="0" vertical="bottom"/>
    </xf>
    <xf borderId="0" fillId="0" fontId="7" numFmtId="0" xfId="0" applyAlignment="1" applyFont="1">
      <alignment horizontal="right" readingOrder="0" vertical="bottom"/>
    </xf>
    <xf borderId="0" fillId="12" fontId="7" numFmtId="0" xfId="0" applyAlignment="1" applyFill="1" applyFont="1">
      <alignment readingOrder="0"/>
    </xf>
    <xf borderId="0" fillId="12" fontId="5" numFmtId="0" xfId="0" applyAlignment="1" applyFont="1">
      <alignment readingOrder="0" vertical="top"/>
    </xf>
    <xf borderId="0" fillId="12" fontId="5" numFmtId="0" xfId="0" applyAlignment="1" applyFont="1">
      <alignment vertical="top"/>
    </xf>
    <xf borderId="0" fillId="12" fontId="5" numFmtId="165" xfId="0" applyAlignment="1" applyFont="1" applyNumberFormat="1">
      <alignment readingOrder="0" vertical="top"/>
    </xf>
    <xf borderId="0" fillId="0" fontId="2" numFmtId="0" xfId="0" applyAlignment="1" applyFont="1">
      <alignment horizontal="right" vertical="bottom"/>
    </xf>
    <xf borderId="0" fillId="12" fontId="5" numFmtId="165" xfId="0" applyAlignment="1" applyFont="1" applyNumberFormat="1">
      <alignment vertical="top"/>
    </xf>
    <xf borderId="0" fillId="0" fontId="7" numFmtId="0" xfId="0" applyFont="1"/>
    <xf borderId="0" fillId="0" fontId="5" numFmtId="165" xfId="0" applyAlignment="1" applyFont="1" applyNumberFormat="1">
      <alignment vertical="top"/>
    </xf>
    <xf borderId="0" fillId="12" fontId="7" numFmtId="0" xfId="0" applyFont="1"/>
    <xf borderId="0" fillId="0" fontId="7" numFmtId="0" xfId="0" applyAlignment="1" applyFont="1">
      <alignment readingOrder="0"/>
    </xf>
    <xf borderId="0" fillId="0" fontId="5" numFmtId="9" xfId="0" applyAlignment="1" applyFont="1" applyNumberFormat="1">
      <alignment readingOrder="0" vertical="top"/>
    </xf>
    <xf borderId="0" fillId="0" fontId="5" numFmtId="165" xfId="0" applyAlignment="1" applyFont="1" applyNumberFormat="1">
      <alignment readingOrder="0" vertical="top"/>
    </xf>
    <xf borderId="0" fillId="0" fontId="37" numFmtId="0" xfId="0" applyAlignment="1" applyFont="1">
      <alignment readingOrder="0"/>
    </xf>
    <xf borderId="0" fillId="0" fontId="7" numFmtId="0" xfId="0" applyAlignment="1" applyFont="1">
      <alignment horizontal="right" readingOrder="0" vertical="top"/>
    </xf>
    <xf borderId="0" fillId="5" fontId="38" numFmtId="0" xfId="0" applyFont="1"/>
    <xf borderId="0" fillId="0" fontId="7" numFmtId="0" xfId="0" applyAlignment="1" applyFont="1">
      <alignment readingOrder="0" vertical="bottom"/>
    </xf>
    <xf borderId="0" fillId="0" fontId="11" numFmtId="165" xfId="0" applyFont="1" applyNumberFormat="1"/>
  </cellXfs>
  <cellStyles count="1">
    <cellStyle xfId="0" name="Normal" builtinId="0"/>
  </cellStyles>
  <dxfs count="3">
    <dxf>
      <font>
        <color rgb="FFFF0000"/>
      </font>
      <fill>
        <patternFill patternType="solid">
          <fgColor rgb="FFF4CCCC"/>
          <bgColor rgb="FFF4CCCC"/>
        </patternFill>
      </fill>
      <border/>
    </dxf>
    <dxf>
      <font>
        <color rgb="FFFF9900"/>
      </font>
      <fill>
        <patternFill patternType="none"/>
      </fill>
      <border/>
    </dxf>
    <dxf>
      <font>
        <color rgb="FF38761D"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www.wilsoncenter.org/article/ppsr-core-metadata-standards" TargetMode="External"/><Relationship Id="rId2" Type="http://schemas.openxmlformats.org/officeDocument/2006/relationships/hyperlink" Target="https://www.wilsoncenter.org/sites/default/files/media/documents/article/wilson_171204_meta_data_f2.pdf" TargetMode="External"/><Relationship Id="rId3" Type="http://schemas.openxmlformats.org/officeDocument/2006/relationships/hyperlink" Target="https://cs-eu.net/sites/default/files/media/2018/10/Deliverable%201%20-%20Citizen-science%20ontology%202018_09_13%20%28report%29.pdf" TargetMode="External"/><Relationship Id="rId4" Type="http://schemas.openxmlformats.org/officeDocument/2006/relationships/hyperlink" Target="https://docs.google.com/spreadsheets/d/1gJnhBi0a0fob_h6y6PAlHux2vgBVRA0W8hIOAiqu5KU/edit" TargetMode="External"/><Relationship Id="rId5" Type="http://schemas.openxmlformats.org/officeDocument/2006/relationships/hyperlink" Target="https://docs.google.com/spreadsheets/d/1gJnhBi0a0fob_h6y6PAlHux2vgBVRA0W8hIOAiqu5KU/edit" TargetMode="External"/><Relationship Id="rId6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https://www.wilsoncenter.org/article/ppsr-core-metadata-standards" TargetMode="External"/><Relationship Id="rId2" Type="http://schemas.openxmlformats.org/officeDocument/2006/relationships/hyperlink" Target="https://www.wilsoncenter.org/sites/default/files/media/documents/article/wilson_171204_meta_data_f2.pdf" TargetMode="External"/><Relationship Id="rId3" Type="http://schemas.openxmlformats.org/officeDocument/2006/relationships/hyperlink" Target="https://cs-eu.net/sites/default/files/media/2018/10/Deliverable%201%20-%20Citizen-science%20ontology%202018_09_13%20%28report%29.pdf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hyperlink" Target="http://cienciaciudadana.cl/contacto/" TargetMode="External"/><Relationship Id="rId3" Type="http://schemas.openxmlformats.org/officeDocument/2006/relationships/drawing" Target="../drawings/drawing3.xml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4.xml"/><Relationship Id="rId3" Type="http://schemas.openxmlformats.org/officeDocument/2006/relationships/vmlDrawing" Target="../drawings/vmlDrawing2.v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hyperlink" Target="https://docs.google.com/document/d/1KtgepGc0fSNqwe3QAfp1gSwlN7yU6GwdII_7MWFSw6w/edit" TargetMode="External"/><Relationship Id="rId2" Type="http://schemas.openxmlformats.org/officeDocument/2006/relationships/hyperlink" Target="https://docs.google.com/document/d/1jg1SOUw8cBZ4MRpxF7PztHNcT48tMupdz-zvjZEpadU/edit" TargetMode="External"/><Relationship Id="rId3" Type="http://schemas.openxmlformats.org/officeDocument/2006/relationships/hyperlink" Target="https://www.citizenscience.org/2015/10/09/ppsr_core-metadata-standard/" TargetMode="External"/><Relationship Id="rId4" Type="http://schemas.openxmlformats.org/officeDocument/2006/relationships/hyperlink" Target="https://www.wilsoncenter.org/article/ppsr-core-metadata-standards" TargetMode="External"/><Relationship Id="rId5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3.5"/>
    <col customWidth="1" min="2" max="2" width="5.13"/>
    <col customWidth="1" min="3" max="3" width="26.63"/>
    <col customWidth="1" min="4" max="4" width="41.0"/>
    <col customWidth="1" hidden="1" min="5" max="5" width="20.13"/>
    <col customWidth="1" hidden="1" min="6" max="6" width="28.63"/>
    <col customWidth="1" hidden="1" min="7" max="7" width="13.88"/>
    <col customWidth="1" min="8" max="8" width="13.88"/>
    <col customWidth="1" min="9" max="9" width="26.38"/>
    <col customWidth="1" min="10" max="10" width="26.25"/>
    <col customWidth="1" min="11" max="11" width="49.0"/>
    <col customWidth="1" min="12" max="13" width="12.0"/>
    <col customWidth="1" min="14" max="14" width="7.88"/>
    <col customWidth="1" min="15" max="15" width="10.63"/>
    <col customWidth="1" min="17" max="17" width="8.88"/>
    <col customWidth="1" min="20" max="20" width="27.0"/>
    <col customWidth="1" min="21" max="21" width="9.25"/>
  </cols>
  <sheetData>
    <row r="1" ht="15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1"/>
      <c r="M1" s="1"/>
      <c r="N1" s="1"/>
      <c r="O1" s="1"/>
      <c r="P1" s="1"/>
      <c r="Q1" s="1"/>
      <c r="R1" s="1"/>
      <c r="S1" s="1"/>
      <c r="T1" s="1"/>
      <c r="U1" s="1"/>
    </row>
    <row r="2" ht="15.75" customHeight="1">
      <c r="A2" s="1"/>
      <c r="B2" s="1"/>
      <c r="C2" s="1"/>
      <c r="D2" s="1"/>
      <c r="E2" s="3" t="s">
        <v>0</v>
      </c>
      <c r="H2" s="1"/>
      <c r="I2" s="3" t="s">
        <v>1</v>
      </c>
      <c r="K2" s="2"/>
      <c r="L2" s="1"/>
      <c r="M2" s="1"/>
      <c r="N2" s="1"/>
      <c r="O2" s="1"/>
      <c r="P2" s="1"/>
      <c r="Q2" s="1"/>
      <c r="R2" s="1"/>
      <c r="S2" s="1"/>
      <c r="T2" s="1"/>
      <c r="U2" s="1"/>
    </row>
    <row r="3" ht="15.75" customHeight="1">
      <c r="A3" s="1"/>
      <c r="B3" s="4" t="s">
        <v>2</v>
      </c>
      <c r="C3" s="4" t="s">
        <v>3</v>
      </c>
      <c r="D3" s="4" t="s">
        <v>4</v>
      </c>
      <c r="E3" s="5" t="s">
        <v>5</v>
      </c>
      <c r="F3" s="5" t="s">
        <v>6</v>
      </c>
      <c r="G3" s="5" t="s">
        <v>7</v>
      </c>
      <c r="H3" s="4" t="s">
        <v>8</v>
      </c>
      <c r="I3" s="4" t="s">
        <v>9</v>
      </c>
      <c r="J3" s="4" t="s">
        <v>10</v>
      </c>
      <c r="K3" s="6" t="s">
        <v>11</v>
      </c>
      <c r="L3" s="4" t="s">
        <v>12</v>
      </c>
      <c r="M3" s="4" t="s">
        <v>13</v>
      </c>
      <c r="N3" s="7" t="s">
        <v>14</v>
      </c>
      <c r="O3" s="8" t="s">
        <v>15</v>
      </c>
      <c r="P3" s="9"/>
      <c r="Q3" s="9"/>
      <c r="R3" s="9"/>
      <c r="S3" s="9"/>
      <c r="T3" s="9"/>
      <c r="U3" s="9"/>
      <c r="V3" s="1"/>
    </row>
    <row r="4" ht="15.75" customHeight="1">
      <c r="A4" s="1"/>
      <c r="B4" s="10">
        <v>0.0</v>
      </c>
      <c r="C4" s="11" t="s">
        <v>16</v>
      </c>
      <c r="D4" s="12" t="s">
        <v>17</v>
      </c>
      <c r="E4" s="12" t="s">
        <v>18</v>
      </c>
      <c r="F4" s="12" t="s">
        <v>19</v>
      </c>
      <c r="G4" s="11" t="s">
        <v>20</v>
      </c>
      <c r="H4" s="13" t="s">
        <v>21</v>
      </c>
      <c r="I4" s="13" t="s">
        <v>22</v>
      </c>
      <c r="J4" s="11" t="s">
        <v>23</v>
      </c>
      <c r="K4" s="14" t="s">
        <v>24</v>
      </c>
      <c r="L4" s="15" t="s">
        <v>25</v>
      </c>
      <c r="M4" s="15" t="s">
        <v>26</v>
      </c>
      <c r="N4" s="16"/>
      <c r="O4" s="17">
        <v>1.0</v>
      </c>
      <c r="P4" s="18"/>
      <c r="Q4" s="1"/>
      <c r="R4" s="1"/>
      <c r="S4" s="1"/>
      <c r="T4" s="1"/>
      <c r="U4" s="1"/>
      <c r="V4" s="1"/>
    </row>
    <row r="5" ht="15.75" customHeight="1">
      <c r="A5" s="1"/>
      <c r="B5" s="10">
        <v>1.0</v>
      </c>
      <c r="C5" s="11" t="s">
        <v>27</v>
      </c>
      <c r="D5" s="11" t="s">
        <v>28</v>
      </c>
      <c r="E5" s="13" t="s">
        <v>29</v>
      </c>
      <c r="F5" s="12" t="s">
        <v>29</v>
      </c>
      <c r="G5" s="13"/>
      <c r="H5" s="13" t="s">
        <v>21</v>
      </c>
      <c r="I5" s="11" t="s">
        <v>30</v>
      </c>
      <c r="J5" s="11" t="s">
        <v>23</v>
      </c>
      <c r="K5" s="14" t="s">
        <v>31</v>
      </c>
      <c r="L5" s="15" t="s">
        <v>32</v>
      </c>
      <c r="M5" s="15" t="s">
        <v>26</v>
      </c>
      <c r="N5" s="16"/>
      <c r="O5" s="17">
        <v>1.0</v>
      </c>
      <c r="P5" s="18"/>
      <c r="Q5" s="1"/>
      <c r="R5" s="1"/>
      <c r="S5" s="1"/>
      <c r="T5" s="1"/>
      <c r="U5" s="1"/>
      <c r="V5" s="1"/>
    </row>
    <row r="6" ht="15.75" customHeight="1">
      <c r="A6" s="1"/>
      <c r="B6" s="19">
        <v>2.0</v>
      </c>
      <c r="C6" s="13" t="s">
        <v>4</v>
      </c>
      <c r="D6" s="11" t="s">
        <v>33</v>
      </c>
      <c r="E6" s="13" t="s">
        <v>34</v>
      </c>
      <c r="F6" s="12" t="s">
        <v>35</v>
      </c>
      <c r="G6" s="11" t="s">
        <v>4</v>
      </c>
      <c r="H6" s="13" t="s">
        <v>21</v>
      </c>
      <c r="I6" s="11" t="s">
        <v>4</v>
      </c>
      <c r="J6" s="11" t="s">
        <v>23</v>
      </c>
      <c r="K6" s="14" t="s">
        <v>31</v>
      </c>
      <c r="L6" s="15" t="s">
        <v>32</v>
      </c>
      <c r="M6" s="15" t="s">
        <v>26</v>
      </c>
      <c r="N6" s="16"/>
      <c r="O6" s="17">
        <v>0.9767801857585139</v>
      </c>
      <c r="P6" s="18"/>
      <c r="Q6" s="1"/>
      <c r="R6" s="1"/>
      <c r="S6" s="1"/>
      <c r="T6" s="1"/>
      <c r="U6" s="1"/>
      <c r="V6" s="1"/>
    </row>
    <row r="7" ht="15.75" customHeight="1">
      <c r="A7" s="1"/>
      <c r="B7" s="10">
        <v>3.0</v>
      </c>
      <c r="C7" s="13" t="s">
        <v>36</v>
      </c>
      <c r="D7" s="11" t="s">
        <v>37</v>
      </c>
      <c r="E7" s="13" t="s">
        <v>38</v>
      </c>
      <c r="F7" s="12" t="s">
        <v>39</v>
      </c>
      <c r="G7" s="11" t="s">
        <v>36</v>
      </c>
      <c r="H7" s="13" t="s">
        <v>21</v>
      </c>
      <c r="I7" s="11" t="s">
        <v>36</v>
      </c>
      <c r="J7" s="11" t="s">
        <v>23</v>
      </c>
      <c r="K7" s="14" t="s">
        <v>31</v>
      </c>
      <c r="L7" s="15" t="s">
        <v>32</v>
      </c>
      <c r="M7" s="15" t="s">
        <v>26</v>
      </c>
      <c r="N7" s="20"/>
      <c r="O7" s="17">
        <v>0.1130030959752322</v>
      </c>
      <c r="P7" s="18"/>
      <c r="Q7" s="1"/>
      <c r="R7" s="1"/>
      <c r="S7" s="1"/>
      <c r="T7" s="1"/>
      <c r="U7" s="1"/>
      <c r="V7" s="1"/>
    </row>
    <row r="8" ht="15.75" customHeight="1">
      <c r="A8" s="1"/>
      <c r="B8" s="19">
        <v>4.0</v>
      </c>
      <c r="C8" s="11" t="s">
        <v>40</v>
      </c>
      <c r="D8" s="11" t="s">
        <v>41</v>
      </c>
      <c r="F8" s="13" t="s">
        <v>42</v>
      </c>
      <c r="G8" s="11" t="s">
        <v>43</v>
      </c>
      <c r="H8" s="13" t="s">
        <v>21</v>
      </c>
      <c r="I8" s="11" t="s">
        <v>40</v>
      </c>
      <c r="J8" s="11" t="s">
        <v>23</v>
      </c>
      <c r="K8" s="14" t="s">
        <v>24</v>
      </c>
      <c r="L8" s="15" t="s">
        <v>44</v>
      </c>
      <c r="M8" s="15" t="s">
        <v>26</v>
      </c>
      <c r="N8" s="21"/>
      <c r="O8" s="17">
        <v>1.0</v>
      </c>
      <c r="P8" s="18"/>
      <c r="Q8" s="1"/>
      <c r="R8" s="1"/>
      <c r="S8" s="1"/>
      <c r="T8" s="1"/>
      <c r="U8" s="1"/>
      <c r="V8" s="1"/>
    </row>
    <row r="9" ht="15.75" customHeight="1">
      <c r="A9" s="1"/>
      <c r="B9" s="10">
        <v>5.0</v>
      </c>
      <c r="C9" s="15" t="s">
        <v>45</v>
      </c>
      <c r="D9" s="11" t="s">
        <v>46</v>
      </c>
      <c r="E9" s="13" t="s">
        <v>47</v>
      </c>
      <c r="F9" s="12"/>
      <c r="G9" s="22" t="s">
        <v>48</v>
      </c>
      <c r="H9" s="13" t="s">
        <v>21</v>
      </c>
      <c r="I9" s="15" t="s">
        <v>49</v>
      </c>
      <c r="J9" s="23" t="s">
        <v>50</v>
      </c>
      <c r="K9" s="24" t="s">
        <v>51</v>
      </c>
      <c r="L9" s="15" t="s">
        <v>32</v>
      </c>
      <c r="M9" s="15" t="s">
        <v>52</v>
      </c>
      <c r="N9" s="25"/>
      <c r="O9" s="17">
        <v>1.0</v>
      </c>
      <c r="P9" s="18"/>
      <c r="Q9" s="1"/>
      <c r="R9" s="1"/>
      <c r="S9" s="1"/>
      <c r="T9" s="1"/>
      <c r="U9" s="1"/>
      <c r="V9" s="1"/>
    </row>
    <row r="10" ht="15.75" customHeight="1">
      <c r="A10" s="1"/>
      <c r="B10" s="19">
        <v>6.0</v>
      </c>
      <c r="C10" s="11" t="s">
        <v>53</v>
      </c>
      <c r="D10" s="11" t="s">
        <v>54</v>
      </c>
      <c r="E10" s="11" t="s">
        <v>55</v>
      </c>
      <c r="F10" s="12"/>
      <c r="G10" s="11" t="s">
        <v>56</v>
      </c>
      <c r="H10" s="11" t="s">
        <v>21</v>
      </c>
      <c r="I10" s="11" t="s">
        <v>57</v>
      </c>
      <c r="J10" s="11" t="s">
        <v>23</v>
      </c>
      <c r="K10" s="24" t="s">
        <v>51</v>
      </c>
      <c r="L10" s="15" t="s">
        <v>58</v>
      </c>
      <c r="M10" s="15" t="s">
        <v>26</v>
      </c>
      <c r="N10" s="16"/>
      <c r="O10" s="17">
        <v>1.0</v>
      </c>
      <c r="P10" s="18"/>
      <c r="Q10" s="1"/>
      <c r="R10" s="1"/>
      <c r="S10" s="1"/>
      <c r="T10" s="1"/>
      <c r="U10" s="1"/>
      <c r="V10" s="1"/>
    </row>
    <row r="11" ht="15.75" customHeight="1">
      <c r="A11" s="1"/>
      <c r="B11" s="10">
        <v>7.0</v>
      </c>
      <c r="C11" s="13" t="s">
        <v>59</v>
      </c>
      <c r="D11" s="15" t="s">
        <v>60</v>
      </c>
      <c r="E11" s="26"/>
      <c r="F11" s="12" t="s">
        <v>61</v>
      </c>
      <c r="G11" s="11" t="s">
        <v>62</v>
      </c>
      <c r="H11" s="11" t="s">
        <v>21</v>
      </c>
      <c r="I11" s="11" t="s">
        <v>59</v>
      </c>
      <c r="J11" s="11" t="s">
        <v>23</v>
      </c>
      <c r="K11" s="14" t="s">
        <v>31</v>
      </c>
      <c r="L11" s="15" t="s">
        <v>32</v>
      </c>
      <c r="M11" s="15" t="s">
        <v>26</v>
      </c>
      <c r="N11" s="20"/>
      <c r="O11" s="17">
        <v>0.41264927023440956</v>
      </c>
      <c r="P11" s="27"/>
      <c r="Q11" s="1"/>
      <c r="R11" s="1"/>
      <c r="S11" s="1"/>
      <c r="T11" s="1"/>
      <c r="U11" s="1"/>
      <c r="V11" s="1"/>
    </row>
    <row r="12" ht="15.75" customHeight="1">
      <c r="A12" s="28"/>
      <c r="B12" s="19">
        <v>8.0</v>
      </c>
      <c r="C12" s="11" t="s">
        <v>63</v>
      </c>
      <c r="D12" s="29" t="s">
        <v>64</v>
      </c>
      <c r="E12" s="30"/>
      <c r="F12" s="12" t="s">
        <v>65</v>
      </c>
      <c r="G12" s="11" t="s">
        <v>56</v>
      </c>
      <c r="H12" s="11" t="s">
        <v>21</v>
      </c>
      <c r="I12" s="11" t="s">
        <v>66</v>
      </c>
      <c r="J12" s="11" t="s">
        <v>23</v>
      </c>
      <c r="K12" s="14" t="s">
        <v>24</v>
      </c>
      <c r="L12" s="15" t="s">
        <v>67</v>
      </c>
      <c r="M12" s="15" t="s">
        <v>26</v>
      </c>
      <c r="N12" s="31"/>
      <c r="O12" s="17">
        <v>1.0</v>
      </c>
      <c r="P12" s="32"/>
      <c r="Q12" s="1"/>
      <c r="R12" s="1"/>
      <c r="S12" s="1"/>
      <c r="T12" s="1"/>
      <c r="U12" s="1"/>
      <c r="V12" s="1"/>
    </row>
    <row r="13" ht="15.75" customHeight="1">
      <c r="A13" s="1"/>
      <c r="B13" s="10">
        <v>9.0</v>
      </c>
      <c r="C13" s="11" t="s">
        <v>68</v>
      </c>
      <c r="D13" s="33" t="s">
        <v>69</v>
      </c>
      <c r="E13" s="34" t="s">
        <v>70</v>
      </c>
      <c r="F13" s="12" t="s">
        <v>71</v>
      </c>
      <c r="G13" s="11" t="s">
        <v>72</v>
      </c>
      <c r="H13" s="11" t="s">
        <v>21</v>
      </c>
      <c r="I13" s="11" t="s">
        <v>68</v>
      </c>
      <c r="J13" s="11" t="s">
        <v>23</v>
      </c>
      <c r="K13" s="14" t="s">
        <v>24</v>
      </c>
      <c r="L13" s="15" t="s">
        <v>44</v>
      </c>
      <c r="M13" s="15" t="s">
        <v>73</v>
      </c>
      <c r="N13" s="35"/>
      <c r="O13" s="17">
        <v>0.35515258735072974</v>
      </c>
      <c r="P13" s="1"/>
      <c r="Q13" s="1"/>
      <c r="R13" s="1"/>
      <c r="S13" s="1"/>
      <c r="T13" s="1"/>
      <c r="U13" s="1"/>
      <c r="V13" s="1"/>
    </row>
    <row r="14" ht="15.75" customHeight="1">
      <c r="B14" s="19">
        <v>10.0</v>
      </c>
      <c r="C14" s="33" t="s">
        <v>74</v>
      </c>
      <c r="D14" s="33" t="s">
        <v>75</v>
      </c>
      <c r="E14" s="26"/>
      <c r="F14" s="13" t="s">
        <v>76</v>
      </c>
      <c r="G14" s="11" t="s">
        <v>56</v>
      </c>
      <c r="H14" s="13" t="s">
        <v>21</v>
      </c>
      <c r="I14" s="26"/>
      <c r="J14" s="36" t="s">
        <v>77</v>
      </c>
      <c r="K14" s="14" t="s">
        <v>24</v>
      </c>
      <c r="L14" s="15" t="s">
        <v>67</v>
      </c>
      <c r="M14" s="15" t="s">
        <v>26</v>
      </c>
      <c r="N14" s="31"/>
      <c r="O14" s="17">
        <v>1.0</v>
      </c>
    </row>
    <row r="15" ht="15.75" customHeight="1">
      <c r="A15" s="1"/>
      <c r="B15" s="10">
        <v>11.0</v>
      </c>
      <c r="C15" s="13" t="s">
        <v>78</v>
      </c>
      <c r="D15" s="11" t="s">
        <v>79</v>
      </c>
      <c r="E15" s="13" t="s">
        <v>80</v>
      </c>
      <c r="F15" s="12" t="s">
        <v>81</v>
      </c>
      <c r="G15" s="11" t="s">
        <v>82</v>
      </c>
      <c r="H15" s="13" t="s">
        <v>21</v>
      </c>
      <c r="I15" s="11" t="s">
        <v>83</v>
      </c>
      <c r="J15" s="11" t="s">
        <v>23</v>
      </c>
      <c r="K15" s="14" t="s">
        <v>84</v>
      </c>
      <c r="L15" s="15" t="s">
        <v>58</v>
      </c>
      <c r="M15" s="15" t="s">
        <v>85</v>
      </c>
      <c r="N15" s="16"/>
      <c r="O15" s="17">
        <v>0.6747014595311809</v>
      </c>
      <c r="P15" s="18"/>
      <c r="Q15" s="1"/>
      <c r="R15" s="1"/>
      <c r="S15" s="1"/>
      <c r="T15" s="1"/>
      <c r="U15" s="1"/>
      <c r="V15" s="1"/>
    </row>
    <row r="16" ht="15.75" customHeight="1">
      <c r="A16" s="1"/>
      <c r="B16" s="19">
        <v>12.0</v>
      </c>
      <c r="C16" s="13" t="s">
        <v>86</v>
      </c>
      <c r="D16" s="11" t="s">
        <v>87</v>
      </c>
      <c r="E16" s="13" t="s">
        <v>88</v>
      </c>
      <c r="F16" s="12"/>
      <c r="G16" s="13"/>
      <c r="H16" s="13" t="s">
        <v>89</v>
      </c>
      <c r="I16" s="11" t="s">
        <v>86</v>
      </c>
      <c r="J16" s="11" t="s">
        <v>23</v>
      </c>
      <c r="K16" s="14" t="s">
        <v>84</v>
      </c>
      <c r="L16" s="15" t="s">
        <v>32</v>
      </c>
      <c r="M16" s="15" t="s">
        <v>73</v>
      </c>
      <c r="N16" s="16"/>
      <c r="O16" s="17">
        <v>0.2622733303847855</v>
      </c>
      <c r="P16" s="18"/>
      <c r="Q16" s="1"/>
      <c r="R16" s="1"/>
      <c r="S16" s="1"/>
      <c r="T16" s="1"/>
      <c r="U16" s="1"/>
      <c r="V16" s="1"/>
    </row>
    <row r="17" ht="15.75" customHeight="1">
      <c r="A17" s="1"/>
      <c r="B17" s="10">
        <v>13.0</v>
      </c>
      <c r="C17" s="13" t="s">
        <v>90</v>
      </c>
      <c r="D17" s="11" t="s">
        <v>87</v>
      </c>
      <c r="E17" s="11" t="s">
        <v>91</v>
      </c>
      <c r="F17" s="12" t="s">
        <v>92</v>
      </c>
      <c r="G17" s="11" t="s">
        <v>93</v>
      </c>
      <c r="H17" s="13" t="s">
        <v>89</v>
      </c>
      <c r="I17" s="11" t="s">
        <v>94</v>
      </c>
      <c r="J17" s="11" t="s">
        <v>23</v>
      </c>
      <c r="K17" s="24" t="s">
        <v>51</v>
      </c>
      <c r="L17" s="15" t="s">
        <v>32</v>
      </c>
      <c r="M17" s="15" t="s">
        <v>52</v>
      </c>
      <c r="N17" s="16"/>
      <c r="O17" s="17">
        <v>0.16121185316231756</v>
      </c>
      <c r="P17" s="18"/>
      <c r="Q17" s="1"/>
      <c r="R17" s="1"/>
      <c r="S17" s="1"/>
      <c r="T17" s="1"/>
      <c r="U17" s="1"/>
      <c r="V17" s="1"/>
    </row>
    <row r="18" ht="15.75" customHeight="1">
      <c r="A18" s="1"/>
      <c r="B18" s="19">
        <v>14.0</v>
      </c>
      <c r="C18" s="13" t="s">
        <v>95</v>
      </c>
      <c r="D18" s="11" t="s">
        <v>96</v>
      </c>
      <c r="E18" s="13" t="s">
        <v>97</v>
      </c>
      <c r="F18" s="12"/>
      <c r="G18" s="13"/>
      <c r="H18" s="13" t="s">
        <v>89</v>
      </c>
      <c r="I18" s="11" t="s">
        <v>98</v>
      </c>
      <c r="J18" s="11" t="s">
        <v>23</v>
      </c>
      <c r="K18" s="37" t="s">
        <v>99</v>
      </c>
      <c r="L18" s="15" t="s">
        <v>100</v>
      </c>
      <c r="M18" s="15" t="s">
        <v>73</v>
      </c>
      <c r="N18" s="38"/>
      <c r="O18" s="17">
        <v>0.047987616099071206</v>
      </c>
      <c r="P18" s="18"/>
      <c r="Q18" s="1"/>
      <c r="R18" s="1"/>
      <c r="S18" s="1"/>
      <c r="T18" s="1"/>
      <c r="U18" s="1"/>
      <c r="V18" s="1"/>
    </row>
    <row r="19" ht="15.75" customHeight="1">
      <c r="A19" s="1"/>
      <c r="B19" s="10">
        <v>15.0</v>
      </c>
      <c r="C19" s="13" t="s">
        <v>101</v>
      </c>
      <c r="D19" s="11" t="s">
        <v>102</v>
      </c>
      <c r="E19" s="13" t="s">
        <v>103</v>
      </c>
      <c r="F19" s="12" t="s">
        <v>104</v>
      </c>
      <c r="G19" s="11" t="s">
        <v>105</v>
      </c>
      <c r="H19" s="13" t="s">
        <v>89</v>
      </c>
      <c r="I19" s="11" t="s">
        <v>106</v>
      </c>
      <c r="J19" s="11" t="s">
        <v>23</v>
      </c>
      <c r="K19" s="14" t="s">
        <v>31</v>
      </c>
      <c r="L19" s="15" t="s">
        <v>32</v>
      </c>
      <c r="M19" s="15" t="s">
        <v>52</v>
      </c>
      <c r="N19" s="20"/>
      <c r="O19" s="17">
        <v>0.7140645731977001</v>
      </c>
      <c r="P19" s="18"/>
      <c r="Q19" s="1"/>
      <c r="R19" s="1"/>
      <c r="S19" s="1"/>
      <c r="T19" s="1"/>
      <c r="U19" s="1"/>
      <c r="V19" s="1"/>
    </row>
    <row r="20" ht="15.75" customHeight="1">
      <c r="A20" s="1"/>
      <c r="B20" s="19">
        <v>16.0</v>
      </c>
      <c r="C20" s="11" t="s">
        <v>107</v>
      </c>
      <c r="D20" s="11" t="s">
        <v>108</v>
      </c>
      <c r="E20" s="13" t="s">
        <v>109</v>
      </c>
      <c r="F20" s="12" t="s">
        <v>110</v>
      </c>
      <c r="G20" s="13"/>
      <c r="H20" s="13" t="s">
        <v>89</v>
      </c>
      <c r="I20" s="11" t="s">
        <v>111</v>
      </c>
      <c r="J20" s="11" t="s">
        <v>23</v>
      </c>
      <c r="K20" s="37" t="s">
        <v>99</v>
      </c>
      <c r="L20" s="15" t="s">
        <v>32</v>
      </c>
      <c r="M20" s="15" t="s">
        <v>26</v>
      </c>
      <c r="N20" s="38"/>
      <c r="O20" s="17">
        <v>0.4637328615656789</v>
      </c>
      <c r="P20" s="18"/>
      <c r="Q20" s="1"/>
      <c r="R20" s="1"/>
      <c r="S20" s="1"/>
      <c r="T20" s="1"/>
      <c r="U20" s="1"/>
      <c r="V20" s="1"/>
    </row>
    <row r="21" ht="15.75" customHeight="1">
      <c r="A21" s="1"/>
      <c r="B21" s="10">
        <v>17.0</v>
      </c>
      <c r="C21" s="13" t="s">
        <v>112</v>
      </c>
      <c r="D21" s="11" t="s">
        <v>113</v>
      </c>
      <c r="E21" s="13" t="s">
        <v>114</v>
      </c>
      <c r="F21" s="12" t="s">
        <v>115</v>
      </c>
      <c r="G21" s="13"/>
      <c r="H21" s="13" t="s">
        <v>116</v>
      </c>
      <c r="I21" s="11" t="s">
        <v>117</v>
      </c>
      <c r="J21" s="11" t="s">
        <v>23</v>
      </c>
      <c r="K21" s="37" t="s">
        <v>99</v>
      </c>
      <c r="L21" s="15" t="s">
        <v>32</v>
      </c>
      <c r="M21" s="15" t="s">
        <v>26</v>
      </c>
      <c r="N21" s="20"/>
      <c r="O21" s="17">
        <v>0.16718266253869968</v>
      </c>
      <c r="P21" s="18"/>
      <c r="Q21" s="1"/>
      <c r="R21" s="1"/>
      <c r="S21" s="1"/>
      <c r="T21" s="1"/>
      <c r="U21" s="1"/>
      <c r="V21" s="1"/>
    </row>
    <row r="22" ht="15.75" customHeight="1">
      <c r="A22" s="1"/>
      <c r="B22" s="19">
        <v>18.0</v>
      </c>
      <c r="C22" s="13" t="s">
        <v>118</v>
      </c>
      <c r="D22" s="11" t="s">
        <v>119</v>
      </c>
      <c r="E22" s="13" t="s">
        <v>120</v>
      </c>
      <c r="F22" s="12"/>
      <c r="G22" s="13"/>
      <c r="H22" s="13" t="s">
        <v>89</v>
      </c>
      <c r="I22" s="11" t="s">
        <v>118</v>
      </c>
      <c r="J22" s="11" t="s">
        <v>23</v>
      </c>
      <c r="K22" s="37" t="s">
        <v>99</v>
      </c>
      <c r="L22" s="15" t="s">
        <v>67</v>
      </c>
      <c r="M22" s="15" t="s">
        <v>26</v>
      </c>
      <c r="N22" s="20"/>
      <c r="O22" s="17">
        <v>0.004422821760283061</v>
      </c>
      <c r="P22" s="18"/>
      <c r="Q22" s="1"/>
      <c r="R22" s="1"/>
      <c r="S22" s="1"/>
      <c r="T22" s="1"/>
      <c r="U22" s="1"/>
      <c r="V22" s="1"/>
    </row>
    <row r="23" ht="15.75" customHeight="1">
      <c r="A23" s="1"/>
      <c r="B23" s="10">
        <v>19.0</v>
      </c>
      <c r="C23" s="13" t="s">
        <v>121</v>
      </c>
      <c r="D23" s="11" t="s">
        <v>122</v>
      </c>
      <c r="E23" s="13" t="s">
        <v>123</v>
      </c>
      <c r="F23" s="12" t="s">
        <v>124</v>
      </c>
      <c r="G23" s="13"/>
      <c r="H23" s="13" t="s">
        <v>89</v>
      </c>
      <c r="I23" s="11" t="s">
        <v>125</v>
      </c>
      <c r="J23" s="11" t="s">
        <v>23</v>
      </c>
      <c r="K23" s="37" t="s">
        <v>99</v>
      </c>
      <c r="L23" s="15" t="s">
        <v>32</v>
      </c>
      <c r="M23" s="15" t="s">
        <v>52</v>
      </c>
      <c r="N23" s="20"/>
      <c r="O23" s="17">
        <v>0.20566121185316233</v>
      </c>
      <c r="P23" s="18"/>
      <c r="Q23" s="1"/>
      <c r="R23" s="1"/>
      <c r="S23" s="1"/>
      <c r="T23" s="1"/>
      <c r="U23" s="1"/>
      <c r="V23" s="1"/>
    </row>
    <row r="24" ht="15.75" customHeight="1">
      <c r="A24" s="1"/>
      <c r="B24" s="19">
        <v>20.0</v>
      </c>
      <c r="C24" s="11" t="s">
        <v>126</v>
      </c>
      <c r="D24" s="11" t="s">
        <v>127</v>
      </c>
      <c r="E24" s="13" t="s">
        <v>128</v>
      </c>
      <c r="F24" s="12" t="s">
        <v>129</v>
      </c>
      <c r="G24" s="11" t="s">
        <v>130</v>
      </c>
      <c r="H24" s="13" t="s">
        <v>89</v>
      </c>
      <c r="I24" s="11" t="s">
        <v>131</v>
      </c>
      <c r="J24" s="11" t="s">
        <v>23</v>
      </c>
      <c r="K24" s="24" t="s">
        <v>132</v>
      </c>
      <c r="L24" s="15" t="s">
        <v>32</v>
      </c>
      <c r="M24" s="15" t="s">
        <v>52</v>
      </c>
      <c r="N24" s="20"/>
      <c r="O24" s="17">
        <v>0.2547545333923043</v>
      </c>
      <c r="P24" s="18"/>
      <c r="Q24" s="1"/>
      <c r="R24" s="1"/>
      <c r="S24" s="1"/>
      <c r="T24" s="1"/>
      <c r="U24" s="1"/>
      <c r="V24" s="1"/>
    </row>
    <row r="25" ht="15.75" customHeight="1">
      <c r="A25" s="1"/>
      <c r="B25" s="10">
        <v>21.0</v>
      </c>
      <c r="C25" s="11" t="s">
        <v>133</v>
      </c>
      <c r="D25" s="11" t="s">
        <v>134</v>
      </c>
      <c r="E25" s="13" t="s">
        <v>135</v>
      </c>
      <c r="F25" s="12" t="s">
        <v>135</v>
      </c>
      <c r="G25" s="11" t="s">
        <v>136</v>
      </c>
      <c r="H25" s="13" t="s">
        <v>89</v>
      </c>
      <c r="I25" s="11" t="s">
        <v>133</v>
      </c>
      <c r="J25" s="11" t="s">
        <v>23</v>
      </c>
      <c r="K25" s="14" t="s">
        <v>84</v>
      </c>
      <c r="L25" s="15" t="s">
        <v>58</v>
      </c>
      <c r="M25" s="15" t="s">
        <v>73</v>
      </c>
      <c r="N25" s="16"/>
      <c r="O25" s="17">
        <v>0.3126934984520124</v>
      </c>
      <c r="P25" s="18"/>
      <c r="Q25" s="1"/>
      <c r="R25" s="1"/>
      <c r="S25" s="1"/>
      <c r="T25" s="1"/>
      <c r="U25" s="1"/>
      <c r="V25" s="1"/>
    </row>
    <row r="26" ht="15.75" customHeight="1">
      <c r="A26" s="1"/>
      <c r="B26" s="19">
        <v>22.0</v>
      </c>
      <c r="C26" s="13" t="s">
        <v>137</v>
      </c>
      <c r="D26" s="11" t="s">
        <v>138</v>
      </c>
      <c r="E26" s="13" t="s">
        <v>139</v>
      </c>
      <c r="F26" s="12" t="s">
        <v>140</v>
      </c>
      <c r="G26" s="11" t="s">
        <v>141</v>
      </c>
      <c r="H26" s="11" t="s">
        <v>21</v>
      </c>
      <c r="I26" s="13"/>
      <c r="J26" s="11"/>
      <c r="K26" s="14" t="s">
        <v>31</v>
      </c>
      <c r="L26" s="15" t="s">
        <v>32</v>
      </c>
      <c r="M26" s="15" t="s">
        <v>73</v>
      </c>
      <c r="N26" s="20"/>
      <c r="O26" s="17">
        <v>0.0</v>
      </c>
      <c r="P26" s="18"/>
      <c r="Q26" s="1"/>
      <c r="R26" s="1"/>
      <c r="S26" s="1"/>
      <c r="T26" s="1"/>
      <c r="U26" s="1"/>
      <c r="V26" s="1"/>
    </row>
    <row r="27" ht="15.75" customHeight="1">
      <c r="A27" s="1"/>
      <c r="B27" s="10">
        <v>23.0</v>
      </c>
      <c r="C27" s="13" t="s">
        <v>142</v>
      </c>
      <c r="D27" s="11" t="s">
        <v>143</v>
      </c>
      <c r="E27" s="13" t="s">
        <v>144</v>
      </c>
      <c r="F27" s="12"/>
      <c r="G27" s="13"/>
      <c r="H27" s="13" t="s">
        <v>116</v>
      </c>
      <c r="I27" s="11" t="s">
        <v>145</v>
      </c>
      <c r="J27" s="11"/>
      <c r="K27" s="37" t="s">
        <v>146</v>
      </c>
      <c r="L27" s="15" t="s">
        <v>32</v>
      </c>
      <c r="M27" s="15" t="s">
        <v>26</v>
      </c>
      <c r="N27" s="20"/>
      <c r="O27" s="17">
        <v>0.039805395842547546</v>
      </c>
      <c r="P27" s="18"/>
      <c r="Q27" s="1"/>
      <c r="R27" s="1"/>
      <c r="S27" s="1"/>
      <c r="T27" s="1"/>
      <c r="U27" s="1"/>
      <c r="V27" s="1"/>
    </row>
    <row r="28" ht="15.75" customHeight="1">
      <c r="A28" s="1"/>
      <c r="B28" s="19">
        <v>24.0</v>
      </c>
      <c r="C28" s="13" t="s">
        <v>145</v>
      </c>
      <c r="D28" s="11" t="s">
        <v>147</v>
      </c>
      <c r="E28" s="13" t="s">
        <v>144</v>
      </c>
      <c r="F28" s="12" t="s">
        <v>148</v>
      </c>
      <c r="G28" s="13"/>
      <c r="H28" s="13" t="s">
        <v>116</v>
      </c>
      <c r="I28" s="11" t="s">
        <v>145</v>
      </c>
      <c r="J28" s="11" t="s">
        <v>23</v>
      </c>
      <c r="K28" s="37" t="s">
        <v>146</v>
      </c>
      <c r="L28" s="15" t="s">
        <v>32</v>
      </c>
      <c r="M28" s="15" t="s">
        <v>26</v>
      </c>
      <c r="N28" s="20"/>
      <c r="O28" s="17">
        <v>0.6180893409995577</v>
      </c>
      <c r="P28" s="18"/>
      <c r="Q28" s="1"/>
      <c r="R28" s="1"/>
      <c r="S28" s="1"/>
      <c r="T28" s="1"/>
      <c r="U28" s="1"/>
      <c r="V28" s="1"/>
    </row>
    <row r="29" ht="15.75" customHeight="1">
      <c r="A29" s="1"/>
      <c r="B29" s="10">
        <v>25.0</v>
      </c>
      <c r="C29" s="13" t="s">
        <v>149</v>
      </c>
      <c r="D29" s="11" t="s">
        <v>150</v>
      </c>
      <c r="E29" s="13" t="s">
        <v>144</v>
      </c>
      <c r="F29" s="12"/>
      <c r="G29" s="13"/>
      <c r="H29" s="13" t="s">
        <v>116</v>
      </c>
      <c r="I29" s="11" t="s">
        <v>145</v>
      </c>
      <c r="J29" s="11"/>
      <c r="K29" s="37" t="s">
        <v>146</v>
      </c>
      <c r="L29" s="15" t="s">
        <v>32</v>
      </c>
      <c r="M29" s="15" t="s">
        <v>52</v>
      </c>
      <c r="N29" s="38"/>
      <c r="O29" s="17">
        <v>0.0</v>
      </c>
      <c r="P29" s="18"/>
      <c r="Q29" s="1"/>
      <c r="R29" s="1"/>
      <c r="S29" s="1"/>
      <c r="T29" s="1"/>
      <c r="U29" s="1"/>
      <c r="V29" s="1"/>
    </row>
    <row r="30" ht="15.75" customHeight="1">
      <c r="A30" s="1"/>
      <c r="B30" s="19">
        <v>26.0</v>
      </c>
      <c r="C30" s="13" t="s">
        <v>151</v>
      </c>
      <c r="D30" s="11" t="s">
        <v>152</v>
      </c>
      <c r="E30" s="13" t="s">
        <v>153</v>
      </c>
      <c r="F30" s="12" t="s">
        <v>154</v>
      </c>
      <c r="G30" s="11" t="s">
        <v>155</v>
      </c>
      <c r="H30" s="11" t="s">
        <v>21</v>
      </c>
      <c r="I30" s="11" t="s">
        <v>156</v>
      </c>
      <c r="J30" s="11" t="s">
        <v>23</v>
      </c>
      <c r="K30" s="14" t="s">
        <v>31</v>
      </c>
      <c r="L30" s="15" t="s">
        <v>44</v>
      </c>
      <c r="M30" s="15" t="s">
        <v>26</v>
      </c>
      <c r="N30" s="20"/>
      <c r="O30" s="17">
        <v>0.07142857142857142</v>
      </c>
      <c r="P30" s="18"/>
      <c r="Q30" s="1"/>
      <c r="R30" s="1"/>
      <c r="S30" s="1"/>
      <c r="T30" s="1"/>
      <c r="U30" s="1"/>
      <c r="V30" s="1"/>
    </row>
    <row r="31" ht="15.75" customHeight="1">
      <c r="A31" s="1"/>
      <c r="B31" s="10">
        <v>27.0</v>
      </c>
      <c r="C31" s="13" t="s">
        <v>157</v>
      </c>
      <c r="D31" s="11" t="s">
        <v>158</v>
      </c>
      <c r="E31" s="13" t="s">
        <v>159</v>
      </c>
      <c r="F31" s="12" t="s">
        <v>160</v>
      </c>
      <c r="G31" s="11" t="s">
        <v>161</v>
      </c>
      <c r="H31" s="11" t="s">
        <v>21</v>
      </c>
      <c r="I31" s="11" t="s">
        <v>162</v>
      </c>
      <c r="J31" s="11" t="s">
        <v>23</v>
      </c>
      <c r="K31" s="14" t="s">
        <v>31</v>
      </c>
      <c r="L31" s="15" t="s">
        <v>44</v>
      </c>
      <c r="M31" s="15" t="s">
        <v>26</v>
      </c>
      <c r="N31" s="20"/>
      <c r="O31" s="17">
        <v>0.04666076957098629</v>
      </c>
      <c r="P31" s="18"/>
      <c r="Q31" s="1"/>
      <c r="R31" s="1"/>
      <c r="S31" s="1"/>
      <c r="T31" s="1"/>
      <c r="U31" s="1"/>
      <c r="V31" s="1"/>
    </row>
    <row r="32" ht="15.75" customHeight="1">
      <c r="A32" s="1"/>
      <c r="B32" s="19">
        <v>28.0</v>
      </c>
      <c r="C32" s="11" t="s">
        <v>163</v>
      </c>
      <c r="D32" s="11" t="s">
        <v>164</v>
      </c>
      <c r="F32" s="12"/>
      <c r="G32" s="11" t="s">
        <v>165</v>
      </c>
      <c r="H32" s="13" t="s">
        <v>116</v>
      </c>
      <c r="I32" s="11" t="s">
        <v>166</v>
      </c>
      <c r="J32" s="11" t="s">
        <v>23</v>
      </c>
      <c r="K32" s="24" t="s">
        <v>167</v>
      </c>
      <c r="L32" s="15" t="s">
        <v>32</v>
      </c>
      <c r="M32" s="15" t="s">
        <v>52</v>
      </c>
      <c r="N32" s="38"/>
      <c r="O32" s="17">
        <v>0.3743918620079611</v>
      </c>
      <c r="P32" s="18"/>
      <c r="Q32" s="1"/>
      <c r="R32" s="1"/>
      <c r="S32" s="1"/>
      <c r="T32" s="1"/>
      <c r="U32" s="1"/>
      <c r="V32" s="1"/>
    </row>
    <row r="33" ht="15.75" customHeight="1">
      <c r="A33" s="1"/>
      <c r="B33" s="10">
        <v>29.0</v>
      </c>
      <c r="C33" s="13" t="s">
        <v>168</v>
      </c>
      <c r="D33" s="11" t="s">
        <v>169</v>
      </c>
      <c r="E33" s="13"/>
      <c r="F33" s="12"/>
      <c r="G33" s="13"/>
      <c r="H33" s="11" t="s">
        <v>21</v>
      </c>
      <c r="I33" s="13"/>
      <c r="J33" s="11"/>
      <c r="K33" s="14" t="s">
        <v>31</v>
      </c>
      <c r="L33" s="15" t="s">
        <v>32</v>
      </c>
      <c r="M33" s="15" t="s">
        <v>85</v>
      </c>
      <c r="N33" s="20"/>
      <c r="O33" s="17">
        <v>0.0</v>
      </c>
      <c r="P33" s="1"/>
      <c r="Q33" s="1"/>
      <c r="R33" s="1"/>
      <c r="S33" s="1"/>
      <c r="T33" s="1"/>
      <c r="U33" s="1"/>
      <c r="V33" s="1"/>
    </row>
    <row r="34" ht="15.75" customHeight="1">
      <c r="A34" s="1"/>
      <c r="B34" s="19">
        <v>30.0</v>
      </c>
      <c r="C34" s="13" t="s">
        <v>170</v>
      </c>
      <c r="D34" s="11" t="s">
        <v>171</v>
      </c>
      <c r="E34" s="13"/>
      <c r="F34" s="12"/>
      <c r="G34" s="13"/>
      <c r="H34" s="13" t="s">
        <v>89</v>
      </c>
      <c r="I34" s="11" t="s">
        <v>172</v>
      </c>
      <c r="J34" s="11" t="s">
        <v>23</v>
      </c>
      <c r="K34" s="37" t="s">
        <v>99</v>
      </c>
      <c r="L34" s="15" t="s">
        <v>58</v>
      </c>
      <c r="M34" s="15" t="s">
        <v>73</v>
      </c>
      <c r="N34" s="20"/>
      <c r="O34" s="17">
        <v>0.06700574966828837</v>
      </c>
      <c r="P34" s="1"/>
      <c r="Q34" s="1"/>
      <c r="S34" s="1"/>
      <c r="T34" s="1"/>
      <c r="U34" s="1"/>
      <c r="V34" s="1"/>
    </row>
    <row r="35" ht="15.75" customHeight="1">
      <c r="A35" s="1"/>
      <c r="B35" s="10">
        <v>31.0</v>
      </c>
      <c r="C35" s="13" t="s">
        <v>173</v>
      </c>
      <c r="D35" s="11" t="s">
        <v>174</v>
      </c>
      <c r="E35" s="13"/>
      <c r="F35" s="12"/>
      <c r="G35" s="13"/>
      <c r="H35" s="13" t="s">
        <v>89</v>
      </c>
      <c r="I35" s="13"/>
      <c r="J35" s="11"/>
      <c r="K35" s="37" t="s">
        <v>99</v>
      </c>
      <c r="L35" s="15" t="s">
        <v>32</v>
      </c>
      <c r="M35" s="15" t="s">
        <v>26</v>
      </c>
      <c r="N35" s="39"/>
      <c r="O35" s="17">
        <v>0.0</v>
      </c>
      <c r="P35" s="18"/>
      <c r="Q35" s="21"/>
      <c r="R35" s="18" t="s">
        <v>175</v>
      </c>
      <c r="U35" s="1"/>
      <c r="V35" s="1"/>
    </row>
    <row r="36" ht="15.75" customHeight="1">
      <c r="A36" s="1"/>
      <c r="B36" s="19">
        <v>32.0</v>
      </c>
      <c r="C36" s="11" t="s">
        <v>176</v>
      </c>
      <c r="D36" s="11" t="s">
        <v>177</v>
      </c>
      <c r="E36" s="13"/>
      <c r="F36" s="12"/>
      <c r="G36" s="13"/>
      <c r="H36" s="11" t="s">
        <v>21</v>
      </c>
      <c r="I36" s="11" t="s">
        <v>178</v>
      </c>
      <c r="J36" s="11" t="s">
        <v>23</v>
      </c>
      <c r="K36" s="14" t="s">
        <v>84</v>
      </c>
      <c r="L36" s="15" t="s">
        <v>32</v>
      </c>
      <c r="M36" s="15" t="s">
        <v>26</v>
      </c>
      <c r="N36" s="35"/>
      <c r="O36" s="17">
        <v>0.9986731534719151</v>
      </c>
      <c r="P36" s="1"/>
      <c r="Q36" s="38"/>
      <c r="R36" s="40" t="s">
        <v>179</v>
      </c>
      <c r="S36" s="1"/>
      <c r="T36" s="1"/>
      <c r="U36" s="1"/>
      <c r="V36" s="1"/>
    </row>
    <row r="37" ht="15.75" customHeight="1">
      <c r="A37" s="1"/>
      <c r="B37" s="10">
        <v>33.0</v>
      </c>
      <c r="C37" s="11" t="s">
        <v>180</v>
      </c>
      <c r="D37" s="11" t="s">
        <v>181</v>
      </c>
      <c r="E37" s="13"/>
      <c r="F37" s="12"/>
      <c r="G37" s="11" t="s">
        <v>178</v>
      </c>
      <c r="H37" s="11" t="s">
        <v>21</v>
      </c>
      <c r="I37" s="13"/>
      <c r="J37" s="11"/>
      <c r="K37" s="14" t="s">
        <v>31</v>
      </c>
      <c r="L37" s="15" t="s">
        <v>32</v>
      </c>
      <c r="M37" s="15" t="s">
        <v>52</v>
      </c>
      <c r="N37" s="35"/>
      <c r="O37" s="17">
        <v>8.845643520566122E-4</v>
      </c>
      <c r="P37" s="1"/>
      <c r="Q37" s="25"/>
      <c r="R37" s="18" t="s">
        <v>182</v>
      </c>
      <c r="S37" s="1"/>
      <c r="T37" s="1"/>
      <c r="U37" s="1"/>
      <c r="V37" s="1"/>
    </row>
    <row r="38" ht="15.75" customHeight="1">
      <c r="A38" s="1"/>
      <c r="B38" s="19">
        <v>34.0</v>
      </c>
      <c r="C38" s="13" t="s">
        <v>183</v>
      </c>
      <c r="D38" s="11" t="s">
        <v>184</v>
      </c>
      <c r="E38" s="13"/>
      <c r="F38" s="12"/>
      <c r="G38" s="13"/>
      <c r="H38" s="13" t="s">
        <v>89</v>
      </c>
      <c r="I38" s="11" t="s">
        <v>185</v>
      </c>
      <c r="J38" s="11" t="s">
        <v>23</v>
      </c>
      <c r="K38" s="37" t="s">
        <v>99</v>
      </c>
      <c r="L38" s="15" t="s">
        <v>32</v>
      </c>
      <c r="M38" s="15" t="s">
        <v>52</v>
      </c>
      <c r="N38" s="35"/>
      <c r="O38" s="17">
        <v>0.29279080053073864</v>
      </c>
      <c r="P38" s="1"/>
      <c r="S38" s="1"/>
      <c r="T38" s="1"/>
      <c r="U38" s="1"/>
      <c r="V38" s="1"/>
    </row>
    <row r="39" ht="15.75" customHeight="1">
      <c r="A39" s="1"/>
      <c r="B39" s="10">
        <v>35.0</v>
      </c>
      <c r="C39" s="11" t="s">
        <v>186</v>
      </c>
      <c r="D39" s="11" t="s">
        <v>187</v>
      </c>
      <c r="E39" s="13"/>
      <c r="F39" s="12"/>
      <c r="G39" s="13"/>
      <c r="H39" s="13" t="s">
        <v>89</v>
      </c>
      <c r="I39" s="13"/>
      <c r="J39" s="11"/>
      <c r="K39" s="37" t="s">
        <v>99</v>
      </c>
      <c r="L39" s="15" t="s">
        <v>32</v>
      </c>
      <c r="M39" s="15" t="s">
        <v>52</v>
      </c>
      <c r="N39" s="35"/>
      <c r="O39" s="17">
        <v>0.0</v>
      </c>
      <c r="P39" s="1"/>
      <c r="S39" s="1"/>
      <c r="T39" s="1"/>
      <c r="U39" s="1"/>
      <c r="V39" s="1"/>
    </row>
    <row r="40" ht="15.75" customHeight="1">
      <c r="A40" s="1"/>
      <c r="B40" s="19">
        <v>36.0</v>
      </c>
      <c r="C40" s="13" t="s">
        <v>188</v>
      </c>
      <c r="D40" s="11" t="s">
        <v>189</v>
      </c>
      <c r="E40" s="13"/>
      <c r="F40" s="12"/>
      <c r="G40" s="13"/>
      <c r="H40" s="13" t="s">
        <v>116</v>
      </c>
      <c r="I40" s="11" t="s">
        <v>188</v>
      </c>
      <c r="J40" s="11" t="s">
        <v>23</v>
      </c>
      <c r="K40" s="14" t="s">
        <v>31</v>
      </c>
      <c r="L40" s="15" t="s">
        <v>32</v>
      </c>
      <c r="M40" s="15" t="s">
        <v>26</v>
      </c>
      <c r="N40" s="41"/>
      <c r="O40" s="17">
        <v>0.009287925696594427</v>
      </c>
      <c r="P40" s="1"/>
      <c r="Q40" s="1"/>
      <c r="R40" s="1"/>
      <c r="S40" s="1"/>
      <c r="T40" s="1"/>
      <c r="U40" s="1"/>
      <c r="V40" s="1"/>
    </row>
    <row r="41" ht="15.75" customHeight="1">
      <c r="A41" s="1"/>
      <c r="B41" s="10">
        <v>37.0</v>
      </c>
      <c r="C41" s="11" t="s">
        <v>190</v>
      </c>
      <c r="D41" s="11" t="s">
        <v>191</v>
      </c>
      <c r="E41" s="13"/>
      <c r="F41" s="12"/>
      <c r="G41" s="13"/>
      <c r="H41" s="13" t="s">
        <v>89</v>
      </c>
      <c r="I41" s="11" t="s">
        <v>192</v>
      </c>
      <c r="J41" s="11" t="s">
        <v>23</v>
      </c>
      <c r="K41" s="37" t="s">
        <v>99</v>
      </c>
      <c r="L41" s="15" t="s">
        <v>32</v>
      </c>
      <c r="M41" s="15" t="s">
        <v>26</v>
      </c>
      <c r="N41" s="35"/>
      <c r="O41" s="17">
        <v>0.4444935869084476</v>
      </c>
      <c r="P41" s="1"/>
      <c r="Q41" s="1"/>
      <c r="R41" s="1"/>
      <c r="S41" s="1"/>
      <c r="T41" s="1"/>
      <c r="U41" s="1"/>
      <c r="V41" s="1"/>
    </row>
    <row r="42" ht="15.75" customHeight="1">
      <c r="A42" s="1"/>
      <c r="B42" s="19">
        <v>38.0</v>
      </c>
      <c r="C42" s="13" t="s">
        <v>193</v>
      </c>
      <c r="D42" s="11" t="s">
        <v>194</v>
      </c>
      <c r="E42" s="13"/>
      <c r="F42" s="12"/>
      <c r="G42" s="11" t="s">
        <v>195</v>
      </c>
      <c r="H42" s="13" t="s">
        <v>89</v>
      </c>
      <c r="I42" s="11" t="s">
        <v>196</v>
      </c>
      <c r="J42" s="11" t="s">
        <v>23</v>
      </c>
      <c r="K42" s="37" t="s">
        <v>99</v>
      </c>
      <c r="L42" s="15" t="s">
        <v>32</v>
      </c>
      <c r="M42" s="15" t="s">
        <v>73</v>
      </c>
      <c r="N42" s="31"/>
      <c r="O42" s="17">
        <v>0.16121185316231756</v>
      </c>
      <c r="P42" s="1"/>
      <c r="Q42" s="1"/>
      <c r="R42" s="1"/>
      <c r="S42" s="1"/>
      <c r="T42" s="1"/>
      <c r="U42" s="1"/>
      <c r="V42" s="1"/>
    </row>
    <row r="43" ht="15.75" customHeight="1">
      <c r="A43" s="1"/>
      <c r="B43" s="10">
        <v>39.0</v>
      </c>
      <c r="C43" s="11" t="s">
        <v>197</v>
      </c>
      <c r="D43" s="11" t="s">
        <v>198</v>
      </c>
      <c r="E43" s="13"/>
      <c r="F43" s="12"/>
      <c r="G43" s="13"/>
      <c r="H43" s="13" t="s">
        <v>89</v>
      </c>
      <c r="I43" s="11" t="s">
        <v>197</v>
      </c>
      <c r="J43" s="11" t="s">
        <v>23</v>
      </c>
      <c r="K43" s="14" t="s">
        <v>84</v>
      </c>
      <c r="L43" s="15" t="s">
        <v>32</v>
      </c>
      <c r="M43" s="15" t="s">
        <v>73</v>
      </c>
      <c r="N43" s="41"/>
      <c r="O43" s="17">
        <v>0.06678460858027421</v>
      </c>
      <c r="P43" s="1"/>
      <c r="Q43" s="1"/>
      <c r="R43" s="1"/>
      <c r="S43" s="1"/>
      <c r="T43" s="1"/>
      <c r="U43" s="1"/>
      <c r="V43" s="1"/>
    </row>
    <row r="44" ht="15.75" customHeight="1">
      <c r="A44" s="1"/>
      <c r="B44" s="19">
        <v>40.0</v>
      </c>
      <c r="C44" s="11" t="s">
        <v>199</v>
      </c>
      <c r="D44" s="11" t="s">
        <v>200</v>
      </c>
      <c r="E44" s="13"/>
      <c r="F44" s="12"/>
      <c r="G44" s="13"/>
      <c r="H44" s="13" t="s">
        <v>89</v>
      </c>
      <c r="I44" s="11" t="s">
        <v>201</v>
      </c>
      <c r="J44" s="11" t="s">
        <v>23</v>
      </c>
      <c r="K44" s="37" t="s">
        <v>99</v>
      </c>
      <c r="L44" s="15" t="s">
        <v>32</v>
      </c>
      <c r="M44" s="15" t="s">
        <v>52</v>
      </c>
      <c r="N44" s="35"/>
      <c r="O44" s="17">
        <v>0.00729765590446705</v>
      </c>
      <c r="P44" s="1"/>
      <c r="Q44" s="1"/>
      <c r="R44" s="1"/>
      <c r="S44" s="1"/>
      <c r="T44" s="1"/>
      <c r="U44" s="1"/>
      <c r="V44" s="1"/>
    </row>
    <row r="45" ht="15.75" customHeight="1">
      <c r="A45" s="1"/>
      <c r="B45" s="10">
        <v>41.0</v>
      </c>
      <c r="C45" s="11" t="s">
        <v>202</v>
      </c>
      <c r="D45" s="11" t="s">
        <v>203</v>
      </c>
      <c r="E45" s="13"/>
      <c r="F45" s="12"/>
      <c r="G45" s="13"/>
      <c r="H45" s="13" t="s">
        <v>89</v>
      </c>
      <c r="I45" s="11" t="s">
        <v>204</v>
      </c>
      <c r="J45" s="11" t="s">
        <v>23</v>
      </c>
      <c r="K45" s="24" t="s">
        <v>51</v>
      </c>
      <c r="L45" s="15" t="s">
        <v>32</v>
      </c>
      <c r="M45" s="15" t="s">
        <v>26</v>
      </c>
      <c r="N45" s="31"/>
      <c r="O45" s="17">
        <v>1.0</v>
      </c>
      <c r="P45" s="1"/>
      <c r="Q45" s="1"/>
      <c r="R45" s="1"/>
      <c r="S45" s="1"/>
      <c r="T45" s="1"/>
      <c r="U45" s="1"/>
      <c r="V45" s="1"/>
    </row>
    <row r="46" ht="15.75" customHeight="1">
      <c r="A46" s="1"/>
      <c r="B46" s="19">
        <v>42.0</v>
      </c>
      <c r="C46" s="11" t="s">
        <v>205</v>
      </c>
      <c r="D46" s="11" t="s">
        <v>206</v>
      </c>
      <c r="E46" s="13"/>
      <c r="F46" s="12" t="s">
        <v>207</v>
      </c>
      <c r="G46" s="11" t="s">
        <v>208</v>
      </c>
      <c r="H46" s="13" t="s">
        <v>209</v>
      </c>
      <c r="I46" s="11" t="s">
        <v>205</v>
      </c>
      <c r="J46" s="11" t="s">
        <v>23</v>
      </c>
      <c r="K46" s="37" t="s">
        <v>146</v>
      </c>
      <c r="L46" s="15" t="s">
        <v>32</v>
      </c>
      <c r="M46" s="15" t="s">
        <v>26</v>
      </c>
      <c r="N46" s="35"/>
      <c r="O46" s="17">
        <v>0.23529411764705882</v>
      </c>
      <c r="P46" s="1"/>
      <c r="Q46" s="1"/>
      <c r="R46" s="1"/>
      <c r="S46" s="1"/>
      <c r="T46" s="1"/>
      <c r="U46" s="1"/>
      <c r="V46" s="1"/>
    </row>
    <row r="47" ht="15.75" customHeight="1">
      <c r="A47" s="1"/>
      <c r="B47" s="10">
        <v>43.0</v>
      </c>
      <c r="C47" s="11" t="s">
        <v>210</v>
      </c>
      <c r="D47" s="11" t="s">
        <v>211</v>
      </c>
      <c r="E47" s="13"/>
      <c r="F47" s="12"/>
      <c r="G47" s="13"/>
      <c r="H47" s="13" t="s">
        <v>89</v>
      </c>
      <c r="I47" s="11" t="s">
        <v>210</v>
      </c>
      <c r="J47" s="11" t="s">
        <v>23</v>
      </c>
      <c r="K47" s="37" t="s">
        <v>99</v>
      </c>
      <c r="L47" s="15" t="s">
        <v>32</v>
      </c>
      <c r="M47" s="15" t="s">
        <v>26</v>
      </c>
      <c r="N47" s="35"/>
      <c r="O47" s="17">
        <v>0.08115877930119417</v>
      </c>
      <c r="P47" s="1"/>
      <c r="Q47" s="1"/>
      <c r="R47" s="1"/>
      <c r="S47" s="1"/>
      <c r="T47" s="1"/>
      <c r="U47" s="1"/>
      <c r="V47" s="1"/>
    </row>
    <row r="48" ht="15.75" customHeight="1">
      <c r="A48" s="1"/>
      <c r="B48" s="19">
        <v>44.0</v>
      </c>
      <c r="C48" s="33" t="s">
        <v>212</v>
      </c>
      <c r="D48" s="11" t="s">
        <v>213</v>
      </c>
      <c r="E48" s="26"/>
      <c r="F48" s="13" t="s">
        <v>214</v>
      </c>
      <c r="G48" s="11" t="s">
        <v>215</v>
      </c>
      <c r="H48" s="13" t="s">
        <v>89</v>
      </c>
      <c r="I48" s="33" t="s">
        <v>212</v>
      </c>
      <c r="J48" s="11" t="s">
        <v>23</v>
      </c>
      <c r="K48" s="14" t="s">
        <v>31</v>
      </c>
      <c r="L48" s="15" t="s">
        <v>32</v>
      </c>
      <c r="M48" s="15" t="s">
        <v>73</v>
      </c>
      <c r="N48" s="31"/>
      <c r="O48" s="17">
        <v>0.06523662096417514</v>
      </c>
      <c r="P48" s="1"/>
      <c r="Q48" s="1"/>
      <c r="R48" s="1"/>
      <c r="S48" s="1"/>
      <c r="T48" s="1"/>
      <c r="U48" s="1"/>
      <c r="V48" s="1"/>
    </row>
    <row r="49" ht="15.75" customHeight="1">
      <c r="B49" s="10">
        <v>45.0</v>
      </c>
      <c r="C49" s="42" t="s">
        <v>216</v>
      </c>
      <c r="H49" s="13" t="s">
        <v>116</v>
      </c>
      <c r="J49" s="13"/>
      <c r="K49" s="37" t="s">
        <v>146</v>
      </c>
      <c r="L49" s="15" t="s">
        <v>217</v>
      </c>
      <c r="M49" s="15" t="s">
        <v>73</v>
      </c>
      <c r="N49" s="21"/>
      <c r="O49" s="17">
        <v>0.27930119416187527</v>
      </c>
    </row>
    <row r="50" ht="15.75" customHeight="1">
      <c r="B50" s="19">
        <v>46.0</v>
      </c>
      <c r="C50" s="42" t="s">
        <v>218</v>
      </c>
      <c r="H50" s="13" t="s">
        <v>116</v>
      </c>
      <c r="J50" s="13"/>
      <c r="K50" s="37" t="s">
        <v>146</v>
      </c>
      <c r="L50" s="15" t="s">
        <v>217</v>
      </c>
      <c r="M50" s="15" t="s">
        <v>73</v>
      </c>
      <c r="N50" s="21"/>
      <c r="O50" s="17">
        <v>0.27930119416187527</v>
      </c>
    </row>
    <row r="51" ht="15.75" customHeight="1">
      <c r="B51" s="10"/>
      <c r="D51" s="13"/>
      <c r="E51" s="13"/>
      <c r="F51" s="13"/>
      <c r="G51" s="13"/>
      <c r="H51" s="13"/>
      <c r="J51" s="13"/>
      <c r="O51" s="43"/>
    </row>
    <row r="52" ht="15.75" customHeight="1">
      <c r="D52" s="13"/>
      <c r="E52" s="13"/>
      <c r="F52" s="13"/>
      <c r="G52" s="13"/>
      <c r="H52" s="13"/>
      <c r="J52" s="13"/>
      <c r="O52" s="43"/>
    </row>
    <row r="53" ht="15.75" customHeight="1">
      <c r="D53" s="13"/>
      <c r="E53" s="13"/>
      <c r="F53" s="13"/>
      <c r="G53" s="13"/>
      <c r="H53" s="13"/>
      <c r="J53" s="13"/>
      <c r="O53" s="43"/>
    </row>
    <row r="54" ht="15.75" customHeight="1">
      <c r="D54" s="13"/>
      <c r="E54" s="13"/>
      <c r="F54" s="13"/>
      <c r="G54" s="13"/>
      <c r="H54" s="13"/>
      <c r="J54" s="13"/>
      <c r="O54" s="43"/>
    </row>
    <row r="55" ht="15.75" customHeight="1">
      <c r="D55" s="13"/>
      <c r="E55" s="13"/>
      <c r="F55" s="13"/>
      <c r="G55" s="13"/>
      <c r="H55" s="13"/>
      <c r="J55" s="13"/>
      <c r="O55" s="43"/>
    </row>
    <row r="56" ht="15.75" customHeight="1">
      <c r="D56" s="13"/>
      <c r="E56" s="13"/>
      <c r="F56" s="13"/>
      <c r="G56" s="13"/>
      <c r="H56" s="13"/>
      <c r="J56" s="13"/>
      <c r="O56" s="43"/>
    </row>
    <row r="57" ht="15.75" customHeight="1">
      <c r="D57" s="13"/>
      <c r="E57" s="13"/>
      <c r="F57" s="13"/>
      <c r="G57" s="13"/>
      <c r="H57" s="13"/>
      <c r="J57" s="13"/>
      <c r="O57" s="43"/>
    </row>
    <row r="58" ht="15.75" customHeight="1">
      <c r="D58" s="13"/>
      <c r="E58" s="13"/>
      <c r="F58" s="13"/>
      <c r="G58" s="13"/>
      <c r="H58" s="13"/>
      <c r="J58" s="13"/>
      <c r="O58" s="43"/>
    </row>
    <row r="59" ht="15.75" customHeight="1">
      <c r="D59" s="13"/>
      <c r="E59" s="13"/>
      <c r="F59" s="13"/>
      <c r="J59" s="13"/>
      <c r="O59" s="43"/>
    </row>
    <row r="60" ht="15.75" customHeight="1">
      <c r="D60" s="13"/>
      <c r="E60" s="13"/>
      <c r="F60" s="13"/>
      <c r="J60" s="13"/>
      <c r="O60" s="43"/>
    </row>
    <row r="61" ht="15.75" customHeight="1">
      <c r="D61" s="13"/>
      <c r="E61" s="13"/>
      <c r="F61" s="13"/>
      <c r="J61" s="13"/>
      <c r="O61" s="43"/>
    </row>
    <row r="62" ht="15.75" customHeight="1">
      <c r="D62" s="13"/>
      <c r="E62" s="13"/>
      <c r="F62" s="13"/>
      <c r="J62" s="13"/>
      <c r="O62" s="43"/>
    </row>
    <row r="63" ht="15.75" customHeight="1">
      <c r="F63" s="13"/>
      <c r="J63" s="13"/>
      <c r="O63" s="43"/>
    </row>
    <row r="64" ht="15.75" customHeight="1">
      <c r="F64" s="13"/>
      <c r="J64" s="13"/>
      <c r="O64" s="43"/>
    </row>
    <row r="65" ht="15.75" customHeight="1">
      <c r="F65" s="13"/>
      <c r="J65" s="13"/>
      <c r="O65" s="43"/>
    </row>
    <row r="66" ht="15.75" customHeight="1">
      <c r="F66" s="13"/>
      <c r="J66" s="13"/>
      <c r="O66" s="43"/>
    </row>
    <row r="67" ht="15.75" customHeight="1">
      <c r="B67" s="26"/>
      <c r="C67" s="26"/>
      <c r="D67" s="26"/>
      <c r="E67" s="26"/>
      <c r="F67" s="26"/>
      <c r="H67" s="26"/>
      <c r="I67" s="26"/>
      <c r="J67" s="13"/>
      <c r="O67" s="43"/>
    </row>
    <row r="68" ht="15.75" customHeight="1">
      <c r="J68" s="13"/>
      <c r="O68" s="43"/>
    </row>
    <row r="69" ht="15.75" customHeight="1">
      <c r="J69" s="13"/>
      <c r="O69" s="43"/>
    </row>
    <row r="70" ht="15.75" customHeight="1">
      <c r="J70" s="13"/>
      <c r="K70" s="44"/>
      <c r="O70" s="43"/>
    </row>
    <row r="71" ht="15.75" customHeight="1">
      <c r="J71" s="13"/>
      <c r="K71" s="44"/>
      <c r="O71" s="43"/>
    </row>
    <row r="72" ht="15.75" customHeight="1">
      <c r="J72" s="13"/>
      <c r="K72" s="44"/>
      <c r="O72" s="43"/>
    </row>
    <row r="73" ht="15.75" customHeight="1">
      <c r="J73" s="13"/>
      <c r="K73" s="44"/>
      <c r="O73" s="43"/>
    </row>
    <row r="74" ht="15.75" customHeight="1">
      <c r="J74" s="13"/>
      <c r="K74" s="44"/>
      <c r="O74" s="43"/>
    </row>
    <row r="75" ht="15.75" customHeight="1">
      <c r="J75" s="13"/>
      <c r="K75" s="44"/>
      <c r="O75" s="43"/>
    </row>
    <row r="76" ht="15.75" customHeight="1">
      <c r="J76" s="13"/>
      <c r="K76" s="44"/>
      <c r="O76" s="43"/>
    </row>
    <row r="77" ht="15.75" customHeight="1">
      <c r="J77" s="13"/>
      <c r="K77" s="44"/>
      <c r="O77" s="43"/>
    </row>
    <row r="78" ht="15.75" customHeight="1">
      <c r="J78" s="13"/>
      <c r="K78" s="44"/>
      <c r="O78" s="43"/>
    </row>
    <row r="79" ht="15.75" customHeight="1">
      <c r="J79" s="13"/>
      <c r="K79" s="44"/>
      <c r="O79" s="43"/>
    </row>
    <row r="80" ht="15.75" customHeight="1">
      <c r="K80" s="44"/>
      <c r="O80" s="43"/>
    </row>
    <row r="81" ht="15.75" customHeight="1">
      <c r="K81" s="44"/>
      <c r="O81" s="43"/>
    </row>
    <row r="82" ht="15.75" customHeight="1">
      <c r="K82" s="44"/>
      <c r="O82" s="43"/>
    </row>
    <row r="83" ht="15.75" customHeight="1">
      <c r="K83" s="44"/>
      <c r="O83" s="43"/>
    </row>
    <row r="84" ht="15.75" customHeight="1">
      <c r="K84" s="44"/>
      <c r="O84" s="43"/>
    </row>
    <row r="85" ht="15.75" customHeight="1">
      <c r="K85" s="44"/>
      <c r="O85" s="43"/>
    </row>
    <row r="86" ht="15.75" customHeight="1">
      <c r="K86" s="44"/>
      <c r="O86" s="43"/>
    </row>
    <row r="87" ht="15.75" customHeight="1">
      <c r="K87" s="44"/>
      <c r="O87" s="43"/>
    </row>
    <row r="88" ht="15.75" customHeight="1">
      <c r="K88" s="44"/>
      <c r="O88" s="43"/>
    </row>
    <row r="89" ht="15.75" customHeight="1">
      <c r="K89" s="44"/>
      <c r="O89" s="43"/>
    </row>
    <row r="90" ht="15.75" customHeight="1">
      <c r="K90" s="44"/>
      <c r="O90" s="43"/>
    </row>
    <row r="91" ht="15.75" customHeight="1">
      <c r="K91" s="44"/>
      <c r="O91" s="43"/>
    </row>
    <row r="92" ht="15.75" customHeight="1">
      <c r="K92" s="44"/>
      <c r="O92" s="43"/>
    </row>
    <row r="93" ht="15.75" customHeight="1">
      <c r="K93" s="44"/>
      <c r="O93" s="43"/>
    </row>
    <row r="94" ht="15.75" customHeight="1">
      <c r="K94" s="44"/>
      <c r="O94" s="43"/>
    </row>
    <row r="95" ht="15.75" customHeight="1">
      <c r="K95" s="44"/>
      <c r="O95" s="43"/>
    </row>
    <row r="96" ht="15.75" customHeight="1">
      <c r="K96" s="44"/>
      <c r="O96" s="43"/>
    </row>
    <row r="97" ht="15.75" customHeight="1">
      <c r="K97" s="44"/>
      <c r="O97" s="43"/>
    </row>
    <row r="98" ht="15.75" customHeight="1">
      <c r="K98" s="44"/>
      <c r="O98" s="43"/>
    </row>
    <row r="99" ht="15.75" customHeight="1">
      <c r="K99" s="44"/>
      <c r="O99" s="43"/>
    </row>
    <row r="100" ht="15.75" customHeight="1">
      <c r="K100" s="44"/>
      <c r="O100" s="43"/>
    </row>
    <row r="101" ht="15.75" customHeight="1">
      <c r="K101" s="44"/>
      <c r="O101" s="43"/>
    </row>
    <row r="102" ht="15.75" customHeight="1">
      <c r="K102" s="44"/>
      <c r="O102" s="43"/>
    </row>
    <row r="103" ht="15.75" customHeight="1">
      <c r="K103" s="44"/>
      <c r="O103" s="43"/>
    </row>
    <row r="104" ht="15.75" customHeight="1">
      <c r="K104" s="44"/>
      <c r="O104" s="43"/>
    </row>
    <row r="105" ht="15.75" customHeight="1">
      <c r="K105" s="44"/>
      <c r="O105" s="43"/>
    </row>
    <row r="106" ht="15.75" customHeight="1">
      <c r="K106" s="44"/>
      <c r="O106" s="43"/>
    </row>
    <row r="107" ht="15.75" customHeight="1">
      <c r="K107" s="44"/>
      <c r="O107" s="43"/>
    </row>
    <row r="108" ht="15.75" customHeight="1">
      <c r="K108" s="44"/>
      <c r="O108" s="43"/>
    </row>
    <row r="109" ht="15.75" customHeight="1">
      <c r="K109" s="44"/>
      <c r="O109" s="43"/>
    </row>
    <row r="110" ht="15.75" customHeight="1">
      <c r="K110" s="44"/>
      <c r="O110" s="43"/>
    </row>
    <row r="111" ht="15.75" customHeight="1">
      <c r="K111" s="44"/>
      <c r="O111" s="43"/>
    </row>
    <row r="112" ht="15.75" customHeight="1">
      <c r="K112" s="44"/>
      <c r="O112" s="43"/>
    </row>
    <row r="113" ht="15.75" customHeight="1">
      <c r="K113" s="44"/>
      <c r="O113" s="43"/>
    </row>
    <row r="114" ht="15.75" customHeight="1">
      <c r="K114" s="44"/>
      <c r="O114" s="43"/>
    </row>
    <row r="115" ht="15.75" customHeight="1">
      <c r="K115" s="44"/>
      <c r="O115" s="43"/>
    </row>
    <row r="116" ht="15.75" customHeight="1">
      <c r="K116" s="44"/>
      <c r="O116" s="43"/>
    </row>
    <row r="117" ht="15.75" customHeight="1">
      <c r="K117" s="44"/>
      <c r="O117" s="43"/>
    </row>
    <row r="118" ht="15.75" customHeight="1">
      <c r="K118" s="44"/>
      <c r="O118" s="43"/>
    </row>
    <row r="119" ht="15.75" customHeight="1">
      <c r="K119" s="44"/>
      <c r="O119" s="43"/>
    </row>
    <row r="120" ht="15.75" customHeight="1">
      <c r="K120" s="44"/>
      <c r="O120" s="43"/>
    </row>
    <row r="121" ht="15.75" customHeight="1">
      <c r="K121" s="44"/>
      <c r="O121" s="43"/>
    </row>
    <row r="122" ht="15.75" customHeight="1">
      <c r="K122" s="44"/>
      <c r="O122" s="43"/>
    </row>
    <row r="123" ht="15.75" customHeight="1">
      <c r="K123" s="44"/>
      <c r="O123" s="43"/>
    </row>
    <row r="124" ht="15.75" customHeight="1">
      <c r="K124" s="44"/>
      <c r="O124" s="43"/>
    </row>
    <row r="125" ht="15.75" customHeight="1">
      <c r="K125" s="44"/>
      <c r="O125" s="43"/>
    </row>
    <row r="126" ht="15.75" customHeight="1">
      <c r="K126" s="44"/>
      <c r="O126" s="43"/>
    </row>
    <row r="127" ht="15.75" customHeight="1">
      <c r="K127" s="44"/>
      <c r="O127" s="43"/>
    </row>
    <row r="128" ht="15.75" customHeight="1">
      <c r="K128" s="44"/>
      <c r="O128" s="43"/>
    </row>
    <row r="129" ht="15.75" customHeight="1">
      <c r="K129" s="44"/>
      <c r="O129" s="43"/>
    </row>
    <row r="130" ht="15.75" customHeight="1">
      <c r="K130" s="44"/>
      <c r="O130" s="43"/>
    </row>
    <row r="131" ht="15.75" customHeight="1">
      <c r="K131" s="44"/>
      <c r="O131" s="43"/>
    </row>
    <row r="132" ht="15.75" customHeight="1">
      <c r="K132" s="44"/>
      <c r="O132" s="43"/>
    </row>
    <row r="133" ht="15.75" customHeight="1">
      <c r="K133" s="44"/>
      <c r="O133" s="43"/>
    </row>
    <row r="134" ht="15.75" customHeight="1">
      <c r="K134" s="44"/>
      <c r="O134" s="43"/>
    </row>
    <row r="135" ht="15.75" customHeight="1">
      <c r="K135" s="44"/>
      <c r="O135" s="43"/>
    </row>
    <row r="136" ht="15.75" customHeight="1">
      <c r="K136" s="44"/>
      <c r="O136" s="43"/>
    </row>
    <row r="137" ht="15.75" customHeight="1">
      <c r="K137" s="44"/>
      <c r="O137" s="43"/>
    </row>
    <row r="138" ht="15.75" customHeight="1">
      <c r="K138" s="44"/>
      <c r="O138" s="43"/>
    </row>
    <row r="139" ht="15.75" customHeight="1">
      <c r="K139" s="44"/>
      <c r="O139" s="43"/>
    </row>
    <row r="140" ht="15.75" customHeight="1">
      <c r="K140" s="44"/>
      <c r="O140" s="43"/>
    </row>
    <row r="141" ht="15.75" customHeight="1">
      <c r="K141" s="44"/>
      <c r="O141" s="43"/>
    </row>
    <row r="142" ht="15.75" customHeight="1">
      <c r="K142" s="44"/>
      <c r="O142" s="43"/>
    </row>
    <row r="143" ht="15.75" customHeight="1">
      <c r="K143" s="44"/>
      <c r="O143" s="43"/>
    </row>
    <row r="144" ht="15.75" customHeight="1">
      <c r="K144" s="44"/>
      <c r="O144" s="43"/>
    </row>
    <row r="145" ht="15.75" customHeight="1">
      <c r="K145" s="44"/>
      <c r="O145" s="43"/>
    </row>
    <row r="146" ht="15.75" customHeight="1">
      <c r="K146" s="44"/>
      <c r="O146" s="43"/>
    </row>
    <row r="147" ht="15.75" customHeight="1">
      <c r="K147" s="44"/>
      <c r="O147" s="43"/>
    </row>
    <row r="148" ht="15.75" customHeight="1">
      <c r="K148" s="44"/>
      <c r="O148" s="43"/>
    </row>
    <row r="149" ht="15.75" customHeight="1">
      <c r="K149" s="44"/>
      <c r="O149" s="43"/>
    </row>
    <row r="150" ht="15.75" customHeight="1">
      <c r="K150" s="44"/>
      <c r="O150" s="43"/>
    </row>
    <row r="151" ht="15.75" customHeight="1">
      <c r="K151" s="44"/>
      <c r="O151" s="43"/>
    </row>
    <row r="152" ht="15.75" customHeight="1">
      <c r="K152" s="44"/>
      <c r="O152" s="43"/>
    </row>
    <row r="153" ht="15.75" customHeight="1">
      <c r="K153" s="44"/>
      <c r="O153" s="43"/>
    </row>
    <row r="154" ht="15.75" customHeight="1">
      <c r="K154" s="44"/>
      <c r="O154" s="43"/>
    </row>
    <row r="155" ht="15.75" customHeight="1">
      <c r="K155" s="44"/>
      <c r="O155" s="43"/>
    </row>
    <row r="156" ht="15.75" customHeight="1">
      <c r="K156" s="44"/>
      <c r="O156" s="43"/>
    </row>
    <row r="157" ht="15.75" customHeight="1">
      <c r="K157" s="44"/>
      <c r="O157" s="43"/>
    </row>
    <row r="158" ht="15.75" customHeight="1">
      <c r="K158" s="44"/>
      <c r="O158" s="43"/>
    </row>
    <row r="159" ht="15.75" customHeight="1">
      <c r="K159" s="44"/>
      <c r="O159" s="43"/>
    </row>
    <row r="160" ht="15.75" customHeight="1">
      <c r="K160" s="44"/>
      <c r="O160" s="43"/>
    </row>
    <row r="161" ht="15.75" customHeight="1">
      <c r="K161" s="44"/>
      <c r="O161" s="43"/>
    </row>
    <row r="162" ht="15.75" customHeight="1">
      <c r="K162" s="44"/>
      <c r="O162" s="43"/>
    </row>
    <row r="163" ht="15.75" customHeight="1">
      <c r="K163" s="44"/>
      <c r="O163" s="43"/>
    </row>
    <row r="164" ht="15.75" customHeight="1">
      <c r="K164" s="44"/>
      <c r="O164" s="43"/>
    </row>
    <row r="165" ht="15.75" customHeight="1">
      <c r="K165" s="44"/>
      <c r="O165" s="43"/>
    </row>
    <row r="166" ht="15.75" customHeight="1">
      <c r="K166" s="44"/>
      <c r="O166" s="43"/>
    </row>
    <row r="167" ht="15.75" customHeight="1">
      <c r="K167" s="44"/>
      <c r="O167" s="43"/>
    </row>
    <row r="168" ht="15.75" customHeight="1">
      <c r="K168" s="44"/>
      <c r="O168" s="43"/>
    </row>
    <row r="169" ht="15.75" customHeight="1">
      <c r="K169" s="44"/>
      <c r="O169" s="43"/>
    </row>
    <row r="170" ht="15.75" customHeight="1">
      <c r="K170" s="44"/>
      <c r="O170" s="43"/>
    </row>
    <row r="171" ht="15.75" customHeight="1">
      <c r="K171" s="44"/>
      <c r="O171" s="43"/>
    </row>
    <row r="172" ht="15.75" customHeight="1">
      <c r="K172" s="44"/>
      <c r="O172" s="43"/>
    </row>
    <row r="173" ht="15.75" customHeight="1">
      <c r="K173" s="44"/>
      <c r="O173" s="43"/>
    </row>
    <row r="174" ht="15.75" customHeight="1">
      <c r="K174" s="44"/>
      <c r="O174" s="43"/>
    </row>
    <row r="175" ht="15.75" customHeight="1">
      <c r="K175" s="44"/>
      <c r="O175" s="43"/>
    </row>
    <row r="176" ht="15.75" customHeight="1">
      <c r="K176" s="44"/>
      <c r="O176" s="43"/>
    </row>
    <row r="177" ht="15.75" customHeight="1">
      <c r="K177" s="44"/>
      <c r="O177" s="43"/>
    </row>
    <row r="178" ht="15.75" customHeight="1">
      <c r="K178" s="44"/>
      <c r="O178" s="43"/>
    </row>
    <row r="179" ht="15.75" customHeight="1">
      <c r="K179" s="44"/>
      <c r="O179" s="43"/>
    </row>
    <row r="180" ht="15.75" customHeight="1">
      <c r="K180" s="44"/>
      <c r="O180" s="43"/>
    </row>
    <row r="181" ht="15.75" customHeight="1">
      <c r="K181" s="44"/>
      <c r="O181" s="43"/>
    </row>
    <row r="182" ht="15.75" customHeight="1">
      <c r="K182" s="44"/>
      <c r="O182" s="43"/>
    </row>
    <row r="183" ht="15.75" customHeight="1">
      <c r="K183" s="44"/>
      <c r="O183" s="43"/>
    </row>
    <row r="184" ht="15.75" customHeight="1">
      <c r="K184" s="44"/>
      <c r="O184" s="43"/>
    </row>
    <row r="185" ht="15.75" customHeight="1">
      <c r="K185" s="44"/>
      <c r="O185" s="43"/>
    </row>
    <row r="186" ht="15.75" customHeight="1">
      <c r="K186" s="44"/>
      <c r="O186" s="43"/>
    </row>
    <row r="187" ht="15.75" customHeight="1">
      <c r="K187" s="44"/>
      <c r="O187" s="43"/>
    </row>
    <row r="188" ht="15.75" customHeight="1">
      <c r="K188" s="44"/>
      <c r="O188" s="43"/>
    </row>
    <row r="189" ht="15.75" customHeight="1">
      <c r="K189" s="44"/>
      <c r="O189" s="43"/>
    </row>
    <row r="190" ht="15.75" customHeight="1">
      <c r="K190" s="44"/>
      <c r="O190" s="43"/>
    </row>
    <row r="191" ht="15.75" customHeight="1">
      <c r="K191" s="44"/>
      <c r="O191" s="43"/>
    </row>
    <row r="192" ht="15.75" customHeight="1">
      <c r="K192" s="44"/>
      <c r="O192" s="43"/>
    </row>
    <row r="193" ht="15.75" customHeight="1">
      <c r="K193" s="44"/>
      <c r="O193" s="43"/>
    </row>
    <row r="194" ht="15.75" customHeight="1">
      <c r="K194" s="44"/>
      <c r="O194" s="43"/>
    </row>
    <row r="195" ht="15.75" customHeight="1">
      <c r="K195" s="44"/>
      <c r="O195" s="43"/>
    </row>
    <row r="196" ht="15.75" customHeight="1">
      <c r="K196" s="44"/>
      <c r="O196" s="43"/>
    </row>
    <row r="197" ht="15.75" customHeight="1">
      <c r="K197" s="44"/>
      <c r="O197" s="43"/>
    </row>
    <row r="198" ht="15.75" customHeight="1">
      <c r="K198" s="44"/>
      <c r="O198" s="43"/>
    </row>
    <row r="199" ht="15.75" customHeight="1">
      <c r="K199" s="44"/>
      <c r="O199" s="43"/>
    </row>
    <row r="200" ht="15.75" customHeight="1">
      <c r="K200" s="44"/>
      <c r="O200" s="43"/>
    </row>
    <row r="201" ht="15.75" customHeight="1">
      <c r="K201" s="44"/>
      <c r="O201" s="43"/>
    </row>
    <row r="202" ht="15.75" customHeight="1">
      <c r="K202" s="44"/>
      <c r="O202" s="43"/>
    </row>
    <row r="203" ht="15.75" customHeight="1">
      <c r="K203" s="44"/>
      <c r="O203" s="43"/>
    </row>
    <row r="204" ht="15.75" customHeight="1">
      <c r="K204" s="44"/>
      <c r="O204" s="43"/>
    </row>
    <row r="205" ht="15.75" customHeight="1">
      <c r="K205" s="44"/>
      <c r="O205" s="43"/>
    </row>
    <row r="206" ht="15.75" customHeight="1">
      <c r="K206" s="44"/>
      <c r="O206" s="43"/>
    </row>
    <row r="207" ht="15.75" customHeight="1">
      <c r="K207" s="44"/>
      <c r="O207" s="43"/>
    </row>
    <row r="208" ht="15.75" customHeight="1">
      <c r="K208" s="44"/>
      <c r="O208" s="43"/>
    </row>
    <row r="209" ht="15.75" customHeight="1">
      <c r="K209" s="44"/>
      <c r="O209" s="43"/>
    </row>
    <row r="210" ht="15.75" customHeight="1">
      <c r="K210" s="44"/>
      <c r="O210" s="43"/>
    </row>
    <row r="211" ht="15.75" customHeight="1">
      <c r="K211" s="44"/>
      <c r="O211" s="43"/>
    </row>
    <row r="212" ht="15.75" customHeight="1">
      <c r="K212" s="44"/>
      <c r="O212" s="43"/>
    </row>
    <row r="213" ht="15.75" customHeight="1">
      <c r="K213" s="44"/>
      <c r="O213" s="43"/>
    </row>
    <row r="214" ht="15.75" customHeight="1">
      <c r="K214" s="44"/>
      <c r="O214" s="43"/>
    </row>
    <row r="215" ht="15.75" customHeight="1">
      <c r="K215" s="44"/>
      <c r="O215" s="43"/>
    </row>
    <row r="216" ht="15.75" customHeight="1">
      <c r="K216" s="44"/>
      <c r="O216" s="43"/>
    </row>
    <row r="217" ht="15.75" customHeight="1">
      <c r="K217" s="44"/>
      <c r="O217" s="43"/>
    </row>
    <row r="218" ht="15.75" customHeight="1">
      <c r="K218" s="44"/>
      <c r="O218" s="43"/>
    </row>
    <row r="219" ht="15.75" customHeight="1">
      <c r="K219" s="44"/>
      <c r="O219" s="43"/>
    </row>
    <row r="220" ht="15.75" customHeight="1">
      <c r="K220" s="44"/>
      <c r="O220" s="43"/>
    </row>
    <row r="221" ht="15.75" customHeight="1">
      <c r="K221" s="44"/>
      <c r="O221" s="43"/>
    </row>
    <row r="222" ht="15.75" customHeight="1">
      <c r="K222" s="44"/>
      <c r="O222" s="43"/>
    </row>
    <row r="223" ht="15.75" customHeight="1">
      <c r="K223" s="44"/>
      <c r="O223" s="43"/>
    </row>
    <row r="224" ht="15.75" customHeight="1">
      <c r="K224" s="44"/>
      <c r="O224" s="43"/>
    </row>
    <row r="225" ht="15.75" customHeight="1">
      <c r="K225" s="44"/>
      <c r="O225" s="43"/>
    </row>
    <row r="226" ht="15.75" customHeight="1">
      <c r="K226" s="44"/>
      <c r="O226" s="43"/>
    </row>
    <row r="227" ht="15.75" customHeight="1">
      <c r="K227" s="44"/>
      <c r="O227" s="43"/>
    </row>
    <row r="228" ht="15.75" customHeight="1">
      <c r="K228" s="44"/>
      <c r="O228" s="43"/>
    </row>
    <row r="229" ht="15.75" customHeight="1">
      <c r="K229" s="44"/>
      <c r="O229" s="43"/>
    </row>
    <row r="230" ht="15.75" customHeight="1">
      <c r="K230" s="44"/>
      <c r="O230" s="43"/>
    </row>
    <row r="231" ht="15.75" customHeight="1">
      <c r="K231" s="44"/>
      <c r="O231" s="43"/>
    </row>
    <row r="232" ht="15.75" customHeight="1">
      <c r="K232" s="44"/>
      <c r="O232" s="43"/>
    </row>
    <row r="233" ht="15.75" customHeight="1">
      <c r="K233" s="44"/>
      <c r="O233" s="43"/>
    </row>
    <row r="234" ht="15.75" customHeight="1">
      <c r="K234" s="44"/>
      <c r="O234" s="43"/>
    </row>
    <row r="235" ht="15.75" customHeight="1">
      <c r="K235" s="44"/>
      <c r="O235" s="43"/>
    </row>
    <row r="236" ht="15.75" customHeight="1">
      <c r="K236" s="44"/>
      <c r="O236" s="43"/>
    </row>
    <row r="237" ht="15.75" customHeight="1">
      <c r="K237" s="44"/>
      <c r="O237" s="43"/>
    </row>
    <row r="238" ht="15.75" customHeight="1">
      <c r="K238" s="44"/>
      <c r="O238" s="43"/>
    </row>
    <row r="239" ht="15.75" customHeight="1">
      <c r="K239" s="44"/>
      <c r="O239" s="43"/>
    </row>
    <row r="240" ht="15.75" customHeight="1">
      <c r="K240" s="44"/>
      <c r="O240" s="43"/>
    </row>
    <row r="241" ht="15.75" customHeight="1">
      <c r="K241" s="44"/>
      <c r="O241" s="43"/>
    </row>
    <row r="242" ht="15.75" customHeight="1">
      <c r="K242" s="44"/>
      <c r="O242" s="43"/>
    </row>
    <row r="243" ht="15.75" customHeight="1">
      <c r="K243" s="44"/>
      <c r="O243" s="43"/>
    </row>
    <row r="244" ht="15.75" customHeight="1">
      <c r="K244" s="44"/>
      <c r="O244" s="43"/>
    </row>
    <row r="245" ht="15.75" customHeight="1">
      <c r="K245" s="44"/>
      <c r="O245" s="43"/>
    </row>
    <row r="246" ht="15.75" customHeight="1">
      <c r="K246" s="44"/>
      <c r="O246" s="43"/>
    </row>
    <row r="247" ht="15.75" customHeight="1">
      <c r="K247" s="44"/>
      <c r="O247" s="43"/>
    </row>
    <row r="248" ht="15.75" customHeight="1">
      <c r="K248" s="44"/>
      <c r="O248" s="43"/>
    </row>
    <row r="249" ht="15.75" customHeight="1">
      <c r="K249" s="44"/>
      <c r="O249" s="43"/>
    </row>
    <row r="250" ht="15.75" customHeight="1">
      <c r="K250" s="44"/>
      <c r="O250" s="43"/>
    </row>
    <row r="251" ht="15.75" customHeight="1">
      <c r="K251" s="44"/>
      <c r="O251" s="43"/>
    </row>
    <row r="252" ht="15.75" customHeight="1">
      <c r="K252" s="44"/>
      <c r="O252" s="43"/>
    </row>
    <row r="253" ht="15.75" customHeight="1">
      <c r="K253" s="44"/>
      <c r="O253" s="43"/>
    </row>
    <row r="254" ht="15.75" customHeight="1">
      <c r="K254" s="44"/>
      <c r="O254" s="43"/>
    </row>
    <row r="255" ht="15.75" customHeight="1">
      <c r="K255" s="44"/>
      <c r="O255" s="43"/>
    </row>
    <row r="256" ht="15.75" customHeight="1">
      <c r="K256" s="44"/>
      <c r="O256" s="43"/>
    </row>
    <row r="257" ht="15.75" customHeight="1">
      <c r="K257" s="44"/>
      <c r="O257" s="43"/>
    </row>
    <row r="258" ht="15.75" customHeight="1">
      <c r="K258" s="44"/>
      <c r="O258" s="43"/>
    </row>
    <row r="259" ht="15.75" customHeight="1">
      <c r="K259" s="44"/>
      <c r="O259" s="43"/>
    </row>
    <row r="260" ht="15.75" customHeight="1">
      <c r="K260" s="44"/>
      <c r="O260" s="43"/>
    </row>
    <row r="261" ht="15.75" customHeight="1">
      <c r="K261" s="44"/>
      <c r="O261" s="43"/>
    </row>
    <row r="262" ht="15.75" customHeight="1">
      <c r="K262" s="44"/>
      <c r="O262" s="43"/>
    </row>
    <row r="263" ht="15.75" customHeight="1">
      <c r="K263" s="44"/>
      <c r="O263" s="43"/>
    </row>
    <row r="264" ht="15.75" customHeight="1">
      <c r="K264" s="44"/>
      <c r="O264" s="43"/>
    </row>
    <row r="265" ht="15.75" customHeight="1">
      <c r="K265" s="44"/>
      <c r="O265" s="43"/>
    </row>
    <row r="266" ht="15.75" customHeight="1">
      <c r="K266" s="44"/>
      <c r="O266" s="43"/>
    </row>
    <row r="267" ht="15.75" customHeight="1">
      <c r="K267" s="44"/>
      <c r="O267" s="43"/>
    </row>
    <row r="268" ht="15.75" customHeight="1">
      <c r="K268" s="44"/>
      <c r="O268" s="43"/>
    </row>
    <row r="269" ht="15.75" customHeight="1">
      <c r="K269" s="44"/>
      <c r="O269" s="43"/>
    </row>
    <row r="270" ht="15.75" customHeight="1">
      <c r="K270" s="44"/>
      <c r="O270" s="43"/>
    </row>
    <row r="271" ht="15.75" customHeight="1">
      <c r="K271" s="44"/>
      <c r="O271" s="43"/>
    </row>
    <row r="272" ht="15.75" customHeight="1">
      <c r="K272" s="44"/>
      <c r="O272" s="43"/>
    </row>
    <row r="273" ht="15.75" customHeight="1">
      <c r="K273" s="44"/>
      <c r="O273" s="43"/>
    </row>
    <row r="274" ht="15.75" customHeight="1">
      <c r="K274" s="44"/>
      <c r="O274" s="43"/>
    </row>
    <row r="275" ht="15.75" customHeight="1">
      <c r="K275" s="44"/>
      <c r="O275" s="43"/>
    </row>
    <row r="276" ht="15.75" customHeight="1">
      <c r="K276" s="44"/>
      <c r="O276" s="43"/>
    </row>
    <row r="277" ht="15.75" customHeight="1">
      <c r="K277" s="44"/>
      <c r="O277" s="43"/>
    </row>
    <row r="278" ht="15.75" customHeight="1">
      <c r="K278" s="44"/>
      <c r="O278" s="43"/>
    </row>
    <row r="279" ht="15.75" customHeight="1">
      <c r="K279" s="44"/>
      <c r="O279" s="43"/>
    </row>
    <row r="280" ht="15.75" customHeight="1">
      <c r="K280" s="44"/>
      <c r="O280" s="43"/>
    </row>
    <row r="281" ht="15.75" customHeight="1">
      <c r="K281" s="44"/>
      <c r="O281" s="43"/>
    </row>
    <row r="282" ht="15.75" customHeight="1">
      <c r="K282" s="44"/>
      <c r="O282" s="43"/>
    </row>
    <row r="283" ht="15.75" customHeight="1">
      <c r="K283" s="44"/>
      <c r="O283" s="43"/>
    </row>
    <row r="284" ht="15.75" customHeight="1">
      <c r="K284" s="44"/>
      <c r="O284" s="43"/>
    </row>
    <row r="285" ht="15.75" customHeight="1">
      <c r="K285" s="44"/>
      <c r="O285" s="43"/>
    </row>
    <row r="286" ht="15.75" customHeight="1">
      <c r="K286" s="44"/>
      <c r="O286" s="43"/>
    </row>
    <row r="287" ht="15.75" customHeight="1">
      <c r="K287" s="44"/>
      <c r="O287" s="43"/>
    </row>
    <row r="288" ht="15.75" customHeight="1">
      <c r="K288" s="44"/>
      <c r="O288" s="43"/>
    </row>
    <row r="289" ht="15.75" customHeight="1">
      <c r="K289" s="44"/>
      <c r="O289" s="43"/>
    </row>
    <row r="290" ht="15.75" customHeight="1">
      <c r="K290" s="44"/>
      <c r="O290" s="43"/>
    </row>
    <row r="291" ht="15.75" customHeight="1">
      <c r="K291" s="44"/>
      <c r="O291" s="43"/>
    </row>
    <row r="292" ht="15.75" customHeight="1">
      <c r="K292" s="44"/>
      <c r="O292" s="43"/>
    </row>
    <row r="293" ht="15.75" customHeight="1">
      <c r="K293" s="44"/>
      <c r="O293" s="43"/>
    </row>
    <row r="294" ht="15.75" customHeight="1">
      <c r="K294" s="44"/>
      <c r="O294" s="43"/>
    </row>
    <row r="295" ht="15.75" customHeight="1">
      <c r="K295" s="44"/>
      <c r="O295" s="43"/>
    </row>
    <row r="296" ht="15.75" customHeight="1">
      <c r="K296" s="44"/>
      <c r="O296" s="43"/>
    </row>
    <row r="297" ht="15.75" customHeight="1">
      <c r="K297" s="44"/>
      <c r="O297" s="43"/>
    </row>
    <row r="298" ht="15.75" customHeight="1">
      <c r="K298" s="44"/>
      <c r="O298" s="43"/>
    </row>
    <row r="299" ht="15.75" customHeight="1">
      <c r="K299" s="44"/>
      <c r="O299" s="43"/>
    </row>
    <row r="300" ht="15.75" customHeight="1">
      <c r="K300" s="44"/>
      <c r="O300" s="43"/>
    </row>
    <row r="301" ht="15.75" customHeight="1">
      <c r="K301" s="44"/>
      <c r="O301" s="43"/>
    </row>
    <row r="302" ht="15.75" customHeight="1">
      <c r="K302" s="44"/>
      <c r="O302" s="43"/>
    </row>
    <row r="303" ht="15.75" customHeight="1">
      <c r="K303" s="44"/>
      <c r="O303" s="43"/>
    </row>
    <row r="304" ht="15.75" customHeight="1">
      <c r="K304" s="44"/>
      <c r="O304" s="43"/>
    </row>
    <row r="305" ht="15.75" customHeight="1">
      <c r="K305" s="44"/>
      <c r="O305" s="43"/>
    </row>
    <row r="306" ht="15.75" customHeight="1">
      <c r="K306" s="44"/>
      <c r="O306" s="43"/>
    </row>
    <row r="307" ht="15.75" customHeight="1">
      <c r="K307" s="44"/>
      <c r="O307" s="43"/>
    </row>
    <row r="308" ht="15.75" customHeight="1">
      <c r="K308" s="44"/>
      <c r="O308" s="43"/>
    </row>
    <row r="309" ht="15.75" customHeight="1">
      <c r="K309" s="44"/>
      <c r="O309" s="43"/>
    </row>
    <row r="310" ht="15.75" customHeight="1">
      <c r="K310" s="44"/>
      <c r="O310" s="43"/>
    </row>
    <row r="311" ht="15.75" customHeight="1">
      <c r="K311" s="44"/>
      <c r="O311" s="43"/>
    </row>
    <row r="312" ht="15.75" customHeight="1">
      <c r="K312" s="44"/>
      <c r="O312" s="43"/>
    </row>
    <row r="313" ht="15.75" customHeight="1">
      <c r="K313" s="44"/>
      <c r="O313" s="43"/>
    </row>
    <row r="314" ht="15.75" customHeight="1">
      <c r="K314" s="44"/>
      <c r="O314" s="43"/>
    </row>
    <row r="315" ht="15.75" customHeight="1">
      <c r="K315" s="44"/>
      <c r="O315" s="43"/>
    </row>
    <row r="316" ht="15.75" customHeight="1">
      <c r="K316" s="44"/>
      <c r="O316" s="43"/>
    </row>
    <row r="317" ht="15.75" customHeight="1">
      <c r="K317" s="44"/>
      <c r="O317" s="43"/>
    </row>
    <row r="318" ht="15.75" customHeight="1">
      <c r="K318" s="44"/>
      <c r="O318" s="43"/>
    </row>
    <row r="319" ht="15.75" customHeight="1">
      <c r="K319" s="44"/>
      <c r="O319" s="43"/>
    </row>
    <row r="320" ht="15.75" customHeight="1">
      <c r="K320" s="44"/>
      <c r="O320" s="43"/>
    </row>
    <row r="321" ht="15.75" customHeight="1">
      <c r="K321" s="44"/>
      <c r="O321" s="43"/>
    </row>
    <row r="322" ht="15.75" customHeight="1">
      <c r="K322" s="44"/>
      <c r="O322" s="43"/>
    </row>
    <row r="323" ht="15.75" customHeight="1">
      <c r="K323" s="44"/>
      <c r="O323" s="43"/>
    </row>
    <row r="324" ht="15.75" customHeight="1">
      <c r="K324" s="44"/>
      <c r="O324" s="43"/>
    </row>
    <row r="325" ht="15.75" customHeight="1">
      <c r="K325" s="44"/>
      <c r="O325" s="43"/>
    </row>
    <row r="326" ht="15.75" customHeight="1">
      <c r="K326" s="44"/>
      <c r="O326" s="43"/>
    </row>
    <row r="327" ht="15.75" customHeight="1">
      <c r="K327" s="44"/>
      <c r="O327" s="43"/>
    </row>
    <row r="328" ht="15.75" customHeight="1">
      <c r="K328" s="44"/>
      <c r="O328" s="43"/>
    </row>
    <row r="329" ht="15.75" customHeight="1">
      <c r="K329" s="44"/>
      <c r="O329" s="43"/>
    </row>
    <row r="330" ht="15.75" customHeight="1">
      <c r="K330" s="44"/>
      <c r="O330" s="43"/>
    </row>
    <row r="331" ht="15.75" customHeight="1">
      <c r="K331" s="44"/>
      <c r="O331" s="43"/>
    </row>
    <row r="332" ht="15.75" customHeight="1">
      <c r="K332" s="44"/>
      <c r="O332" s="43"/>
    </row>
    <row r="333" ht="15.75" customHeight="1">
      <c r="K333" s="44"/>
      <c r="O333" s="43"/>
    </row>
    <row r="334" ht="15.75" customHeight="1">
      <c r="K334" s="44"/>
      <c r="O334" s="43"/>
    </row>
    <row r="335" ht="15.75" customHeight="1">
      <c r="K335" s="44"/>
      <c r="O335" s="43"/>
    </row>
    <row r="336" ht="15.75" customHeight="1">
      <c r="K336" s="44"/>
      <c r="O336" s="43"/>
    </row>
    <row r="337" ht="15.75" customHeight="1">
      <c r="K337" s="44"/>
      <c r="O337" s="43"/>
    </row>
    <row r="338" ht="15.75" customHeight="1">
      <c r="K338" s="44"/>
      <c r="O338" s="43"/>
    </row>
    <row r="339" ht="15.75" customHeight="1">
      <c r="K339" s="44"/>
      <c r="O339" s="43"/>
    </row>
    <row r="340" ht="15.75" customHeight="1">
      <c r="K340" s="44"/>
      <c r="O340" s="43"/>
    </row>
    <row r="341" ht="15.75" customHeight="1">
      <c r="K341" s="44"/>
      <c r="O341" s="43"/>
    </row>
    <row r="342" ht="15.75" customHeight="1">
      <c r="K342" s="44"/>
      <c r="O342" s="43"/>
    </row>
    <row r="343" ht="15.75" customHeight="1">
      <c r="K343" s="44"/>
      <c r="O343" s="43"/>
    </row>
    <row r="344" ht="15.75" customHeight="1">
      <c r="K344" s="44"/>
      <c r="O344" s="43"/>
    </row>
    <row r="345" ht="15.75" customHeight="1">
      <c r="K345" s="44"/>
      <c r="O345" s="43"/>
    </row>
    <row r="346" ht="15.75" customHeight="1">
      <c r="K346" s="44"/>
      <c r="O346" s="43"/>
    </row>
    <row r="347" ht="15.75" customHeight="1">
      <c r="K347" s="44"/>
      <c r="O347" s="43"/>
    </row>
    <row r="348" ht="15.75" customHeight="1">
      <c r="K348" s="44"/>
      <c r="O348" s="43"/>
    </row>
    <row r="349" ht="15.75" customHeight="1">
      <c r="K349" s="44"/>
      <c r="O349" s="43"/>
    </row>
    <row r="350" ht="15.75" customHeight="1">
      <c r="K350" s="44"/>
      <c r="O350" s="43"/>
    </row>
    <row r="351" ht="15.75" customHeight="1">
      <c r="K351" s="44"/>
      <c r="O351" s="43"/>
    </row>
    <row r="352" ht="15.75" customHeight="1">
      <c r="K352" s="44"/>
      <c r="O352" s="43"/>
    </row>
    <row r="353" ht="15.75" customHeight="1">
      <c r="K353" s="44"/>
      <c r="O353" s="43"/>
    </row>
    <row r="354" ht="15.75" customHeight="1">
      <c r="K354" s="44"/>
      <c r="O354" s="43"/>
    </row>
    <row r="355" ht="15.75" customHeight="1">
      <c r="K355" s="44"/>
      <c r="O355" s="43"/>
    </row>
    <row r="356" ht="15.75" customHeight="1">
      <c r="K356" s="44"/>
      <c r="O356" s="43"/>
    </row>
    <row r="357" ht="15.75" customHeight="1">
      <c r="K357" s="44"/>
      <c r="O357" s="43"/>
    </row>
    <row r="358" ht="15.75" customHeight="1">
      <c r="K358" s="44"/>
      <c r="O358" s="43"/>
    </row>
    <row r="359" ht="15.75" customHeight="1">
      <c r="K359" s="44"/>
      <c r="O359" s="43"/>
    </row>
    <row r="360" ht="15.75" customHeight="1">
      <c r="K360" s="44"/>
      <c r="O360" s="43"/>
    </row>
    <row r="361" ht="15.75" customHeight="1">
      <c r="K361" s="44"/>
      <c r="O361" s="43"/>
    </row>
    <row r="362" ht="15.75" customHeight="1">
      <c r="K362" s="44"/>
      <c r="O362" s="43"/>
    </row>
    <row r="363" ht="15.75" customHeight="1">
      <c r="K363" s="44"/>
      <c r="O363" s="43"/>
    </row>
    <row r="364" ht="15.75" customHeight="1">
      <c r="K364" s="44"/>
      <c r="O364" s="43"/>
    </row>
    <row r="365" ht="15.75" customHeight="1">
      <c r="K365" s="44"/>
      <c r="O365" s="43"/>
    </row>
    <row r="366" ht="15.75" customHeight="1">
      <c r="K366" s="44"/>
      <c r="O366" s="43"/>
    </row>
    <row r="367" ht="15.75" customHeight="1">
      <c r="K367" s="44"/>
      <c r="O367" s="43"/>
    </row>
    <row r="368" ht="15.75" customHeight="1">
      <c r="K368" s="44"/>
      <c r="O368" s="43"/>
    </row>
    <row r="369" ht="15.75" customHeight="1">
      <c r="K369" s="44"/>
      <c r="O369" s="43"/>
    </row>
    <row r="370" ht="15.75" customHeight="1">
      <c r="K370" s="44"/>
      <c r="O370" s="43"/>
    </row>
    <row r="371" ht="15.75" customHeight="1">
      <c r="K371" s="44"/>
      <c r="O371" s="43"/>
    </row>
    <row r="372" ht="15.75" customHeight="1">
      <c r="K372" s="44"/>
      <c r="O372" s="43"/>
    </row>
    <row r="373" ht="15.75" customHeight="1">
      <c r="K373" s="44"/>
      <c r="O373" s="43"/>
    </row>
    <row r="374" ht="15.75" customHeight="1">
      <c r="K374" s="44"/>
      <c r="O374" s="43"/>
    </row>
    <row r="375" ht="15.75" customHeight="1">
      <c r="K375" s="44"/>
      <c r="O375" s="43"/>
    </row>
    <row r="376" ht="15.75" customHeight="1">
      <c r="K376" s="44"/>
      <c r="O376" s="43"/>
    </row>
    <row r="377" ht="15.75" customHeight="1">
      <c r="K377" s="44"/>
      <c r="O377" s="43"/>
    </row>
    <row r="378" ht="15.75" customHeight="1">
      <c r="K378" s="44"/>
      <c r="O378" s="43"/>
    </row>
    <row r="379" ht="15.75" customHeight="1">
      <c r="K379" s="44"/>
      <c r="O379" s="43"/>
    </row>
    <row r="380" ht="15.75" customHeight="1">
      <c r="K380" s="44"/>
      <c r="O380" s="43"/>
    </row>
    <row r="381" ht="15.75" customHeight="1">
      <c r="K381" s="44"/>
      <c r="O381" s="43"/>
    </row>
    <row r="382" ht="15.75" customHeight="1">
      <c r="K382" s="44"/>
      <c r="O382" s="43"/>
    </row>
    <row r="383" ht="15.75" customHeight="1">
      <c r="K383" s="44"/>
      <c r="O383" s="43"/>
    </row>
    <row r="384" ht="15.75" customHeight="1">
      <c r="K384" s="44"/>
      <c r="O384" s="43"/>
    </row>
    <row r="385" ht="15.75" customHeight="1">
      <c r="K385" s="44"/>
      <c r="O385" s="43"/>
    </row>
    <row r="386" ht="15.75" customHeight="1">
      <c r="K386" s="44"/>
      <c r="O386" s="43"/>
    </row>
    <row r="387" ht="15.75" customHeight="1">
      <c r="K387" s="44"/>
      <c r="O387" s="43"/>
    </row>
    <row r="388" ht="15.75" customHeight="1">
      <c r="K388" s="44"/>
      <c r="O388" s="43"/>
    </row>
    <row r="389" ht="15.75" customHeight="1">
      <c r="K389" s="44"/>
      <c r="O389" s="43"/>
    </row>
    <row r="390" ht="15.75" customHeight="1">
      <c r="K390" s="44"/>
      <c r="O390" s="43"/>
    </row>
    <row r="391" ht="15.75" customHeight="1">
      <c r="K391" s="44"/>
      <c r="O391" s="43"/>
    </row>
    <row r="392" ht="15.75" customHeight="1">
      <c r="K392" s="44"/>
      <c r="O392" s="43"/>
    </row>
    <row r="393" ht="15.75" customHeight="1">
      <c r="K393" s="44"/>
      <c r="O393" s="43"/>
    </row>
    <row r="394" ht="15.75" customHeight="1">
      <c r="K394" s="44"/>
      <c r="O394" s="43"/>
    </row>
    <row r="395" ht="15.75" customHeight="1">
      <c r="K395" s="44"/>
      <c r="O395" s="43"/>
    </row>
    <row r="396" ht="15.75" customHeight="1">
      <c r="K396" s="44"/>
      <c r="O396" s="43"/>
    </row>
    <row r="397" ht="15.75" customHeight="1">
      <c r="K397" s="44"/>
      <c r="O397" s="43"/>
    </row>
    <row r="398" ht="15.75" customHeight="1">
      <c r="K398" s="44"/>
      <c r="O398" s="43"/>
    </row>
    <row r="399" ht="15.75" customHeight="1">
      <c r="K399" s="44"/>
      <c r="O399" s="43"/>
    </row>
    <row r="400" ht="15.75" customHeight="1">
      <c r="K400" s="44"/>
      <c r="O400" s="43"/>
    </row>
    <row r="401" ht="15.75" customHeight="1">
      <c r="K401" s="44"/>
      <c r="O401" s="43"/>
    </row>
    <row r="402" ht="15.75" customHeight="1">
      <c r="K402" s="44"/>
      <c r="O402" s="43"/>
    </row>
    <row r="403" ht="15.75" customHeight="1">
      <c r="K403" s="44"/>
      <c r="O403" s="43"/>
    </row>
    <row r="404" ht="15.75" customHeight="1">
      <c r="K404" s="44"/>
      <c r="O404" s="43"/>
    </row>
    <row r="405" ht="15.75" customHeight="1">
      <c r="K405" s="44"/>
      <c r="O405" s="43"/>
    </row>
    <row r="406" ht="15.75" customHeight="1">
      <c r="K406" s="44"/>
      <c r="O406" s="43"/>
    </row>
    <row r="407" ht="15.75" customHeight="1">
      <c r="K407" s="44"/>
      <c r="O407" s="43"/>
    </row>
    <row r="408" ht="15.75" customHeight="1">
      <c r="K408" s="44"/>
      <c r="O408" s="43"/>
    </row>
    <row r="409" ht="15.75" customHeight="1">
      <c r="K409" s="44"/>
      <c r="O409" s="43"/>
    </row>
    <row r="410" ht="15.75" customHeight="1">
      <c r="K410" s="44"/>
      <c r="O410" s="43"/>
    </row>
    <row r="411" ht="15.75" customHeight="1">
      <c r="K411" s="44"/>
      <c r="O411" s="43"/>
    </row>
    <row r="412" ht="15.75" customHeight="1">
      <c r="K412" s="44"/>
      <c r="O412" s="43"/>
    </row>
    <row r="413" ht="15.75" customHeight="1">
      <c r="K413" s="44"/>
      <c r="O413" s="43"/>
    </row>
    <row r="414" ht="15.75" customHeight="1">
      <c r="K414" s="44"/>
      <c r="O414" s="43"/>
    </row>
    <row r="415" ht="15.75" customHeight="1">
      <c r="K415" s="44"/>
      <c r="O415" s="43"/>
    </row>
    <row r="416" ht="15.75" customHeight="1">
      <c r="K416" s="44"/>
      <c r="O416" s="43"/>
    </row>
    <row r="417" ht="15.75" customHeight="1">
      <c r="K417" s="44"/>
      <c r="O417" s="43"/>
    </row>
    <row r="418" ht="15.75" customHeight="1">
      <c r="K418" s="44"/>
      <c r="O418" s="43"/>
    </row>
    <row r="419" ht="15.75" customHeight="1">
      <c r="K419" s="44"/>
      <c r="O419" s="43"/>
    </row>
    <row r="420" ht="15.75" customHeight="1">
      <c r="K420" s="44"/>
      <c r="O420" s="43"/>
    </row>
    <row r="421" ht="15.75" customHeight="1">
      <c r="K421" s="44"/>
      <c r="O421" s="43"/>
    </row>
    <row r="422" ht="15.75" customHeight="1">
      <c r="K422" s="44"/>
      <c r="O422" s="43"/>
    </row>
    <row r="423" ht="15.75" customHeight="1">
      <c r="K423" s="44"/>
      <c r="O423" s="43"/>
    </row>
    <row r="424" ht="15.75" customHeight="1">
      <c r="K424" s="44"/>
      <c r="O424" s="43"/>
    </row>
    <row r="425" ht="15.75" customHeight="1">
      <c r="K425" s="44"/>
      <c r="O425" s="43"/>
    </row>
    <row r="426" ht="15.75" customHeight="1">
      <c r="K426" s="44"/>
      <c r="O426" s="43"/>
    </row>
    <row r="427" ht="15.75" customHeight="1">
      <c r="K427" s="44"/>
      <c r="O427" s="43"/>
    </row>
    <row r="428" ht="15.75" customHeight="1">
      <c r="K428" s="44"/>
      <c r="O428" s="43"/>
    </row>
    <row r="429" ht="15.75" customHeight="1">
      <c r="K429" s="44"/>
      <c r="O429" s="43"/>
    </row>
    <row r="430" ht="15.75" customHeight="1">
      <c r="K430" s="44"/>
      <c r="O430" s="43"/>
    </row>
    <row r="431" ht="15.75" customHeight="1">
      <c r="K431" s="44"/>
      <c r="O431" s="43"/>
    </row>
    <row r="432" ht="15.75" customHeight="1">
      <c r="K432" s="44"/>
      <c r="O432" s="43"/>
    </row>
    <row r="433" ht="15.75" customHeight="1">
      <c r="K433" s="44"/>
      <c r="O433" s="43"/>
    </row>
    <row r="434" ht="15.75" customHeight="1">
      <c r="K434" s="44"/>
      <c r="O434" s="43"/>
    </row>
    <row r="435" ht="15.75" customHeight="1">
      <c r="K435" s="44"/>
      <c r="O435" s="43"/>
    </row>
    <row r="436" ht="15.75" customHeight="1">
      <c r="K436" s="44"/>
      <c r="O436" s="43"/>
    </row>
    <row r="437" ht="15.75" customHeight="1">
      <c r="K437" s="44"/>
      <c r="O437" s="43"/>
    </row>
    <row r="438" ht="15.75" customHeight="1">
      <c r="K438" s="44"/>
      <c r="O438" s="43"/>
    </row>
    <row r="439" ht="15.75" customHeight="1">
      <c r="K439" s="44"/>
      <c r="O439" s="43"/>
    </row>
    <row r="440" ht="15.75" customHeight="1">
      <c r="K440" s="44"/>
      <c r="O440" s="43"/>
    </row>
    <row r="441" ht="15.75" customHeight="1">
      <c r="K441" s="44"/>
      <c r="O441" s="43"/>
    </row>
    <row r="442" ht="15.75" customHeight="1">
      <c r="K442" s="44"/>
      <c r="O442" s="43"/>
    </row>
    <row r="443" ht="15.75" customHeight="1">
      <c r="K443" s="44"/>
      <c r="O443" s="43"/>
    </row>
    <row r="444" ht="15.75" customHeight="1">
      <c r="K444" s="44"/>
      <c r="O444" s="43"/>
    </row>
    <row r="445" ht="15.75" customHeight="1">
      <c r="K445" s="44"/>
      <c r="O445" s="43"/>
    </row>
    <row r="446" ht="15.75" customHeight="1">
      <c r="K446" s="44"/>
      <c r="O446" s="43"/>
    </row>
    <row r="447" ht="15.75" customHeight="1">
      <c r="K447" s="44"/>
      <c r="O447" s="43"/>
    </row>
    <row r="448" ht="15.75" customHeight="1">
      <c r="K448" s="44"/>
      <c r="O448" s="43"/>
    </row>
    <row r="449" ht="15.75" customHeight="1">
      <c r="K449" s="44"/>
      <c r="O449" s="43"/>
    </row>
    <row r="450" ht="15.75" customHeight="1">
      <c r="K450" s="44"/>
      <c r="O450" s="43"/>
    </row>
    <row r="451" ht="15.75" customHeight="1">
      <c r="K451" s="44"/>
      <c r="O451" s="43"/>
    </row>
    <row r="452" ht="15.75" customHeight="1">
      <c r="K452" s="44"/>
      <c r="O452" s="43"/>
    </row>
    <row r="453" ht="15.75" customHeight="1">
      <c r="K453" s="44"/>
      <c r="O453" s="43"/>
    </row>
    <row r="454" ht="15.75" customHeight="1">
      <c r="K454" s="44"/>
      <c r="O454" s="43"/>
    </row>
    <row r="455" ht="15.75" customHeight="1">
      <c r="K455" s="44"/>
      <c r="O455" s="43"/>
    </row>
    <row r="456" ht="15.75" customHeight="1">
      <c r="K456" s="44"/>
      <c r="O456" s="43"/>
    </row>
    <row r="457" ht="15.75" customHeight="1">
      <c r="K457" s="44"/>
      <c r="O457" s="43"/>
    </row>
    <row r="458" ht="15.75" customHeight="1">
      <c r="K458" s="44"/>
      <c r="O458" s="43"/>
    </row>
    <row r="459" ht="15.75" customHeight="1">
      <c r="K459" s="44"/>
      <c r="O459" s="43"/>
    </row>
    <row r="460" ht="15.75" customHeight="1">
      <c r="K460" s="44"/>
      <c r="O460" s="43"/>
    </row>
    <row r="461" ht="15.75" customHeight="1">
      <c r="K461" s="44"/>
      <c r="O461" s="43"/>
    </row>
    <row r="462" ht="15.75" customHeight="1">
      <c r="K462" s="44"/>
      <c r="O462" s="43"/>
    </row>
    <row r="463" ht="15.75" customHeight="1">
      <c r="K463" s="44"/>
      <c r="O463" s="43"/>
    </row>
    <row r="464" ht="15.75" customHeight="1">
      <c r="K464" s="44"/>
      <c r="O464" s="43"/>
    </row>
    <row r="465" ht="15.75" customHeight="1">
      <c r="K465" s="44"/>
      <c r="O465" s="43"/>
    </row>
    <row r="466" ht="15.75" customHeight="1">
      <c r="K466" s="44"/>
      <c r="O466" s="43"/>
    </row>
    <row r="467" ht="15.75" customHeight="1">
      <c r="K467" s="44"/>
      <c r="O467" s="43"/>
    </row>
    <row r="468" ht="15.75" customHeight="1">
      <c r="K468" s="44"/>
      <c r="O468" s="43"/>
    </row>
    <row r="469" ht="15.75" customHeight="1">
      <c r="K469" s="44"/>
      <c r="O469" s="43"/>
    </row>
    <row r="470" ht="15.75" customHeight="1">
      <c r="K470" s="44"/>
      <c r="O470" s="43"/>
    </row>
    <row r="471" ht="15.75" customHeight="1">
      <c r="K471" s="44"/>
      <c r="O471" s="43"/>
    </row>
    <row r="472" ht="15.75" customHeight="1">
      <c r="K472" s="44"/>
      <c r="O472" s="43"/>
    </row>
    <row r="473" ht="15.75" customHeight="1">
      <c r="K473" s="44"/>
      <c r="O473" s="43"/>
    </row>
    <row r="474" ht="15.75" customHeight="1">
      <c r="K474" s="44"/>
      <c r="O474" s="43"/>
    </row>
    <row r="475" ht="15.75" customHeight="1">
      <c r="K475" s="44"/>
      <c r="O475" s="43"/>
    </row>
    <row r="476" ht="15.75" customHeight="1">
      <c r="K476" s="44"/>
      <c r="O476" s="43"/>
    </row>
    <row r="477" ht="15.75" customHeight="1">
      <c r="K477" s="44"/>
      <c r="O477" s="43"/>
    </row>
    <row r="478" ht="15.75" customHeight="1">
      <c r="K478" s="44"/>
      <c r="O478" s="43"/>
    </row>
    <row r="479" ht="15.75" customHeight="1">
      <c r="K479" s="44"/>
      <c r="O479" s="43"/>
    </row>
    <row r="480" ht="15.75" customHeight="1">
      <c r="K480" s="44"/>
      <c r="O480" s="43"/>
    </row>
    <row r="481" ht="15.75" customHeight="1">
      <c r="K481" s="44"/>
      <c r="O481" s="43"/>
    </row>
    <row r="482" ht="15.75" customHeight="1">
      <c r="K482" s="44"/>
      <c r="O482" s="43"/>
    </row>
    <row r="483" ht="15.75" customHeight="1">
      <c r="K483" s="44"/>
      <c r="O483" s="43"/>
    </row>
    <row r="484" ht="15.75" customHeight="1">
      <c r="K484" s="44"/>
      <c r="O484" s="43"/>
    </row>
    <row r="485" ht="15.75" customHeight="1">
      <c r="K485" s="44"/>
      <c r="O485" s="43"/>
    </row>
    <row r="486" ht="15.75" customHeight="1">
      <c r="K486" s="44"/>
      <c r="O486" s="43"/>
    </row>
    <row r="487" ht="15.75" customHeight="1">
      <c r="K487" s="44"/>
      <c r="O487" s="43"/>
    </row>
    <row r="488" ht="15.75" customHeight="1">
      <c r="K488" s="44"/>
      <c r="O488" s="43"/>
    </row>
    <row r="489" ht="15.75" customHeight="1">
      <c r="K489" s="44"/>
      <c r="O489" s="43"/>
    </row>
    <row r="490" ht="15.75" customHeight="1">
      <c r="K490" s="44"/>
      <c r="O490" s="43"/>
    </row>
    <row r="491" ht="15.75" customHeight="1">
      <c r="K491" s="44"/>
      <c r="O491" s="43"/>
    </row>
    <row r="492" ht="15.75" customHeight="1">
      <c r="K492" s="44"/>
      <c r="O492" s="43"/>
    </row>
    <row r="493" ht="15.75" customHeight="1">
      <c r="K493" s="44"/>
      <c r="O493" s="43"/>
    </row>
    <row r="494" ht="15.75" customHeight="1">
      <c r="K494" s="44"/>
      <c r="O494" s="43"/>
    </row>
    <row r="495" ht="15.75" customHeight="1">
      <c r="K495" s="44"/>
      <c r="O495" s="43"/>
    </row>
    <row r="496" ht="15.75" customHeight="1">
      <c r="K496" s="44"/>
      <c r="O496" s="43"/>
    </row>
    <row r="497" ht="15.75" customHeight="1">
      <c r="K497" s="44"/>
      <c r="O497" s="43"/>
    </row>
    <row r="498" ht="15.75" customHeight="1">
      <c r="K498" s="44"/>
      <c r="O498" s="43"/>
    </row>
    <row r="499" ht="15.75" customHeight="1">
      <c r="K499" s="44"/>
      <c r="O499" s="43"/>
    </row>
    <row r="500" ht="15.75" customHeight="1">
      <c r="K500" s="44"/>
      <c r="O500" s="43"/>
    </row>
    <row r="501" ht="15.75" customHeight="1">
      <c r="K501" s="44"/>
      <c r="O501" s="43"/>
    </row>
    <row r="502" ht="15.75" customHeight="1">
      <c r="K502" s="44"/>
      <c r="O502" s="43"/>
    </row>
    <row r="503" ht="15.75" customHeight="1">
      <c r="K503" s="44"/>
      <c r="O503" s="43"/>
    </row>
    <row r="504" ht="15.75" customHeight="1">
      <c r="K504" s="44"/>
      <c r="O504" s="43"/>
    </row>
    <row r="505" ht="15.75" customHeight="1">
      <c r="K505" s="44"/>
      <c r="O505" s="43"/>
    </row>
    <row r="506" ht="15.75" customHeight="1">
      <c r="K506" s="44"/>
      <c r="O506" s="43"/>
    </row>
    <row r="507" ht="15.75" customHeight="1">
      <c r="K507" s="44"/>
      <c r="O507" s="43"/>
    </row>
    <row r="508" ht="15.75" customHeight="1">
      <c r="K508" s="44"/>
      <c r="O508" s="43"/>
    </row>
    <row r="509" ht="15.75" customHeight="1">
      <c r="K509" s="44"/>
      <c r="O509" s="43"/>
    </row>
    <row r="510" ht="15.75" customHeight="1">
      <c r="K510" s="44"/>
      <c r="O510" s="43"/>
    </row>
    <row r="511" ht="15.75" customHeight="1">
      <c r="K511" s="44"/>
      <c r="O511" s="43"/>
    </row>
    <row r="512" ht="15.75" customHeight="1">
      <c r="K512" s="44"/>
      <c r="O512" s="43"/>
    </row>
    <row r="513" ht="15.75" customHeight="1">
      <c r="K513" s="44"/>
      <c r="O513" s="43"/>
    </row>
    <row r="514" ht="15.75" customHeight="1">
      <c r="K514" s="44"/>
      <c r="O514" s="43"/>
    </row>
    <row r="515" ht="15.75" customHeight="1">
      <c r="K515" s="44"/>
      <c r="O515" s="43"/>
    </row>
    <row r="516" ht="15.75" customHeight="1">
      <c r="K516" s="44"/>
      <c r="O516" s="43"/>
    </row>
    <row r="517" ht="15.75" customHeight="1">
      <c r="K517" s="44"/>
      <c r="O517" s="43"/>
    </row>
    <row r="518" ht="15.75" customHeight="1">
      <c r="K518" s="44"/>
      <c r="O518" s="43"/>
    </row>
    <row r="519" ht="15.75" customHeight="1">
      <c r="K519" s="44"/>
      <c r="O519" s="43"/>
    </row>
    <row r="520" ht="15.75" customHeight="1">
      <c r="K520" s="44"/>
      <c r="O520" s="43"/>
    </row>
    <row r="521" ht="15.75" customHeight="1">
      <c r="K521" s="44"/>
      <c r="O521" s="43"/>
    </row>
    <row r="522" ht="15.75" customHeight="1">
      <c r="K522" s="44"/>
      <c r="O522" s="43"/>
    </row>
    <row r="523" ht="15.75" customHeight="1">
      <c r="K523" s="44"/>
      <c r="O523" s="43"/>
    </row>
    <row r="524" ht="15.75" customHeight="1">
      <c r="K524" s="44"/>
      <c r="O524" s="43"/>
    </row>
    <row r="525" ht="15.75" customHeight="1">
      <c r="K525" s="44"/>
      <c r="O525" s="43"/>
    </row>
    <row r="526" ht="15.75" customHeight="1">
      <c r="K526" s="44"/>
      <c r="O526" s="43"/>
    </row>
    <row r="527" ht="15.75" customHeight="1">
      <c r="K527" s="44"/>
      <c r="O527" s="43"/>
    </row>
    <row r="528" ht="15.75" customHeight="1">
      <c r="K528" s="44"/>
      <c r="O528" s="43"/>
    </row>
    <row r="529" ht="15.75" customHeight="1">
      <c r="K529" s="44"/>
      <c r="O529" s="43"/>
    </row>
    <row r="530" ht="15.75" customHeight="1">
      <c r="K530" s="44"/>
      <c r="O530" s="43"/>
    </row>
    <row r="531" ht="15.75" customHeight="1">
      <c r="K531" s="44"/>
      <c r="O531" s="43"/>
    </row>
    <row r="532" ht="15.75" customHeight="1">
      <c r="K532" s="44"/>
      <c r="O532" s="43"/>
    </row>
    <row r="533" ht="15.75" customHeight="1">
      <c r="K533" s="44"/>
      <c r="O533" s="43"/>
    </row>
    <row r="534" ht="15.75" customHeight="1">
      <c r="K534" s="44"/>
      <c r="O534" s="43"/>
    </row>
    <row r="535" ht="15.75" customHeight="1">
      <c r="K535" s="44"/>
      <c r="O535" s="43"/>
    </row>
    <row r="536" ht="15.75" customHeight="1">
      <c r="K536" s="44"/>
      <c r="O536" s="43"/>
    </row>
    <row r="537" ht="15.75" customHeight="1">
      <c r="K537" s="44"/>
      <c r="O537" s="43"/>
    </row>
    <row r="538" ht="15.75" customHeight="1">
      <c r="K538" s="44"/>
      <c r="O538" s="43"/>
    </row>
    <row r="539" ht="15.75" customHeight="1">
      <c r="K539" s="44"/>
      <c r="O539" s="43"/>
    </row>
    <row r="540" ht="15.75" customHeight="1">
      <c r="K540" s="44"/>
      <c r="O540" s="43"/>
    </row>
    <row r="541" ht="15.75" customHeight="1">
      <c r="K541" s="44"/>
      <c r="O541" s="43"/>
    </row>
    <row r="542" ht="15.75" customHeight="1">
      <c r="K542" s="44"/>
      <c r="O542" s="43"/>
    </row>
    <row r="543" ht="15.75" customHeight="1">
      <c r="K543" s="44"/>
      <c r="O543" s="43"/>
    </row>
    <row r="544" ht="15.75" customHeight="1">
      <c r="K544" s="44"/>
      <c r="O544" s="43"/>
    </row>
    <row r="545" ht="15.75" customHeight="1">
      <c r="K545" s="44"/>
      <c r="O545" s="43"/>
    </row>
    <row r="546" ht="15.75" customHeight="1">
      <c r="K546" s="44"/>
      <c r="O546" s="43"/>
    </row>
    <row r="547" ht="15.75" customHeight="1">
      <c r="K547" s="44"/>
      <c r="O547" s="43"/>
    </row>
    <row r="548" ht="15.75" customHeight="1">
      <c r="K548" s="44"/>
      <c r="O548" s="43"/>
    </row>
    <row r="549" ht="15.75" customHeight="1">
      <c r="K549" s="44"/>
      <c r="O549" s="43"/>
    </row>
    <row r="550" ht="15.75" customHeight="1">
      <c r="K550" s="44"/>
      <c r="O550" s="43"/>
    </row>
    <row r="551" ht="15.75" customHeight="1">
      <c r="K551" s="44"/>
      <c r="O551" s="43"/>
    </row>
    <row r="552" ht="15.75" customHeight="1">
      <c r="K552" s="44"/>
      <c r="O552" s="43"/>
    </row>
    <row r="553" ht="15.75" customHeight="1">
      <c r="K553" s="44"/>
      <c r="O553" s="43"/>
    </row>
    <row r="554" ht="15.75" customHeight="1">
      <c r="K554" s="44"/>
      <c r="O554" s="43"/>
    </row>
    <row r="555" ht="15.75" customHeight="1">
      <c r="K555" s="44"/>
      <c r="O555" s="43"/>
    </row>
    <row r="556" ht="15.75" customHeight="1">
      <c r="K556" s="44"/>
      <c r="O556" s="43"/>
    </row>
    <row r="557" ht="15.75" customHeight="1">
      <c r="K557" s="44"/>
      <c r="O557" s="43"/>
    </row>
    <row r="558" ht="15.75" customHeight="1">
      <c r="K558" s="44"/>
      <c r="O558" s="43"/>
    </row>
    <row r="559" ht="15.75" customHeight="1">
      <c r="K559" s="44"/>
      <c r="O559" s="43"/>
    </row>
    <row r="560" ht="15.75" customHeight="1">
      <c r="K560" s="44"/>
      <c r="O560" s="43"/>
    </row>
    <row r="561" ht="15.75" customHeight="1">
      <c r="K561" s="44"/>
      <c r="O561" s="43"/>
    </row>
    <row r="562" ht="15.75" customHeight="1">
      <c r="K562" s="44"/>
      <c r="O562" s="43"/>
    </row>
    <row r="563" ht="15.75" customHeight="1">
      <c r="K563" s="44"/>
      <c r="O563" s="43"/>
    </row>
    <row r="564" ht="15.75" customHeight="1">
      <c r="K564" s="44"/>
      <c r="O564" s="43"/>
    </row>
    <row r="565" ht="15.75" customHeight="1">
      <c r="K565" s="44"/>
      <c r="O565" s="43"/>
    </row>
    <row r="566" ht="15.75" customHeight="1">
      <c r="K566" s="44"/>
      <c r="O566" s="43"/>
    </row>
    <row r="567" ht="15.75" customHeight="1">
      <c r="K567" s="44"/>
      <c r="O567" s="43"/>
    </row>
    <row r="568" ht="15.75" customHeight="1">
      <c r="K568" s="44"/>
      <c r="O568" s="43"/>
    </row>
    <row r="569" ht="15.75" customHeight="1">
      <c r="K569" s="44"/>
      <c r="O569" s="43"/>
    </row>
    <row r="570" ht="15.75" customHeight="1">
      <c r="K570" s="44"/>
      <c r="O570" s="43"/>
    </row>
    <row r="571" ht="15.75" customHeight="1">
      <c r="K571" s="44"/>
      <c r="O571" s="43"/>
    </row>
    <row r="572" ht="15.75" customHeight="1">
      <c r="K572" s="44"/>
      <c r="O572" s="43"/>
    </row>
    <row r="573" ht="15.75" customHeight="1">
      <c r="K573" s="44"/>
      <c r="O573" s="43"/>
    </row>
    <row r="574" ht="15.75" customHeight="1">
      <c r="K574" s="44"/>
      <c r="O574" s="43"/>
    </row>
    <row r="575" ht="15.75" customHeight="1">
      <c r="K575" s="44"/>
      <c r="O575" s="43"/>
    </row>
    <row r="576" ht="15.75" customHeight="1">
      <c r="K576" s="44"/>
      <c r="O576" s="43"/>
    </row>
    <row r="577" ht="15.75" customHeight="1">
      <c r="K577" s="44"/>
      <c r="O577" s="43"/>
    </row>
    <row r="578" ht="15.75" customHeight="1">
      <c r="K578" s="44"/>
      <c r="O578" s="43"/>
    </row>
    <row r="579" ht="15.75" customHeight="1">
      <c r="K579" s="44"/>
      <c r="O579" s="43"/>
    </row>
    <row r="580" ht="15.75" customHeight="1">
      <c r="K580" s="44"/>
      <c r="O580" s="43"/>
    </row>
    <row r="581" ht="15.75" customHeight="1">
      <c r="K581" s="44"/>
      <c r="O581" s="43"/>
    </row>
    <row r="582" ht="15.75" customHeight="1">
      <c r="K582" s="44"/>
      <c r="O582" s="43"/>
    </row>
    <row r="583" ht="15.75" customHeight="1">
      <c r="K583" s="44"/>
      <c r="O583" s="43"/>
    </row>
    <row r="584" ht="15.75" customHeight="1">
      <c r="K584" s="44"/>
      <c r="O584" s="43"/>
    </row>
    <row r="585" ht="15.75" customHeight="1">
      <c r="K585" s="44"/>
      <c r="O585" s="43"/>
    </row>
    <row r="586" ht="15.75" customHeight="1">
      <c r="K586" s="44"/>
      <c r="O586" s="43"/>
    </row>
    <row r="587" ht="15.75" customHeight="1">
      <c r="K587" s="44"/>
      <c r="O587" s="43"/>
    </row>
    <row r="588" ht="15.75" customHeight="1">
      <c r="K588" s="44"/>
      <c r="O588" s="43"/>
    </row>
    <row r="589" ht="15.75" customHeight="1">
      <c r="K589" s="44"/>
      <c r="O589" s="43"/>
    </row>
    <row r="590" ht="15.75" customHeight="1">
      <c r="K590" s="44"/>
      <c r="O590" s="43"/>
    </row>
    <row r="591" ht="15.75" customHeight="1">
      <c r="K591" s="44"/>
      <c r="O591" s="43"/>
    </row>
    <row r="592" ht="15.75" customHeight="1">
      <c r="K592" s="44"/>
      <c r="O592" s="43"/>
    </row>
    <row r="593" ht="15.75" customHeight="1">
      <c r="K593" s="44"/>
      <c r="O593" s="43"/>
    </row>
    <row r="594" ht="15.75" customHeight="1">
      <c r="K594" s="44"/>
      <c r="O594" s="43"/>
    </row>
    <row r="595" ht="15.75" customHeight="1">
      <c r="K595" s="44"/>
      <c r="O595" s="43"/>
    </row>
    <row r="596" ht="15.75" customHeight="1">
      <c r="K596" s="44"/>
      <c r="O596" s="43"/>
    </row>
    <row r="597" ht="15.75" customHeight="1">
      <c r="K597" s="44"/>
      <c r="O597" s="43"/>
    </row>
    <row r="598" ht="15.75" customHeight="1">
      <c r="K598" s="44"/>
      <c r="O598" s="43"/>
    </row>
    <row r="599" ht="15.75" customHeight="1">
      <c r="K599" s="44"/>
      <c r="O599" s="43"/>
    </row>
    <row r="600" ht="15.75" customHeight="1">
      <c r="K600" s="44"/>
      <c r="O600" s="43"/>
    </row>
    <row r="601" ht="15.75" customHeight="1">
      <c r="K601" s="44"/>
      <c r="O601" s="43"/>
    </row>
    <row r="602" ht="15.75" customHeight="1">
      <c r="K602" s="44"/>
      <c r="O602" s="43"/>
    </row>
    <row r="603" ht="15.75" customHeight="1">
      <c r="K603" s="44"/>
      <c r="O603" s="43"/>
    </row>
    <row r="604" ht="15.75" customHeight="1">
      <c r="K604" s="44"/>
      <c r="O604" s="43"/>
    </row>
    <row r="605" ht="15.75" customHeight="1">
      <c r="K605" s="44"/>
      <c r="O605" s="43"/>
    </row>
    <row r="606" ht="15.75" customHeight="1">
      <c r="K606" s="44"/>
      <c r="O606" s="43"/>
    </row>
    <row r="607" ht="15.75" customHeight="1">
      <c r="K607" s="44"/>
      <c r="O607" s="43"/>
    </row>
    <row r="608" ht="15.75" customHeight="1">
      <c r="K608" s="44"/>
      <c r="O608" s="43"/>
    </row>
    <row r="609" ht="15.75" customHeight="1">
      <c r="K609" s="44"/>
      <c r="O609" s="43"/>
    </row>
    <row r="610" ht="15.75" customHeight="1">
      <c r="K610" s="44"/>
      <c r="O610" s="43"/>
    </row>
    <row r="611" ht="15.75" customHeight="1">
      <c r="K611" s="44"/>
      <c r="O611" s="43"/>
    </row>
    <row r="612" ht="15.75" customHeight="1">
      <c r="K612" s="44"/>
      <c r="O612" s="43"/>
    </row>
    <row r="613" ht="15.75" customHeight="1">
      <c r="K613" s="44"/>
      <c r="O613" s="43"/>
    </row>
    <row r="614" ht="15.75" customHeight="1">
      <c r="K614" s="44"/>
      <c r="O614" s="43"/>
    </row>
    <row r="615" ht="15.75" customHeight="1">
      <c r="K615" s="44"/>
      <c r="O615" s="43"/>
    </row>
    <row r="616" ht="15.75" customHeight="1">
      <c r="K616" s="44"/>
      <c r="O616" s="43"/>
    </row>
    <row r="617" ht="15.75" customHeight="1">
      <c r="K617" s="44"/>
      <c r="O617" s="43"/>
    </row>
    <row r="618" ht="15.75" customHeight="1">
      <c r="K618" s="44"/>
      <c r="O618" s="43"/>
    </row>
    <row r="619" ht="15.75" customHeight="1">
      <c r="K619" s="44"/>
      <c r="O619" s="43"/>
    </row>
    <row r="620" ht="15.75" customHeight="1">
      <c r="K620" s="44"/>
      <c r="O620" s="43"/>
    </row>
    <row r="621" ht="15.75" customHeight="1">
      <c r="K621" s="44"/>
      <c r="O621" s="43"/>
    </row>
    <row r="622" ht="15.75" customHeight="1">
      <c r="K622" s="44"/>
      <c r="O622" s="43"/>
    </row>
    <row r="623" ht="15.75" customHeight="1">
      <c r="K623" s="44"/>
      <c r="O623" s="43"/>
    </row>
    <row r="624" ht="15.75" customHeight="1">
      <c r="K624" s="44"/>
      <c r="O624" s="43"/>
    </row>
    <row r="625" ht="15.75" customHeight="1">
      <c r="K625" s="44"/>
      <c r="O625" s="43"/>
    </row>
    <row r="626" ht="15.75" customHeight="1">
      <c r="K626" s="44"/>
      <c r="O626" s="43"/>
    </row>
    <row r="627" ht="15.75" customHeight="1">
      <c r="K627" s="44"/>
      <c r="O627" s="43"/>
    </row>
    <row r="628" ht="15.75" customHeight="1">
      <c r="K628" s="44"/>
      <c r="O628" s="43"/>
    </row>
    <row r="629" ht="15.75" customHeight="1">
      <c r="K629" s="44"/>
      <c r="O629" s="43"/>
    </row>
    <row r="630" ht="15.75" customHeight="1">
      <c r="K630" s="44"/>
      <c r="O630" s="43"/>
    </row>
    <row r="631" ht="15.75" customHeight="1">
      <c r="K631" s="44"/>
      <c r="O631" s="43"/>
    </row>
    <row r="632" ht="15.75" customHeight="1">
      <c r="K632" s="44"/>
      <c r="O632" s="43"/>
    </row>
    <row r="633" ht="15.75" customHeight="1">
      <c r="K633" s="44"/>
      <c r="O633" s="43"/>
    </row>
    <row r="634" ht="15.75" customHeight="1">
      <c r="K634" s="44"/>
      <c r="O634" s="43"/>
    </row>
    <row r="635" ht="15.75" customHeight="1">
      <c r="K635" s="44"/>
      <c r="O635" s="43"/>
    </row>
    <row r="636" ht="15.75" customHeight="1">
      <c r="K636" s="44"/>
      <c r="O636" s="43"/>
    </row>
    <row r="637" ht="15.75" customHeight="1">
      <c r="K637" s="44"/>
      <c r="O637" s="43"/>
    </row>
    <row r="638" ht="15.75" customHeight="1">
      <c r="K638" s="44"/>
      <c r="O638" s="43"/>
    </row>
    <row r="639" ht="15.75" customHeight="1">
      <c r="K639" s="44"/>
      <c r="O639" s="43"/>
    </row>
    <row r="640" ht="15.75" customHeight="1">
      <c r="K640" s="44"/>
      <c r="O640" s="43"/>
    </row>
    <row r="641" ht="15.75" customHeight="1">
      <c r="K641" s="44"/>
      <c r="O641" s="43"/>
    </row>
    <row r="642" ht="15.75" customHeight="1">
      <c r="K642" s="44"/>
      <c r="O642" s="43"/>
    </row>
    <row r="643" ht="15.75" customHeight="1">
      <c r="K643" s="44"/>
      <c r="O643" s="43"/>
    </row>
    <row r="644" ht="15.75" customHeight="1">
      <c r="K644" s="44"/>
      <c r="O644" s="43"/>
    </row>
    <row r="645" ht="15.75" customHeight="1">
      <c r="K645" s="44"/>
      <c r="O645" s="43"/>
    </row>
    <row r="646" ht="15.75" customHeight="1">
      <c r="K646" s="44"/>
      <c r="O646" s="43"/>
    </row>
    <row r="647" ht="15.75" customHeight="1">
      <c r="K647" s="44"/>
      <c r="O647" s="43"/>
    </row>
    <row r="648" ht="15.75" customHeight="1">
      <c r="K648" s="44"/>
      <c r="O648" s="43"/>
    </row>
    <row r="649" ht="15.75" customHeight="1">
      <c r="K649" s="44"/>
      <c r="O649" s="43"/>
    </row>
    <row r="650" ht="15.75" customHeight="1">
      <c r="K650" s="44"/>
      <c r="O650" s="43"/>
    </row>
    <row r="651" ht="15.75" customHeight="1">
      <c r="K651" s="44"/>
      <c r="O651" s="43"/>
    </row>
    <row r="652" ht="15.75" customHeight="1">
      <c r="K652" s="44"/>
      <c r="O652" s="43"/>
    </row>
    <row r="653" ht="15.75" customHeight="1">
      <c r="K653" s="44"/>
      <c r="O653" s="43"/>
    </row>
    <row r="654" ht="15.75" customHeight="1">
      <c r="K654" s="44"/>
      <c r="O654" s="43"/>
    </row>
    <row r="655" ht="15.75" customHeight="1">
      <c r="K655" s="44"/>
      <c r="O655" s="43"/>
    </row>
    <row r="656" ht="15.75" customHeight="1">
      <c r="K656" s="44"/>
      <c r="O656" s="43"/>
    </row>
    <row r="657" ht="15.75" customHeight="1">
      <c r="K657" s="44"/>
      <c r="O657" s="43"/>
    </row>
    <row r="658" ht="15.75" customHeight="1">
      <c r="K658" s="44"/>
      <c r="O658" s="43"/>
    </row>
    <row r="659" ht="15.75" customHeight="1">
      <c r="K659" s="44"/>
      <c r="O659" s="43"/>
    </row>
    <row r="660" ht="15.75" customHeight="1">
      <c r="K660" s="44"/>
      <c r="O660" s="43"/>
    </row>
    <row r="661" ht="15.75" customHeight="1">
      <c r="K661" s="44"/>
      <c r="O661" s="43"/>
    </row>
    <row r="662" ht="15.75" customHeight="1">
      <c r="K662" s="44"/>
      <c r="O662" s="43"/>
    </row>
    <row r="663" ht="15.75" customHeight="1">
      <c r="K663" s="44"/>
      <c r="O663" s="43"/>
    </row>
    <row r="664" ht="15.75" customHeight="1">
      <c r="K664" s="44"/>
      <c r="O664" s="43"/>
    </row>
    <row r="665" ht="15.75" customHeight="1">
      <c r="K665" s="44"/>
      <c r="O665" s="43"/>
    </row>
    <row r="666" ht="15.75" customHeight="1">
      <c r="K666" s="44"/>
      <c r="O666" s="43"/>
    </row>
    <row r="667" ht="15.75" customHeight="1">
      <c r="K667" s="44"/>
      <c r="O667" s="43"/>
    </row>
    <row r="668" ht="15.75" customHeight="1">
      <c r="K668" s="44"/>
      <c r="O668" s="43"/>
    </row>
    <row r="669" ht="15.75" customHeight="1">
      <c r="K669" s="44"/>
      <c r="O669" s="43"/>
    </row>
    <row r="670" ht="15.75" customHeight="1">
      <c r="K670" s="44"/>
      <c r="O670" s="43"/>
    </row>
    <row r="671" ht="15.75" customHeight="1">
      <c r="K671" s="44"/>
      <c r="O671" s="43"/>
    </row>
    <row r="672" ht="15.75" customHeight="1">
      <c r="K672" s="44"/>
      <c r="O672" s="43"/>
    </row>
    <row r="673" ht="15.75" customHeight="1">
      <c r="K673" s="44"/>
      <c r="O673" s="43"/>
    </row>
    <row r="674" ht="15.75" customHeight="1">
      <c r="K674" s="44"/>
      <c r="O674" s="43"/>
    </row>
    <row r="675" ht="15.75" customHeight="1">
      <c r="K675" s="44"/>
      <c r="O675" s="43"/>
    </row>
    <row r="676" ht="15.75" customHeight="1">
      <c r="K676" s="44"/>
      <c r="O676" s="43"/>
    </row>
    <row r="677" ht="15.75" customHeight="1">
      <c r="K677" s="44"/>
      <c r="O677" s="43"/>
    </row>
    <row r="678" ht="15.75" customHeight="1">
      <c r="K678" s="44"/>
      <c r="O678" s="43"/>
    </row>
    <row r="679" ht="15.75" customHeight="1">
      <c r="K679" s="44"/>
      <c r="O679" s="43"/>
    </row>
    <row r="680" ht="15.75" customHeight="1">
      <c r="K680" s="44"/>
      <c r="O680" s="43"/>
    </row>
    <row r="681" ht="15.75" customHeight="1">
      <c r="K681" s="44"/>
      <c r="O681" s="43"/>
    </row>
    <row r="682" ht="15.75" customHeight="1">
      <c r="K682" s="44"/>
      <c r="O682" s="43"/>
    </row>
    <row r="683" ht="15.75" customHeight="1">
      <c r="K683" s="44"/>
      <c r="O683" s="43"/>
    </row>
    <row r="684" ht="15.75" customHeight="1">
      <c r="K684" s="44"/>
      <c r="O684" s="43"/>
    </row>
    <row r="685" ht="15.75" customHeight="1">
      <c r="K685" s="44"/>
      <c r="O685" s="43"/>
    </row>
    <row r="686" ht="15.75" customHeight="1">
      <c r="K686" s="44"/>
      <c r="O686" s="43"/>
    </row>
    <row r="687" ht="15.75" customHeight="1">
      <c r="K687" s="44"/>
      <c r="O687" s="43"/>
    </row>
    <row r="688" ht="15.75" customHeight="1">
      <c r="K688" s="44"/>
      <c r="O688" s="43"/>
    </row>
    <row r="689" ht="15.75" customHeight="1">
      <c r="K689" s="44"/>
      <c r="O689" s="43"/>
    </row>
    <row r="690" ht="15.75" customHeight="1">
      <c r="K690" s="44"/>
      <c r="O690" s="43"/>
    </row>
    <row r="691" ht="15.75" customHeight="1">
      <c r="K691" s="44"/>
      <c r="O691" s="43"/>
    </row>
    <row r="692" ht="15.75" customHeight="1">
      <c r="K692" s="44"/>
      <c r="O692" s="43"/>
    </row>
    <row r="693" ht="15.75" customHeight="1">
      <c r="K693" s="44"/>
      <c r="O693" s="43"/>
    </row>
    <row r="694" ht="15.75" customHeight="1">
      <c r="K694" s="44"/>
      <c r="O694" s="43"/>
    </row>
    <row r="695" ht="15.75" customHeight="1">
      <c r="K695" s="44"/>
      <c r="O695" s="43"/>
    </row>
    <row r="696" ht="15.75" customHeight="1">
      <c r="K696" s="44"/>
      <c r="O696" s="43"/>
    </row>
    <row r="697" ht="15.75" customHeight="1">
      <c r="K697" s="44"/>
      <c r="O697" s="43"/>
    </row>
    <row r="698" ht="15.75" customHeight="1">
      <c r="K698" s="44"/>
      <c r="O698" s="43"/>
    </row>
    <row r="699" ht="15.75" customHeight="1">
      <c r="K699" s="44"/>
      <c r="O699" s="43"/>
    </row>
    <row r="700" ht="15.75" customHeight="1">
      <c r="K700" s="44"/>
      <c r="O700" s="43"/>
    </row>
    <row r="701" ht="15.75" customHeight="1">
      <c r="K701" s="44"/>
      <c r="O701" s="43"/>
    </row>
    <row r="702" ht="15.75" customHeight="1">
      <c r="K702" s="44"/>
      <c r="O702" s="43"/>
    </row>
    <row r="703" ht="15.75" customHeight="1">
      <c r="K703" s="44"/>
      <c r="O703" s="43"/>
    </row>
    <row r="704" ht="15.75" customHeight="1">
      <c r="K704" s="44"/>
      <c r="O704" s="43"/>
    </row>
    <row r="705" ht="15.75" customHeight="1">
      <c r="K705" s="44"/>
      <c r="O705" s="43"/>
    </row>
    <row r="706" ht="15.75" customHeight="1">
      <c r="K706" s="44"/>
      <c r="O706" s="43"/>
    </row>
    <row r="707" ht="15.75" customHeight="1">
      <c r="K707" s="44"/>
      <c r="O707" s="43"/>
    </row>
    <row r="708" ht="15.75" customHeight="1">
      <c r="K708" s="44"/>
      <c r="O708" s="43"/>
    </row>
    <row r="709" ht="15.75" customHeight="1">
      <c r="K709" s="44"/>
      <c r="O709" s="43"/>
    </row>
    <row r="710" ht="15.75" customHeight="1">
      <c r="K710" s="44"/>
      <c r="O710" s="43"/>
    </row>
    <row r="711" ht="15.75" customHeight="1">
      <c r="K711" s="44"/>
      <c r="O711" s="43"/>
    </row>
    <row r="712" ht="15.75" customHeight="1">
      <c r="K712" s="44"/>
      <c r="O712" s="43"/>
    </row>
    <row r="713" ht="15.75" customHeight="1">
      <c r="K713" s="44"/>
      <c r="O713" s="43"/>
    </row>
    <row r="714" ht="15.75" customHeight="1">
      <c r="K714" s="44"/>
      <c r="O714" s="43"/>
    </row>
    <row r="715" ht="15.75" customHeight="1">
      <c r="K715" s="44"/>
      <c r="O715" s="43"/>
    </row>
    <row r="716" ht="15.75" customHeight="1">
      <c r="K716" s="44"/>
      <c r="O716" s="43"/>
    </row>
    <row r="717" ht="15.75" customHeight="1">
      <c r="K717" s="44"/>
      <c r="O717" s="43"/>
    </row>
    <row r="718" ht="15.75" customHeight="1">
      <c r="K718" s="44"/>
      <c r="O718" s="43"/>
    </row>
    <row r="719" ht="15.75" customHeight="1">
      <c r="K719" s="44"/>
      <c r="O719" s="43"/>
    </row>
    <row r="720" ht="15.75" customHeight="1">
      <c r="K720" s="44"/>
      <c r="O720" s="43"/>
    </row>
    <row r="721" ht="15.75" customHeight="1">
      <c r="K721" s="44"/>
      <c r="O721" s="43"/>
    </row>
    <row r="722" ht="15.75" customHeight="1">
      <c r="K722" s="44"/>
      <c r="O722" s="43"/>
    </row>
    <row r="723" ht="15.75" customHeight="1">
      <c r="K723" s="44"/>
      <c r="O723" s="43"/>
    </row>
    <row r="724" ht="15.75" customHeight="1">
      <c r="K724" s="44"/>
      <c r="O724" s="43"/>
    </row>
    <row r="725" ht="15.75" customHeight="1">
      <c r="K725" s="44"/>
      <c r="O725" s="43"/>
    </row>
    <row r="726" ht="15.75" customHeight="1">
      <c r="K726" s="44"/>
      <c r="O726" s="43"/>
    </row>
    <row r="727" ht="15.75" customHeight="1">
      <c r="K727" s="44"/>
      <c r="O727" s="43"/>
    </row>
    <row r="728" ht="15.75" customHeight="1">
      <c r="K728" s="44"/>
      <c r="O728" s="43"/>
    </row>
    <row r="729" ht="15.75" customHeight="1">
      <c r="K729" s="44"/>
      <c r="O729" s="43"/>
    </row>
    <row r="730" ht="15.75" customHeight="1">
      <c r="K730" s="44"/>
      <c r="O730" s="43"/>
    </row>
    <row r="731" ht="15.75" customHeight="1">
      <c r="K731" s="44"/>
      <c r="O731" s="43"/>
    </row>
    <row r="732" ht="15.75" customHeight="1">
      <c r="K732" s="44"/>
      <c r="O732" s="43"/>
    </row>
    <row r="733" ht="15.75" customHeight="1">
      <c r="K733" s="44"/>
      <c r="O733" s="43"/>
    </row>
    <row r="734" ht="15.75" customHeight="1">
      <c r="K734" s="44"/>
      <c r="O734" s="43"/>
    </row>
    <row r="735" ht="15.75" customHeight="1">
      <c r="K735" s="44"/>
      <c r="O735" s="43"/>
    </row>
    <row r="736" ht="15.75" customHeight="1">
      <c r="K736" s="44"/>
      <c r="O736" s="43"/>
    </row>
    <row r="737" ht="15.75" customHeight="1">
      <c r="K737" s="44"/>
      <c r="O737" s="43"/>
    </row>
    <row r="738" ht="15.75" customHeight="1">
      <c r="K738" s="44"/>
      <c r="O738" s="43"/>
    </row>
    <row r="739" ht="15.75" customHeight="1">
      <c r="K739" s="44"/>
      <c r="O739" s="43"/>
    </row>
    <row r="740" ht="15.75" customHeight="1">
      <c r="K740" s="44"/>
      <c r="O740" s="43"/>
    </row>
    <row r="741" ht="15.75" customHeight="1">
      <c r="K741" s="44"/>
      <c r="O741" s="43"/>
    </row>
    <row r="742" ht="15.75" customHeight="1">
      <c r="K742" s="44"/>
      <c r="O742" s="43"/>
    </row>
    <row r="743" ht="15.75" customHeight="1">
      <c r="K743" s="44"/>
      <c r="O743" s="43"/>
    </row>
    <row r="744" ht="15.75" customHeight="1">
      <c r="K744" s="44"/>
      <c r="O744" s="43"/>
    </row>
    <row r="745" ht="15.75" customHeight="1">
      <c r="K745" s="44"/>
      <c r="O745" s="43"/>
    </row>
    <row r="746" ht="15.75" customHeight="1">
      <c r="K746" s="44"/>
      <c r="O746" s="43"/>
    </row>
    <row r="747" ht="15.75" customHeight="1">
      <c r="K747" s="44"/>
      <c r="O747" s="43"/>
    </row>
    <row r="748" ht="15.75" customHeight="1">
      <c r="K748" s="44"/>
      <c r="O748" s="43"/>
    </row>
    <row r="749" ht="15.75" customHeight="1">
      <c r="K749" s="44"/>
      <c r="O749" s="43"/>
    </row>
    <row r="750" ht="15.75" customHeight="1">
      <c r="K750" s="44"/>
      <c r="O750" s="43"/>
    </row>
    <row r="751" ht="15.75" customHeight="1">
      <c r="K751" s="44"/>
      <c r="O751" s="43"/>
    </row>
    <row r="752" ht="15.75" customHeight="1">
      <c r="K752" s="44"/>
      <c r="O752" s="43"/>
    </row>
    <row r="753" ht="15.75" customHeight="1">
      <c r="K753" s="44"/>
      <c r="O753" s="43"/>
    </row>
    <row r="754" ht="15.75" customHeight="1">
      <c r="K754" s="44"/>
      <c r="O754" s="43"/>
    </row>
    <row r="755" ht="15.75" customHeight="1">
      <c r="K755" s="44"/>
      <c r="O755" s="43"/>
    </row>
    <row r="756" ht="15.75" customHeight="1">
      <c r="K756" s="44"/>
      <c r="O756" s="43"/>
    </row>
    <row r="757" ht="15.75" customHeight="1">
      <c r="K757" s="44"/>
      <c r="O757" s="43"/>
    </row>
    <row r="758" ht="15.75" customHeight="1">
      <c r="K758" s="44"/>
      <c r="O758" s="43"/>
    </row>
    <row r="759" ht="15.75" customHeight="1">
      <c r="K759" s="44"/>
      <c r="O759" s="43"/>
    </row>
    <row r="760" ht="15.75" customHeight="1">
      <c r="K760" s="44"/>
      <c r="O760" s="43"/>
    </row>
    <row r="761" ht="15.75" customHeight="1">
      <c r="K761" s="44"/>
      <c r="O761" s="43"/>
    </row>
    <row r="762" ht="15.75" customHeight="1">
      <c r="K762" s="44"/>
      <c r="O762" s="43"/>
    </row>
    <row r="763" ht="15.75" customHeight="1">
      <c r="K763" s="44"/>
      <c r="O763" s="43"/>
    </row>
    <row r="764" ht="15.75" customHeight="1">
      <c r="K764" s="44"/>
      <c r="O764" s="43"/>
    </row>
    <row r="765" ht="15.75" customHeight="1">
      <c r="K765" s="44"/>
      <c r="O765" s="43"/>
    </row>
    <row r="766" ht="15.75" customHeight="1">
      <c r="K766" s="44"/>
      <c r="O766" s="43"/>
    </row>
    <row r="767" ht="15.75" customHeight="1">
      <c r="K767" s="44"/>
      <c r="O767" s="43"/>
    </row>
    <row r="768" ht="15.75" customHeight="1">
      <c r="K768" s="44"/>
      <c r="O768" s="43"/>
    </row>
    <row r="769" ht="15.75" customHeight="1">
      <c r="K769" s="44"/>
      <c r="O769" s="43"/>
    </row>
    <row r="770" ht="15.75" customHeight="1">
      <c r="K770" s="44"/>
      <c r="O770" s="43"/>
    </row>
    <row r="771" ht="15.75" customHeight="1">
      <c r="K771" s="44"/>
      <c r="O771" s="43"/>
    </row>
    <row r="772" ht="15.75" customHeight="1">
      <c r="K772" s="44"/>
      <c r="O772" s="43"/>
    </row>
    <row r="773" ht="15.75" customHeight="1">
      <c r="K773" s="44"/>
      <c r="O773" s="43"/>
    </row>
    <row r="774" ht="15.75" customHeight="1">
      <c r="K774" s="44"/>
      <c r="O774" s="43"/>
    </row>
    <row r="775" ht="15.75" customHeight="1">
      <c r="K775" s="44"/>
      <c r="O775" s="43"/>
    </row>
    <row r="776" ht="15.75" customHeight="1">
      <c r="K776" s="44"/>
      <c r="O776" s="43"/>
    </row>
    <row r="777" ht="15.75" customHeight="1">
      <c r="K777" s="44"/>
      <c r="O777" s="43"/>
    </row>
    <row r="778" ht="15.75" customHeight="1">
      <c r="K778" s="44"/>
      <c r="O778" s="43"/>
    </row>
    <row r="779" ht="15.75" customHeight="1">
      <c r="K779" s="44"/>
      <c r="O779" s="43"/>
    </row>
    <row r="780" ht="15.75" customHeight="1">
      <c r="K780" s="44"/>
      <c r="O780" s="43"/>
    </row>
    <row r="781" ht="15.75" customHeight="1">
      <c r="K781" s="44"/>
      <c r="O781" s="43"/>
    </row>
    <row r="782" ht="15.75" customHeight="1">
      <c r="K782" s="44"/>
      <c r="O782" s="43"/>
    </row>
    <row r="783" ht="15.75" customHeight="1">
      <c r="K783" s="44"/>
      <c r="O783" s="43"/>
    </row>
    <row r="784" ht="15.75" customHeight="1">
      <c r="K784" s="44"/>
      <c r="O784" s="43"/>
    </row>
    <row r="785" ht="15.75" customHeight="1">
      <c r="K785" s="44"/>
      <c r="O785" s="43"/>
    </row>
    <row r="786" ht="15.75" customHeight="1">
      <c r="K786" s="44"/>
      <c r="O786" s="43"/>
    </row>
    <row r="787" ht="15.75" customHeight="1">
      <c r="K787" s="44"/>
      <c r="O787" s="43"/>
    </row>
    <row r="788" ht="15.75" customHeight="1">
      <c r="K788" s="44"/>
      <c r="O788" s="43"/>
    </row>
    <row r="789" ht="15.75" customHeight="1">
      <c r="K789" s="44"/>
      <c r="O789" s="43"/>
    </row>
    <row r="790" ht="15.75" customHeight="1">
      <c r="K790" s="44"/>
      <c r="O790" s="43"/>
    </row>
    <row r="791" ht="15.75" customHeight="1">
      <c r="K791" s="44"/>
      <c r="O791" s="43"/>
    </row>
    <row r="792" ht="15.75" customHeight="1">
      <c r="K792" s="44"/>
      <c r="O792" s="43"/>
    </row>
    <row r="793" ht="15.75" customHeight="1">
      <c r="K793" s="44"/>
      <c r="O793" s="43"/>
    </row>
    <row r="794" ht="15.75" customHeight="1">
      <c r="K794" s="44"/>
      <c r="O794" s="43"/>
    </row>
    <row r="795" ht="15.75" customHeight="1">
      <c r="K795" s="44"/>
      <c r="O795" s="43"/>
    </row>
    <row r="796" ht="15.75" customHeight="1">
      <c r="K796" s="44"/>
      <c r="O796" s="43"/>
    </row>
    <row r="797" ht="15.75" customHeight="1">
      <c r="K797" s="44"/>
      <c r="O797" s="43"/>
    </row>
    <row r="798" ht="15.75" customHeight="1">
      <c r="K798" s="44"/>
      <c r="O798" s="43"/>
    </row>
    <row r="799" ht="15.75" customHeight="1">
      <c r="K799" s="44"/>
      <c r="O799" s="43"/>
    </row>
    <row r="800" ht="15.75" customHeight="1">
      <c r="K800" s="44"/>
      <c r="O800" s="43"/>
    </row>
    <row r="801" ht="15.75" customHeight="1">
      <c r="K801" s="44"/>
      <c r="O801" s="43"/>
    </row>
    <row r="802" ht="15.75" customHeight="1">
      <c r="K802" s="44"/>
      <c r="O802" s="43"/>
    </row>
    <row r="803" ht="15.75" customHeight="1">
      <c r="K803" s="44"/>
      <c r="O803" s="43"/>
    </row>
    <row r="804" ht="15.75" customHeight="1">
      <c r="K804" s="44"/>
      <c r="O804" s="43"/>
    </row>
    <row r="805" ht="15.75" customHeight="1">
      <c r="K805" s="44"/>
      <c r="O805" s="43"/>
    </row>
    <row r="806" ht="15.75" customHeight="1">
      <c r="K806" s="44"/>
      <c r="O806" s="43"/>
    </row>
    <row r="807" ht="15.75" customHeight="1">
      <c r="K807" s="44"/>
      <c r="O807" s="43"/>
    </row>
    <row r="808" ht="15.75" customHeight="1">
      <c r="K808" s="44"/>
      <c r="O808" s="43"/>
    </row>
    <row r="809" ht="15.75" customHeight="1">
      <c r="K809" s="44"/>
      <c r="O809" s="43"/>
    </row>
    <row r="810" ht="15.75" customHeight="1">
      <c r="K810" s="44"/>
      <c r="O810" s="43"/>
    </row>
    <row r="811" ht="15.75" customHeight="1">
      <c r="K811" s="44"/>
      <c r="O811" s="43"/>
    </row>
    <row r="812" ht="15.75" customHeight="1">
      <c r="K812" s="44"/>
      <c r="O812" s="43"/>
    </row>
    <row r="813" ht="15.75" customHeight="1">
      <c r="K813" s="44"/>
      <c r="O813" s="43"/>
    </row>
    <row r="814" ht="15.75" customHeight="1">
      <c r="K814" s="44"/>
      <c r="O814" s="43"/>
    </row>
    <row r="815" ht="15.75" customHeight="1">
      <c r="K815" s="44"/>
      <c r="O815" s="43"/>
    </row>
    <row r="816" ht="15.75" customHeight="1">
      <c r="K816" s="44"/>
      <c r="O816" s="43"/>
    </row>
    <row r="817" ht="15.75" customHeight="1">
      <c r="K817" s="44"/>
      <c r="O817" s="43"/>
    </row>
    <row r="818" ht="15.75" customHeight="1">
      <c r="K818" s="44"/>
      <c r="O818" s="43"/>
    </row>
    <row r="819" ht="15.75" customHeight="1">
      <c r="K819" s="44"/>
      <c r="O819" s="43"/>
    </row>
    <row r="820" ht="15.75" customHeight="1">
      <c r="K820" s="44"/>
      <c r="O820" s="43"/>
    </row>
    <row r="821" ht="15.75" customHeight="1">
      <c r="K821" s="44"/>
      <c r="O821" s="43"/>
    </row>
    <row r="822" ht="15.75" customHeight="1">
      <c r="K822" s="44"/>
      <c r="O822" s="43"/>
    </row>
    <row r="823" ht="15.75" customHeight="1">
      <c r="K823" s="44"/>
      <c r="O823" s="43"/>
    </row>
    <row r="824" ht="15.75" customHeight="1">
      <c r="K824" s="44"/>
      <c r="O824" s="43"/>
    </row>
    <row r="825" ht="15.75" customHeight="1">
      <c r="K825" s="44"/>
      <c r="O825" s="43"/>
    </row>
    <row r="826" ht="15.75" customHeight="1">
      <c r="K826" s="44"/>
      <c r="O826" s="43"/>
    </row>
    <row r="827" ht="15.75" customHeight="1">
      <c r="K827" s="44"/>
      <c r="O827" s="43"/>
    </row>
    <row r="828" ht="15.75" customHeight="1">
      <c r="K828" s="44"/>
      <c r="O828" s="43"/>
    </row>
    <row r="829" ht="15.75" customHeight="1">
      <c r="K829" s="44"/>
      <c r="O829" s="43"/>
    </row>
    <row r="830" ht="15.75" customHeight="1">
      <c r="K830" s="44"/>
      <c r="O830" s="43"/>
    </row>
    <row r="831" ht="15.75" customHeight="1">
      <c r="K831" s="44"/>
      <c r="O831" s="43"/>
    </row>
    <row r="832" ht="15.75" customHeight="1">
      <c r="K832" s="44"/>
      <c r="O832" s="43"/>
    </row>
    <row r="833" ht="15.75" customHeight="1">
      <c r="K833" s="44"/>
      <c r="O833" s="43"/>
    </row>
    <row r="834" ht="15.75" customHeight="1">
      <c r="K834" s="44"/>
      <c r="O834" s="43"/>
    </row>
    <row r="835" ht="15.75" customHeight="1">
      <c r="K835" s="44"/>
      <c r="O835" s="43"/>
    </row>
    <row r="836" ht="15.75" customHeight="1">
      <c r="K836" s="44"/>
      <c r="O836" s="43"/>
    </row>
    <row r="837" ht="15.75" customHeight="1">
      <c r="K837" s="44"/>
      <c r="O837" s="43"/>
    </row>
    <row r="838" ht="15.75" customHeight="1">
      <c r="K838" s="44"/>
      <c r="O838" s="43"/>
    </row>
    <row r="839" ht="15.75" customHeight="1">
      <c r="K839" s="44"/>
      <c r="O839" s="43"/>
    </row>
    <row r="840" ht="15.75" customHeight="1">
      <c r="K840" s="44"/>
      <c r="O840" s="43"/>
    </row>
    <row r="841" ht="15.75" customHeight="1">
      <c r="K841" s="44"/>
      <c r="O841" s="43"/>
    </row>
    <row r="842" ht="15.75" customHeight="1">
      <c r="K842" s="44"/>
      <c r="O842" s="43"/>
    </row>
    <row r="843" ht="15.75" customHeight="1">
      <c r="K843" s="44"/>
      <c r="O843" s="43"/>
    </row>
    <row r="844" ht="15.75" customHeight="1">
      <c r="K844" s="44"/>
      <c r="O844" s="43"/>
    </row>
    <row r="845" ht="15.75" customHeight="1">
      <c r="K845" s="44"/>
      <c r="O845" s="43"/>
    </row>
    <row r="846" ht="15.75" customHeight="1">
      <c r="K846" s="44"/>
      <c r="O846" s="43"/>
    </row>
    <row r="847" ht="15.75" customHeight="1">
      <c r="K847" s="44"/>
      <c r="O847" s="43"/>
    </row>
    <row r="848" ht="15.75" customHeight="1">
      <c r="K848" s="44"/>
      <c r="O848" s="43"/>
    </row>
    <row r="849" ht="15.75" customHeight="1">
      <c r="K849" s="44"/>
      <c r="O849" s="43"/>
    </row>
    <row r="850" ht="15.75" customHeight="1">
      <c r="K850" s="44"/>
      <c r="O850" s="43"/>
    </row>
    <row r="851" ht="15.75" customHeight="1">
      <c r="K851" s="44"/>
      <c r="O851" s="43"/>
    </row>
    <row r="852" ht="15.75" customHeight="1">
      <c r="K852" s="44"/>
      <c r="O852" s="43"/>
    </row>
    <row r="853" ht="15.75" customHeight="1">
      <c r="K853" s="44"/>
      <c r="O853" s="43"/>
    </row>
    <row r="854" ht="15.75" customHeight="1">
      <c r="K854" s="44"/>
      <c r="O854" s="43"/>
    </row>
    <row r="855" ht="15.75" customHeight="1">
      <c r="K855" s="44"/>
      <c r="O855" s="43"/>
    </row>
    <row r="856" ht="15.75" customHeight="1">
      <c r="K856" s="44"/>
      <c r="O856" s="43"/>
    </row>
    <row r="857" ht="15.75" customHeight="1">
      <c r="K857" s="44"/>
      <c r="O857" s="43"/>
    </row>
    <row r="858" ht="15.75" customHeight="1">
      <c r="K858" s="44"/>
      <c r="O858" s="43"/>
    </row>
    <row r="859" ht="15.75" customHeight="1">
      <c r="K859" s="44"/>
      <c r="O859" s="43"/>
    </row>
    <row r="860" ht="15.75" customHeight="1">
      <c r="K860" s="44"/>
      <c r="O860" s="43"/>
    </row>
    <row r="861" ht="15.75" customHeight="1">
      <c r="K861" s="44"/>
      <c r="O861" s="43"/>
    </row>
    <row r="862" ht="15.75" customHeight="1">
      <c r="K862" s="44"/>
      <c r="O862" s="43"/>
    </row>
    <row r="863" ht="15.75" customHeight="1">
      <c r="K863" s="44"/>
      <c r="O863" s="43"/>
    </row>
    <row r="864" ht="15.75" customHeight="1">
      <c r="K864" s="44"/>
      <c r="O864" s="43"/>
    </row>
    <row r="865" ht="15.75" customHeight="1">
      <c r="K865" s="44"/>
      <c r="O865" s="43"/>
    </row>
    <row r="866" ht="15.75" customHeight="1">
      <c r="K866" s="44"/>
      <c r="O866" s="43"/>
    </row>
    <row r="867" ht="15.75" customHeight="1">
      <c r="K867" s="44"/>
      <c r="O867" s="43"/>
    </row>
    <row r="868" ht="15.75" customHeight="1">
      <c r="K868" s="44"/>
      <c r="O868" s="43"/>
    </row>
    <row r="869" ht="15.75" customHeight="1">
      <c r="K869" s="44"/>
      <c r="O869" s="43"/>
    </row>
    <row r="870" ht="15.75" customHeight="1">
      <c r="K870" s="44"/>
      <c r="O870" s="43"/>
    </row>
    <row r="871" ht="15.75" customHeight="1">
      <c r="K871" s="44"/>
      <c r="O871" s="43"/>
    </row>
    <row r="872" ht="15.75" customHeight="1">
      <c r="K872" s="44"/>
      <c r="O872" s="43"/>
    </row>
    <row r="873" ht="15.75" customHeight="1">
      <c r="K873" s="44"/>
      <c r="O873" s="43"/>
    </row>
    <row r="874" ht="15.75" customHeight="1">
      <c r="K874" s="44"/>
      <c r="O874" s="43"/>
    </row>
    <row r="875" ht="15.75" customHeight="1">
      <c r="K875" s="44"/>
      <c r="O875" s="43"/>
    </row>
    <row r="876" ht="15.75" customHeight="1">
      <c r="K876" s="44"/>
      <c r="O876" s="43"/>
    </row>
    <row r="877" ht="15.75" customHeight="1">
      <c r="K877" s="44"/>
      <c r="O877" s="43"/>
    </row>
    <row r="878" ht="15.75" customHeight="1">
      <c r="K878" s="44"/>
      <c r="O878" s="43"/>
    </row>
    <row r="879" ht="15.75" customHeight="1">
      <c r="K879" s="44"/>
      <c r="O879" s="43"/>
    </row>
    <row r="880" ht="15.75" customHeight="1">
      <c r="K880" s="44"/>
      <c r="O880" s="43"/>
    </row>
    <row r="881" ht="15.75" customHeight="1">
      <c r="K881" s="44"/>
      <c r="O881" s="43"/>
    </row>
    <row r="882" ht="15.75" customHeight="1">
      <c r="K882" s="44"/>
      <c r="O882" s="43"/>
    </row>
    <row r="883" ht="15.75" customHeight="1">
      <c r="K883" s="44"/>
      <c r="O883" s="43"/>
    </row>
    <row r="884" ht="15.75" customHeight="1">
      <c r="K884" s="44"/>
      <c r="O884" s="43"/>
    </row>
    <row r="885" ht="15.75" customHeight="1">
      <c r="K885" s="44"/>
      <c r="O885" s="43"/>
    </row>
    <row r="886" ht="15.75" customHeight="1">
      <c r="K886" s="44"/>
      <c r="O886" s="43"/>
    </row>
    <row r="887" ht="15.75" customHeight="1">
      <c r="K887" s="44"/>
      <c r="O887" s="43"/>
    </row>
    <row r="888" ht="15.75" customHeight="1">
      <c r="K888" s="44"/>
      <c r="O888" s="43"/>
    </row>
    <row r="889" ht="15.75" customHeight="1">
      <c r="K889" s="44"/>
      <c r="O889" s="43"/>
    </row>
    <row r="890" ht="15.75" customHeight="1">
      <c r="K890" s="44"/>
      <c r="O890" s="43"/>
    </row>
    <row r="891" ht="15.75" customHeight="1">
      <c r="K891" s="44"/>
      <c r="O891" s="43"/>
    </row>
    <row r="892" ht="15.75" customHeight="1">
      <c r="K892" s="44"/>
      <c r="O892" s="43"/>
    </row>
    <row r="893" ht="15.75" customHeight="1">
      <c r="K893" s="44"/>
      <c r="O893" s="43"/>
    </row>
    <row r="894" ht="15.75" customHeight="1">
      <c r="K894" s="44"/>
      <c r="O894" s="43"/>
    </row>
    <row r="895" ht="15.75" customHeight="1">
      <c r="K895" s="44"/>
      <c r="O895" s="43"/>
    </row>
    <row r="896" ht="15.75" customHeight="1">
      <c r="K896" s="44"/>
      <c r="O896" s="43"/>
    </row>
    <row r="897" ht="15.75" customHeight="1">
      <c r="K897" s="44"/>
      <c r="O897" s="43"/>
    </row>
    <row r="898" ht="15.75" customHeight="1">
      <c r="K898" s="44"/>
      <c r="O898" s="43"/>
    </row>
    <row r="899" ht="15.75" customHeight="1">
      <c r="K899" s="44"/>
      <c r="O899" s="43"/>
    </row>
    <row r="900" ht="15.75" customHeight="1">
      <c r="K900" s="44"/>
      <c r="O900" s="43"/>
    </row>
    <row r="901" ht="15.75" customHeight="1">
      <c r="K901" s="44"/>
      <c r="O901" s="43"/>
    </row>
    <row r="902" ht="15.75" customHeight="1">
      <c r="K902" s="44"/>
      <c r="O902" s="43"/>
    </row>
    <row r="903" ht="15.75" customHeight="1">
      <c r="K903" s="44"/>
      <c r="O903" s="43"/>
    </row>
    <row r="904" ht="15.75" customHeight="1">
      <c r="K904" s="44"/>
      <c r="O904" s="43"/>
    </row>
    <row r="905" ht="15.75" customHeight="1">
      <c r="K905" s="44"/>
      <c r="O905" s="43"/>
    </row>
    <row r="906" ht="15.75" customHeight="1">
      <c r="K906" s="44"/>
      <c r="O906" s="43"/>
    </row>
    <row r="907" ht="15.75" customHeight="1">
      <c r="K907" s="44"/>
      <c r="O907" s="43"/>
    </row>
    <row r="908" ht="15.75" customHeight="1">
      <c r="K908" s="44"/>
      <c r="O908" s="43"/>
    </row>
    <row r="909" ht="15.75" customHeight="1">
      <c r="K909" s="44"/>
      <c r="O909" s="43"/>
    </row>
    <row r="910" ht="15.75" customHeight="1">
      <c r="K910" s="44"/>
      <c r="O910" s="43"/>
    </row>
    <row r="911" ht="15.75" customHeight="1">
      <c r="K911" s="44"/>
      <c r="O911" s="43"/>
    </row>
    <row r="912" ht="15.75" customHeight="1">
      <c r="K912" s="44"/>
      <c r="O912" s="43"/>
    </row>
    <row r="913" ht="15.75" customHeight="1">
      <c r="K913" s="44"/>
      <c r="O913" s="43"/>
    </row>
    <row r="914" ht="15.75" customHeight="1">
      <c r="K914" s="44"/>
      <c r="O914" s="43"/>
    </row>
    <row r="915" ht="15.75" customHeight="1">
      <c r="K915" s="44"/>
      <c r="O915" s="43"/>
    </row>
    <row r="916" ht="15.75" customHeight="1">
      <c r="K916" s="44"/>
      <c r="O916" s="43"/>
    </row>
    <row r="917" ht="15.75" customHeight="1">
      <c r="K917" s="44"/>
      <c r="O917" s="43"/>
    </row>
    <row r="918" ht="15.75" customHeight="1">
      <c r="K918" s="44"/>
      <c r="O918" s="43"/>
    </row>
    <row r="919" ht="15.75" customHeight="1">
      <c r="K919" s="44"/>
      <c r="O919" s="43"/>
    </row>
    <row r="920" ht="15.75" customHeight="1">
      <c r="K920" s="44"/>
      <c r="O920" s="43"/>
    </row>
    <row r="921" ht="15.75" customHeight="1">
      <c r="K921" s="44"/>
      <c r="O921" s="43"/>
    </row>
    <row r="922" ht="15.75" customHeight="1">
      <c r="K922" s="44"/>
      <c r="O922" s="43"/>
    </row>
    <row r="923" ht="15.75" customHeight="1">
      <c r="K923" s="44"/>
      <c r="O923" s="43"/>
    </row>
    <row r="924" ht="15.75" customHeight="1">
      <c r="K924" s="44"/>
      <c r="O924" s="43"/>
    </row>
    <row r="925" ht="15.75" customHeight="1">
      <c r="K925" s="44"/>
      <c r="O925" s="43"/>
    </row>
    <row r="926" ht="15.75" customHeight="1">
      <c r="K926" s="44"/>
      <c r="O926" s="43"/>
    </row>
    <row r="927" ht="15.75" customHeight="1">
      <c r="K927" s="44"/>
      <c r="O927" s="43"/>
    </row>
    <row r="928" ht="15.75" customHeight="1">
      <c r="K928" s="44"/>
      <c r="O928" s="43"/>
    </row>
    <row r="929" ht="15.75" customHeight="1">
      <c r="K929" s="44"/>
      <c r="O929" s="43"/>
    </row>
    <row r="930" ht="15.75" customHeight="1">
      <c r="K930" s="44"/>
      <c r="O930" s="43"/>
    </row>
    <row r="931" ht="15.75" customHeight="1">
      <c r="K931" s="44"/>
      <c r="O931" s="43"/>
    </row>
    <row r="932" ht="15.75" customHeight="1">
      <c r="K932" s="44"/>
      <c r="O932" s="43"/>
    </row>
    <row r="933" ht="15.75" customHeight="1">
      <c r="K933" s="44"/>
      <c r="O933" s="43"/>
    </row>
    <row r="934" ht="15.75" customHeight="1">
      <c r="K934" s="44"/>
      <c r="O934" s="43"/>
    </row>
    <row r="935" ht="15.75" customHeight="1">
      <c r="K935" s="44"/>
      <c r="O935" s="43"/>
    </row>
    <row r="936" ht="15.75" customHeight="1">
      <c r="K936" s="44"/>
      <c r="O936" s="43"/>
    </row>
    <row r="937" ht="15.75" customHeight="1">
      <c r="K937" s="44"/>
      <c r="O937" s="43"/>
    </row>
    <row r="938" ht="15.75" customHeight="1">
      <c r="K938" s="44"/>
      <c r="O938" s="43"/>
    </row>
    <row r="939" ht="15.75" customHeight="1">
      <c r="K939" s="44"/>
      <c r="O939" s="43"/>
    </row>
    <row r="940" ht="15.75" customHeight="1">
      <c r="K940" s="44"/>
      <c r="O940" s="43"/>
    </row>
    <row r="941" ht="15.75" customHeight="1">
      <c r="K941" s="44"/>
      <c r="O941" s="43"/>
    </row>
    <row r="942" ht="15.75" customHeight="1">
      <c r="K942" s="44"/>
      <c r="O942" s="43"/>
    </row>
    <row r="943" ht="15.75" customHeight="1">
      <c r="K943" s="44"/>
      <c r="O943" s="43"/>
    </row>
    <row r="944" ht="15.75" customHeight="1">
      <c r="K944" s="44"/>
      <c r="O944" s="43"/>
    </row>
    <row r="945" ht="15.75" customHeight="1">
      <c r="K945" s="44"/>
      <c r="O945" s="43"/>
    </row>
    <row r="946" ht="15.75" customHeight="1">
      <c r="K946" s="44"/>
      <c r="O946" s="43"/>
    </row>
    <row r="947" ht="15.75" customHeight="1">
      <c r="K947" s="44"/>
      <c r="O947" s="43"/>
    </row>
    <row r="948" ht="15.75" customHeight="1">
      <c r="K948" s="44"/>
      <c r="O948" s="43"/>
    </row>
    <row r="949" ht="15.75" customHeight="1">
      <c r="K949" s="44"/>
      <c r="O949" s="43"/>
    </row>
    <row r="950" ht="15.75" customHeight="1">
      <c r="K950" s="44"/>
      <c r="O950" s="43"/>
    </row>
    <row r="951" ht="15.75" customHeight="1">
      <c r="K951" s="44"/>
      <c r="O951" s="43"/>
    </row>
    <row r="952" ht="15.75" customHeight="1">
      <c r="K952" s="44"/>
      <c r="O952" s="43"/>
    </row>
    <row r="953" ht="15.75" customHeight="1">
      <c r="K953" s="44"/>
      <c r="O953" s="43"/>
    </row>
    <row r="954" ht="15.75" customHeight="1">
      <c r="K954" s="44"/>
      <c r="O954" s="43"/>
    </row>
    <row r="955" ht="15.75" customHeight="1">
      <c r="K955" s="44"/>
      <c r="O955" s="43"/>
    </row>
    <row r="956" ht="15.75" customHeight="1">
      <c r="K956" s="44"/>
      <c r="O956" s="43"/>
    </row>
    <row r="957" ht="15.75" customHeight="1">
      <c r="K957" s="44"/>
      <c r="O957" s="43"/>
    </row>
    <row r="958" ht="15.75" customHeight="1">
      <c r="K958" s="44"/>
      <c r="O958" s="43"/>
    </row>
    <row r="959" ht="15.75" customHeight="1">
      <c r="K959" s="44"/>
      <c r="O959" s="43"/>
    </row>
    <row r="960" ht="15.75" customHeight="1">
      <c r="K960" s="44"/>
      <c r="O960" s="43"/>
    </row>
    <row r="961" ht="15.75" customHeight="1">
      <c r="K961" s="44"/>
      <c r="O961" s="43"/>
    </row>
    <row r="962" ht="15.75" customHeight="1">
      <c r="K962" s="44"/>
      <c r="O962" s="43"/>
    </row>
    <row r="963" ht="15.75" customHeight="1">
      <c r="K963" s="44"/>
      <c r="O963" s="43"/>
    </row>
    <row r="964" ht="15.75" customHeight="1">
      <c r="K964" s="44"/>
      <c r="O964" s="43"/>
    </row>
    <row r="965" ht="15.75" customHeight="1">
      <c r="K965" s="44"/>
      <c r="O965" s="43"/>
    </row>
    <row r="966" ht="15.75" customHeight="1">
      <c r="K966" s="44"/>
      <c r="O966" s="43"/>
    </row>
    <row r="967" ht="15.75" customHeight="1">
      <c r="K967" s="44"/>
      <c r="O967" s="43"/>
    </row>
    <row r="968" ht="15.75" customHeight="1">
      <c r="K968" s="44"/>
      <c r="O968" s="43"/>
    </row>
    <row r="969" ht="15.75" customHeight="1">
      <c r="K969" s="44"/>
      <c r="O969" s="43"/>
    </row>
    <row r="970" ht="15.75" customHeight="1">
      <c r="K970" s="44"/>
      <c r="O970" s="43"/>
    </row>
    <row r="971" ht="15.75" customHeight="1">
      <c r="K971" s="44"/>
      <c r="O971" s="43"/>
    </row>
    <row r="972" ht="15.75" customHeight="1">
      <c r="K972" s="44"/>
      <c r="O972" s="43"/>
    </row>
    <row r="973" ht="15.75" customHeight="1">
      <c r="K973" s="44"/>
      <c r="O973" s="43"/>
    </row>
    <row r="974" ht="15.75" customHeight="1">
      <c r="K974" s="44"/>
      <c r="O974" s="43"/>
    </row>
    <row r="975" ht="15.75" customHeight="1">
      <c r="K975" s="44"/>
      <c r="O975" s="43"/>
    </row>
    <row r="976" ht="15.75" customHeight="1">
      <c r="K976" s="44"/>
      <c r="O976" s="43"/>
    </row>
    <row r="977" ht="15.75" customHeight="1">
      <c r="K977" s="44"/>
      <c r="O977" s="43"/>
    </row>
    <row r="978" ht="15.75" customHeight="1">
      <c r="K978" s="44"/>
      <c r="O978" s="43"/>
    </row>
    <row r="979" ht="15.75" customHeight="1">
      <c r="K979" s="44"/>
      <c r="O979" s="43"/>
    </row>
    <row r="980" ht="15.75" customHeight="1">
      <c r="K980" s="44"/>
      <c r="O980" s="43"/>
    </row>
    <row r="981" ht="15.75" customHeight="1">
      <c r="K981" s="44"/>
      <c r="O981" s="43"/>
    </row>
    <row r="982" ht="15.75" customHeight="1">
      <c r="K982" s="44"/>
      <c r="O982" s="43"/>
    </row>
    <row r="983" ht="15.75" customHeight="1">
      <c r="K983" s="44"/>
      <c r="O983" s="43"/>
    </row>
    <row r="984" ht="15.75" customHeight="1">
      <c r="K984" s="44"/>
      <c r="O984" s="43"/>
    </row>
    <row r="985" ht="15.75" customHeight="1">
      <c r="K985" s="44"/>
      <c r="O985" s="43"/>
    </row>
    <row r="986" ht="15.75" customHeight="1">
      <c r="K986" s="44"/>
      <c r="O986" s="43"/>
    </row>
    <row r="987" ht="15.75" customHeight="1">
      <c r="K987" s="44"/>
      <c r="O987" s="43"/>
    </row>
    <row r="988" ht="15.75" customHeight="1">
      <c r="K988" s="44"/>
      <c r="O988" s="43"/>
    </row>
    <row r="989" ht="15.75" customHeight="1">
      <c r="K989" s="44"/>
      <c r="O989" s="43"/>
    </row>
    <row r="990" ht="15.75" customHeight="1">
      <c r="K990" s="44"/>
      <c r="O990" s="43"/>
    </row>
    <row r="991" ht="15.75" customHeight="1">
      <c r="K991" s="44"/>
      <c r="O991" s="43"/>
    </row>
    <row r="992" ht="15.75" customHeight="1">
      <c r="K992" s="44"/>
      <c r="O992" s="43"/>
    </row>
    <row r="993" ht="15.75" customHeight="1">
      <c r="K993" s="44"/>
      <c r="O993" s="43"/>
    </row>
    <row r="994" ht="15.75" customHeight="1">
      <c r="K994" s="44"/>
      <c r="O994" s="43"/>
    </row>
    <row r="995" ht="15.75" customHeight="1">
      <c r="K995" s="44"/>
      <c r="O995" s="43"/>
    </row>
    <row r="996" ht="15.75" customHeight="1">
      <c r="K996" s="44"/>
      <c r="O996" s="43"/>
    </row>
    <row r="997" ht="15.75" customHeight="1">
      <c r="K997" s="44"/>
      <c r="O997" s="43"/>
    </row>
    <row r="998" ht="15.75" customHeight="1">
      <c r="K998" s="44"/>
      <c r="O998" s="43"/>
    </row>
    <row r="999" ht="15.75" customHeight="1">
      <c r="K999" s="44"/>
      <c r="O999" s="43"/>
    </row>
    <row r="1000" ht="15.75" customHeight="1">
      <c r="K1000" s="44"/>
      <c r="O1000" s="43"/>
    </row>
    <row r="1001" ht="15.75" customHeight="1">
      <c r="K1001" s="44"/>
      <c r="O1001" s="43"/>
    </row>
    <row r="1002" ht="15.75" customHeight="1">
      <c r="K1002" s="44"/>
      <c r="O1002" s="43"/>
    </row>
    <row r="1003" ht="15.75" customHeight="1">
      <c r="K1003" s="44"/>
      <c r="O1003" s="43"/>
    </row>
    <row r="1004" ht="15.75" customHeight="1">
      <c r="K1004" s="44"/>
      <c r="O1004" s="43"/>
    </row>
    <row r="1005" ht="15.75" customHeight="1">
      <c r="K1005" s="44"/>
      <c r="O1005" s="43"/>
    </row>
    <row r="1006" ht="15.75" customHeight="1">
      <c r="K1006" s="44"/>
      <c r="O1006" s="43"/>
    </row>
    <row r="1007" ht="15.75" customHeight="1">
      <c r="K1007" s="44"/>
      <c r="O1007" s="43"/>
    </row>
    <row r="1008" ht="15.75" customHeight="1">
      <c r="K1008" s="44"/>
      <c r="O1008" s="43"/>
    </row>
    <row r="1009" ht="15.75" customHeight="1">
      <c r="K1009" s="44"/>
      <c r="O1009" s="43"/>
    </row>
    <row r="1010" ht="15.75" customHeight="1">
      <c r="K1010" s="44"/>
      <c r="O1010" s="43"/>
    </row>
    <row r="1011" ht="15.75" customHeight="1">
      <c r="K1011" s="44"/>
      <c r="O1011" s="43"/>
    </row>
    <row r="1012" ht="15.75" customHeight="1">
      <c r="K1012" s="44"/>
      <c r="O1012" s="43"/>
    </row>
    <row r="1013" ht="15.75" customHeight="1">
      <c r="K1013" s="44"/>
      <c r="O1013" s="43"/>
    </row>
    <row r="1014" ht="15.75" customHeight="1">
      <c r="K1014" s="44"/>
      <c r="O1014" s="43"/>
    </row>
    <row r="1015" ht="15.75" customHeight="1">
      <c r="K1015" s="44"/>
      <c r="O1015" s="43"/>
    </row>
    <row r="1016" ht="15.75" customHeight="1">
      <c r="K1016" s="44"/>
      <c r="O1016" s="43"/>
    </row>
    <row r="1017" ht="15.75" customHeight="1">
      <c r="K1017" s="44"/>
      <c r="O1017" s="43"/>
    </row>
    <row r="1018" ht="15.75" customHeight="1">
      <c r="K1018" s="44"/>
      <c r="O1018" s="43"/>
    </row>
  </sheetData>
  <autoFilter ref="$A$3:$AG$69"/>
  <customSheetViews>
    <customSheetView guid="{D148EFB1-F3A1-46F3-899A-45208A15D6CF}" filter="1" showAutoFilter="1">
      <autoFilter ref="$B$3:$O$50">
        <filterColumn colId="13">
          <filters>
            <filter val="4.80%"/>
            <filter val="0.09%"/>
            <filter val="8.12%"/>
            <filter val="99.87%"/>
            <filter val="16.72%"/>
            <filter val="27.93%"/>
            <filter val="3.98%"/>
            <filter val="71.41%"/>
            <filter val="67.47%"/>
            <filter val="35.52%"/>
            <filter val="100.00%"/>
            <filter val="0.44%"/>
            <filter val="0.00%"/>
            <filter val="46.37%"/>
            <filter val="20.57%"/>
            <filter val="25.48%"/>
            <filter val="6.68%"/>
            <filter val="23.53%"/>
            <filter val="0.73%"/>
            <filter val="97.68%"/>
            <filter val="29.28%"/>
            <filter val="41.26%"/>
            <filter val="61.81%"/>
            <filter val="16.12%"/>
            <filter val="7.14%"/>
            <filter val="0.93%"/>
            <filter val="4.67%"/>
            <filter val="37.44%"/>
            <filter val="44.45%"/>
            <filter val="26.23%"/>
            <filter val="6.70%"/>
            <filter val="6.52%"/>
            <filter val="11.30%"/>
            <filter val="31.27%"/>
          </filters>
        </filterColumn>
      </autoFilter>
    </customSheetView>
  </customSheetViews>
  <mergeCells count="3">
    <mergeCell ref="E2:G2"/>
    <mergeCell ref="I2:J2"/>
    <mergeCell ref="R35:T35"/>
  </mergeCells>
  <conditionalFormatting sqref="O4:O69">
    <cfRule type="cellIs" dxfId="0" priority="1" operator="between">
      <formula>0</formula>
      <formula>0.49</formula>
    </cfRule>
  </conditionalFormatting>
  <conditionalFormatting sqref="O4:O69">
    <cfRule type="cellIs" dxfId="1" priority="2" operator="between">
      <formula>0.5</formula>
      <formula>0.69</formula>
    </cfRule>
  </conditionalFormatting>
  <conditionalFormatting sqref="O4:O69">
    <cfRule type="cellIs" dxfId="2" priority="3" operator="between">
      <formula>0.7</formula>
      <formula>1</formula>
    </cfRule>
  </conditionalFormatting>
  <hyperlinks>
    <hyperlink r:id="rId1" ref="E3"/>
    <hyperlink r:id="rId2" ref="F3"/>
    <hyperlink r:id="rId3" ref="G3"/>
    <hyperlink r:id="rId4" location="gid=0" ref="J9"/>
    <hyperlink r:id="rId5" location="gid=0" ref="J14"/>
  </hyperlinks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7.0" ySplit="2.0" topLeftCell="H3" activePane="bottomRight" state="frozen"/>
      <selection activeCell="H1" sqref="H1" pane="topRight"/>
      <selection activeCell="A3" sqref="A3" pane="bottomLeft"/>
      <selection activeCell="H3" sqref="H3" pane="bottomRight"/>
    </sheetView>
  </sheetViews>
  <sheetFormatPr customHeight="1" defaultColWidth="12.63" defaultRowHeight="15.0"/>
  <cols>
    <col customWidth="1" min="1" max="1" width="3.88"/>
    <col customWidth="1" min="2" max="2" width="2.88"/>
    <col customWidth="1" min="3" max="3" width="26.63"/>
    <col customWidth="1" min="4" max="4" width="26.25"/>
    <col customWidth="1" min="5" max="5" width="28.63"/>
    <col customWidth="1" min="6" max="6" width="18.75"/>
    <col customWidth="1" min="7" max="7" width="13.75"/>
    <col customWidth="1" min="8" max="54" width="3.88"/>
    <col customWidth="1" min="55" max="68" width="5.38"/>
    <col customWidth="1" min="69" max="77" width="2.5"/>
  </cols>
  <sheetData>
    <row r="1">
      <c r="H1" s="45" t="s">
        <v>219</v>
      </c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W1" s="46"/>
      <c r="BX1" s="46"/>
      <c r="BY1" s="46"/>
    </row>
    <row r="2">
      <c r="B2" s="7" t="s">
        <v>2</v>
      </c>
      <c r="C2" s="4" t="s">
        <v>3</v>
      </c>
      <c r="D2" s="5" t="s">
        <v>5</v>
      </c>
      <c r="E2" s="5" t="s">
        <v>6</v>
      </c>
      <c r="F2" s="5" t="s">
        <v>7</v>
      </c>
      <c r="G2" s="47" t="s">
        <v>8</v>
      </c>
      <c r="H2" s="48">
        <v>1.0</v>
      </c>
      <c r="I2" s="48">
        <v>2.0</v>
      </c>
      <c r="J2" s="48">
        <v>3.0</v>
      </c>
      <c r="K2" s="48">
        <v>4.0</v>
      </c>
      <c r="L2" s="48">
        <v>5.0</v>
      </c>
      <c r="M2" s="48">
        <v>6.0</v>
      </c>
      <c r="N2" s="48">
        <v>9.0</v>
      </c>
      <c r="O2" s="48">
        <v>10.0</v>
      </c>
      <c r="P2" s="48">
        <v>12.0</v>
      </c>
      <c r="Q2" s="48">
        <v>13.0</v>
      </c>
      <c r="R2" s="48">
        <v>15.0</v>
      </c>
      <c r="S2" s="48">
        <v>16.0</v>
      </c>
      <c r="T2" s="48">
        <v>17.0</v>
      </c>
      <c r="U2" s="48">
        <v>18.0</v>
      </c>
      <c r="V2" s="48">
        <v>19.0</v>
      </c>
      <c r="W2" s="48">
        <v>21.0</v>
      </c>
      <c r="X2" s="48">
        <v>27.0</v>
      </c>
      <c r="Y2" s="48">
        <v>30.0</v>
      </c>
      <c r="Z2" s="48">
        <v>31.0</v>
      </c>
      <c r="AA2" s="48">
        <v>32.0</v>
      </c>
      <c r="AB2" s="48">
        <v>33.0</v>
      </c>
      <c r="AC2" s="48">
        <v>34.0</v>
      </c>
      <c r="AD2" s="48">
        <v>35.0</v>
      </c>
      <c r="AE2" s="48">
        <v>36.0</v>
      </c>
      <c r="AF2" s="48">
        <v>37.0</v>
      </c>
      <c r="AG2" s="48">
        <v>38.0</v>
      </c>
      <c r="AH2" s="48">
        <v>39.0</v>
      </c>
      <c r="AI2" s="48">
        <v>40.0</v>
      </c>
      <c r="AJ2" s="48">
        <v>41.0</v>
      </c>
      <c r="AK2" s="48">
        <v>42.0</v>
      </c>
      <c r="AL2" s="48">
        <v>44.0</v>
      </c>
      <c r="AM2" s="48">
        <v>45.0</v>
      </c>
      <c r="AN2" s="48">
        <v>48.0</v>
      </c>
      <c r="AO2" s="48">
        <v>50.0</v>
      </c>
      <c r="AP2" s="48">
        <v>52.0</v>
      </c>
      <c r="AQ2" s="48">
        <v>55.0</v>
      </c>
      <c r="AR2" s="48">
        <v>56.0</v>
      </c>
      <c r="AS2" s="48">
        <v>57.0</v>
      </c>
      <c r="AT2" s="48">
        <v>58.0</v>
      </c>
      <c r="AU2" s="48">
        <v>59.0</v>
      </c>
      <c r="AV2" s="48">
        <v>60.0</v>
      </c>
      <c r="AW2" s="48">
        <v>61.0</v>
      </c>
      <c r="AX2" s="48">
        <v>62.0</v>
      </c>
      <c r="AY2" s="48">
        <v>63.0</v>
      </c>
      <c r="AZ2" s="48">
        <v>64.0</v>
      </c>
      <c r="BA2" s="48">
        <v>66.0</v>
      </c>
      <c r="BB2" s="48">
        <v>68.0</v>
      </c>
      <c r="BC2" s="48">
        <v>74.0</v>
      </c>
      <c r="BD2" s="48">
        <v>75.0</v>
      </c>
      <c r="BE2" s="48">
        <v>76.0</v>
      </c>
      <c r="BF2" s="48">
        <v>77.0</v>
      </c>
      <c r="BG2" s="48">
        <v>78.0</v>
      </c>
      <c r="BH2" s="48">
        <v>79.0</v>
      </c>
      <c r="BI2" s="48">
        <v>80.0</v>
      </c>
      <c r="BJ2" s="48">
        <v>82.0</v>
      </c>
      <c r="BK2" s="48">
        <v>83.0</v>
      </c>
      <c r="BL2" s="48">
        <v>84.0</v>
      </c>
      <c r="BM2" s="48">
        <v>87.0</v>
      </c>
      <c r="BN2" s="48">
        <v>88.0</v>
      </c>
      <c r="BO2" s="48">
        <v>89.0</v>
      </c>
      <c r="BP2" s="48">
        <v>90.0</v>
      </c>
      <c r="BQ2" s="46"/>
      <c r="BR2" s="46"/>
      <c r="BS2" s="46"/>
      <c r="BT2" s="46"/>
      <c r="BU2" s="46"/>
      <c r="BV2" s="46"/>
    </row>
    <row r="3">
      <c r="B3" s="10">
        <v>0.0</v>
      </c>
      <c r="C3" s="11" t="s">
        <v>16</v>
      </c>
      <c r="D3" s="12" t="s">
        <v>18</v>
      </c>
      <c r="E3" s="12" t="s">
        <v>19</v>
      </c>
      <c r="F3" s="11" t="s">
        <v>20</v>
      </c>
      <c r="G3" s="13" t="s">
        <v>21</v>
      </c>
      <c r="H3" s="49" t="s">
        <v>220</v>
      </c>
      <c r="I3" s="49" t="s">
        <v>220</v>
      </c>
      <c r="J3" s="49" t="s">
        <v>220</v>
      </c>
      <c r="K3" s="49" t="s">
        <v>220</v>
      </c>
      <c r="L3" s="49" t="s">
        <v>220</v>
      </c>
      <c r="M3" s="49" t="s">
        <v>220</v>
      </c>
      <c r="N3" s="49" t="s">
        <v>220</v>
      </c>
      <c r="O3" s="49" t="s">
        <v>220</v>
      </c>
      <c r="P3" s="49" t="s">
        <v>220</v>
      </c>
      <c r="Q3" s="49" t="s">
        <v>220</v>
      </c>
      <c r="R3" s="49" t="s">
        <v>220</v>
      </c>
      <c r="S3" s="49" t="s">
        <v>220</v>
      </c>
      <c r="T3" s="49" t="s">
        <v>220</v>
      </c>
      <c r="U3" s="49" t="s">
        <v>220</v>
      </c>
      <c r="V3" s="49" t="s">
        <v>220</v>
      </c>
      <c r="W3" s="49" t="s">
        <v>220</v>
      </c>
      <c r="X3" s="49" t="s">
        <v>220</v>
      </c>
      <c r="Y3" s="49" t="s">
        <v>220</v>
      </c>
      <c r="Z3" s="49" t="s">
        <v>220</v>
      </c>
      <c r="AA3" s="49" t="s">
        <v>220</v>
      </c>
      <c r="AB3" s="49" t="s">
        <v>220</v>
      </c>
      <c r="AC3" s="49" t="s">
        <v>220</v>
      </c>
      <c r="AD3" s="49" t="s">
        <v>220</v>
      </c>
      <c r="AE3" s="49" t="s">
        <v>220</v>
      </c>
      <c r="AF3" s="49" t="s">
        <v>220</v>
      </c>
      <c r="AG3" s="49" t="s">
        <v>220</v>
      </c>
      <c r="AH3" s="49" t="s">
        <v>220</v>
      </c>
      <c r="AI3" s="49" t="s">
        <v>220</v>
      </c>
      <c r="AJ3" s="49" t="s">
        <v>220</v>
      </c>
      <c r="AK3" s="49" t="s">
        <v>220</v>
      </c>
      <c r="AL3" s="49" t="s">
        <v>220</v>
      </c>
      <c r="AM3" s="49" t="s">
        <v>220</v>
      </c>
      <c r="AN3" s="49" t="s">
        <v>220</v>
      </c>
      <c r="AO3" s="49" t="s">
        <v>220</v>
      </c>
      <c r="AP3" s="49" t="s">
        <v>220</v>
      </c>
      <c r="AQ3" s="49" t="s">
        <v>220</v>
      </c>
      <c r="AR3" s="49" t="s">
        <v>220</v>
      </c>
      <c r="AS3" s="49" t="s">
        <v>220</v>
      </c>
      <c r="AT3" s="49" t="s">
        <v>220</v>
      </c>
      <c r="AU3" s="49" t="s">
        <v>220</v>
      </c>
      <c r="AV3" s="49" t="s">
        <v>220</v>
      </c>
      <c r="AW3" s="49" t="s">
        <v>220</v>
      </c>
      <c r="AX3" s="49" t="s">
        <v>220</v>
      </c>
      <c r="AY3" s="49" t="s">
        <v>220</v>
      </c>
      <c r="AZ3" s="49" t="s">
        <v>220</v>
      </c>
      <c r="BA3" s="49" t="s">
        <v>220</v>
      </c>
      <c r="BB3" s="49" t="s">
        <v>220</v>
      </c>
      <c r="BC3" s="49" t="s">
        <v>221</v>
      </c>
      <c r="BD3" s="49" t="s">
        <v>221</v>
      </c>
      <c r="BE3" s="49" t="s">
        <v>221</v>
      </c>
      <c r="BF3" s="49" t="s">
        <v>221</v>
      </c>
      <c r="BG3" s="49" t="s">
        <v>221</v>
      </c>
      <c r="BH3" s="49" t="s">
        <v>221</v>
      </c>
      <c r="BI3" s="49" t="s">
        <v>221</v>
      </c>
      <c r="BJ3" s="49" t="s">
        <v>221</v>
      </c>
      <c r="BK3" s="49" t="s">
        <v>221</v>
      </c>
      <c r="BL3" s="49" t="s">
        <v>221</v>
      </c>
      <c r="BM3" s="49" t="s">
        <v>221</v>
      </c>
      <c r="BN3" s="49" t="s">
        <v>221</v>
      </c>
      <c r="BO3" s="49" t="s">
        <v>221</v>
      </c>
      <c r="BP3" s="49" t="s">
        <v>221</v>
      </c>
    </row>
    <row r="4">
      <c r="B4" s="10">
        <v>1.0</v>
      </c>
      <c r="C4" s="11" t="s">
        <v>222</v>
      </c>
      <c r="D4" s="13" t="s">
        <v>29</v>
      </c>
      <c r="E4" s="12" t="s">
        <v>29</v>
      </c>
      <c r="F4" s="13"/>
      <c r="G4" s="13" t="s">
        <v>21</v>
      </c>
      <c r="H4" s="49" t="s">
        <v>220</v>
      </c>
      <c r="I4" s="49" t="s">
        <v>220</v>
      </c>
      <c r="J4" s="49" t="s">
        <v>220</v>
      </c>
      <c r="K4" s="49" t="s">
        <v>220</v>
      </c>
      <c r="L4" s="49" t="s">
        <v>220</v>
      </c>
      <c r="M4" s="49" t="s">
        <v>220</v>
      </c>
      <c r="N4" s="49" t="s">
        <v>220</v>
      </c>
      <c r="O4" s="49" t="s">
        <v>220</v>
      </c>
      <c r="P4" s="49" t="s">
        <v>220</v>
      </c>
      <c r="Q4" s="49" t="s">
        <v>220</v>
      </c>
      <c r="R4" s="49" t="s">
        <v>220</v>
      </c>
      <c r="S4" s="49" t="s">
        <v>220</v>
      </c>
      <c r="T4" s="49" t="s">
        <v>220</v>
      </c>
      <c r="U4" s="49" t="s">
        <v>220</v>
      </c>
      <c r="V4" s="49" t="s">
        <v>220</v>
      </c>
      <c r="W4" s="49" t="s">
        <v>220</v>
      </c>
      <c r="X4" s="49" t="s">
        <v>220</v>
      </c>
      <c r="Y4" s="49" t="s">
        <v>220</v>
      </c>
      <c r="Z4" s="49" t="s">
        <v>220</v>
      </c>
      <c r="AA4" s="49" t="s">
        <v>220</v>
      </c>
      <c r="AB4" s="49" t="s">
        <v>220</v>
      </c>
      <c r="AC4" s="49" t="s">
        <v>220</v>
      </c>
      <c r="AD4" s="49" t="s">
        <v>220</v>
      </c>
      <c r="AE4" s="49" t="s">
        <v>220</v>
      </c>
      <c r="AF4" s="49" t="s">
        <v>220</v>
      </c>
      <c r="AG4" s="49" t="s">
        <v>220</v>
      </c>
      <c r="AH4" s="49" t="s">
        <v>220</v>
      </c>
      <c r="AI4" s="49" t="s">
        <v>220</v>
      </c>
      <c r="AJ4" s="49" t="s">
        <v>220</v>
      </c>
      <c r="AK4" s="49" t="s">
        <v>220</v>
      </c>
      <c r="AL4" s="49" t="s">
        <v>220</v>
      </c>
      <c r="AM4" s="49" t="s">
        <v>220</v>
      </c>
      <c r="AN4" s="49" t="s">
        <v>220</v>
      </c>
      <c r="AO4" s="49" t="s">
        <v>220</v>
      </c>
      <c r="AP4" s="49" t="s">
        <v>220</v>
      </c>
      <c r="AQ4" s="49" t="s">
        <v>220</v>
      </c>
      <c r="AR4" s="49" t="s">
        <v>220</v>
      </c>
      <c r="AS4" s="49" t="s">
        <v>220</v>
      </c>
      <c r="AT4" s="49" t="s">
        <v>220</v>
      </c>
      <c r="AU4" s="49" t="s">
        <v>220</v>
      </c>
      <c r="AV4" s="49" t="s">
        <v>220</v>
      </c>
      <c r="AW4" s="49" t="s">
        <v>220</v>
      </c>
      <c r="AX4" s="49" t="s">
        <v>220</v>
      </c>
      <c r="AY4" s="49" t="s">
        <v>220</v>
      </c>
      <c r="AZ4" s="49" t="s">
        <v>220</v>
      </c>
      <c r="BA4" s="49" t="s">
        <v>220</v>
      </c>
      <c r="BB4" s="49" t="s">
        <v>220</v>
      </c>
      <c r="BC4" s="49" t="s">
        <v>221</v>
      </c>
      <c r="BD4" s="49" t="s">
        <v>221</v>
      </c>
      <c r="BE4" s="49" t="s">
        <v>221</v>
      </c>
      <c r="BF4" s="49" t="s">
        <v>221</v>
      </c>
      <c r="BG4" s="49" t="s">
        <v>221</v>
      </c>
      <c r="BH4" s="49" t="s">
        <v>221</v>
      </c>
      <c r="BI4" s="49" t="s">
        <v>221</v>
      </c>
      <c r="BJ4" s="49" t="s">
        <v>221</v>
      </c>
      <c r="BK4" s="49" t="s">
        <v>221</v>
      </c>
      <c r="BL4" s="49"/>
      <c r="BM4" s="49" t="s">
        <v>221</v>
      </c>
      <c r="BN4" s="49" t="s">
        <v>221</v>
      </c>
      <c r="BO4" s="49" t="s">
        <v>221</v>
      </c>
      <c r="BP4" s="49" t="s">
        <v>221</v>
      </c>
    </row>
    <row r="5">
      <c r="B5" s="19">
        <v>2.0</v>
      </c>
      <c r="C5" s="13" t="s">
        <v>4</v>
      </c>
      <c r="D5" s="13" t="s">
        <v>34</v>
      </c>
      <c r="E5" s="12" t="s">
        <v>35</v>
      </c>
      <c r="F5" s="11" t="s">
        <v>4</v>
      </c>
      <c r="G5" s="13" t="s">
        <v>21</v>
      </c>
      <c r="H5" s="49" t="s">
        <v>221</v>
      </c>
      <c r="I5" s="50" t="s">
        <v>221</v>
      </c>
      <c r="J5" s="50" t="s">
        <v>221</v>
      </c>
      <c r="K5" s="50" t="s">
        <v>221</v>
      </c>
      <c r="L5" s="50" t="s">
        <v>221</v>
      </c>
      <c r="M5" s="50" t="s">
        <v>221</v>
      </c>
      <c r="N5" s="50" t="s">
        <v>221</v>
      </c>
      <c r="O5" s="50" t="s">
        <v>221</v>
      </c>
      <c r="P5" s="50" t="s">
        <v>221</v>
      </c>
      <c r="Q5" s="50" t="s">
        <v>221</v>
      </c>
      <c r="R5" s="50" t="s">
        <v>221</v>
      </c>
      <c r="S5" s="50" t="s">
        <v>221</v>
      </c>
      <c r="T5" s="51"/>
      <c r="U5" s="51"/>
      <c r="V5" s="51"/>
      <c r="W5" s="50" t="s">
        <v>221</v>
      </c>
      <c r="X5" s="50" t="s">
        <v>221</v>
      </c>
      <c r="Y5" s="50" t="s">
        <v>221</v>
      </c>
      <c r="Z5" s="51"/>
      <c r="AA5" s="50" t="s">
        <v>221</v>
      </c>
      <c r="AB5" s="50" t="s">
        <v>221</v>
      </c>
      <c r="AC5" s="51"/>
      <c r="AD5" s="50" t="s">
        <v>221</v>
      </c>
      <c r="AE5" s="50" t="s">
        <v>221</v>
      </c>
      <c r="AF5" s="50" t="s">
        <v>221</v>
      </c>
      <c r="AG5" s="50" t="s">
        <v>221</v>
      </c>
      <c r="AH5" s="51"/>
      <c r="AI5" s="50" t="s">
        <v>221</v>
      </c>
      <c r="AJ5" s="50" t="s">
        <v>221</v>
      </c>
      <c r="AK5" s="50" t="s">
        <v>221</v>
      </c>
      <c r="AL5" s="50" t="s">
        <v>221</v>
      </c>
      <c r="AM5" s="50" t="s">
        <v>221</v>
      </c>
      <c r="AN5" s="51"/>
      <c r="AO5" s="51"/>
      <c r="AP5" s="50" t="s">
        <v>221</v>
      </c>
      <c r="AQ5" s="51"/>
      <c r="AR5" s="50" t="s">
        <v>221</v>
      </c>
      <c r="AS5" s="50" t="s">
        <v>221</v>
      </c>
      <c r="AT5" s="50" t="s">
        <v>221</v>
      </c>
      <c r="AU5" s="50" t="s">
        <v>221</v>
      </c>
      <c r="AV5" s="50" t="s">
        <v>221</v>
      </c>
      <c r="AW5" s="50" t="s">
        <v>221</v>
      </c>
      <c r="AX5" s="50" t="s">
        <v>221</v>
      </c>
      <c r="AY5" s="50" t="s">
        <v>221</v>
      </c>
      <c r="AZ5" s="50" t="s">
        <v>221</v>
      </c>
      <c r="BA5" s="50" t="s">
        <v>221</v>
      </c>
      <c r="BB5" s="50" t="s">
        <v>221</v>
      </c>
      <c r="BC5" s="49" t="s">
        <v>221</v>
      </c>
      <c r="BD5" s="49" t="s">
        <v>221</v>
      </c>
      <c r="BE5" s="49" t="s">
        <v>221</v>
      </c>
      <c r="BF5" s="49" t="s">
        <v>221</v>
      </c>
      <c r="BG5" s="49" t="s">
        <v>221</v>
      </c>
      <c r="BH5" s="49" t="s">
        <v>221</v>
      </c>
      <c r="BI5" s="49" t="s">
        <v>221</v>
      </c>
      <c r="BJ5" s="49" t="s">
        <v>221</v>
      </c>
      <c r="BK5" s="49" t="s">
        <v>221</v>
      </c>
      <c r="BL5" s="49"/>
      <c r="BM5" s="49" t="s">
        <v>221</v>
      </c>
      <c r="BN5" s="49" t="s">
        <v>221</v>
      </c>
      <c r="BO5" s="49" t="s">
        <v>221</v>
      </c>
      <c r="BP5" s="49" t="s">
        <v>221</v>
      </c>
    </row>
    <row r="6">
      <c r="B6" s="10">
        <v>3.0</v>
      </c>
      <c r="C6" s="13" t="s">
        <v>36</v>
      </c>
      <c r="D6" s="13" t="s">
        <v>38</v>
      </c>
      <c r="E6" s="12" t="s">
        <v>39</v>
      </c>
      <c r="F6" s="11" t="s">
        <v>36</v>
      </c>
      <c r="G6" s="13" t="s">
        <v>21</v>
      </c>
      <c r="J6" s="50" t="s">
        <v>221</v>
      </c>
      <c r="K6" s="51"/>
      <c r="L6" s="50" t="s">
        <v>221</v>
      </c>
      <c r="M6" s="50" t="s">
        <v>221</v>
      </c>
      <c r="N6" s="51"/>
      <c r="O6" s="51"/>
      <c r="P6" s="51"/>
      <c r="Q6" s="50" t="s">
        <v>221</v>
      </c>
      <c r="R6" s="51"/>
      <c r="S6" s="51"/>
      <c r="T6" s="51"/>
      <c r="U6" s="51"/>
      <c r="V6" s="51"/>
      <c r="W6" s="51"/>
      <c r="X6" s="51"/>
      <c r="Y6" s="51"/>
      <c r="Z6" s="51"/>
      <c r="AA6" s="50" t="s">
        <v>221</v>
      </c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0" t="s">
        <v>221</v>
      </c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BC6" s="49"/>
      <c r="BD6" s="49" t="s">
        <v>221</v>
      </c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</row>
    <row r="7">
      <c r="B7" s="19">
        <v>4.0</v>
      </c>
      <c r="C7" s="11" t="s">
        <v>40</v>
      </c>
      <c r="D7" s="13" t="s">
        <v>70</v>
      </c>
      <c r="E7" s="12"/>
      <c r="F7" s="11" t="s">
        <v>43</v>
      </c>
      <c r="G7" s="13" t="s">
        <v>21</v>
      </c>
      <c r="H7" s="49" t="s">
        <v>220</v>
      </c>
      <c r="I7" s="49" t="s">
        <v>220</v>
      </c>
      <c r="J7" s="49" t="s">
        <v>220</v>
      </c>
      <c r="K7" s="49" t="s">
        <v>220</v>
      </c>
      <c r="L7" s="49" t="s">
        <v>220</v>
      </c>
      <c r="M7" s="49" t="s">
        <v>220</v>
      </c>
      <c r="N7" s="49" t="s">
        <v>220</v>
      </c>
      <c r="O7" s="49" t="s">
        <v>220</v>
      </c>
      <c r="P7" s="49" t="s">
        <v>220</v>
      </c>
      <c r="Q7" s="49" t="s">
        <v>220</v>
      </c>
      <c r="R7" s="49" t="s">
        <v>220</v>
      </c>
      <c r="S7" s="49" t="s">
        <v>220</v>
      </c>
      <c r="T7" s="49" t="s">
        <v>220</v>
      </c>
      <c r="U7" s="49" t="s">
        <v>220</v>
      </c>
      <c r="V7" s="49" t="s">
        <v>220</v>
      </c>
      <c r="W7" s="49" t="s">
        <v>220</v>
      </c>
      <c r="X7" s="49" t="s">
        <v>220</v>
      </c>
      <c r="Y7" s="49" t="s">
        <v>220</v>
      </c>
      <c r="Z7" s="49" t="s">
        <v>220</v>
      </c>
      <c r="AA7" s="49" t="s">
        <v>220</v>
      </c>
      <c r="AB7" s="49" t="s">
        <v>220</v>
      </c>
      <c r="AC7" s="49" t="s">
        <v>220</v>
      </c>
      <c r="AD7" s="49" t="s">
        <v>220</v>
      </c>
      <c r="AE7" s="49" t="s">
        <v>220</v>
      </c>
      <c r="AF7" s="49" t="s">
        <v>220</v>
      </c>
      <c r="AG7" s="49" t="s">
        <v>220</v>
      </c>
      <c r="AH7" s="49" t="s">
        <v>220</v>
      </c>
      <c r="AI7" s="49" t="s">
        <v>220</v>
      </c>
      <c r="AJ7" s="49" t="s">
        <v>220</v>
      </c>
      <c r="AK7" s="49" t="s">
        <v>220</v>
      </c>
      <c r="AL7" s="49" t="s">
        <v>220</v>
      </c>
      <c r="AM7" s="49" t="s">
        <v>220</v>
      </c>
      <c r="AN7" s="49" t="s">
        <v>220</v>
      </c>
      <c r="AO7" s="49" t="s">
        <v>220</v>
      </c>
      <c r="AP7" s="49" t="s">
        <v>220</v>
      </c>
      <c r="AQ7" s="49" t="s">
        <v>220</v>
      </c>
      <c r="AR7" s="49" t="s">
        <v>220</v>
      </c>
      <c r="AS7" s="49" t="s">
        <v>220</v>
      </c>
      <c r="AT7" s="49" t="s">
        <v>220</v>
      </c>
      <c r="AU7" s="49" t="s">
        <v>220</v>
      </c>
      <c r="AV7" s="49" t="s">
        <v>220</v>
      </c>
      <c r="AW7" s="49" t="s">
        <v>220</v>
      </c>
      <c r="AX7" s="49" t="s">
        <v>220</v>
      </c>
      <c r="AY7" s="49" t="s">
        <v>220</v>
      </c>
      <c r="AZ7" s="49" t="s">
        <v>220</v>
      </c>
      <c r="BA7" s="49" t="s">
        <v>220</v>
      </c>
      <c r="BB7" s="49" t="s">
        <v>220</v>
      </c>
      <c r="BC7" s="49" t="s">
        <v>221</v>
      </c>
      <c r="BD7" s="49" t="s">
        <v>221</v>
      </c>
      <c r="BE7" s="49" t="s">
        <v>221</v>
      </c>
      <c r="BF7" s="49" t="s">
        <v>221</v>
      </c>
      <c r="BG7" s="49" t="s">
        <v>221</v>
      </c>
      <c r="BH7" s="49" t="s">
        <v>221</v>
      </c>
      <c r="BI7" s="49" t="s">
        <v>221</v>
      </c>
      <c r="BJ7" s="49" t="s">
        <v>221</v>
      </c>
      <c r="BK7" s="49" t="s">
        <v>221</v>
      </c>
      <c r="BL7" s="49" t="s">
        <v>221</v>
      </c>
      <c r="BM7" s="49" t="s">
        <v>221</v>
      </c>
      <c r="BN7" s="49" t="s">
        <v>221</v>
      </c>
      <c r="BO7" s="49" t="s">
        <v>221</v>
      </c>
      <c r="BP7" s="49" t="s">
        <v>221</v>
      </c>
    </row>
    <row r="8">
      <c r="B8" s="10">
        <v>5.0</v>
      </c>
      <c r="C8" s="15" t="s">
        <v>45</v>
      </c>
      <c r="D8" s="13" t="s">
        <v>47</v>
      </c>
      <c r="E8" s="12"/>
      <c r="F8" s="11" t="s">
        <v>223</v>
      </c>
      <c r="G8" s="13" t="s">
        <v>21</v>
      </c>
      <c r="H8" s="49" t="s">
        <v>220</v>
      </c>
      <c r="I8" s="49" t="s">
        <v>220</v>
      </c>
      <c r="J8" s="49" t="s">
        <v>220</v>
      </c>
      <c r="K8" s="49" t="s">
        <v>220</v>
      </c>
      <c r="L8" s="49" t="s">
        <v>220</v>
      </c>
      <c r="M8" s="49" t="s">
        <v>220</v>
      </c>
      <c r="N8" s="49" t="s">
        <v>220</v>
      </c>
      <c r="O8" s="49" t="s">
        <v>220</v>
      </c>
      <c r="P8" s="49" t="s">
        <v>220</v>
      </c>
      <c r="Q8" s="49" t="s">
        <v>220</v>
      </c>
      <c r="R8" s="49" t="s">
        <v>220</v>
      </c>
      <c r="S8" s="49" t="s">
        <v>220</v>
      </c>
      <c r="T8" s="49" t="s">
        <v>220</v>
      </c>
      <c r="U8" s="49" t="s">
        <v>220</v>
      </c>
      <c r="V8" s="49" t="s">
        <v>220</v>
      </c>
      <c r="W8" s="49" t="s">
        <v>220</v>
      </c>
      <c r="X8" s="49" t="s">
        <v>220</v>
      </c>
      <c r="Y8" s="49" t="s">
        <v>220</v>
      </c>
      <c r="Z8" s="49" t="s">
        <v>220</v>
      </c>
      <c r="AA8" s="49" t="s">
        <v>220</v>
      </c>
      <c r="AB8" s="49" t="s">
        <v>220</v>
      </c>
      <c r="AC8" s="49" t="s">
        <v>220</v>
      </c>
      <c r="AD8" s="49" t="s">
        <v>220</v>
      </c>
      <c r="AE8" s="49" t="s">
        <v>220</v>
      </c>
      <c r="AF8" s="49" t="s">
        <v>220</v>
      </c>
      <c r="AG8" s="49" t="s">
        <v>220</v>
      </c>
      <c r="AH8" s="49" t="s">
        <v>220</v>
      </c>
      <c r="AI8" s="49" t="s">
        <v>220</v>
      </c>
      <c r="AJ8" s="49" t="s">
        <v>220</v>
      </c>
      <c r="AK8" s="49" t="s">
        <v>220</v>
      </c>
      <c r="AL8" s="49" t="s">
        <v>220</v>
      </c>
      <c r="AM8" s="49" t="s">
        <v>220</v>
      </c>
      <c r="AN8" s="49" t="s">
        <v>220</v>
      </c>
      <c r="AO8" s="49" t="s">
        <v>220</v>
      </c>
      <c r="AP8" s="49" t="s">
        <v>220</v>
      </c>
      <c r="AQ8" s="49" t="s">
        <v>220</v>
      </c>
      <c r="AR8" s="49" t="s">
        <v>220</v>
      </c>
      <c r="AS8" s="49" t="s">
        <v>220</v>
      </c>
      <c r="AT8" s="49" t="s">
        <v>220</v>
      </c>
      <c r="AU8" s="49" t="s">
        <v>220</v>
      </c>
      <c r="AV8" s="49" t="s">
        <v>220</v>
      </c>
      <c r="AW8" s="49" t="s">
        <v>220</v>
      </c>
      <c r="AX8" s="49" t="s">
        <v>220</v>
      </c>
      <c r="AY8" s="49" t="s">
        <v>220</v>
      </c>
      <c r="AZ8" s="49" t="s">
        <v>220</v>
      </c>
      <c r="BA8" s="49" t="s">
        <v>220</v>
      </c>
      <c r="BB8" s="49" t="s">
        <v>220</v>
      </c>
      <c r="BC8" s="49" t="s">
        <v>221</v>
      </c>
      <c r="BD8" s="49" t="s">
        <v>221</v>
      </c>
      <c r="BE8" s="49" t="s">
        <v>221</v>
      </c>
      <c r="BF8" s="49" t="s">
        <v>221</v>
      </c>
      <c r="BG8" s="49" t="s">
        <v>221</v>
      </c>
      <c r="BH8" s="49" t="s">
        <v>221</v>
      </c>
      <c r="BI8" s="49" t="s">
        <v>221</v>
      </c>
      <c r="BJ8" s="49" t="s">
        <v>221</v>
      </c>
      <c r="BK8" s="49" t="s">
        <v>221</v>
      </c>
      <c r="BL8" s="49" t="s">
        <v>221</v>
      </c>
      <c r="BM8" s="49" t="s">
        <v>221</v>
      </c>
      <c r="BN8" s="49" t="s">
        <v>221</v>
      </c>
      <c r="BO8" s="49" t="s">
        <v>221</v>
      </c>
      <c r="BP8" s="49"/>
    </row>
    <row r="9" ht="16.5" customHeight="1">
      <c r="B9" s="19">
        <v>6.0</v>
      </c>
      <c r="C9" s="11" t="s">
        <v>53</v>
      </c>
      <c r="D9" s="11" t="s">
        <v>55</v>
      </c>
      <c r="E9" s="12"/>
      <c r="F9" s="11" t="s">
        <v>56</v>
      </c>
      <c r="G9" s="11" t="s">
        <v>224</v>
      </c>
      <c r="H9" s="49" t="s">
        <v>220</v>
      </c>
      <c r="I9" s="49" t="s">
        <v>220</v>
      </c>
      <c r="J9" s="49" t="s">
        <v>220</v>
      </c>
      <c r="K9" s="49" t="s">
        <v>220</v>
      </c>
      <c r="L9" s="49" t="s">
        <v>220</v>
      </c>
      <c r="M9" s="49" t="s">
        <v>220</v>
      </c>
      <c r="N9" s="49" t="s">
        <v>220</v>
      </c>
      <c r="O9" s="49" t="s">
        <v>220</v>
      </c>
      <c r="P9" s="49" t="s">
        <v>220</v>
      </c>
      <c r="Q9" s="49" t="s">
        <v>220</v>
      </c>
      <c r="R9" s="49" t="s">
        <v>220</v>
      </c>
      <c r="S9" s="49" t="s">
        <v>220</v>
      </c>
      <c r="T9" s="49" t="s">
        <v>220</v>
      </c>
      <c r="U9" s="49" t="s">
        <v>220</v>
      </c>
      <c r="V9" s="49" t="s">
        <v>220</v>
      </c>
      <c r="W9" s="49" t="s">
        <v>220</v>
      </c>
      <c r="X9" s="49" t="s">
        <v>220</v>
      </c>
      <c r="Y9" s="49" t="s">
        <v>220</v>
      </c>
      <c r="Z9" s="49" t="s">
        <v>220</v>
      </c>
      <c r="AA9" s="49" t="s">
        <v>220</v>
      </c>
      <c r="AB9" s="49" t="s">
        <v>220</v>
      </c>
      <c r="AC9" s="49" t="s">
        <v>220</v>
      </c>
      <c r="AD9" s="49" t="s">
        <v>220</v>
      </c>
      <c r="AE9" s="49" t="s">
        <v>220</v>
      </c>
      <c r="AF9" s="49" t="s">
        <v>220</v>
      </c>
      <c r="AG9" s="49" t="s">
        <v>220</v>
      </c>
      <c r="AH9" s="49" t="s">
        <v>220</v>
      </c>
      <c r="AI9" s="49" t="s">
        <v>220</v>
      </c>
      <c r="AJ9" s="49" t="s">
        <v>220</v>
      </c>
      <c r="AK9" s="49" t="s">
        <v>220</v>
      </c>
      <c r="AL9" s="49" t="s">
        <v>220</v>
      </c>
      <c r="AM9" s="49" t="s">
        <v>220</v>
      </c>
      <c r="AN9" s="49" t="s">
        <v>220</v>
      </c>
      <c r="AO9" s="49" t="s">
        <v>220</v>
      </c>
      <c r="AP9" s="49" t="s">
        <v>220</v>
      </c>
      <c r="AQ9" s="49" t="s">
        <v>220</v>
      </c>
      <c r="AR9" s="49" t="s">
        <v>220</v>
      </c>
      <c r="AS9" s="49" t="s">
        <v>220</v>
      </c>
      <c r="AT9" s="49" t="s">
        <v>220</v>
      </c>
      <c r="AU9" s="49" t="s">
        <v>220</v>
      </c>
      <c r="AV9" s="49" t="s">
        <v>220</v>
      </c>
      <c r="AW9" s="49" t="s">
        <v>220</v>
      </c>
      <c r="AX9" s="49" t="s">
        <v>220</v>
      </c>
      <c r="AY9" s="49" t="s">
        <v>220</v>
      </c>
      <c r="AZ9" s="49" t="s">
        <v>220</v>
      </c>
      <c r="BA9" s="49" t="s">
        <v>220</v>
      </c>
      <c r="BB9" s="49" t="s">
        <v>220</v>
      </c>
      <c r="BC9" s="49" t="s">
        <v>221</v>
      </c>
      <c r="BD9" s="49" t="s">
        <v>221</v>
      </c>
      <c r="BE9" s="49" t="s">
        <v>221</v>
      </c>
      <c r="BF9" s="49" t="s">
        <v>221</v>
      </c>
      <c r="BG9" s="49" t="s">
        <v>221</v>
      </c>
      <c r="BH9" s="49" t="s">
        <v>221</v>
      </c>
      <c r="BI9" s="49" t="s">
        <v>221</v>
      </c>
      <c r="BJ9" s="49" t="s">
        <v>221</v>
      </c>
      <c r="BK9" s="49" t="s">
        <v>221</v>
      </c>
      <c r="BL9" s="49" t="s">
        <v>221</v>
      </c>
      <c r="BM9" s="49" t="s">
        <v>221</v>
      </c>
      <c r="BN9" s="49" t="s">
        <v>221</v>
      </c>
      <c r="BO9" s="49" t="s">
        <v>221</v>
      </c>
      <c r="BP9" s="49" t="s">
        <v>221</v>
      </c>
    </row>
    <row r="10">
      <c r="B10" s="10">
        <v>7.0</v>
      </c>
      <c r="C10" s="13" t="s">
        <v>59</v>
      </c>
      <c r="E10" s="12" t="s">
        <v>61</v>
      </c>
      <c r="F10" s="11" t="s">
        <v>225</v>
      </c>
      <c r="G10" s="13" t="s">
        <v>226</v>
      </c>
      <c r="H10" s="46"/>
      <c r="I10" s="51"/>
      <c r="J10" s="50" t="s">
        <v>221</v>
      </c>
      <c r="K10" s="50" t="s">
        <v>221</v>
      </c>
      <c r="L10" s="50" t="s">
        <v>221</v>
      </c>
      <c r="M10" s="51"/>
      <c r="N10" s="51"/>
      <c r="O10" s="51"/>
      <c r="P10" s="50" t="s">
        <v>221</v>
      </c>
      <c r="Q10" s="50" t="s">
        <v>221</v>
      </c>
      <c r="R10" s="51"/>
      <c r="S10" s="50" t="s">
        <v>221</v>
      </c>
      <c r="T10" s="51"/>
      <c r="U10" s="51"/>
      <c r="V10" s="51"/>
      <c r="W10" s="50" t="s">
        <v>221</v>
      </c>
      <c r="X10" s="51"/>
      <c r="Y10" s="51"/>
      <c r="Z10" s="51"/>
      <c r="AA10" s="51"/>
      <c r="AB10" s="51"/>
      <c r="AC10" s="51"/>
      <c r="AD10" s="50" t="s">
        <v>221</v>
      </c>
      <c r="AE10" s="51"/>
      <c r="AF10" s="51"/>
      <c r="AG10" s="50" t="s">
        <v>221</v>
      </c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</row>
    <row r="11">
      <c r="B11" s="19">
        <v>8.0</v>
      </c>
      <c r="C11" s="11" t="s">
        <v>63</v>
      </c>
      <c r="E11" s="12" t="s">
        <v>65</v>
      </c>
      <c r="F11" s="11" t="s">
        <v>56</v>
      </c>
      <c r="G11" s="13" t="s">
        <v>226</v>
      </c>
      <c r="H11" s="49" t="s">
        <v>220</v>
      </c>
      <c r="I11" s="49" t="s">
        <v>220</v>
      </c>
      <c r="J11" s="49" t="s">
        <v>220</v>
      </c>
      <c r="K11" s="49" t="s">
        <v>220</v>
      </c>
      <c r="L11" s="49" t="s">
        <v>220</v>
      </c>
      <c r="M11" s="49" t="s">
        <v>220</v>
      </c>
      <c r="N11" s="49" t="s">
        <v>220</v>
      </c>
      <c r="O11" s="49" t="s">
        <v>220</v>
      </c>
      <c r="P11" s="49" t="s">
        <v>220</v>
      </c>
      <c r="Q11" s="49" t="s">
        <v>220</v>
      </c>
      <c r="R11" s="49" t="s">
        <v>220</v>
      </c>
      <c r="S11" s="49" t="s">
        <v>220</v>
      </c>
      <c r="T11" s="49" t="s">
        <v>220</v>
      </c>
      <c r="U11" s="49" t="s">
        <v>220</v>
      </c>
      <c r="V11" s="49" t="s">
        <v>220</v>
      </c>
      <c r="W11" s="49" t="s">
        <v>220</v>
      </c>
      <c r="X11" s="49" t="s">
        <v>220</v>
      </c>
      <c r="Y11" s="49" t="s">
        <v>220</v>
      </c>
      <c r="Z11" s="49" t="s">
        <v>220</v>
      </c>
      <c r="AA11" s="49" t="s">
        <v>220</v>
      </c>
      <c r="AB11" s="49" t="s">
        <v>220</v>
      </c>
      <c r="AC11" s="49" t="s">
        <v>220</v>
      </c>
      <c r="AD11" s="49" t="s">
        <v>220</v>
      </c>
      <c r="AE11" s="49" t="s">
        <v>220</v>
      </c>
      <c r="AF11" s="49" t="s">
        <v>220</v>
      </c>
      <c r="AG11" s="49" t="s">
        <v>220</v>
      </c>
      <c r="AH11" s="49" t="s">
        <v>220</v>
      </c>
      <c r="AI11" s="49" t="s">
        <v>220</v>
      </c>
      <c r="AJ11" s="49" t="s">
        <v>220</v>
      </c>
      <c r="AK11" s="49" t="s">
        <v>220</v>
      </c>
      <c r="AL11" s="49" t="s">
        <v>220</v>
      </c>
      <c r="AM11" s="49" t="s">
        <v>220</v>
      </c>
      <c r="AN11" s="49" t="s">
        <v>220</v>
      </c>
      <c r="AO11" s="49" t="s">
        <v>220</v>
      </c>
      <c r="AP11" s="49" t="s">
        <v>220</v>
      </c>
      <c r="AQ11" s="49" t="s">
        <v>220</v>
      </c>
      <c r="AR11" s="49" t="s">
        <v>220</v>
      </c>
      <c r="AS11" s="49" t="s">
        <v>220</v>
      </c>
      <c r="AT11" s="49" t="s">
        <v>220</v>
      </c>
      <c r="AU11" s="49" t="s">
        <v>220</v>
      </c>
      <c r="AV11" s="49" t="s">
        <v>220</v>
      </c>
      <c r="AW11" s="49" t="s">
        <v>220</v>
      </c>
      <c r="AX11" s="49" t="s">
        <v>220</v>
      </c>
      <c r="AY11" s="49" t="s">
        <v>220</v>
      </c>
      <c r="AZ11" s="49" t="s">
        <v>220</v>
      </c>
      <c r="BA11" s="49" t="s">
        <v>220</v>
      </c>
      <c r="BB11" s="49" t="s">
        <v>220</v>
      </c>
      <c r="BC11" s="49" t="s">
        <v>221</v>
      </c>
      <c r="BD11" s="49" t="s">
        <v>221</v>
      </c>
      <c r="BE11" s="49" t="s">
        <v>221</v>
      </c>
      <c r="BF11" s="49" t="s">
        <v>221</v>
      </c>
      <c r="BG11" s="49" t="s">
        <v>221</v>
      </c>
      <c r="BH11" s="49" t="s">
        <v>221</v>
      </c>
      <c r="BI11" s="49" t="s">
        <v>221</v>
      </c>
      <c r="BJ11" s="49" t="s">
        <v>221</v>
      </c>
      <c r="BK11" s="49" t="s">
        <v>221</v>
      </c>
      <c r="BL11" s="49" t="s">
        <v>221</v>
      </c>
      <c r="BM11" s="49" t="s">
        <v>221</v>
      </c>
      <c r="BN11" s="49" t="s">
        <v>221</v>
      </c>
      <c r="BO11" s="49" t="s">
        <v>221</v>
      </c>
      <c r="BP11" s="49" t="s">
        <v>221</v>
      </c>
    </row>
    <row r="12">
      <c r="B12" s="10">
        <v>9.0</v>
      </c>
      <c r="C12" s="11" t="s">
        <v>68</v>
      </c>
      <c r="E12" s="12" t="s">
        <v>71</v>
      </c>
      <c r="F12" s="11" t="s">
        <v>72</v>
      </c>
      <c r="G12" s="13" t="s">
        <v>226</v>
      </c>
      <c r="H12" s="49" t="s">
        <v>220</v>
      </c>
      <c r="I12" s="49" t="s">
        <v>220</v>
      </c>
      <c r="J12" s="49" t="s">
        <v>220</v>
      </c>
      <c r="K12" s="49" t="s">
        <v>220</v>
      </c>
      <c r="L12" s="49" t="s">
        <v>220</v>
      </c>
      <c r="M12" s="49" t="s">
        <v>220</v>
      </c>
      <c r="N12" s="49" t="s">
        <v>220</v>
      </c>
      <c r="O12" s="49" t="s">
        <v>220</v>
      </c>
      <c r="P12" s="49" t="s">
        <v>220</v>
      </c>
      <c r="Q12" s="49" t="s">
        <v>220</v>
      </c>
      <c r="R12" s="49" t="s">
        <v>220</v>
      </c>
      <c r="S12" s="49" t="s">
        <v>220</v>
      </c>
      <c r="T12" s="49" t="s">
        <v>220</v>
      </c>
      <c r="U12" s="49" t="s">
        <v>220</v>
      </c>
      <c r="V12" s="49" t="s">
        <v>220</v>
      </c>
      <c r="W12" s="49" t="s">
        <v>220</v>
      </c>
      <c r="X12" s="49" t="s">
        <v>220</v>
      </c>
      <c r="Y12" s="49" t="s">
        <v>220</v>
      </c>
      <c r="Z12" s="49" t="s">
        <v>220</v>
      </c>
      <c r="AA12" s="49" t="s">
        <v>220</v>
      </c>
      <c r="AB12" s="49" t="s">
        <v>220</v>
      </c>
      <c r="AC12" s="49" t="s">
        <v>220</v>
      </c>
      <c r="AD12" s="49" t="s">
        <v>220</v>
      </c>
      <c r="AE12" s="49" t="s">
        <v>220</v>
      </c>
      <c r="AF12" s="49" t="s">
        <v>220</v>
      </c>
      <c r="AG12" s="49" t="s">
        <v>220</v>
      </c>
      <c r="AH12" s="49" t="s">
        <v>220</v>
      </c>
      <c r="AI12" s="49" t="s">
        <v>220</v>
      </c>
      <c r="AJ12" s="49" t="s">
        <v>220</v>
      </c>
      <c r="AK12" s="49" t="s">
        <v>220</v>
      </c>
      <c r="AL12" s="49" t="s">
        <v>220</v>
      </c>
      <c r="AM12" s="49" t="s">
        <v>220</v>
      </c>
      <c r="AN12" s="49" t="s">
        <v>220</v>
      </c>
      <c r="AO12" s="49" t="s">
        <v>220</v>
      </c>
      <c r="AP12" s="49" t="s">
        <v>220</v>
      </c>
      <c r="AQ12" s="49" t="s">
        <v>220</v>
      </c>
      <c r="AR12" s="49" t="s">
        <v>220</v>
      </c>
      <c r="AS12" s="49" t="s">
        <v>220</v>
      </c>
      <c r="AT12" s="49" t="s">
        <v>220</v>
      </c>
      <c r="AU12" s="49" t="s">
        <v>220</v>
      </c>
      <c r="AV12" s="49" t="s">
        <v>220</v>
      </c>
      <c r="AW12" s="49" t="s">
        <v>220</v>
      </c>
      <c r="AX12" s="49" t="s">
        <v>220</v>
      </c>
      <c r="AY12" s="49" t="s">
        <v>220</v>
      </c>
      <c r="AZ12" s="49" t="s">
        <v>220</v>
      </c>
      <c r="BA12" s="49" t="s">
        <v>220</v>
      </c>
      <c r="BB12" s="49" t="s">
        <v>220</v>
      </c>
      <c r="BC12" s="49" t="s">
        <v>221</v>
      </c>
      <c r="BD12" s="49" t="s">
        <v>221</v>
      </c>
      <c r="BE12" s="49" t="s">
        <v>221</v>
      </c>
      <c r="BF12" s="49" t="s">
        <v>221</v>
      </c>
      <c r="BG12" s="49" t="s">
        <v>221</v>
      </c>
      <c r="BH12" s="49" t="s">
        <v>221</v>
      </c>
      <c r="BI12" s="49" t="s">
        <v>221</v>
      </c>
      <c r="BJ12" s="49" t="s">
        <v>221</v>
      </c>
      <c r="BK12" s="49" t="s">
        <v>221</v>
      </c>
      <c r="BL12" s="49" t="s">
        <v>221</v>
      </c>
      <c r="BM12" s="49" t="s">
        <v>221</v>
      </c>
      <c r="BN12" s="49" t="s">
        <v>221</v>
      </c>
      <c r="BO12" s="49" t="s">
        <v>221</v>
      </c>
      <c r="BP12" s="49" t="s">
        <v>221</v>
      </c>
    </row>
    <row r="13">
      <c r="B13" s="19">
        <v>10.0</v>
      </c>
      <c r="C13" s="42" t="s">
        <v>227</v>
      </c>
      <c r="E13" s="13" t="s">
        <v>42</v>
      </c>
      <c r="G13" s="13" t="s">
        <v>226</v>
      </c>
      <c r="H13" s="49" t="s">
        <v>220</v>
      </c>
      <c r="I13" s="49" t="s">
        <v>220</v>
      </c>
      <c r="J13" s="49" t="s">
        <v>220</v>
      </c>
      <c r="K13" s="49" t="s">
        <v>220</v>
      </c>
      <c r="L13" s="49" t="s">
        <v>220</v>
      </c>
      <c r="M13" s="49" t="s">
        <v>220</v>
      </c>
      <c r="N13" s="49" t="s">
        <v>220</v>
      </c>
      <c r="O13" s="49" t="s">
        <v>220</v>
      </c>
      <c r="P13" s="49" t="s">
        <v>220</v>
      </c>
      <c r="Q13" s="49" t="s">
        <v>220</v>
      </c>
      <c r="R13" s="49" t="s">
        <v>220</v>
      </c>
      <c r="S13" s="49" t="s">
        <v>220</v>
      </c>
      <c r="T13" s="49" t="s">
        <v>220</v>
      </c>
      <c r="U13" s="49" t="s">
        <v>220</v>
      </c>
      <c r="V13" s="49" t="s">
        <v>220</v>
      </c>
      <c r="W13" s="49" t="s">
        <v>220</v>
      </c>
      <c r="X13" s="49" t="s">
        <v>220</v>
      </c>
      <c r="Y13" s="49" t="s">
        <v>220</v>
      </c>
      <c r="Z13" s="49" t="s">
        <v>220</v>
      </c>
      <c r="AA13" s="49" t="s">
        <v>220</v>
      </c>
      <c r="AB13" s="49" t="s">
        <v>220</v>
      </c>
      <c r="AC13" s="49" t="s">
        <v>220</v>
      </c>
      <c r="AD13" s="49" t="s">
        <v>220</v>
      </c>
      <c r="AE13" s="49" t="s">
        <v>220</v>
      </c>
      <c r="AF13" s="49" t="s">
        <v>220</v>
      </c>
      <c r="AG13" s="49" t="s">
        <v>220</v>
      </c>
      <c r="AH13" s="49" t="s">
        <v>220</v>
      </c>
      <c r="AI13" s="49" t="s">
        <v>220</v>
      </c>
      <c r="AJ13" s="49" t="s">
        <v>220</v>
      </c>
      <c r="AK13" s="49" t="s">
        <v>220</v>
      </c>
      <c r="AL13" s="49" t="s">
        <v>220</v>
      </c>
      <c r="AM13" s="49" t="s">
        <v>220</v>
      </c>
      <c r="AN13" s="49" t="s">
        <v>220</v>
      </c>
      <c r="AO13" s="49" t="s">
        <v>220</v>
      </c>
      <c r="AP13" s="49" t="s">
        <v>220</v>
      </c>
      <c r="AQ13" s="49" t="s">
        <v>220</v>
      </c>
      <c r="AR13" s="49" t="s">
        <v>220</v>
      </c>
      <c r="AS13" s="49" t="s">
        <v>220</v>
      </c>
      <c r="AT13" s="49" t="s">
        <v>220</v>
      </c>
      <c r="AU13" s="49" t="s">
        <v>220</v>
      </c>
      <c r="AV13" s="49" t="s">
        <v>220</v>
      </c>
      <c r="AW13" s="49" t="s">
        <v>220</v>
      </c>
      <c r="AX13" s="49" t="s">
        <v>220</v>
      </c>
      <c r="AY13" s="49" t="s">
        <v>220</v>
      </c>
      <c r="AZ13" s="49" t="s">
        <v>220</v>
      </c>
      <c r="BA13" s="49" t="s">
        <v>220</v>
      </c>
      <c r="BB13" s="49" t="s">
        <v>220</v>
      </c>
      <c r="BC13" s="49" t="s">
        <v>221</v>
      </c>
      <c r="BD13" s="49" t="s">
        <v>221</v>
      </c>
      <c r="BE13" s="49" t="s">
        <v>221</v>
      </c>
      <c r="BF13" s="49" t="s">
        <v>221</v>
      </c>
      <c r="BG13" s="49" t="s">
        <v>221</v>
      </c>
      <c r="BH13" s="49" t="s">
        <v>221</v>
      </c>
      <c r="BI13" s="49" t="s">
        <v>221</v>
      </c>
      <c r="BJ13" s="49" t="s">
        <v>221</v>
      </c>
      <c r="BK13" s="49" t="s">
        <v>221</v>
      </c>
      <c r="BL13" s="49" t="s">
        <v>221</v>
      </c>
      <c r="BM13" s="49" t="s">
        <v>221</v>
      </c>
      <c r="BN13" s="49" t="s">
        <v>221</v>
      </c>
      <c r="BO13" s="49" t="s">
        <v>221</v>
      </c>
      <c r="BP13" s="49" t="s">
        <v>221</v>
      </c>
    </row>
    <row r="14">
      <c r="B14" s="10">
        <v>11.0</v>
      </c>
      <c r="C14" s="13" t="s">
        <v>78</v>
      </c>
      <c r="D14" s="13" t="s">
        <v>80</v>
      </c>
      <c r="E14" s="12" t="s">
        <v>81</v>
      </c>
      <c r="F14" s="11" t="s">
        <v>82</v>
      </c>
      <c r="G14" s="13" t="s">
        <v>89</v>
      </c>
      <c r="H14" s="52"/>
      <c r="I14" s="50" t="s">
        <v>221</v>
      </c>
      <c r="J14" s="50" t="s">
        <v>221</v>
      </c>
      <c r="K14" s="50" t="s">
        <v>221</v>
      </c>
      <c r="L14" s="50" t="s">
        <v>221</v>
      </c>
      <c r="M14" s="50" t="s">
        <v>221</v>
      </c>
      <c r="N14" s="50" t="s">
        <v>221</v>
      </c>
      <c r="O14" s="50" t="s">
        <v>221</v>
      </c>
      <c r="P14" s="50" t="s">
        <v>221</v>
      </c>
      <c r="Q14" s="50" t="s">
        <v>221</v>
      </c>
      <c r="R14" s="50" t="s">
        <v>221</v>
      </c>
      <c r="S14" s="51"/>
      <c r="T14" s="51"/>
      <c r="U14" s="51"/>
      <c r="V14" s="51"/>
      <c r="W14" s="50" t="s">
        <v>221</v>
      </c>
      <c r="X14" s="50" t="s">
        <v>221</v>
      </c>
      <c r="Y14" s="51"/>
      <c r="Z14" s="51"/>
      <c r="AA14" s="50" t="s">
        <v>221</v>
      </c>
      <c r="AB14" s="51"/>
      <c r="AC14" s="51"/>
      <c r="AD14" s="50" t="s">
        <v>221</v>
      </c>
      <c r="AE14" s="50" t="s">
        <v>221</v>
      </c>
      <c r="AF14" s="50" t="s">
        <v>221</v>
      </c>
      <c r="AG14" s="50" t="s">
        <v>221</v>
      </c>
      <c r="AH14" s="50" t="s">
        <v>221</v>
      </c>
      <c r="AI14" s="51"/>
      <c r="AJ14" s="50" t="s">
        <v>221</v>
      </c>
      <c r="AK14" s="50" t="s">
        <v>221</v>
      </c>
      <c r="AL14" s="50" t="s">
        <v>221</v>
      </c>
      <c r="AM14" s="50" t="s">
        <v>221</v>
      </c>
      <c r="AN14" s="51"/>
      <c r="AO14" s="51"/>
      <c r="AP14" s="50" t="s">
        <v>221</v>
      </c>
      <c r="AQ14" s="51"/>
      <c r="AR14" s="50" t="s">
        <v>221</v>
      </c>
      <c r="AS14" s="50" t="s">
        <v>221</v>
      </c>
      <c r="AT14" s="50" t="s">
        <v>221</v>
      </c>
      <c r="AU14" s="50" t="s">
        <v>221</v>
      </c>
      <c r="AV14" s="50" t="s">
        <v>221</v>
      </c>
      <c r="AW14" s="50" t="s">
        <v>221</v>
      </c>
      <c r="AX14" s="50" t="s">
        <v>221</v>
      </c>
      <c r="AY14" s="50" t="s">
        <v>221</v>
      </c>
      <c r="AZ14" s="51"/>
      <c r="BA14" s="50" t="s">
        <v>221</v>
      </c>
      <c r="BB14" s="50" t="s">
        <v>221</v>
      </c>
      <c r="BC14" s="49"/>
      <c r="BD14" s="49"/>
      <c r="BE14" s="49"/>
      <c r="BF14" s="49"/>
      <c r="BG14" s="49"/>
      <c r="BH14" s="49"/>
      <c r="BI14" s="49"/>
      <c r="BJ14" s="49"/>
      <c r="BK14" s="49"/>
      <c r="BL14" s="49" t="s">
        <v>221</v>
      </c>
      <c r="BM14" s="49" t="s">
        <v>221</v>
      </c>
      <c r="BN14" s="49" t="s">
        <v>221</v>
      </c>
      <c r="BO14" s="49"/>
      <c r="BP14" s="49"/>
    </row>
    <row r="15">
      <c r="B15" s="19">
        <v>12.0</v>
      </c>
      <c r="C15" s="13" t="s">
        <v>86</v>
      </c>
      <c r="D15" s="13" t="s">
        <v>228</v>
      </c>
      <c r="E15" s="12"/>
      <c r="F15" s="13"/>
      <c r="G15" s="13" t="s">
        <v>89</v>
      </c>
      <c r="H15" s="52"/>
      <c r="I15" s="50" t="s">
        <v>221</v>
      </c>
      <c r="J15" s="50" t="s">
        <v>221</v>
      </c>
      <c r="K15" s="50" t="s">
        <v>221</v>
      </c>
      <c r="L15" s="50" t="s">
        <v>221</v>
      </c>
      <c r="M15" s="50" t="s">
        <v>221</v>
      </c>
      <c r="N15" s="50" t="s">
        <v>221</v>
      </c>
      <c r="O15" s="50" t="s">
        <v>221</v>
      </c>
      <c r="P15" s="50" t="s">
        <v>221</v>
      </c>
      <c r="Q15" s="50" t="s">
        <v>221</v>
      </c>
      <c r="R15" s="50" t="s">
        <v>221</v>
      </c>
      <c r="S15" s="51"/>
      <c r="T15" s="51"/>
      <c r="U15" s="51"/>
      <c r="V15" s="51"/>
      <c r="W15" s="50" t="s">
        <v>221</v>
      </c>
      <c r="X15" s="50" t="s">
        <v>221</v>
      </c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0" t="s">
        <v>221</v>
      </c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0" t="s">
        <v>221</v>
      </c>
      <c r="AX15" s="50" t="s">
        <v>221</v>
      </c>
      <c r="AY15" s="51"/>
      <c r="AZ15" s="51"/>
      <c r="BA15" s="50" t="s">
        <v>221</v>
      </c>
      <c r="BB15" s="51"/>
      <c r="BC15" s="49"/>
      <c r="BD15" s="49"/>
      <c r="BE15" s="49"/>
      <c r="BF15" s="49" t="s">
        <v>221</v>
      </c>
      <c r="BG15" s="49"/>
      <c r="BH15" s="49"/>
      <c r="BI15" s="49"/>
      <c r="BJ15" s="49"/>
      <c r="BK15" s="49"/>
      <c r="BL15" s="49"/>
      <c r="BM15" s="49"/>
      <c r="BN15" s="49"/>
      <c r="BO15" s="49" t="s">
        <v>221</v>
      </c>
      <c r="BP15" s="49"/>
    </row>
    <row r="16">
      <c r="B16" s="10">
        <v>13.0</v>
      </c>
      <c r="C16" s="13" t="s">
        <v>90</v>
      </c>
      <c r="D16" s="11" t="s">
        <v>91</v>
      </c>
      <c r="E16" s="12" t="s">
        <v>92</v>
      </c>
      <c r="F16" s="11" t="s">
        <v>93</v>
      </c>
      <c r="G16" s="13" t="s">
        <v>89</v>
      </c>
      <c r="H16" s="49" t="s">
        <v>221</v>
      </c>
      <c r="I16" s="51"/>
      <c r="J16" s="50" t="s">
        <v>221</v>
      </c>
      <c r="K16" s="50" t="s">
        <v>221</v>
      </c>
      <c r="L16" s="50" t="s">
        <v>221</v>
      </c>
      <c r="M16" s="50" t="s">
        <v>221</v>
      </c>
      <c r="N16" s="50" t="s">
        <v>221</v>
      </c>
      <c r="O16" s="50" t="s">
        <v>221</v>
      </c>
      <c r="P16" s="50" t="s">
        <v>221</v>
      </c>
      <c r="Q16" s="50" t="s">
        <v>221</v>
      </c>
      <c r="R16" s="50" t="s">
        <v>221</v>
      </c>
      <c r="S16" s="50" t="s">
        <v>221</v>
      </c>
      <c r="T16" s="51"/>
      <c r="U16" s="51"/>
      <c r="V16" s="51"/>
      <c r="W16" s="50" t="s">
        <v>221</v>
      </c>
      <c r="X16" s="50" t="s">
        <v>221</v>
      </c>
      <c r="Y16" s="50" t="s">
        <v>221</v>
      </c>
      <c r="Z16" s="51"/>
      <c r="AA16" s="50" t="s">
        <v>221</v>
      </c>
      <c r="AB16" s="50" t="s">
        <v>221</v>
      </c>
      <c r="AC16" s="51"/>
      <c r="AD16" s="50" t="s">
        <v>221</v>
      </c>
      <c r="AE16" s="51"/>
      <c r="AF16" s="50" t="s">
        <v>221</v>
      </c>
      <c r="AG16" s="50" t="s">
        <v>221</v>
      </c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0" t="s">
        <v>221</v>
      </c>
      <c r="AY16" s="51"/>
      <c r="AZ16" s="51"/>
      <c r="BA16" s="50" t="s">
        <v>221</v>
      </c>
      <c r="BB16" s="51"/>
      <c r="BC16" s="49"/>
      <c r="BD16" s="49" t="s">
        <v>221</v>
      </c>
      <c r="BE16" s="49"/>
      <c r="BF16" s="49" t="s">
        <v>221</v>
      </c>
      <c r="BG16" s="49"/>
      <c r="BH16" s="49" t="s">
        <v>221</v>
      </c>
      <c r="BI16" s="49"/>
      <c r="BJ16" s="49"/>
      <c r="BK16" s="49" t="s">
        <v>221</v>
      </c>
      <c r="BL16" s="49" t="s">
        <v>221</v>
      </c>
      <c r="BM16" s="49"/>
      <c r="BN16" s="49" t="s">
        <v>221</v>
      </c>
      <c r="BO16" s="49" t="s">
        <v>221</v>
      </c>
      <c r="BP16" s="49" t="s">
        <v>221</v>
      </c>
    </row>
    <row r="17">
      <c r="B17" s="19">
        <v>14.0</v>
      </c>
      <c r="C17" s="13" t="s">
        <v>95</v>
      </c>
      <c r="D17" s="13" t="s">
        <v>97</v>
      </c>
      <c r="E17" s="12"/>
      <c r="F17" s="13"/>
      <c r="G17" s="13" t="s">
        <v>89</v>
      </c>
      <c r="H17" s="52"/>
      <c r="I17" s="51"/>
      <c r="J17" s="50" t="s">
        <v>221</v>
      </c>
      <c r="K17" s="50" t="s">
        <v>221</v>
      </c>
      <c r="L17" s="50" t="s">
        <v>221</v>
      </c>
      <c r="M17" s="50" t="s">
        <v>221</v>
      </c>
      <c r="N17" s="50" t="s">
        <v>221</v>
      </c>
      <c r="O17" s="50" t="s">
        <v>221</v>
      </c>
      <c r="P17" s="51"/>
      <c r="Q17" s="50" t="s">
        <v>221</v>
      </c>
      <c r="R17" s="51"/>
      <c r="S17" s="51"/>
      <c r="T17" s="51"/>
      <c r="U17" s="51"/>
      <c r="V17" s="51"/>
      <c r="W17" s="50" t="s">
        <v>221</v>
      </c>
      <c r="X17" s="50" t="s">
        <v>221</v>
      </c>
      <c r="Y17" s="51"/>
      <c r="Z17" s="51"/>
      <c r="AA17" s="50" t="s">
        <v>221</v>
      </c>
      <c r="AB17" s="51"/>
      <c r="AC17" s="51"/>
      <c r="AD17" s="50" t="s">
        <v>221</v>
      </c>
      <c r="AE17" s="51"/>
      <c r="AF17" s="51"/>
      <c r="AG17" s="50" t="s">
        <v>221</v>
      </c>
      <c r="AH17" s="51"/>
      <c r="AI17" s="51"/>
      <c r="AJ17" s="51"/>
      <c r="AK17" s="51"/>
      <c r="AL17" s="51"/>
      <c r="AM17" s="50" t="s">
        <v>221</v>
      </c>
      <c r="AN17" s="51"/>
      <c r="AO17" s="51"/>
      <c r="AP17" s="51"/>
      <c r="AQ17" s="51"/>
      <c r="AR17" s="51"/>
      <c r="AS17" s="51"/>
      <c r="AT17" s="51"/>
      <c r="AU17" s="51"/>
      <c r="AV17" s="51"/>
      <c r="AW17" s="50" t="s">
        <v>221</v>
      </c>
      <c r="AX17" s="51"/>
      <c r="AY17" s="51"/>
      <c r="AZ17" s="50" t="s">
        <v>221</v>
      </c>
      <c r="BA17" s="51"/>
      <c r="BB17" s="51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</row>
    <row r="18">
      <c r="B18" s="10">
        <v>15.0</v>
      </c>
      <c r="C18" s="13" t="s">
        <v>101</v>
      </c>
      <c r="D18" s="13" t="s">
        <v>103</v>
      </c>
      <c r="E18" s="12" t="s">
        <v>104</v>
      </c>
      <c r="F18" s="11" t="s">
        <v>105</v>
      </c>
      <c r="G18" s="13" t="s">
        <v>89</v>
      </c>
      <c r="H18" s="52"/>
      <c r="I18" s="51"/>
      <c r="J18" s="50" t="s">
        <v>221</v>
      </c>
      <c r="K18" s="51"/>
      <c r="L18" s="50" t="s">
        <v>221</v>
      </c>
      <c r="M18" s="50" t="s">
        <v>221</v>
      </c>
      <c r="N18" s="50" t="s">
        <v>221</v>
      </c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0" t="s">
        <v>221</v>
      </c>
      <c r="AG18" s="51"/>
      <c r="AH18" s="50" t="s">
        <v>221</v>
      </c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49"/>
      <c r="BD18" s="49" t="s">
        <v>221</v>
      </c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  <c r="BP18" s="49"/>
    </row>
    <row r="19">
      <c r="B19" s="19">
        <v>16.0</v>
      </c>
      <c r="C19" s="13" t="s">
        <v>229</v>
      </c>
      <c r="D19" s="13" t="s">
        <v>109</v>
      </c>
      <c r="E19" s="12" t="s">
        <v>110</v>
      </c>
      <c r="F19" s="13"/>
      <c r="G19" s="13" t="s">
        <v>89</v>
      </c>
      <c r="H19" s="52"/>
      <c r="I19" s="51"/>
      <c r="J19" s="50" t="s">
        <v>221</v>
      </c>
      <c r="K19" s="51"/>
      <c r="L19" s="50" t="s">
        <v>221</v>
      </c>
      <c r="M19" s="50" t="s">
        <v>221</v>
      </c>
      <c r="N19" s="51"/>
      <c r="O19" s="51"/>
      <c r="P19" s="51"/>
      <c r="Q19" s="50" t="s">
        <v>221</v>
      </c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0" t="s">
        <v>221</v>
      </c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49"/>
      <c r="BD19" s="49" t="s">
        <v>221</v>
      </c>
      <c r="BE19" s="49" t="s">
        <v>221</v>
      </c>
      <c r="BF19" s="49"/>
      <c r="BG19" s="49"/>
      <c r="BH19" s="49"/>
      <c r="BI19" s="49"/>
      <c r="BJ19" s="49"/>
      <c r="BK19" s="49"/>
      <c r="BL19" s="49"/>
      <c r="BM19" s="49"/>
      <c r="BN19" s="49"/>
      <c r="BO19" s="49" t="s">
        <v>221</v>
      </c>
      <c r="BP19" s="49" t="s">
        <v>221</v>
      </c>
    </row>
    <row r="20">
      <c r="B20" s="10">
        <v>17.0</v>
      </c>
      <c r="C20" s="13" t="s">
        <v>112</v>
      </c>
      <c r="D20" s="13" t="s">
        <v>114</v>
      </c>
      <c r="E20" s="12" t="s">
        <v>115</v>
      </c>
      <c r="F20" s="13"/>
      <c r="G20" s="13" t="s">
        <v>89</v>
      </c>
      <c r="H20" s="52"/>
      <c r="I20" s="51"/>
      <c r="J20" s="50" t="s">
        <v>221</v>
      </c>
      <c r="K20" s="51"/>
      <c r="L20" s="50" t="s">
        <v>221</v>
      </c>
      <c r="M20" s="51"/>
      <c r="N20" s="51"/>
      <c r="O20" s="51"/>
      <c r="P20" s="51"/>
      <c r="Q20" s="50" t="s">
        <v>221</v>
      </c>
      <c r="R20" s="50" t="s">
        <v>221</v>
      </c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49"/>
      <c r="BD20" s="49" t="s">
        <v>221</v>
      </c>
      <c r="BE20" s="49"/>
      <c r="BF20" s="49"/>
      <c r="BG20" s="49" t="s">
        <v>221</v>
      </c>
      <c r="BH20" s="49"/>
      <c r="BI20" s="49"/>
      <c r="BJ20" s="49" t="s">
        <v>221</v>
      </c>
      <c r="BK20" s="49"/>
      <c r="BL20" s="49"/>
      <c r="BM20" s="49"/>
      <c r="BN20" s="49" t="s">
        <v>221</v>
      </c>
      <c r="BO20" s="49" t="s">
        <v>221</v>
      </c>
      <c r="BP20" s="49" t="s">
        <v>221</v>
      </c>
    </row>
    <row r="21">
      <c r="B21" s="19">
        <v>18.0</v>
      </c>
      <c r="C21" s="13" t="s">
        <v>118</v>
      </c>
      <c r="D21" s="13" t="s">
        <v>120</v>
      </c>
      <c r="E21" s="12"/>
      <c r="F21" s="13"/>
      <c r="G21" s="13" t="s">
        <v>89</v>
      </c>
      <c r="H21" s="52"/>
      <c r="I21" s="51"/>
      <c r="J21" s="51"/>
      <c r="K21" s="51"/>
      <c r="M21" s="50" t="s">
        <v>221</v>
      </c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</row>
    <row r="22">
      <c r="B22" s="10">
        <v>19.0</v>
      </c>
      <c r="C22" s="13" t="s">
        <v>121</v>
      </c>
      <c r="D22" s="13" t="s">
        <v>123</v>
      </c>
      <c r="E22" s="12" t="s">
        <v>124</v>
      </c>
      <c r="F22" s="13"/>
      <c r="G22" s="13" t="s">
        <v>89</v>
      </c>
      <c r="H22" s="52"/>
      <c r="I22" s="51"/>
      <c r="J22" s="51"/>
      <c r="K22" s="51"/>
      <c r="L22" s="50" t="s">
        <v>221</v>
      </c>
      <c r="M22" s="51"/>
      <c r="N22" s="51"/>
      <c r="O22" s="51"/>
      <c r="P22" s="51"/>
      <c r="Q22" s="51"/>
      <c r="R22" s="50" t="s">
        <v>221</v>
      </c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</row>
    <row r="23">
      <c r="B23" s="19">
        <v>20.0</v>
      </c>
      <c r="C23" s="11" t="s">
        <v>126</v>
      </c>
      <c r="D23" s="13" t="s">
        <v>230</v>
      </c>
      <c r="E23" s="12" t="s">
        <v>129</v>
      </c>
      <c r="F23" s="11" t="s">
        <v>130</v>
      </c>
      <c r="G23" s="13" t="s">
        <v>89</v>
      </c>
      <c r="H23" s="46"/>
      <c r="I23" s="51"/>
      <c r="J23" s="50" t="s">
        <v>221</v>
      </c>
      <c r="K23" s="50" t="s">
        <v>221</v>
      </c>
      <c r="L23" s="50" t="s">
        <v>221</v>
      </c>
      <c r="M23" s="50" t="s">
        <v>221</v>
      </c>
      <c r="N23" s="51"/>
      <c r="O23" s="51"/>
      <c r="P23" s="51"/>
      <c r="Q23" s="50" t="s">
        <v>221</v>
      </c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0" t="s">
        <v>221</v>
      </c>
      <c r="AF23" s="51"/>
      <c r="AG23" s="50" t="s">
        <v>221</v>
      </c>
      <c r="AH23" s="50" t="s">
        <v>221</v>
      </c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0" t="s">
        <v>221</v>
      </c>
      <c r="BC23" s="49"/>
      <c r="BD23" s="49" t="s">
        <v>221</v>
      </c>
      <c r="BE23" s="49" t="s">
        <v>221</v>
      </c>
      <c r="BF23" s="49" t="s">
        <v>221</v>
      </c>
      <c r="BG23" s="49"/>
      <c r="BH23" s="49"/>
      <c r="BI23" s="49"/>
      <c r="BJ23" s="49"/>
      <c r="BK23" s="49" t="s">
        <v>221</v>
      </c>
      <c r="BL23" s="49"/>
      <c r="BM23" s="49" t="s">
        <v>221</v>
      </c>
      <c r="BN23" s="49"/>
      <c r="BO23" s="49"/>
      <c r="BP23" s="49" t="s">
        <v>221</v>
      </c>
    </row>
    <row r="24">
      <c r="B24" s="10">
        <v>21.0</v>
      </c>
      <c r="C24" s="11" t="s">
        <v>133</v>
      </c>
      <c r="D24" s="13" t="s">
        <v>135</v>
      </c>
      <c r="E24" s="12" t="s">
        <v>135</v>
      </c>
      <c r="F24" s="11" t="s">
        <v>231</v>
      </c>
      <c r="G24" s="13" t="s">
        <v>89</v>
      </c>
      <c r="H24" s="46"/>
      <c r="I24" s="51"/>
      <c r="J24" s="50" t="s">
        <v>221</v>
      </c>
      <c r="K24" s="50" t="s">
        <v>221</v>
      </c>
      <c r="L24" s="51"/>
      <c r="M24" s="50" t="s">
        <v>221</v>
      </c>
      <c r="N24" s="50" t="s">
        <v>221</v>
      </c>
      <c r="O24" s="50" t="s">
        <v>221</v>
      </c>
      <c r="P24" s="51"/>
      <c r="Q24" s="50" t="s">
        <v>221</v>
      </c>
      <c r="R24" s="51"/>
      <c r="S24" s="51"/>
      <c r="T24" s="51"/>
      <c r="U24" s="51"/>
      <c r="V24" s="51"/>
      <c r="W24" s="50" t="s">
        <v>221</v>
      </c>
      <c r="X24" s="51"/>
      <c r="Y24" s="51"/>
      <c r="Z24" s="51"/>
      <c r="AA24" s="51"/>
      <c r="AB24" s="51"/>
      <c r="AC24" s="51"/>
      <c r="AD24" s="51"/>
      <c r="AE24" s="50" t="s">
        <v>221</v>
      </c>
      <c r="AF24" s="50"/>
      <c r="AG24" s="50" t="s">
        <v>221</v>
      </c>
      <c r="AH24" s="51"/>
      <c r="AI24" s="51"/>
      <c r="AJ24" s="51"/>
      <c r="AK24" s="51"/>
      <c r="AL24" s="51"/>
      <c r="AM24" s="50" t="s">
        <v>221</v>
      </c>
      <c r="AN24" s="51"/>
      <c r="AO24" s="51"/>
      <c r="AP24" s="51"/>
      <c r="AQ24" s="51"/>
      <c r="AR24" s="51"/>
      <c r="AS24" s="50" t="s">
        <v>221</v>
      </c>
      <c r="AT24" s="51"/>
      <c r="AU24" s="51"/>
      <c r="AV24" s="51"/>
      <c r="AW24" s="50" t="s">
        <v>221</v>
      </c>
      <c r="AX24" s="51"/>
      <c r="AY24" s="51"/>
      <c r="AZ24" s="51"/>
      <c r="BA24" s="51"/>
      <c r="BB24" s="50" t="s">
        <v>221</v>
      </c>
      <c r="BC24" s="49"/>
      <c r="BD24" s="49" t="s">
        <v>221</v>
      </c>
      <c r="BE24" s="49"/>
      <c r="BF24" s="49"/>
      <c r="BG24" s="49"/>
      <c r="BH24" s="49"/>
      <c r="BI24" s="49"/>
      <c r="BJ24" s="49" t="s">
        <v>221</v>
      </c>
      <c r="BK24" s="49"/>
      <c r="BL24" s="49"/>
      <c r="BM24" s="49"/>
      <c r="BN24" s="49" t="s">
        <v>221</v>
      </c>
      <c r="BO24" s="49" t="s">
        <v>221</v>
      </c>
      <c r="BP24" s="49" t="s">
        <v>221</v>
      </c>
    </row>
    <row r="25">
      <c r="B25" s="19">
        <v>22.0</v>
      </c>
      <c r="C25" s="13" t="s">
        <v>137</v>
      </c>
      <c r="D25" s="13" t="s">
        <v>139</v>
      </c>
      <c r="E25" s="12" t="s">
        <v>140</v>
      </c>
      <c r="F25" s="11" t="s">
        <v>232</v>
      </c>
      <c r="G25" s="13" t="s">
        <v>116</v>
      </c>
      <c r="H25" s="52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</row>
    <row r="26">
      <c r="B26" s="10">
        <v>23.0</v>
      </c>
      <c r="C26" s="13" t="s">
        <v>142</v>
      </c>
      <c r="D26" s="13" t="s">
        <v>144</v>
      </c>
      <c r="E26" s="12"/>
      <c r="F26" s="13"/>
      <c r="G26" s="13" t="s">
        <v>116</v>
      </c>
      <c r="H26" s="53" t="s">
        <v>221</v>
      </c>
      <c r="I26" s="51"/>
      <c r="J26" s="50" t="s">
        <v>221</v>
      </c>
      <c r="K26" s="50" t="s">
        <v>221</v>
      </c>
      <c r="L26" s="50" t="s">
        <v>221</v>
      </c>
      <c r="M26" s="50" t="s">
        <v>221</v>
      </c>
      <c r="N26" s="51"/>
      <c r="O26" s="51"/>
      <c r="P26" s="50" t="s">
        <v>221</v>
      </c>
      <c r="Q26" s="50" t="s">
        <v>221</v>
      </c>
      <c r="R26" s="51"/>
      <c r="S26" s="50" t="s">
        <v>221</v>
      </c>
      <c r="T26" s="51"/>
      <c r="U26" s="51"/>
      <c r="V26" s="51"/>
      <c r="W26" s="51"/>
      <c r="X26" s="51"/>
      <c r="Y26" s="50" t="s">
        <v>221</v>
      </c>
      <c r="Z26" s="51"/>
      <c r="AA26" s="51"/>
      <c r="AB26" s="51"/>
      <c r="AC26" s="51"/>
      <c r="AD26" s="51"/>
      <c r="AE26" s="51"/>
      <c r="AF26" s="51"/>
      <c r="AG26" s="50" t="s">
        <v>221</v>
      </c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0" t="s">
        <v>221</v>
      </c>
      <c r="BB26" s="51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</row>
    <row r="27">
      <c r="B27" s="19">
        <v>24.0</v>
      </c>
      <c r="C27" s="13" t="s">
        <v>145</v>
      </c>
      <c r="D27" s="13" t="s">
        <v>144</v>
      </c>
      <c r="E27" s="12" t="s">
        <v>148</v>
      </c>
      <c r="F27" s="13"/>
      <c r="G27" s="13" t="s">
        <v>116</v>
      </c>
      <c r="H27" s="53" t="s">
        <v>221</v>
      </c>
      <c r="I27" s="51"/>
      <c r="J27" s="50" t="s">
        <v>221</v>
      </c>
      <c r="K27" s="50" t="s">
        <v>221</v>
      </c>
      <c r="L27" s="50" t="s">
        <v>221</v>
      </c>
      <c r="M27" s="50" t="s">
        <v>221</v>
      </c>
      <c r="N27" s="51"/>
      <c r="O27" s="51"/>
      <c r="P27" s="50" t="s">
        <v>221</v>
      </c>
      <c r="Q27" s="50" t="s">
        <v>221</v>
      </c>
      <c r="R27" s="51"/>
      <c r="S27" s="50" t="s">
        <v>221</v>
      </c>
      <c r="T27" s="51"/>
      <c r="U27" s="51"/>
      <c r="V27" s="51"/>
      <c r="W27" s="51"/>
      <c r="X27" s="51"/>
      <c r="Y27" s="50" t="s">
        <v>221</v>
      </c>
      <c r="Z27" s="51"/>
      <c r="AA27" s="51"/>
      <c r="AB27" s="51"/>
      <c r="AC27" s="51"/>
      <c r="AD27" s="51"/>
      <c r="AE27" s="51"/>
      <c r="AF27" s="51"/>
      <c r="AG27" s="50" t="s">
        <v>221</v>
      </c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0" t="s">
        <v>221</v>
      </c>
      <c r="BB27" s="51"/>
      <c r="BC27" s="49"/>
      <c r="BD27" s="49" t="s">
        <v>221</v>
      </c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</row>
    <row r="28">
      <c r="B28" s="10">
        <v>25.0</v>
      </c>
      <c r="C28" s="13" t="s">
        <v>149</v>
      </c>
      <c r="D28" s="13" t="s">
        <v>144</v>
      </c>
      <c r="E28" s="12"/>
      <c r="F28" s="13"/>
      <c r="G28" s="13" t="s">
        <v>116</v>
      </c>
      <c r="H28" s="53" t="s">
        <v>221</v>
      </c>
      <c r="I28" s="51"/>
      <c r="J28" s="50" t="s">
        <v>221</v>
      </c>
      <c r="K28" s="50" t="s">
        <v>221</v>
      </c>
      <c r="L28" s="50" t="s">
        <v>221</v>
      </c>
      <c r="M28" s="50" t="s">
        <v>221</v>
      </c>
      <c r="N28" s="51"/>
      <c r="O28" s="51"/>
      <c r="P28" s="50" t="s">
        <v>221</v>
      </c>
      <c r="Q28" s="50" t="s">
        <v>221</v>
      </c>
      <c r="R28" s="51"/>
      <c r="S28" s="50" t="s">
        <v>221</v>
      </c>
      <c r="T28" s="51"/>
      <c r="U28" s="51"/>
      <c r="V28" s="51"/>
      <c r="W28" s="51"/>
      <c r="X28" s="51"/>
      <c r="Y28" s="50" t="s">
        <v>221</v>
      </c>
      <c r="Z28" s="51"/>
      <c r="AA28" s="51"/>
      <c r="AB28" s="51"/>
      <c r="AC28" s="51"/>
      <c r="AD28" s="51"/>
      <c r="AE28" s="51"/>
      <c r="AF28" s="51"/>
      <c r="AG28" s="50" t="s">
        <v>221</v>
      </c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0" t="s">
        <v>221</v>
      </c>
      <c r="BB28" s="51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</row>
    <row r="29">
      <c r="B29" s="19">
        <v>26.0</v>
      </c>
      <c r="C29" s="13" t="s">
        <v>151</v>
      </c>
      <c r="D29" s="13" t="s">
        <v>153</v>
      </c>
      <c r="E29" s="12" t="s">
        <v>154</v>
      </c>
      <c r="F29" s="11" t="s">
        <v>155</v>
      </c>
      <c r="G29" s="13" t="s">
        <v>116</v>
      </c>
      <c r="H29" s="46"/>
      <c r="I29" s="51"/>
      <c r="J29" s="51"/>
      <c r="K29" s="51"/>
      <c r="L29" s="50" t="s">
        <v>221</v>
      </c>
      <c r="M29" s="50" t="s">
        <v>221</v>
      </c>
      <c r="N29" s="51"/>
      <c r="O29" s="51"/>
      <c r="P29" s="51"/>
      <c r="Q29" s="51"/>
      <c r="R29" s="50" t="s">
        <v>221</v>
      </c>
      <c r="S29" s="51"/>
      <c r="T29" s="51"/>
      <c r="U29" s="51"/>
      <c r="V29" s="51"/>
      <c r="W29" s="51"/>
      <c r="X29" s="51"/>
      <c r="Y29" s="50" t="s">
        <v>221</v>
      </c>
      <c r="Z29" s="51"/>
      <c r="AA29" s="51"/>
      <c r="AB29" s="50" t="s">
        <v>221</v>
      </c>
      <c r="AC29" s="51"/>
      <c r="AD29" s="51"/>
      <c r="AE29" s="51"/>
      <c r="AF29" s="51"/>
      <c r="AG29" s="50" t="s">
        <v>221</v>
      </c>
      <c r="AH29" s="50" t="s">
        <v>221</v>
      </c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 t="s">
        <v>221</v>
      </c>
      <c r="BP29" s="49" t="s">
        <v>221</v>
      </c>
    </row>
    <row r="30">
      <c r="B30" s="10">
        <v>27.0</v>
      </c>
      <c r="C30" s="13" t="s">
        <v>157</v>
      </c>
      <c r="D30" s="13" t="s">
        <v>159</v>
      </c>
      <c r="E30" s="12" t="s">
        <v>160</v>
      </c>
      <c r="F30" s="11" t="s">
        <v>162</v>
      </c>
      <c r="G30" s="13" t="s">
        <v>116</v>
      </c>
      <c r="H30" s="46"/>
      <c r="I30" s="51"/>
      <c r="J30" s="51"/>
      <c r="K30" s="51"/>
      <c r="L30" s="51"/>
      <c r="M30" s="50" t="s">
        <v>221</v>
      </c>
      <c r="N30" s="51"/>
      <c r="O30" s="51"/>
      <c r="P30" s="51"/>
      <c r="Q30" s="51"/>
      <c r="R30" s="50" t="s">
        <v>221</v>
      </c>
      <c r="S30" s="51"/>
      <c r="T30" s="51"/>
      <c r="U30" s="51"/>
      <c r="V30" s="51"/>
      <c r="W30" s="51"/>
      <c r="X30" s="51"/>
      <c r="Y30" s="50" t="s">
        <v>221</v>
      </c>
      <c r="Z30" s="51"/>
      <c r="AA30" s="51"/>
      <c r="AB30" s="51"/>
      <c r="AC30" s="51"/>
      <c r="AD30" s="51"/>
      <c r="AE30" s="51"/>
      <c r="AF30" s="51"/>
      <c r="AG30" s="50" t="s">
        <v>221</v>
      </c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 t="s">
        <v>221</v>
      </c>
      <c r="BP30" s="49" t="s">
        <v>221</v>
      </c>
    </row>
    <row r="31">
      <c r="B31" s="19">
        <v>28.0</v>
      </c>
      <c r="C31" s="11" t="s">
        <v>163</v>
      </c>
      <c r="D31" s="13" t="s">
        <v>233</v>
      </c>
      <c r="E31" s="12"/>
      <c r="F31" s="11" t="s">
        <v>165</v>
      </c>
      <c r="G31" s="13" t="s">
        <v>116</v>
      </c>
      <c r="H31" s="46"/>
      <c r="I31" s="51"/>
      <c r="J31" s="50" t="s">
        <v>221</v>
      </c>
      <c r="K31" s="51"/>
      <c r="L31" s="50" t="s">
        <v>221</v>
      </c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0" t="s">
        <v>221</v>
      </c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</row>
    <row r="32">
      <c r="B32" s="10">
        <v>29.0</v>
      </c>
      <c r="C32" s="13" t="s">
        <v>168</v>
      </c>
      <c r="D32" s="13"/>
      <c r="E32" s="12"/>
      <c r="F32" s="13"/>
      <c r="G32" s="13"/>
      <c r="H32" s="46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49"/>
      <c r="BD32" s="49"/>
      <c r="BE32" s="49" t="s">
        <v>221</v>
      </c>
      <c r="BF32" s="49" t="s">
        <v>221</v>
      </c>
      <c r="BG32" s="49" t="s">
        <v>221</v>
      </c>
      <c r="BH32" s="49"/>
      <c r="BI32" s="49"/>
      <c r="BJ32" s="49"/>
      <c r="BK32" s="49"/>
      <c r="BL32" s="49"/>
      <c r="BM32" s="49"/>
      <c r="BN32" s="49"/>
      <c r="BO32" s="49"/>
      <c r="BP32" s="49"/>
    </row>
    <row r="33">
      <c r="B33" s="19">
        <v>30.0</v>
      </c>
      <c r="C33" s="13" t="s">
        <v>170</v>
      </c>
      <c r="D33" s="13"/>
      <c r="E33" s="12"/>
      <c r="F33" s="13"/>
      <c r="G33" s="13"/>
      <c r="H33" s="46"/>
      <c r="I33" s="51"/>
      <c r="J33" s="51"/>
      <c r="K33" s="51"/>
      <c r="L33" s="51"/>
      <c r="M33" s="51"/>
      <c r="N33" s="51"/>
      <c r="O33" s="51"/>
      <c r="P33" s="51"/>
      <c r="Q33" s="50" t="s">
        <v>221</v>
      </c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49"/>
      <c r="BD33" s="49"/>
      <c r="BE33" s="49" t="s">
        <v>221</v>
      </c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</row>
    <row r="34">
      <c r="B34" s="10">
        <v>31.0</v>
      </c>
      <c r="C34" s="13" t="s">
        <v>173</v>
      </c>
      <c r="D34" s="13"/>
      <c r="E34" s="12"/>
      <c r="F34" s="13"/>
      <c r="G34" s="13"/>
      <c r="H34" s="46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 t="s">
        <v>221</v>
      </c>
    </row>
    <row r="35">
      <c r="B35" s="19">
        <v>32.0</v>
      </c>
      <c r="C35" s="11" t="s">
        <v>176</v>
      </c>
      <c r="D35" s="13"/>
      <c r="E35" s="12"/>
      <c r="F35" s="13"/>
      <c r="G35" s="13"/>
      <c r="H35" s="49" t="s">
        <v>220</v>
      </c>
      <c r="I35" s="49" t="s">
        <v>220</v>
      </c>
      <c r="J35" s="49" t="s">
        <v>220</v>
      </c>
      <c r="K35" s="49" t="s">
        <v>220</v>
      </c>
      <c r="L35" s="49" t="s">
        <v>220</v>
      </c>
      <c r="M35" s="49" t="s">
        <v>220</v>
      </c>
      <c r="N35" s="49" t="s">
        <v>220</v>
      </c>
      <c r="O35" s="49" t="s">
        <v>220</v>
      </c>
      <c r="P35" s="49" t="s">
        <v>220</v>
      </c>
      <c r="Q35" s="49" t="s">
        <v>220</v>
      </c>
      <c r="R35" s="49" t="s">
        <v>220</v>
      </c>
      <c r="S35" s="49" t="s">
        <v>220</v>
      </c>
      <c r="T35" s="49" t="s">
        <v>220</v>
      </c>
      <c r="U35" s="49" t="s">
        <v>220</v>
      </c>
      <c r="V35" s="49" t="s">
        <v>220</v>
      </c>
      <c r="W35" s="49" t="s">
        <v>220</v>
      </c>
      <c r="X35" s="49" t="s">
        <v>220</v>
      </c>
      <c r="Y35" s="49" t="s">
        <v>220</v>
      </c>
      <c r="Z35" s="49" t="s">
        <v>220</v>
      </c>
      <c r="AA35" s="49" t="s">
        <v>220</v>
      </c>
      <c r="AB35" s="49" t="s">
        <v>220</v>
      </c>
      <c r="AC35" s="49" t="s">
        <v>220</v>
      </c>
      <c r="AD35" s="49" t="s">
        <v>220</v>
      </c>
      <c r="AE35" s="49" t="s">
        <v>220</v>
      </c>
      <c r="AF35" s="49" t="s">
        <v>220</v>
      </c>
      <c r="AG35" s="49" t="s">
        <v>220</v>
      </c>
      <c r="AH35" s="49" t="s">
        <v>220</v>
      </c>
      <c r="AI35" s="49" t="s">
        <v>220</v>
      </c>
      <c r="AJ35" s="49" t="s">
        <v>220</v>
      </c>
      <c r="AK35" s="49" t="s">
        <v>220</v>
      </c>
      <c r="AL35" s="49" t="s">
        <v>220</v>
      </c>
      <c r="AM35" s="49" t="s">
        <v>220</v>
      </c>
      <c r="AN35" s="49" t="s">
        <v>220</v>
      </c>
      <c r="AO35" s="49" t="s">
        <v>220</v>
      </c>
      <c r="AP35" s="49" t="s">
        <v>220</v>
      </c>
      <c r="AQ35" s="49" t="s">
        <v>220</v>
      </c>
      <c r="AR35" s="49" t="s">
        <v>220</v>
      </c>
      <c r="AS35" s="49" t="s">
        <v>220</v>
      </c>
      <c r="AT35" s="49" t="s">
        <v>220</v>
      </c>
      <c r="AU35" s="49" t="s">
        <v>220</v>
      </c>
      <c r="AV35" s="49" t="s">
        <v>220</v>
      </c>
      <c r="AW35" s="49" t="s">
        <v>220</v>
      </c>
      <c r="AX35" s="49" t="s">
        <v>220</v>
      </c>
      <c r="AY35" s="49" t="s">
        <v>220</v>
      </c>
      <c r="AZ35" s="49" t="s">
        <v>220</v>
      </c>
      <c r="BA35" s="49" t="s">
        <v>220</v>
      </c>
      <c r="BB35" s="49" t="s">
        <v>220</v>
      </c>
      <c r="BC35" s="49" t="s">
        <v>221</v>
      </c>
      <c r="BD35" s="49" t="s">
        <v>221</v>
      </c>
      <c r="BE35" s="49" t="s">
        <v>221</v>
      </c>
      <c r="BF35" s="49" t="s">
        <v>221</v>
      </c>
      <c r="BG35" s="49" t="s">
        <v>221</v>
      </c>
      <c r="BH35" s="49" t="s">
        <v>221</v>
      </c>
      <c r="BI35" s="49" t="s">
        <v>221</v>
      </c>
      <c r="BJ35" s="49" t="s">
        <v>221</v>
      </c>
      <c r="BK35" s="49" t="s">
        <v>221</v>
      </c>
      <c r="BL35" s="49" t="s">
        <v>221</v>
      </c>
      <c r="BM35" s="49" t="s">
        <v>221</v>
      </c>
      <c r="BN35" s="49" t="s">
        <v>221</v>
      </c>
      <c r="BO35" s="49" t="s">
        <v>221</v>
      </c>
      <c r="BP35" s="49"/>
    </row>
    <row r="36">
      <c r="B36" s="10">
        <v>33.0</v>
      </c>
      <c r="C36" s="11" t="s">
        <v>180</v>
      </c>
      <c r="D36" s="13"/>
      <c r="E36" s="12"/>
      <c r="F36" s="11" t="s">
        <v>178</v>
      </c>
      <c r="G36" s="13"/>
      <c r="H36" s="54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</row>
    <row r="37">
      <c r="B37" s="19">
        <v>34.0</v>
      </c>
      <c r="C37" s="13" t="s">
        <v>183</v>
      </c>
      <c r="D37" s="13"/>
      <c r="E37" s="12"/>
      <c r="F37" s="13"/>
      <c r="G37" s="13"/>
      <c r="H37" s="46"/>
      <c r="I37" s="51"/>
      <c r="J37" s="50" t="s">
        <v>221</v>
      </c>
      <c r="K37" s="50" t="s">
        <v>221</v>
      </c>
      <c r="L37" s="50" t="s">
        <v>221</v>
      </c>
      <c r="M37" s="50" t="s">
        <v>221</v>
      </c>
      <c r="N37" s="50" t="s">
        <v>221</v>
      </c>
      <c r="O37" s="50" t="s">
        <v>221</v>
      </c>
      <c r="P37" s="51"/>
      <c r="Q37" s="50" t="s">
        <v>221</v>
      </c>
      <c r="R37" s="51"/>
      <c r="S37" s="51"/>
      <c r="T37" s="51"/>
      <c r="U37" s="51"/>
      <c r="V37" s="51"/>
      <c r="W37" s="50" t="s">
        <v>221</v>
      </c>
      <c r="X37" s="50" t="s">
        <v>221</v>
      </c>
      <c r="Y37" s="51"/>
      <c r="Z37" s="51"/>
      <c r="AA37" s="50" t="s">
        <v>221</v>
      </c>
      <c r="AB37" s="51"/>
      <c r="AC37" s="51"/>
      <c r="AD37" s="51"/>
      <c r="AE37" s="51"/>
      <c r="AF37" s="51"/>
      <c r="AG37" s="50" t="s">
        <v>221</v>
      </c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49"/>
      <c r="BD37" s="49"/>
      <c r="BE37" s="49"/>
      <c r="BF37" s="49"/>
      <c r="BG37" s="49"/>
      <c r="BH37" s="49"/>
      <c r="BI37" s="49" t="s">
        <v>221</v>
      </c>
      <c r="BJ37" s="49"/>
      <c r="BK37" s="49" t="s">
        <v>221</v>
      </c>
      <c r="BL37" s="49"/>
      <c r="BM37" s="49"/>
      <c r="BN37" s="49"/>
      <c r="BO37" s="49"/>
      <c r="BP37" s="49"/>
    </row>
    <row r="38">
      <c r="B38" s="10">
        <v>35.0</v>
      </c>
      <c r="C38" s="11" t="s">
        <v>186</v>
      </c>
      <c r="D38" s="13"/>
      <c r="E38" s="12"/>
      <c r="F38" s="13"/>
      <c r="G38" s="13"/>
      <c r="H38" s="46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</row>
    <row r="39">
      <c r="B39" s="19">
        <v>36.0</v>
      </c>
      <c r="C39" s="13" t="s">
        <v>188</v>
      </c>
      <c r="D39" s="13"/>
      <c r="E39" s="12"/>
      <c r="F39" s="13"/>
      <c r="G39" s="13"/>
      <c r="H39" s="54"/>
      <c r="I39" s="51"/>
      <c r="J39" s="51"/>
      <c r="K39" s="50" t="s">
        <v>221</v>
      </c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</row>
    <row r="40">
      <c r="B40" s="10">
        <v>37.0</v>
      </c>
      <c r="C40" s="13" t="s">
        <v>234</v>
      </c>
      <c r="D40" s="13"/>
      <c r="E40" s="12"/>
      <c r="F40" s="13"/>
      <c r="G40" s="13"/>
      <c r="H40" s="53" t="s">
        <v>221</v>
      </c>
      <c r="I40" s="50" t="s">
        <v>221</v>
      </c>
      <c r="J40" s="50" t="s">
        <v>221</v>
      </c>
      <c r="K40" s="50" t="s">
        <v>221</v>
      </c>
      <c r="L40" s="50" t="s">
        <v>221</v>
      </c>
      <c r="M40" s="50" t="s">
        <v>221</v>
      </c>
      <c r="N40" s="51"/>
      <c r="O40" s="50" t="s">
        <v>221</v>
      </c>
      <c r="P40" s="50" t="s">
        <v>221</v>
      </c>
      <c r="Q40" s="50" t="s">
        <v>221</v>
      </c>
      <c r="R40" s="51"/>
      <c r="S40" s="51"/>
      <c r="T40" s="51"/>
      <c r="U40" s="51"/>
      <c r="V40" s="51"/>
      <c r="W40" s="50" t="s">
        <v>221</v>
      </c>
      <c r="X40" s="50" t="s">
        <v>221</v>
      </c>
      <c r="Y40" s="51"/>
      <c r="Z40" s="51"/>
      <c r="AA40" s="51"/>
      <c r="AB40" s="51"/>
      <c r="AC40" s="51"/>
      <c r="AD40" s="50" t="s">
        <v>221</v>
      </c>
      <c r="AE40" s="51"/>
      <c r="AF40" s="51"/>
      <c r="AG40" s="50" t="s">
        <v>221</v>
      </c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0" t="s">
        <v>221</v>
      </c>
      <c r="BC40" s="49"/>
      <c r="BD40" s="49" t="s">
        <v>221</v>
      </c>
      <c r="BE40" s="49" t="s">
        <v>221</v>
      </c>
      <c r="BF40" s="49" t="s">
        <v>221</v>
      </c>
      <c r="BG40" s="49"/>
      <c r="BH40" s="49"/>
      <c r="BI40" s="49" t="s">
        <v>221</v>
      </c>
      <c r="BJ40" s="49"/>
      <c r="BK40" s="49" t="s">
        <v>221</v>
      </c>
      <c r="BL40" s="49"/>
      <c r="BM40" s="49"/>
      <c r="BN40" s="49"/>
      <c r="BO40" s="49" t="s">
        <v>221</v>
      </c>
      <c r="BP40" s="49" t="s">
        <v>221</v>
      </c>
    </row>
    <row r="41">
      <c r="B41" s="19">
        <v>38.0</v>
      </c>
      <c r="C41" s="13" t="s">
        <v>193</v>
      </c>
      <c r="D41" s="13"/>
      <c r="E41" s="12"/>
      <c r="F41" s="11" t="s">
        <v>195</v>
      </c>
      <c r="G41" s="13"/>
      <c r="H41" s="46"/>
      <c r="I41" s="51"/>
      <c r="J41" s="50" t="s">
        <v>221</v>
      </c>
      <c r="K41" s="50" t="s">
        <v>221</v>
      </c>
      <c r="L41" s="50" t="s">
        <v>221</v>
      </c>
      <c r="M41" s="50" t="s">
        <v>221</v>
      </c>
      <c r="N41" s="50" t="s">
        <v>221</v>
      </c>
      <c r="O41" s="51"/>
      <c r="P41" s="50" t="s">
        <v>221</v>
      </c>
      <c r="Q41" s="50" t="s">
        <v>221</v>
      </c>
      <c r="R41" s="50" t="s">
        <v>221</v>
      </c>
      <c r="S41" s="51"/>
      <c r="T41" s="51"/>
      <c r="U41" s="51"/>
      <c r="V41" s="51"/>
      <c r="W41" s="50" t="s">
        <v>221</v>
      </c>
      <c r="X41" s="50" t="s">
        <v>221</v>
      </c>
      <c r="Y41" s="51"/>
      <c r="Z41" s="51"/>
      <c r="AA41" s="51"/>
      <c r="AB41" s="51"/>
      <c r="AC41" s="51"/>
      <c r="AD41" s="50" t="s">
        <v>221</v>
      </c>
      <c r="AE41" s="50" t="s">
        <v>221</v>
      </c>
      <c r="AF41" s="51"/>
      <c r="AG41" s="50" t="s">
        <v>221</v>
      </c>
      <c r="AH41" s="50" t="s">
        <v>221</v>
      </c>
      <c r="AI41" s="51"/>
      <c r="AJ41" s="51"/>
      <c r="AK41" s="51"/>
      <c r="AL41" s="50" t="s">
        <v>221</v>
      </c>
      <c r="AM41" s="50" t="s">
        <v>221</v>
      </c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0" t="s">
        <v>221</v>
      </c>
      <c r="AY41" s="51"/>
      <c r="AZ41" s="51"/>
      <c r="BA41" s="50" t="s">
        <v>221</v>
      </c>
      <c r="BB41" s="51"/>
      <c r="BC41" s="49"/>
      <c r="BD41" s="49"/>
      <c r="BE41" s="49"/>
      <c r="BF41" s="49"/>
      <c r="BG41" s="49"/>
      <c r="BH41" s="49" t="s">
        <v>221</v>
      </c>
      <c r="BI41" s="49" t="s">
        <v>221</v>
      </c>
      <c r="BJ41" s="49"/>
      <c r="BK41" s="49" t="s">
        <v>221</v>
      </c>
      <c r="BL41" s="49"/>
      <c r="BM41" s="49"/>
      <c r="BN41" s="49"/>
      <c r="BO41" s="49" t="s">
        <v>221</v>
      </c>
      <c r="BP41" s="49" t="s">
        <v>221</v>
      </c>
    </row>
    <row r="42">
      <c r="B42" s="10">
        <v>39.0</v>
      </c>
      <c r="C42" s="11" t="s">
        <v>197</v>
      </c>
      <c r="D42" s="13"/>
      <c r="E42" s="12"/>
      <c r="F42" s="13"/>
      <c r="G42" s="13"/>
      <c r="H42" s="46"/>
      <c r="I42" s="51"/>
      <c r="J42" s="51"/>
      <c r="K42" s="51"/>
      <c r="L42" s="51"/>
      <c r="M42" s="51"/>
      <c r="N42" s="51"/>
      <c r="O42" s="51"/>
      <c r="P42" s="51"/>
      <c r="Q42" s="50" t="s">
        <v>221</v>
      </c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</row>
    <row r="43">
      <c r="B43" s="19">
        <v>40.0</v>
      </c>
      <c r="C43" s="11" t="s">
        <v>199</v>
      </c>
      <c r="D43" s="13"/>
      <c r="E43" s="12"/>
      <c r="F43" s="13"/>
      <c r="G43" s="13"/>
      <c r="H43" s="46"/>
      <c r="I43" s="51"/>
      <c r="J43" s="50" t="s">
        <v>221</v>
      </c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49"/>
      <c r="BD43" s="49" t="s">
        <v>221</v>
      </c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</row>
    <row r="44">
      <c r="B44" s="10">
        <v>41.0</v>
      </c>
      <c r="C44" s="11" t="s">
        <v>202</v>
      </c>
      <c r="D44" s="13"/>
      <c r="E44" s="12"/>
      <c r="F44" s="13"/>
      <c r="G44" s="13"/>
      <c r="H44" s="49" t="s">
        <v>220</v>
      </c>
      <c r="I44" s="49" t="s">
        <v>220</v>
      </c>
      <c r="J44" s="49" t="s">
        <v>220</v>
      </c>
      <c r="K44" s="49" t="s">
        <v>220</v>
      </c>
      <c r="L44" s="49" t="s">
        <v>220</v>
      </c>
      <c r="M44" s="49" t="s">
        <v>220</v>
      </c>
      <c r="N44" s="49" t="s">
        <v>220</v>
      </c>
      <c r="O44" s="49" t="s">
        <v>220</v>
      </c>
      <c r="P44" s="49" t="s">
        <v>220</v>
      </c>
      <c r="Q44" s="49" t="s">
        <v>220</v>
      </c>
      <c r="R44" s="49" t="s">
        <v>220</v>
      </c>
      <c r="S44" s="49" t="s">
        <v>220</v>
      </c>
      <c r="T44" s="49" t="s">
        <v>220</v>
      </c>
      <c r="U44" s="49" t="s">
        <v>220</v>
      </c>
      <c r="V44" s="49" t="s">
        <v>220</v>
      </c>
      <c r="W44" s="49" t="s">
        <v>220</v>
      </c>
      <c r="X44" s="49" t="s">
        <v>220</v>
      </c>
      <c r="Y44" s="49" t="s">
        <v>220</v>
      </c>
      <c r="Z44" s="49" t="s">
        <v>220</v>
      </c>
      <c r="AA44" s="49" t="s">
        <v>220</v>
      </c>
      <c r="AB44" s="49" t="s">
        <v>220</v>
      </c>
      <c r="AC44" s="49" t="s">
        <v>220</v>
      </c>
      <c r="AD44" s="49" t="s">
        <v>220</v>
      </c>
      <c r="AE44" s="49" t="s">
        <v>220</v>
      </c>
      <c r="AF44" s="49" t="s">
        <v>220</v>
      </c>
      <c r="AG44" s="49" t="s">
        <v>220</v>
      </c>
      <c r="AH44" s="49" t="s">
        <v>220</v>
      </c>
      <c r="AI44" s="49" t="s">
        <v>220</v>
      </c>
      <c r="AJ44" s="49" t="s">
        <v>220</v>
      </c>
      <c r="AK44" s="49" t="s">
        <v>220</v>
      </c>
      <c r="AL44" s="49" t="s">
        <v>220</v>
      </c>
      <c r="AM44" s="49" t="s">
        <v>220</v>
      </c>
      <c r="AN44" s="49" t="s">
        <v>220</v>
      </c>
      <c r="AO44" s="49" t="s">
        <v>220</v>
      </c>
      <c r="AP44" s="49" t="s">
        <v>220</v>
      </c>
      <c r="AQ44" s="49" t="s">
        <v>220</v>
      </c>
      <c r="AR44" s="49" t="s">
        <v>220</v>
      </c>
      <c r="AS44" s="49" t="s">
        <v>220</v>
      </c>
      <c r="AT44" s="49" t="s">
        <v>220</v>
      </c>
      <c r="AU44" s="49" t="s">
        <v>220</v>
      </c>
      <c r="AV44" s="49" t="s">
        <v>220</v>
      </c>
      <c r="AW44" s="49" t="s">
        <v>220</v>
      </c>
      <c r="AX44" s="49" t="s">
        <v>220</v>
      </c>
      <c r="AY44" s="49" t="s">
        <v>220</v>
      </c>
      <c r="AZ44" s="49" t="s">
        <v>220</v>
      </c>
      <c r="BA44" s="49" t="s">
        <v>220</v>
      </c>
      <c r="BB44" s="49" t="s">
        <v>220</v>
      </c>
      <c r="BC44" s="49" t="s">
        <v>221</v>
      </c>
      <c r="BD44" s="49" t="s">
        <v>221</v>
      </c>
      <c r="BE44" s="49" t="s">
        <v>221</v>
      </c>
      <c r="BF44" s="49" t="s">
        <v>221</v>
      </c>
      <c r="BG44" s="49" t="s">
        <v>221</v>
      </c>
      <c r="BH44" s="49" t="s">
        <v>221</v>
      </c>
      <c r="BI44" s="49" t="s">
        <v>221</v>
      </c>
      <c r="BJ44" s="49" t="s">
        <v>221</v>
      </c>
      <c r="BK44" s="49" t="s">
        <v>221</v>
      </c>
      <c r="BL44" s="49" t="s">
        <v>221</v>
      </c>
      <c r="BM44" s="49" t="s">
        <v>221</v>
      </c>
      <c r="BN44" s="49" t="s">
        <v>221</v>
      </c>
      <c r="BO44" s="49" t="s">
        <v>221</v>
      </c>
      <c r="BP44" s="49" t="s">
        <v>221</v>
      </c>
    </row>
    <row r="45">
      <c r="B45" s="19">
        <v>42.0</v>
      </c>
      <c r="C45" s="11" t="s">
        <v>205</v>
      </c>
      <c r="D45" s="13"/>
      <c r="E45" s="12" t="s">
        <v>207</v>
      </c>
      <c r="F45" s="11" t="s">
        <v>208</v>
      </c>
      <c r="G45" s="13" t="s">
        <v>209</v>
      </c>
      <c r="H45" s="46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49"/>
      <c r="BD45" s="49" t="s">
        <v>221</v>
      </c>
      <c r="BE45" s="49"/>
      <c r="BF45" s="49"/>
      <c r="BG45" s="49"/>
      <c r="BH45" s="49"/>
      <c r="BI45" s="49"/>
      <c r="BJ45" s="49"/>
      <c r="BK45" s="49" t="s">
        <v>221</v>
      </c>
      <c r="BL45" s="49"/>
      <c r="BM45" s="49"/>
      <c r="BN45" s="49"/>
      <c r="BO45" s="49"/>
      <c r="BP45" s="49"/>
    </row>
    <row r="46">
      <c r="B46" s="10">
        <v>43.0</v>
      </c>
      <c r="C46" s="11" t="s">
        <v>210</v>
      </c>
      <c r="D46" s="13"/>
      <c r="E46" s="12"/>
      <c r="F46" s="13"/>
      <c r="G46" s="13"/>
      <c r="H46" s="46"/>
      <c r="I46" s="51"/>
      <c r="J46" s="50" t="s">
        <v>221</v>
      </c>
      <c r="K46" s="51"/>
      <c r="L46" s="51"/>
      <c r="M46" s="50" t="s">
        <v>221</v>
      </c>
      <c r="N46" s="51"/>
      <c r="O46" s="51"/>
      <c r="P46" s="51"/>
      <c r="Q46" s="51"/>
      <c r="R46" s="50" t="s">
        <v>221</v>
      </c>
      <c r="S46" s="51"/>
      <c r="T46" s="51"/>
      <c r="U46" s="51"/>
      <c r="V46" s="51"/>
      <c r="W46" s="51"/>
      <c r="X46" s="50" t="s">
        <v>221</v>
      </c>
      <c r="Y46" s="51"/>
      <c r="Z46" s="51"/>
      <c r="AA46" s="51"/>
      <c r="AB46" s="51"/>
      <c r="AC46" s="51"/>
      <c r="AD46" s="51"/>
      <c r="AE46" s="50" t="s">
        <v>221</v>
      </c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0" t="s">
        <v>221</v>
      </c>
      <c r="BC46" s="49"/>
      <c r="BD46" s="49" t="s">
        <v>221</v>
      </c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</row>
    <row r="47">
      <c r="B47" s="19">
        <v>44.0</v>
      </c>
      <c r="C47" s="11" t="s">
        <v>235</v>
      </c>
      <c r="D47" s="13"/>
      <c r="E47" s="12"/>
      <c r="F47" s="13"/>
      <c r="G47" s="13"/>
      <c r="H47" s="46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</row>
    <row r="48">
      <c r="B48" s="10">
        <v>45.0</v>
      </c>
      <c r="C48" s="55"/>
      <c r="D48" s="13" t="s">
        <v>236</v>
      </c>
      <c r="E48" s="12"/>
      <c r="F48" s="13"/>
      <c r="G48" s="13" t="s">
        <v>89</v>
      </c>
      <c r="H48" s="46"/>
      <c r="I48" s="51"/>
      <c r="J48" s="51"/>
      <c r="K48" s="51"/>
      <c r="L48" s="51"/>
      <c r="M48" s="51"/>
      <c r="N48" s="51"/>
      <c r="O48" s="51"/>
      <c r="P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</row>
    <row r="49">
      <c r="B49" s="19">
        <v>46.0</v>
      </c>
      <c r="C49" s="55"/>
      <c r="D49" s="13" t="s">
        <v>237</v>
      </c>
      <c r="E49" s="12"/>
      <c r="F49" s="13"/>
      <c r="G49" s="13" t="s">
        <v>89</v>
      </c>
      <c r="H49" s="46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</row>
    <row r="50">
      <c r="B50" s="10">
        <v>47.0</v>
      </c>
      <c r="C50" s="55"/>
      <c r="D50" s="13" t="s">
        <v>238</v>
      </c>
      <c r="E50" s="12"/>
      <c r="G50" s="13" t="s">
        <v>89</v>
      </c>
      <c r="H50" s="46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</row>
    <row r="51">
      <c r="B51" s="19">
        <v>48.0</v>
      </c>
      <c r="C51" s="56"/>
      <c r="D51" s="13" t="s">
        <v>239</v>
      </c>
      <c r="E51" s="12"/>
      <c r="F51" s="13"/>
      <c r="G51" s="13" t="s">
        <v>89</v>
      </c>
      <c r="H51" s="46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</row>
    <row r="52">
      <c r="B52" s="10">
        <v>49.0</v>
      </c>
      <c r="C52" s="56"/>
      <c r="D52" s="13" t="s">
        <v>240</v>
      </c>
      <c r="E52" s="12"/>
      <c r="F52" s="13"/>
      <c r="G52" s="13" t="s">
        <v>89</v>
      </c>
      <c r="H52" s="46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</row>
    <row r="53">
      <c r="B53" s="19">
        <v>50.0</v>
      </c>
      <c r="C53" s="56"/>
      <c r="D53" s="13" t="s">
        <v>241</v>
      </c>
      <c r="E53" s="12"/>
      <c r="F53" s="13"/>
      <c r="G53" s="13" t="s">
        <v>89</v>
      </c>
      <c r="H53" s="46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</row>
    <row r="54">
      <c r="B54" s="10">
        <v>51.0</v>
      </c>
      <c r="C54" s="56"/>
      <c r="D54" s="13" t="s">
        <v>242</v>
      </c>
      <c r="E54" s="12"/>
      <c r="F54" s="13"/>
      <c r="G54" s="13" t="s">
        <v>89</v>
      </c>
      <c r="H54" s="46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  <c r="AP54" s="51"/>
      <c r="AQ54" s="51"/>
      <c r="AR54" s="51"/>
      <c r="AS54" s="51"/>
      <c r="AT54" s="51"/>
      <c r="AU54" s="51"/>
      <c r="AV54" s="51"/>
      <c r="AW54" s="51"/>
      <c r="AX54" s="51"/>
      <c r="AY54" s="51"/>
      <c r="AZ54" s="51"/>
      <c r="BA54" s="51"/>
      <c r="BB54" s="51"/>
      <c r="BC54" s="49"/>
      <c r="BD54" s="49"/>
      <c r="BE54" s="49"/>
      <c r="BF54" s="49"/>
      <c r="BG54" s="49"/>
      <c r="BH54" s="49"/>
      <c r="BI54" s="49"/>
      <c r="BJ54" s="49"/>
      <c r="BK54" s="49"/>
      <c r="BL54" s="49"/>
      <c r="BM54" s="49"/>
      <c r="BN54" s="49"/>
      <c r="BO54" s="49"/>
      <c r="BP54" s="49"/>
    </row>
    <row r="55">
      <c r="B55" s="19">
        <v>52.0</v>
      </c>
      <c r="C55" s="56"/>
      <c r="D55" s="57" t="s">
        <v>243</v>
      </c>
      <c r="E55" s="12"/>
      <c r="F55" s="13"/>
      <c r="G55" s="13" t="s">
        <v>89</v>
      </c>
      <c r="H55" s="46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</row>
    <row r="56">
      <c r="B56" s="10">
        <v>53.0</v>
      </c>
      <c r="C56" s="56"/>
      <c r="D56" s="13" t="s">
        <v>244</v>
      </c>
      <c r="E56" s="13"/>
      <c r="F56" s="13"/>
      <c r="G56" s="13" t="s">
        <v>116</v>
      </c>
      <c r="H56" s="46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49"/>
      <c r="BD56" s="49"/>
      <c r="BE56" s="49"/>
      <c r="BF56" s="49"/>
      <c r="BG56" s="49"/>
      <c r="BH56" s="49"/>
      <c r="BI56" s="49"/>
      <c r="BJ56" s="49"/>
      <c r="BK56" s="49"/>
      <c r="BL56" s="49"/>
      <c r="BM56" s="49"/>
      <c r="BN56" s="49"/>
      <c r="BO56" s="49"/>
      <c r="BP56" s="49"/>
    </row>
    <row r="57">
      <c r="B57" s="19">
        <v>54.0</v>
      </c>
      <c r="C57" s="56"/>
      <c r="D57" s="13" t="s">
        <v>245</v>
      </c>
      <c r="E57" s="13"/>
      <c r="F57" s="13"/>
      <c r="G57" s="13" t="s">
        <v>116</v>
      </c>
      <c r="H57" s="46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49"/>
      <c r="BD57" s="49"/>
      <c r="BE57" s="49"/>
      <c r="BF57" s="49"/>
      <c r="BG57" s="49"/>
      <c r="BH57" s="49"/>
      <c r="BI57" s="49"/>
      <c r="BJ57" s="49"/>
      <c r="BK57" s="49"/>
      <c r="BL57" s="49"/>
      <c r="BM57" s="49"/>
      <c r="BN57" s="49"/>
      <c r="BO57" s="49"/>
      <c r="BP57" s="49"/>
    </row>
    <row r="58">
      <c r="B58" s="10">
        <v>55.0</v>
      </c>
      <c r="C58" s="56"/>
      <c r="D58" s="13" t="s">
        <v>246</v>
      </c>
      <c r="E58" s="13" t="s">
        <v>247</v>
      </c>
      <c r="F58" s="11" t="s">
        <v>216</v>
      </c>
      <c r="G58" s="13" t="s">
        <v>116</v>
      </c>
      <c r="H58" s="46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49"/>
      <c r="BD58" s="49"/>
      <c r="BE58" s="49"/>
      <c r="BF58" s="49"/>
      <c r="BG58" s="49"/>
      <c r="BH58" s="49"/>
      <c r="BI58" s="49"/>
      <c r="BJ58" s="49"/>
      <c r="BK58" s="49"/>
      <c r="BL58" s="49"/>
      <c r="BM58" s="49"/>
      <c r="BN58" s="49"/>
      <c r="BO58" s="49"/>
      <c r="BP58" s="49"/>
    </row>
    <row r="59">
      <c r="B59" s="19">
        <v>56.0</v>
      </c>
      <c r="C59" s="56"/>
      <c r="D59" s="13" t="s">
        <v>248</v>
      </c>
      <c r="E59" s="13" t="s">
        <v>248</v>
      </c>
      <c r="F59" s="11" t="s">
        <v>218</v>
      </c>
      <c r="G59" s="13" t="s">
        <v>116</v>
      </c>
      <c r="H59" s="46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49"/>
      <c r="BD59" s="49"/>
      <c r="BE59" s="49"/>
      <c r="BF59" s="49"/>
      <c r="BG59" s="49"/>
      <c r="BH59" s="49"/>
      <c r="BI59" s="49"/>
      <c r="BJ59" s="49"/>
      <c r="BK59" s="49"/>
      <c r="BL59" s="49"/>
      <c r="BM59" s="49"/>
      <c r="BN59" s="49"/>
      <c r="BO59" s="49"/>
      <c r="BP59" s="49"/>
    </row>
    <row r="60">
      <c r="B60" s="10">
        <v>57.0</v>
      </c>
      <c r="C60" s="56"/>
      <c r="D60" s="13" t="s">
        <v>244</v>
      </c>
      <c r="E60" s="13"/>
      <c r="F60" s="13"/>
      <c r="G60" s="13" t="s">
        <v>116</v>
      </c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49"/>
      <c r="BD60" s="49"/>
      <c r="BE60" s="49"/>
      <c r="BF60" s="49"/>
      <c r="BG60" s="49"/>
      <c r="BH60" s="49"/>
      <c r="BI60" s="49"/>
      <c r="BJ60" s="49"/>
      <c r="BK60" s="49"/>
      <c r="BL60" s="49"/>
      <c r="BM60" s="49"/>
      <c r="BN60" s="49"/>
      <c r="BO60" s="49"/>
      <c r="BP60" s="49"/>
    </row>
    <row r="61">
      <c r="B61" s="19">
        <v>58.0</v>
      </c>
      <c r="C61" s="56"/>
      <c r="D61" s="13" t="s">
        <v>249</v>
      </c>
      <c r="E61" s="13"/>
      <c r="F61" s="13"/>
      <c r="G61" s="13" t="s">
        <v>116</v>
      </c>
      <c r="H61" s="51"/>
      <c r="I61" s="51"/>
      <c r="J61" s="51"/>
      <c r="K61" s="51"/>
      <c r="L61" s="51"/>
      <c r="M61" s="51"/>
      <c r="N61" s="51"/>
      <c r="O61" s="51"/>
      <c r="P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49"/>
      <c r="BD61" s="49"/>
      <c r="BE61" s="49"/>
      <c r="BF61" s="49"/>
      <c r="BG61" s="49"/>
      <c r="BH61" s="49"/>
      <c r="BI61" s="49"/>
      <c r="BJ61" s="49"/>
      <c r="BK61" s="49"/>
      <c r="BL61" s="49"/>
      <c r="BM61" s="49"/>
      <c r="BN61" s="49"/>
      <c r="BO61" s="49"/>
      <c r="BP61" s="49"/>
    </row>
    <row r="62">
      <c r="B62" s="10">
        <v>59.0</v>
      </c>
      <c r="C62" s="42" t="s">
        <v>212</v>
      </c>
      <c r="E62" s="13" t="s">
        <v>214</v>
      </c>
      <c r="F62" s="11" t="s">
        <v>215</v>
      </c>
      <c r="G62" s="13" t="s">
        <v>209</v>
      </c>
      <c r="H62" s="51"/>
      <c r="I62" s="51"/>
      <c r="J62" s="51"/>
      <c r="K62" s="51"/>
      <c r="L62" s="51"/>
      <c r="M62" s="51"/>
      <c r="N62" s="51"/>
      <c r="O62" s="51"/>
      <c r="P62" s="51"/>
      <c r="Q62" s="50" t="s">
        <v>221</v>
      </c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49"/>
      <c r="BD62" s="49"/>
      <c r="BE62" s="49"/>
      <c r="BF62" s="49"/>
      <c r="BG62" s="49"/>
      <c r="BH62" s="49"/>
      <c r="BI62" s="49"/>
      <c r="BJ62" s="49"/>
      <c r="BK62" s="49"/>
      <c r="BL62" s="49"/>
      <c r="BM62" s="49"/>
      <c r="BN62" s="49"/>
      <c r="BO62" s="49"/>
      <c r="BP62" s="49"/>
    </row>
    <row r="63">
      <c r="B63" s="19">
        <v>60.0</v>
      </c>
      <c r="C63" s="42" t="s">
        <v>74</v>
      </c>
      <c r="E63" s="13" t="s">
        <v>76</v>
      </c>
      <c r="F63" s="11" t="s">
        <v>56</v>
      </c>
      <c r="G63" s="13" t="s">
        <v>209</v>
      </c>
      <c r="H63" s="49" t="s">
        <v>220</v>
      </c>
      <c r="I63" s="49" t="s">
        <v>220</v>
      </c>
      <c r="J63" s="49" t="s">
        <v>220</v>
      </c>
      <c r="K63" s="49" t="s">
        <v>220</v>
      </c>
      <c r="L63" s="49" t="s">
        <v>220</v>
      </c>
      <c r="M63" s="49" t="s">
        <v>220</v>
      </c>
      <c r="N63" s="49" t="s">
        <v>220</v>
      </c>
      <c r="O63" s="49" t="s">
        <v>220</v>
      </c>
      <c r="P63" s="49" t="s">
        <v>220</v>
      </c>
      <c r="Q63" s="49" t="s">
        <v>220</v>
      </c>
      <c r="R63" s="49" t="s">
        <v>220</v>
      </c>
      <c r="S63" s="49" t="s">
        <v>220</v>
      </c>
      <c r="T63" s="49" t="s">
        <v>220</v>
      </c>
      <c r="U63" s="49" t="s">
        <v>220</v>
      </c>
      <c r="V63" s="49" t="s">
        <v>220</v>
      </c>
      <c r="W63" s="49" t="s">
        <v>220</v>
      </c>
      <c r="X63" s="49" t="s">
        <v>220</v>
      </c>
      <c r="Y63" s="49" t="s">
        <v>220</v>
      </c>
      <c r="Z63" s="49" t="s">
        <v>220</v>
      </c>
      <c r="AA63" s="49" t="s">
        <v>220</v>
      </c>
      <c r="AB63" s="49" t="s">
        <v>220</v>
      </c>
      <c r="AC63" s="49" t="s">
        <v>220</v>
      </c>
      <c r="AD63" s="49" t="s">
        <v>220</v>
      </c>
      <c r="AE63" s="49" t="s">
        <v>220</v>
      </c>
      <c r="AF63" s="49" t="s">
        <v>220</v>
      </c>
      <c r="AG63" s="49" t="s">
        <v>220</v>
      </c>
      <c r="AH63" s="49" t="s">
        <v>220</v>
      </c>
      <c r="AI63" s="49" t="s">
        <v>220</v>
      </c>
      <c r="AJ63" s="49" t="s">
        <v>220</v>
      </c>
      <c r="AK63" s="49" t="s">
        <v>220</v>
      </c>
      <c r="AL63" s="49" t="s">
        <v>220</v>
      </c>
      <c r="AM63" s="49" t="s">
        <v>220</v>
      </c>
      <c r="AN63" s="49" t="s">
        <v>220</v>
      </c>
      <c r="AO63" s="49" t="s">
        <v>220</v>
      </c>
      <c r="AP63" s="49" t="s">
        <v>220</v>
      </c>
      <c r="AQ63" s="49" t="s">
        <v>220</v>
      </c>
      <c r="AR63" s="49" t="s">
        <v>220</v>
      </c>
      <c r="AS63" s="49" t="s">
        <v>220</v>
      </c>
      <c r="AT63" s="49" t="s">
        <v>220</v>
      </c>
      <c r="AU63" s="49" t="s">
        <v>220</v>
      </c>
      <c r="AV63" s="49" t="s">
        <v>220</v>
      </c>
      <c r="AW63" s="49" t="s">
        <v>220</v>
      </c>
      <c r="AX63" s="49" t="s">
        <v>220</v>
      </c>
      <c r="AY63" s="49" t="s">
        <v>220</v>
      </c>
      <c r="AZ63" s="49" t="s">
        <v>220</v>
      </c>
      <c r="BA63" s="49" t="s">
        <v>220</v>
      </c>
      <c r="BB63" s="49" t="s">
        <v>220</v>
      </c>
      <c r="BC63" s="49" t="s">
        <v>221</v>
      </c>
      <c r="BD63" s="49" t="s">
        <v>221</v>
      </c>
      <c r="BE63" s="49" t="s">
        <v>221</v>
      </c>
      <c r="BF63" s="49" t="s">
        <v>221</v>
      </c>
      <c r="BG63" s="49" t="s">
        <v>221</v>
      </c>
      <c r="BH63" s="49" t="s">
        <v>221</v>
      </c>
      <c r="BI63" s="49" t="s">
        <v>221</v>
      </c>
      <c r="BJ63" s="49" t="s">
        <v>221</v>
      </c>
      <c r="BK63" s="49" t="s">
        <v>221</v>
      </c>
      <c r="BL63" s="49" t="s">
        <v>221</v>
      </c>
      <c r="BM63" s="49" t="s">
        <v>221</v>
      </c>
      <c r="BN63" s="49" t="s">
        <v>221</v>
      </c>
      <c r="BO63" s="49" t="s">
        <v>221</v>
      </c>
      <c r="BP63" s="49" t="s">
        <v>221</v>
      </c>
    </row>
    <row r="64">
      <c r="B64" s="10">
        <v>61.0</v>
      </c>
      <c r="E64" s="13" t="s">
        <v>250</v>
      </c>
      <c r="F64" s="11"/>
      <c r="G64" s="13" t="s">
        <v>209</v>
      </c>
      <c r="BC64" s="49"/>
      <c r="BD64" s="49"/>
      <c r="BE64" s="49"/>
      <c r="BF64" s="49"/>
      <c r="BG64" s="49"/>
      <c r="BH64" s="49"/>
      <c r="BI64" s="49"/>
      <c r="BJ64" s="49"/>
      <c r="BK64" s="49"/>
      <c r="BL64" s="49"/>
      <c r="BM64" s="49"/>
      <c r="BN64" s="49"/>
      <c r="BO64" s="49"/>
      <c r="BP64" s="49"/>
    </row>
    <row r="65">
      <c r="B65" s="19">
        <v>62.0</v>
      </c>
      <c r="E65" s="13" t="s">
        <v>251</v>
      </c>
      <c r="F65" s="13"/>
      <c r="G65" s="13" t="s">
        <v>209</v>
      </c>
      <c r="BC65" s="49"/>
      <c r="BD65" s="49"/>
      <c r="BE65" s="49"/>
      <c r="BF65" s="49"/>
      <c r="BG65" s="49"/>
      <c r="BH65" s="49"/>
      <c r="BI65" s="49"/>
      <c r="BJ65" s="49"/>
      <c r="BK65" s="49"/>
      <c r="BL65" s="49"/>
      <c r="BM65" s="49"/>
      <c r="BN65" s="49"/>
      <c r="BO65" s="49"/>
      <c r="BP65" s="49"/>
    </row>
    <row r="66">
      <c r="B66" s="10">
        <v>63.0</v>
      </c>
      <c r="E66" s="13" t="s">
        <v>252</v>
      </c>
      <c r="F66" s="13"/>
      <c r="G66" s="13" t="s">
        <v>209</v>
      </c>
      <c r="BC66" s="49"/>
      <c r="BD66" s="49"/>
      <c r="BE66" s="49"/>
      <c r="BF66" s="49"/>
      <c r="BG66" s="49"/>
      <c r="BH66" s="49"/>
      <c r="BI66" s="49"/>
      <c r="BJ66" s="49"/>
      <c r="BK66" s="49"/>
      <c r="BL66" s="49"/>
      <c r="BM66" s="49"/>
      <c r="BN66" s="49"/>
      <c r="BO66" s="49"/>
      <c r="BP66" s="49"/>
    </row>
    <row r="67">
      <c r="B67" s="19">
        <v>64.0</v>
      </c>
      <c r="E67" s="13" t="s">
        <v>251</v>
      </c>
      <c r="F67" s="13"/>
      <c r="G67" s="13" t="s">
        <v>209</v>
      </c>
      <c r="BC67" s="49"/>
      <c r="BD67" s="49"/>
      <c r="BE67" s="49"/>
      <c r="BF67" s="49"/>
      <c r="BG67" s="49"/>
      <c r="BH67" s="49"/>
      <c r="BI67" s="49"/>
      <c r="BJ67" s="49"/>
      <c r="BK67" s="49"/>
      <c r="BL67" s="49"/>
      <c r="BM67" s="49"/>
      <c r="BN67" s="49"/>
      <c r="BO67" s="49"/>
      <c r="BP67" s="49"/>
    </row>
    <row r="68">
      <c r="B68" s="10">
        <v>65.0</v>
      </c>
      <c r="E68" s="13" t="s">
        <v>253</v>
      </c>
      <c r="F68" s="13"/>
      <c r="G68" s="13" t="s">
        <v>209</v>
      </c>
      <c r="BC68" s="49"/>
      <c r="BD68" s="49"/>
      <c r="BE68" s="49"/>
      <c r="BF68" s="49"/>
      <c r="BG68" s="49"/>
      <c r="BH68" s="49"/>
      <c r="BI68" s="49"/>
      <c r="BJ68" s="49"/>
      <c r="BK68" s="49"/>
      <c r="BL68" s="49"/>
      <c r="BM68" s="49"/>
      <c r="BN68" s="49"/>
      <c r="BO68" s="49"/>
      <c r="BP68" s="49"/>
    </row>
    <row r="69">
      <c r="B69" s="19">
        <v>66.0</v>
      </c>
      <c r="D69" s="13"/>
      <c r="E69" s="13" t="s">
        <v>254</v>
      </c>
      <c r="F69" s="13"/>
      <c r="G69" s="13" t="s">
        <v>209</v>
      </c>
      <c r="BC69" s="49"/>
      <c r="BD69" s="49"/>
      <c r="BE69" s="49"/>
      <c r="BF69" s="49"/>
      <c r="BG69" s="49"/>
      <c r="BH69" s="49"/>
      <c r="BI69" s="49"/>
      <c r="BJ69" s="49"/>
      <c r="BK69" s="49"/>
      <c r="BL69" s="49"/>
      <c r="BM69" s="49"/>
      <c r="BN69" s="49"/>
      <c r="BO69" s="49"/>
      <c r="BP69" s="49"/>
    </row>
    <row r="70">
      <c r="B70" s="10">
        <v>67.0</v>
      </c>
      <c r="D70" s="13"/>
      <c r="E70" s="13" t="s">
        <v>255</v>
      </c>
      <c r="F70" s="13"/>
      <c r="G70" s="13" t="s">
        <v>209</v>
      </c>
      <c r="BC70" s="49"/>
      <c r="BD70" s="49"/>
      <c r="BE70" s="49"/>
      <c r="BF70" s="49"/>
      <c r="BG70" s="49"/>
      <c r="BH70" s="49"/>
      <c r="BI70" s="49"/>
      <c r="BJ70" s="49"/>
      <c r="BK70" s="49"/>
      <c r="BL70" s="49"/>
      <c r="BM70" s="49"/>
      <c r="BN70" s="49"/>
      <c r="BO70" s="49"/>
      <c r="BP70" s="49"/>
    </row>
    <row r="71">
      <c r="B71" s="19">
        <v>68.0</v>
      </c>
      <c r="D71" s="13"/>
      <c r="E71" s="13" t="s">
        <v>256</v>
      </c>
      <c r="G71" s="13" t="s">
        <v>209</v>
      </c>
      <c r="BC71" s="58"/>
      <c r="BD71" s="58"/>
      <c r="BE71" s="58"/>
      <c r="BF71" s="58"/>
      <c r="BG71" s="58"/>
      <c r="BH71" s="58"/>
      <c r="BI71" s="58"/>
      <c r="BJ71" s="58"/>
      <c r="BK71" s="58"/>
      <c r="BL71" s="58"/>
      <c r="BM71" s="58"/>
      <c r="BN71" s="58"/>
      <c r="BO71" s="58"/>
      <c r="BP71" s="58"/>
    </row>
    <row r="72">
      <c r="B72" s="10">
        <v>69.0</v>
      </c>
      <c r="D72" s="13"/>
      <c r="E72" s="13" t="s">
        <v>257</v>
      </c>
      <c r="F72" s="11"/>
      <c r="G72" s="13" t="s">
        <v>209</v>
      </c>
      <c r="BC72" s="58"/>
      <c r="BD72" s="58"/>
      <c r="BE72" s="58"/>
      <c r="BF72" s="58"/>
      <c r="BG72" s="58"/>
      <c r="BH72" s="58"/>
      <c r="BI72" s="58"/>
      <c r="BJ72" s="58"/>
      <c r="BK72" s="58"/>
      <c r="BL72" s="58"/>
      <c r="BM72" s="58"/>
      <c r="BN72" s="58"/>
      <c r="BO72" s="58"/>
      <c r="BP72" s="58"/>
    </row>
    <row r="73">
      <c r="B73" s="19">
        <v>70.0</v>
      </c>
      <c r="D73" s="13" t="s">
        <v>233</v>
      </c>
      <c r="E73" s="13"/>
      <c r="F73" s="11"/>
      <c r="G73" s="13"/>
      <c r="BC73" s="58"/>
      <c r="BD73" s="58"/>
      <c r="BE73" s="58"/>
      <c r="BF73" s="58"/>
      <c r="BG73" s="58"/>
      <c r="BH73" s="58"/>
      <c r="BI73" s="58"/>
      <c r="BJ73" s="58"/>
      <c r="BK73" s="58"/>
      <c r="BL73" s="58"/>
      <c r="BM73" s="58"/>
      <c r="BN73" s="58"/>
      <c r="BO73" s="58"/>
      <c r="BP73" s="58"/>
    </row>
    <row r="74">
      <c r="B74" s="10">
        <v>71.0</v>
      </c>
      <c r="D74" s="13"/>
      <c r="E74" s="13"/>
      <c r="F74" s="11" t="s">
        <v>258</v>
      </c>
      <c r="G74" s="13"/>
      <c r="BC74" s="58"/>
      <c r="BD74" s="58"/>
      <c r="BE74" s="58"/>
      <c r="BF74" s="58"/>
      <c r="BG74" s="58"/>
      <c r="BH74" s="58"/>
      <c r="BI74" s="58"/>
      <c r="BJ74" s="58"/>
      <c r="BK74" s="58"/>
      <c r="BL74" s="58"/>
      <c r="BM74" s="58"/>
      <c r="BN74" s="58"/>
      <c r="BO74" s="58"/>
      <c r="BP74" s="58"/>
    </row>
    <row r="75">
      <c r="B75" s="19">
        <v>72.0</v>
      </c>
      <c r="D75" s="13"/>
      <c r="E75" s="13"/>
      <c r="F75" s="33" t="s">
        <v>259</v>
      </c>
      <c r="G75" s="13"/>
      <c r="BC75" s="58"/>
      <c r="BD75" s="58"/>
      <c r="BE75" s="58"/>
      <c r="BF75" s="58"/>
      <c r="BG75" s="58"/>
      <c r="BH75" s="58"/>
      <c r="BI75" s="58"/>
      <c r="BJ75" s="58"/>
      <c r="BK75" s="58"/>
      <c r="BL75" s="58"/>
      <c r="BM75" s="58"/>
      <c r="BN75" s="58"/>
      <c r="BO75" s="58"/>
      <c r="BP75" s="58"/>
    </row>
    <row r="76">
      <c r="B76" s="10">
        <v>73.0</v>
      </c>
      <c r="D76" s="13"/>
      <c r="E76" s="13"/>
      <c r="F76" s="33" t="s">
        <v>260</v>
      </c>
      <c r="G76" s="13"/>
      <c r="BC76" s="58"/>
      <c r="BD76" s="58"/>
      <c r="BE76" s="58"/>
      <c r="BF76" s="58"/>
      <c r="BG76" s="58"/>
      <c r="BH76" s="58"/>
      <c r="BI76" s="58"/>
      <c r="BJ76" s="58"/>
      <c r="BK76" s="58"/>
      <c r="BL76" s="58"/>
      <c r="BM76" s="58"/>
      <c r="BN76" s="58"/>
      <c r="BO76" s="58"/>
      <c r="BP76" s="58"/>
    </row>
    <row r="77">
      <c r="B77" s="19">
        <v>74.0</v>
      </c>
      <c r="D77" s="13"/>
      <c r="E77" s="13"/>
      <c r="F77" s="33" t="s">
        <v>261</v>
      </c>
      <c r="G77" s="13"/>
      <c r="BC77" s="58"/>
      <c r="BD77" s="58"/>
      <c r="BE77" s="58"/>
      <c r="BF77" s="58"/>
      <c r="BG77" s="58"/>
      <c r="BH77" s="58"/>
      <c r="BI77" s="58"/>
      <c r="BJ77" s="58"/>
      <c r="BK77" s="58"/>
      <c r="BL77" s="58"/>
      <c r="BM77" s="58"/>
      <c r="BN77" s="58"/>
      <c r="BO77" s="58"/>
      <c r="BP77" s="58"/>
    </row>
    <row r="78">
      <c r="B78" s="10">
        <v>75.0</v>
      </c>
      <c r="D78" s="13"/>
      <c r="E78" s="13"/>
      <c r="F78" s="33" t="s">
        <v>262</v>
      </c>
      <c r="G78" s="13"/>
      <c r="BC78" s="58"/>
      <c r="BD78" s="58"/>
      <c r="BE78" s="58"/>
      <c r="BF78" s="58"/>
      <c r="BG78" s="58"/>
      <c r="BH78" s="58"/>
      <c r="BI78" s="58"/>
      <c r="BJ78" s="58"/>
      <c r="BK78" s="58"/>
      <c r="BL78" s="58"/>
      <c r="BM78" s="58"/>
      <c r="BN78" s="58"/>
      <c r="BO78" s="58"/>
      <c r="BP78" s="58"/>
    </row>
    <row r="79">
      <c r="B79" s="19">
        <v>76.0</v>
      </c>
      <c r="D79" s="13"/>
      <c r="E79" s="13"/>
      <c r="F79" s="11" t="s">
        <v>263</v>
      </c>
      <c r="G79" s="13"/>
      <c r="BC79" s="58"/>
      <c r="BD79" s="58"/>
      <c r="BE79" s="58"/>
      <c r="BF79" s="58"/>
      <c r="BG79" s="58"/>
      <c r="BH79" s="58"/>
      <c r="BI79" s="58"/>
      <c r="BJ79" s="58"/>
      <c r="BK79" s="58"/>
      <c r="BL79" s="58"/>
      <c r="BM79" s="58"/>
      <c r="BN79" s="58"/>
      <c r="BO79" s="58"/>
      <c r="BP79" s="58"/>
    </row>
    <row r="80">
      <c r="B80" s="10">
        <v>77.0</v>
      </c>
      <c r="D80" s="13"/>
      <c r="E80" s="13"/>
      <c r="F80" s="11" t="s">
        <v>264</v>
      </c>
      <c r="G80" s="13"/>
      <c r="BC80" s="58"/>
      <c r="BD80" s="58"/>
      <c r="BE80" s="58"/>
      <c r="BF80" s="58"/>
      <c r="BG80" s="58"/>
      <c r="BH80" s="58"/>
      <c r="BI80" s="58"/>
      <c r="BJ80" s="58"/>
      <c r="BK80" s="58"/>
      <c r="BL80" s="58"/>
      <c r="BM80" s="58"/>
      <c r="BN80" s="58"/>
      <c r="BO80" s="58"/>
      <c r="BP80" s="58"/>
    </row>
    <row r="81">
      <c r="B81" s="19">
        <v>78.0</v>
      </c>
      <c r="D81" s="13"/>
      <c r="E81" s="13"/>
      <c r="F81" s="11" t="s">
        <v>265</v>
      </c>
      <c r="G81" s="13"/>
      <c r="BC81" s="58"/>
      <c r="BD81" s="58"/>
      <c r="BE81" s="58"/>
      <c r="BF81" s="58"/>
      <c r="BG81" s="58"/>
      <c r="BH81" s="58"/>
      <c r="BI81" s="58"/>
      <c r="BJ81" s="58"/>
      <c r="BK81" s="58"/>
      <c r="BL81" s="58"/>
      <c r="BM81" s="58"/>
      <c r="BN81" s="58"/>
      <c r="BO81" s="58"/>
      <c r="BP81" s="58"/>
    </row>
    <row r="82">
      <c r="B82" s="10">
        <v>79.0</v>
      </c>
      <c r="D82" s="13"/>
      <c r="E82" s="13"/>
      <c r="F82" s="11" t="s">
        <v>266</v>
      </c>
      <c r="G82" s="13"/>
      <c r="BC82" s="58"/>
      <c r="BD82" s="58"/>
      <c r="BE82" s="58"/>
      <c r="BF82" s="58"/>
      <c r="BG82" s="58"/>
      <c r="BH82" s="58"/>
      <c r="BI82" s="58"/>
      <c r="BJ82" s="58"/>
      <c r="BK82" s="58"/>
      <c r="BL82" s="58"/>
      <c r="BM82" s="58"/>
      <c r="BN82" s="58"/>
      <c r="BO82" s="58"/>
      <c r="BP82" s="58"/>
    </row>
    <row r="83">
      <c r="B83" s="19">
        <v>80.0</v>
      </c>
      <c r="D83" s="13"/>
      <c r="E83" s="13"/>
      <c r="F83" s="11" t="s">
        <v>267</v>
      </c>
      <c r="G83" s="13"/>
      <c r="BC83" s="58"/>
      <c r="BD83" s="58"/>
      <c r="BE83" s="58"/>
      <c r="BF83" s="58"/>
      <c r="BG83" s="58"/>
      <c r="BH83" s="58"/>
      <c r="BI83" s="58"/>
      <c r="BJ83" s="58"/>
      <c r="BK83" s="58"/>
      <c r="BL83" s="58"/>
      <c r="BM83" s="58"/>
      <c r="BN83" s="58"/>
      <c r="BO83" s="58"/>
      <c r="BP83" s="58"/>
    </row>
    <row r="84">
      <c r="B84" s="10">
        <v>81.0</v>
      </c>
      <c r="D84" s="13"/>
      <c r="E84" s="13"/>
      <c r="F84" s="11" t="s">
        <v>268</v>
      </c>
      <c r="G84" s="13"/>
      <c r="BC84" s="58"/>
      <c r="BD84" s="58"/>
      <c r="BE84" s="58"/>
      <c r="BF84" s="58"/>
      <c r="BG84" s="58"/>
      <c r="BH84" s="58"/>
      <c r="BI84" s="58"/>
      <c r="BJ84" s="58"/>
      <c r="BK84" s="58"/>
      <c r="BL84" s="58"/>
      <c r="BM84" s="58"/>
      <c r="BN84" s="58"/>
      <c r="BO84" s="58"/>
      <c r="BP84" s="58"/>
    </row>
    <row r="85">
      <c r="B85" s="19">
        <v>82.0</v>
      </c>
      <c r="C85" s="59"/>
      <c r="D85" s="60"/>
      <c r="E85" s="60"/>
      <c r="F85" s="60" t="s">
        <v>269</v>
      </c>
      <c r="G85" s="60"/>
      <c r="BC85" s="58"/>
      <c r="BD85" s="58"/>
      <c r="BE85" s="58"/>
      <c r="BF85" s="58"/>
      <c r="BG85" s="58"/>
      <c r="BH85" s="58"/>
      <c r="BI85" s="58"/>
      <c r="BJ85" s="58"/>
      <c r="BK85" s="58"/>
      <c r="BL85" s="58"/>
      <c r="BM85" s="58"/>
      <c r="BN85" s="58"/>
      <c r="BO85" s="58"/>
      <c r="BP85" s="58"/>
    </row>
    <row r="86">
      <c r="D86" s="50">
        <v>15.0</v>
      </c>
      <c r="H86" s="61">
        <f t="shared" ref="H86:BB86" si="1">COUNTA(H3:H85)</f>
        <v>17</v>
      </c>
      <c r="I86" s="61">
        <f t="shared" si="1"/>
        <v>15</v>
      </c>
      <c r="J86" s="61">
        <f t="shared" si="1"/>
        <v>32</v>
      </c>
      <c r="K86" s="61">
        <f t="shared" si="1"/>
        <v>26</v>
      </c>
      <c r="L86" s="61">
        <f t="shared" si="1"/>
        <v>31</v>
      </c>
      <c r="M86" s="61">
        <f t="shared" si="1"/>
        <v>31</v>
      </c>
      <c r="N86" s="61">
        <f t="shared" si="1"/>
        <v>20</v>
      </c>
      <c r="O86" s="61">
        <f t="shared" si="1"/>
        <v>19</v>
      </c>
      <c r="P86" s="61">
        <f t="shared" si="1"/>
        <v>21</v>
      </c>
      <c r="Q86" s="61">
        <f t="shared" si="1"/>
        <v>31</v>
      </c>
      <c r="R86" s="61">
        <f t="shared" si="1"/>
        <v>21</v>
      </c>
      <c r="S86" s="61">
        <f t="shared" si="1"/>
        <v>17</v>
      </c>
      <c r="T86" s="61">
        <f t="shared" si="1"/>
        <v>11</v>
      </c>
      <c r="U86" s="61">
        <f t="shared" si="1"/>
        <v>11</v>
      </c>
      <c r="V86" s="61">
        <f t="shared" si="1"/>
        <v>11</v>
      </c>
      <c r="W86" s="61">
        <f t="shared" si="1"/>
        <v>21</v>
      </c>
      <c r="X86" s="61">
        <f t="shared" si="1"/>
        <v>20</v>
      </c>
      <c r="Y86" s="61">
        <f t="shared" si="1"/>
        <v>18</v>
      </c>
      <c r="Z86" s="61">
        <f t="shared" si="1"/>
        <v>11</v>
      </c>
      <c r="AA86" s="61">
        <f t="shared" si="1"/>
        <v>17</v>
      </c>
      <c r="AB86" s="61">
        <f t="shared" si="1"/>
        <v>14</v>
      </c>
      <c r="AC86" s="61">
        <f t="shared" si="1"/>
        <v>11</v>
      </c>
      <c r="AD86" s="61">
        <f t="shared" si="1"/>
        <v>18</v>
      </c>
      <c r="AE86" s="61">
        <f t="shared" si="1"/>
        <v>17</v>
      </c>
      <c r="AF86" s="61">
        <f t="shared" si="1"/>
        <v>15</v>
      </c>
      <c r="AG86" s="61">
        <f t="shared" si="1"/>
        <v>28</v>
      </c>
      <c r="AH86" s="61">
        <f t="shared" si="1"/>
        <v>16</v>
      </c>
      <c r="AI86" s="61">
        <f t="shared" si="1"/>
        <v>12</v>
      </c>
      <c r="AJ86" s="61">
        <f t="shared" si="1"/>
        <v>13</v>
      </c>
      <c r="AK86" s="61">
        <f t="shared" si="1"/>
        <v>13</v>
      </c>
      <c r="AL86" s="61">
        <f t="shared" si="1"/>
        <v>16</v>
      </c>
      <c r="AM86" s="61">
        <f t="shared" si="1"/>
        <v>16</v>
      </c>
      <c r="AN86" s="61">
        <f t="shared" si="1"/>
        <v>11</v>
      </c>
      <c r="AO86" s="61">
        <f t="shared" si="1"/>
        <v>11</v>
      </c>
      <c r="AP86" s="61">
        <f t="shared" si="1"/>
        <v>13</v>
      </c>
      <c r="AQ86" s="61">
        <f t="shared" si="1"/>
        <v>11</v>
      </c>
      <c r="AR86" s="61">
        <f t="shared" si="1"/>
        <v>13</v>
      </c>
      <c r="AS86" s="61">
        <f t="shared" si="1"/>
        <v>14</v>
      </c>
      <c r="AT86" s="61">
        <f t="shared" si="1"/>
        <v>13</v>
      </c>
      <c r="AU86" s="61">
        <f t="shared" si="1"/>
        <v>13</v>
      </c>
      <c r="AV86" s="61">
        <f t="shared" si="1"/>
        <v>13</v>
      </c>
      <c r="AW86" s="61">
        <f t="shared" si="1"/>
        <v>16</v>
      </c>
      <c r="AX86" s="61">
        <f t="shared" si="1"/>
        <v>16</v>
      </c>
      <c r="AY86" s="61">
        <f t="shared" si="1"/>
        <v>13</v>
      </c>
      <c r="AZ86" s="61">
        <f t="shared" si="1"/>
        <v>13</v>
      </c>
      <c r="BA86" s="61">
        <f t="shared" si="1"/>
        <v>19</v>
      </c>
      <c r="BB86" s="61">
        <f t="shared" si="1"/>
        <v>17</v>
      </c>
      <c r="BC86" s="58"/>
      <c r="BD86" s="58"/>
      <c r="BE86" s="58"/>
      <c r="BF86" s="58"/>
      <c r="BG86" s="58"/>
      <c r="BH86" s="58"/>
      <c r="BI86" s="58"/>
      <c r="BJ86" s="58"/>
      <c r="BK86" s="58"/>
      <c r="BL86" s="58"/>
      <c r="BM86" s="58"/>
      <c r="BN86" s="58"/>
      <c r="BO86" s="58"/>
      <c r="BP86" s="58"/>
    </row>
    <row r="87">
      <c r="BC87" s="58"/>
      <c r="BD87" s="58"/>
      <c r="BE87" s="58"/>
      <c r="BF87" s="58"/>
      <c r="BG87" s="58"/>
      <c r="BH87" s="58"/>
      <c r="BI87" s="58"/>
      <c r="BJ87" s="58"/>
      <c r="BK87" s="58"/>
      <c r="BL87" s="58"/>
      <c r="BM87" s="58"/>
      <c r="BN87" s="58"/>
      <c r="BO87" s="58"/>
      <c r="BP87" s="58"/>
    </row>
    <row r="88">
      <c r="BC88" s="58"/>
      <c r="BD88" s="58"/>
      <c r="BE88" s="58"/>
      <c r="BF88" s="58"/>
      <c r="BG88" s="58"/>
      <c r="BH88" s="58"/>
      <c r="BI88" s="58"/>
      <c r="BJ88" s="58"/>
      <c r="BK88" s="58"/>
      <c r="BL88" s="58"/>
      <c r="BM88" s="58"/>
      <c r="BN88" s="58"/>
      <c r="BO88" s="58"/>
      <c r="BP88" s="58"/>
    </row>
    <row r="89">
      <c r="BC89" s="58"/>
      <c r="BD89" s="58"/>
      <c r="BE89" s="58"/>
      <c r="BF89" s="58"/>
      <c r="BG89" s="58"/>
      <c r="BH89" s="58"/>
      <c r="BI89" s="58"/>
      <c r="BJ89" s="58"/>
      <c r="BK89" s="58"/>
      <c r="BL89" s="58"/>
      <c r="BM89" s="58"/>
      <c r="BN89" s="58"/>
      <c r="BO89" s="58"/>
      <c r="BP89" s="58"/>
    </row>
    <row r="90">
      <c r="BC90" s="58"/>
      <c r="BD90" s="58"/>
      <c r="BE90" s="58"/>
      <c r="BF90" s="58"/>
      <c r="BG90" s="58"/>
      <c r="BH90" s="58"/>
      <c r="BI90" s="58"/>
      <c r="BJ90" s="58"/>
      <c r="BK90" s="58"/>
      <c r="BL90" s="58"/>
      <c r="BM90" s="58"/>
      <c r="BN90" s="58"/>
      <c r="BO90" s="58"/>
      <c r="BP90" s="58"/>
    </row>
    <row r="91">
      <c r="BC91" s="58"/>
      <c r="BD91" s="58"/>
      <c r="BE91" s="58"/>
      <c r="BF91" s="58"/>
      <c r="BG91" s="58"/>
      <c r="BH91" s="58"/>
      <c r="BI91" s="58"/>
      <c r="BJ91" s="58"/>
      <c r="BK91" s="58"/>
      <c r="BL91" s="58"/>
      <c r="BM91" s="58"/>
      <c r="BN91" s="58"/>
      <c r="BO91" s="58"/>
      <c r="BP91" s="58"/>
    </row>
    <row r="92">
      <c r="BC92" s="58"/>
      <c r="BD92" s="58"/>
      <c r="BE92" s="58"/>
      <c r="BF92" s="58"/>
      <c r="BG92" s="58"/>
      <c r="BH92" s="58"/>
      <c r="BI92" s="58"/>
      <c r="BJ92" s="58"/>
      <c r="BK92" s="58"/>
      <c r="BL92" s="58"/>
      <c r="BM92" s="58"/>
      <c r="BN92" s="58"/>
      <c r="BO92" s="58"/>
      <c r="BP92" s="58"/>
    </row>
    <row r="93">
      <c r="BC93" s="58"/>
      <c r="BD93" s="58"/>
      <c r="BE93" s="58"/>
      <c r="BF93" s="58"/>
      <c r="BG93" s="58"/>
      <c r="BH93" s="58"/>
      <c r="BI93" s="58"/>
      <c r="BJ93" s="58"/>
      <c r="BK93" s="58"/>
      <c r="BL93" s="58"/>
      <c r="BM93" s="58"/>
      <c r="BN93" s="58"/>
      <c r="BO93" s="58"/>
      <c r="BP93" s="58"/>
    </row>
    <row r="94">
      <c r="BC94" s="58"/>
      <c r="BD94" s="58"/>
      <c r="BE94" s="58"/>
      <c r="BF94" s="58"/>
      <c r="BG94" s="58"/>
      <c r="BH94" s="58"/>
      <c r="BI94" s="58"/>
      <c r="BJ94" s="58"/>
      <c r="BK94" s="58"/>
      <c r="BL94" s="58"/>
      <c r="BM94" s="58"/>
      <c r="BN94" s="58"/>
      <c r="BO94" s="58"/>
      <c r="BP94" s="58"/>
    </row>
    <row r="95">
      <c r="BC95" s="58"/>
      <c r="BD95" s="58"/>
      <c r="BE95" s="58"/>
      <c r="BF95" s="58"/>
      <c r="BG95" s="58"/>
      <c r="BH95" s="58"/>
      <c r="BI95" s="58"/>
      <c r="BJ95" s="58"/>
      <c r="BK95" s="58"/>
      <c r="BL95" s="58"/>
      <c r="BM95" s="58"/>
      <c r="BN95" s="58"/>
      <c r="BO95" s="58"/>
      <c r="BP95" s="58"/>
    </row>
    <row r="96">
      <c r="BC96" s="58"/>
      <c r="BD96" s="58"/>
      <c r="BE96" s="58"/>
      <c r="BF96" s="58"/>
      <c r="BG96" s="58"/>
      <c r="BH96" s="58"/>
      <c r="BI96" s="58"/>
      <c r="BJ96" s="58"/>
      <c r="BK96" s="58"/>
      <c r="BL96" s="58"/>
      <c r="BM96" s="58"/>
      <c r="BN96" s="58"/>
      <c r="BO96" s="58"/>
      <c r="BP96" s="58"/>
    </row>
    <row r="97">
      <c r="BC97" s="58"/>
      <c r="BD97" s="58"/>
      <c r="BE97" s="58"/>
      <c r="BF97" s="58"/>
      <c r="BG97" s="58"/>
      <c r="BH97" s="58"/>
      <c r="BI97" s="58"/>
      <c r="BJ97" s="58"/>
      <c r="BK97" s="58"/>
      <c r="BL97" s="58"/>
      <c r="BM97" s="58"/>
      <c r="BN97" s="58"/>
      <c r="BO97" s="58"/>
      <c r="BP97" s="58"/>
    </row>
    <row r="98">
      <c r="BC98" s="58"/>
      <c r="BD98" s="58"/>
      <c r="BE98" s="58"/>
      <c r="BF98" s="58"/>
      <c r="BG98" s="58"/>
      <c r="BH98" s="58"/>
      <c r="BI98" s="58"/>
      <c r="BJ98" s="58"/>
      <c r="BK98" s="58"/>
      <c r="BL98" s="58"/>
      <c r="BM98" s="58"/>
      <c r="BN98" s="58"/>
      <c r="BO98" s="58"/>
      <c r="BP98" s="58"/>
    </row>
    <row r="99">
      <c r="BC99" s="58"/>
      <c r="BD99" s="58"/>
      <c r="BE99" s="58"/>
      <c r="BF99" s="58"/>
      <c r="BG99" s="58"/>
      <c r="BH99" s="58"/>
      <c r="BI99" s="58"/>
      <c r="BJ99" s="58"/>
      <c r="BK99" s="58"/>
      <c r="BL99" s="58"/>
      <c r="BM99" s="58"/>
      <c r="BN99" s="58"/>
      <c r="BO99" s="58"/>
      <c r="BP99" s="58"/>
    </row>
    <row r="100">
      <c r="BC100" s="58"/>
      <c r="BD100" s="58"/>
      <c r="BE100" s="58"/>
      <c r="BF100" s="58"/>
      <c r="BG100" s="58"/>
      <c r="BH100" s="58"/>
      <c r="BI100" s="58"/>
      <c r="BJ100" s="58"/>
      <c r="BK100" s="58"/>
      <c r="BL100" s="58"/>
      <c r="BM100" s="58"/>
      <c r="BN100" s="58"/>
      <c r="BO100" s="58"/>
      <c r="BP100" s="58"/>
    </row>
    <row r="101">
      <c r="BC101" s="58"/>
      <c r="BD101" s="58"/>
      <c r="BE101" s="58"/>
      <c r="BF101" s="58"/>
      <c r="BG101" s="58"/>
      <c r="BH101" s="58"/>
      <c r="BI101" s="58"/>
      <c r="BJ101" s="58"/>
      <c r="BK101" s="58"/>
      <c r="BL101" s="58"/>
      <c r="BM101" s="58"/>
      <c r="BN101" s="58"/>
      <c r="BO101" s="58"/>
      <c r="BP101" s="58"/>
    </row>
    <row r="102">
      <c r="BC102" s="58"/>
      <c r="BD102" s="58"/>
      <c r="BE102" s="58"/>
      <c r="BF102" s="58"/>
      <c r="BG102" s="58"/>
      <c r="BH102" s="58"/>
      <c r="BI102" s="58"/>
      <c r="BJ102" s="58"/>
      <c r="BK102" s="58"/>
      <c r="BL102" s="58"/>
      <c r="BM102" s="58"/>
      <c r="BN102" s="58"/>
      <c r="BO102" s="58"/>
      <c r="BP102" s="58"/>
    </row>
    <row r="103">
      <c r="BC103" s="58"/>
      <c r="BD103" s="58"/>
      <c r="BE103" s="58"/>
      <c r="BF103" s="58"/>
      <c r="BG103" s="58"/>
      <c r="BH103" s="58"/>
      <c r="BI103" s="58"/>
      <c r="BJ103" s="58"/>
      <c r="BK103" s="58"/>
      <c r="BL103" s="58"/>
      <c r="BM103" s="58"/>
      <c r="BN103" s="58"/>
      <c r="BO103" s="58"/>
      <c r="BP103" s="58"/>
    </row>
    <row r="104">
      <c r="BC104" s="58"/>
      <c r="BD104" s="58"/>
      <c r="BE104" s="58"/>
      <c r="BF104" s="58"/>
      <c r="BG104" s="58"/>
      <c r="BH104" s="58"/>
      <c r="BI104" s="58"/>
      <c r="BJ104" s="58"/>
      <c r="BK104" s="58"/>
      <c r="BL104" s="58"/>
      <c r="BM104" s="58"/>
      <c r="BN104" s="58"/>
      <c r="BO104" s="58"/>
      <c r="BP104" s="58"/>
    </row>
    <row r="105">
      <c r="BC105" s="58"/>
      <c r="BD105" s="58"/>
      <c r="BE105" s="58"/>
      <c r="BF105" s="58"/>
      <c r="BG105" s="58"/>
      <c r="BH105" s="58"/>
      <c r="BI105" s="58"/>
      <c r="BJ105" s="58"/>
      <c r="BK105" s="58"/>
      <c r="BL105" s="58"/>
      <c r="BM105" s="58"/>
      <c r="BN105" s="58"/>
      <c r="BO105" s="58"/>
      <c r="BP105" s="58"/>
    </row>
    <row r="106">
      <c r="BC106" s="58"/>
      <c r="BD106" s="58"/>
      <c r="BE106" s="58"/>
      <c r="BF106" s="58"/>
      <c r="BG106" s="58"/>
      <c r="BH106" s="58"/>
      <c r="BI106" s="58"/>
      <c r="BJ106" s="58"/>
      <c r="BK106" s="58"/>
      <c r="BL106" s="58"/>
      <c r="BM106" s="58"/>
      <c r="BN106" s="58"/>
      <c r="BO106" s="58"/>
      <c r="BP106" s="58"/>
    </row>
    <row r="107">
      <c r="BC107" s="58"/>
      <c r="BD107" s="58"/>
      <c r="BE107" s="58"/>
      <c r="BF107" s="58"/>
      <c r="BG107" s="58"/>
      <c r="BH107" s="58"/>
      <c r="BI107" s="58"/>
      <c r="BJ107" s="58"/>
      <c r="BK107" s="58"/>
      <c r="BL107" s="58"/>
      <c r="BM107" s="58"/>
      <c r="BN107" s="58"/>
      <c r="BO107" s="58"/>
      <c r="BP107" s="58"/>
    </row>
    <row r="108">
      <c r="BC108" s="58"/>
      <c r="BD108" s="58"/>
      <c r="BE108" s="58"/>
      <c r="BF108" s="58"/>
      <c r="BG108" s="58"/>
      <c r="BH108" s="58"/>
      <c r="BI108" s="58"/>
      <c r="BJ108" s="58"/>
      <c r="BK108" s="58"/>
      <c r="BL108" s="58"/>
      <c r="BM108" s="58"/>
      <c r="BN108" s="58"/>
      <c r="BO108" s="58"/>
      <c r="BP108" s="58"/>
    </row>
    <row r="109">
      <c r="BC109" s="58"/>
      <c r="BD109" s="58"/>
      <c r="BE109" s="58"/>
      <c r="BF109" s="58"/>
      <c r="BG109" s="58"/>
      <c r="BH109" s="58"/>
      <c r="BI109" s="58"/>
      <c r="BJ109" s="58"/>
      <c r="BK109" s="58"/>
      <c r="BL109" s="58"/>
      <c r="BM109" s="58"/>
      <c r="BN109" s="58"/>
      <c r="BO109" s="58"/>
      <c r="BP109" s="58"/>
    </row>
    <row r="110">
      <c r="BC110" s="58"/>
      <c r="BD110" s="58"/>
      <c r="BE110" s="58"/>
      <c r="BF110" s="58"/>
      <c r="BG110" s="58"/>
      <c r="BH110" s="58"/>
      <c r="BI110" s="58"/>
      <c r="BJ110" s="58"/>
      <c r="BK110" s="58"/>
      <c r="BL110" s="58"/>
      <c r="BM110" s="58"/>
      <c r="BN110" s="58"/>
      <c r="BO110" s="58"/>
      <c r="BP110" s="58"/>
    </row>
    <row r="111">
      <c r="BC111" s="58"/>
      <c r="BD111" s="58"/>
      <c r="BE111" s="58"/>
      <c r="BF111" s="58"/>
      <c r="BG111" s="58"/>
      <c r="BH111" s="58"/>
      <c r="BI111" s="58"/>
      <c r="BJ111" s="58"/>
      <c r="BK111" s="58"/>
      <c r="BL111" s="58"/>
      <c r="BM111" s="58"/>
      <c r="BN111" s="58"/>
      <c r="BO111" s="58"/>
      <c r="BP111" s="58"/>
    </row>
    <row r="112">
      <c r="BC112" s="58"/>
      <c r="BD112" s="58"/>
      <c r="BE112" s="58"/>
      <c r="BF112" s="58"/>
      <c r="BG112" s="58"/>
      <c r="BH112" s="58"/>
      <c r="BI112" s="58"/>
      <c r="BJ112" s="58"/>
      <c r="BK112" s="58"/>
      <c r="BL112" s="58"/>
      <c r="BM112" s="58"/>
      <c r="BN112" s="58"/>
      <c r="BO112" s="58"/>
      <c r="BP112" s="58"/>
    </row>
    <row r="113">
      <c r="BC113" s="58"/>
      <c r="BD113" s="58"/>
      <c r="BE113" s="58"/>
      <c r="BF113" s="58"/>
      <c r="BG113" s="58"/>
      <c r="BH113" s="58"/>
      <c r="BI113" s="58"/>
      <c r="BJ113" s="58"/>
      <c r="BK113" s="58"/>
      <c r="BL113" s="58"/>
      <c r="BM113" s="58"/>
      <c r="BN113" s="58"/>
      <c r="BO113" s="58"/>
      <c r="BP113" s="58"/>
    </row>
    <row r="114">
      <c r="BC114" s="58"/>
      <c r="BD114" s="58"/>
      <c r="BE114" s="58"/>
      <c r="BF114" s="58"/>
      <c r="BG114" s="58"/>
      <c r="BH114" s="58"/>
      <c r="BI114" s="58"/>
      <c r="BJ114" s="58"/>
      <c r="BK114" s="58"/>
      <c r="BL114" s="58"/>
      <c r="BM114" s="58"/>
      <c r="BN114" s="58"/>
      <c r="BO114" s="58"/>
      <c r="BP114" s="58"/>
    </row>
    <row r="115">
      <c r="BC115" s="58"/>
      <c r="BD115" s="58"/>
      <c r="BE115" s="58"/>
      <c r="BF115" s="58"/>
      <c r="BG115" s="58"/>
      <c r="BH115" s="58"/>
      <c r="BI115" s="58"/>
      <c r="BJ115" s="58"/>
      <c r="BK115" s="58"/>
      <c r="BL115" s="58"/>
      <c r="BM115" s="58"/>
      <c r="BN115" s="58"/>
      <c r="BO115" s="58"/>
      <c r="BP115" s="58"/>
    </row>
    <row r="116">
      <c r="BC116" s="58"/>
      <c r="BD116" s="58"/>
      <c r="BE116" s="58"/>
      <c r="BF116" s="58"/>
      <c r="BG116" s="58"/>
      <c r="BH116" s="58"/>
      <c r="BI116" s="58"/>
      <c r="BJ116" s="58"/>
      <c r="BK116" s="58"/>
      <c r="BL116" s="58"/>
      <c r="BM116" s="58"/>
      <c r="BN116" s="58"/>
      <c r="BO116" s="58"/>
      <c r="BP116" s="58"/>
    </row>
    <row r="117">
      <c r="BC117" s="58"/>
      <c r="BD117" s="58"/>
      <c r="BE117" s="58"/>
      <c r="BF117" s="58"/>
      <c r="BG117" s="58"/>
      <c r="BH117" s="58"/>
      <c r="BI117" s="58"/>
      <c r="BJ117" s="58"/>
      <c r="BK117" s="58"/>
      <c r="BL117" s="58"/>
      <c r="BM117" s="58"/>
      <c r="BN117" s="58"/>
      <c r="BO117" s="58"/>
      <c r="BP117" s="58"/>
    </row>
    <row r="118">
      <c r="BC118" s="58"/>
      <c r="BD118" s="58"/>
      <c r="BE118" s="58"/>
      <c r="BF118" s="58"/>
      <c r="BG118" s="58"/>
      <c r="BH118" s="58"/>
      <c r="BI118" s="58"/>
      <c r="BJ118" s="58"/>
      <c r="BK118" s="58"/>
      <c r="BL118" s="58"/>
      <c r="BM118" s="58"/>
      <c r="BN118" s="58"/>
      <c r="BO118" s="58"/>
      <c r="BP118" s="58"/>
    </row>
    <row r="119">
      <c r="BC119" s="58"/>
      <c r="BD119" s="58"/>
      <c r="BE119" s="58"/>
      <c r="BF119" s="58"/>
      <c r="BG119" s="58"/>
      <c r="BH119" s="58"/>
      <c r="BI119" s="58"/>
      <c r="BJ119" s="58"/>
      <c r="BK119" s="58"/>
      <c r="BL119" s="58"/>
      <c r="BM119" s="58"/>
      <c r="BN119" s="58"/>
      <c r="BO119" s="58"/>
      <c r="BP119" s="58"/>
    </row>
    <row r="120">
      <c r="BC120" s="58"/>
      <c r="BD120" s="58"/>
      <c r="BE120" s="58"/>
      <c r="BF120" s="58"/>
      <c r="BG120" s="58"/>
      <c r="BH120" s="58"/>
      <c r="BI120" s="58"/>
      <c r="BJ120" s="58"/>
      <c r="BK120" s="58"/>
      <c r="BL120" s="58"/>
      <c r="BM120" s="58"/>
      <c r="BN120" s="58"/>
      <c r="BO120" s="58"/>
      <c r="BP120" s="58"/>
    </row>
    <row r="121">
      <c r="BC121" s="58"/>
      <c r="BD121" s="58"/>
      <c r="BE121" s="58"/>
      <c r="BF121" s="58"/>
      <c r="BG121" s="58"/>
      <c r="BH121" s="58"/>
      <c r="BI121" s="58"/>
      <c r="BJ121" s="58"/>
      <c r="BK121" s="58"/>
      <c r="BL121" s="58"/>
      <c r="BM121" s="58"/>
      <c r="BN121" s="58"/>
      <c r="BO121" s="58"/>
      <c r="BP121" s="58"/>
    </row>
    <row r="122">
      <c r="BC122" s="58"/>
      <c r="BD122" s="58"/>
      <c r="BE122" s="58"/>
      <c r="BF122" s="58"/>
      <c r="BG122" s="58"/>
      <c r="BH122" s="58"/>
      <c r="BI122" s="58"/>
      <c r="BJ122" s="58"/>
      <c r="BK122" s="58"/>
      <c r="BL122" s="58"/>
      <c r="BM122" s="58"/>
      <c r="BN122" s="58"/>
      <c r="BO122" s="58"/>
      <c r="BP122" s="58"/>
    </row>
    <row r="123">
      <c r="BC123" s="58"/>
      <c r="BD123" s="58"/>
      <c r="BE123" s="58"/>
      <c r="BF123" s="58"/>
      <c r="BG123" s="58"/>
      <c r="BH123" s="58"/>
      <c r="BI123" s="58"/>
      <c r="BJ123" s="58"/>
      <c r="BK123" s="58"/>
      <c r="BL123" s="58"/>
      <c r="BM123" s="58"/>
      <c r="BN123" s="58"/>
      <c r="BO123" s="58"/>
      <c r="BP123" s="58"/>
    </row>
    <row r="124">
      <c r="BC124" s="58"/>
      <c r="BD124" s="58"/>
      <c r="BE124" s="58"/>
      <c r="BF124" s="58"/>
      <c r="BG124" s="58"/>
      <c r="BH124" s="58"/>
      <c r="BI124" s="58"/>
      <c r="BJ124" s="58"/>
      <c r="BK124" s="58"/>
      <c r="BL124" s="58"/>
      <c r="BM124" s="58"/>
      <c r="BN124" s="58"/>
      <c r="BO124" s="58"/>
      <c r="BP124" s="58"/>
    </row>
    <row r="125">
      <c r="BC125" s="58"/>
      <c r="BD125" s="58"/>
      <c r="BE125" s="58"/>
      <c r="BF125" s="58"/>
      <c r="BG125" s="58"/>
      <c r="BH125" s="58"/>
      <c r="BI125" s="58"/>
      <c r="BJ125" s="58"/>
      <c r="BK125" s="58"/>
      <c r="BL125" s="58"/>
      <c r="BM125" s="58"/>
      <c r="BN125" s="58"/>
      <c r="BO125" s="58"/>
      <c r="BP125" s="58"/>
    </row>
    <row r="126">
      <c r="BC126" s="58"/>
      <c r="BD126" s="58"/>
      <c r="BE126" s="58"/>
      <c r="BF126" s="58"/>
      <c r="BG126" s="58"/>
      <c r="BH126" s="58"/>
      <c r="BI126" s="58"/>
      <c r="BJ126" s="58"/>
      <c r="BK126" s="58"/>
      <c r="BL126" s="58"/>
      <c r="BM126" s="58"/>
      <c r="BN126" s="58"/>
      <c r="BO126" s="58"/>
      <c r="BP126" s="58"/>
    </row>
    <row r="127">
      <c r="BC127" s="58"/>
      <c r="BD127" s="58"/>
      <c r="BE127" s="58"/>
      <c r="BF127" s="58"/>
      <c r="BG127" s="58"/>
      <c r="BH127" s="58"/>
      <c r="BI127" s="58"/>
      <c r="BJ127" s="58"/>
      <c r="BK127" s="58"/>
      <c r="BL127" s="58"/>
      <c r="BM127" s="58"/>
      <c r="BN127" s="58"/>
      <c r="BO127" s="58"/>
      <c r="BP127" s="58"/>
    </row>
    <row r="128">
      <c r="BC128" s="58"/>
      <c r="BD128" s="58"/>
      <c r="BE128" s="58"/>
      <c r="BF128" s="58"/>
      <c r="BG128" s="58"/>
      <c r="BH128" s="58"/>
      <c r="BI128" s="58"/>
      <c r="BJ128" s="58"/>
      <c r="BK128" s="58"/>
      <c r="BL128" s="58"/>
      <c r="BM128" s="58"/>
      <c r="BN128" s="58"/>
      <c r="BO128" s="58"/>
      <c r="BP128" s="58"/>
    </row>
    <row r="129">
      <c r="BC129" s="58"/>
      <c r="BD129" s="58"/>
      <c r="BE129" s="58"/>
      <c r="BF129" s="58"/>
      <c r="BG129" s="58"/>
      <c r="BH129" s="58"/>
      <c r="BI129" s="58"/>
      <c r="BJ129" s="58"/>
      <c r="BK129" s="58"/>
      <c r="BL129" s="58"/>
      <c r="BM129" s="58"/>
      <c r="BN129" s="58"/>
      <c r="BO129" s="58"/>
      <c r="BP129" s="58"/>
    </row>
    <row r="130">
      <c r="BC130" s="58"/>
      <c r="BD130" s="58"/>
      <c r="BE130" s="58"/>
      <c r="BF130" s="58"/>
      <c r="BG130" s="58"/>
      <c r="BH130" s="58"/>
      <c r="BI130" s="58"/>
      <c r="BJ130" s="58"/>
      <c r="BK130" s="58"/>
      <c r="BL130" s="58"/>
      <c r="BM130" s="58"/>
      <c r="BN130" s="58"/>
      <c r="BO130" s="58"/>
      <c r="BP130" s="58"/>
    </row>
    <row r="131">
      <c r="BC131" s="58"/>
      <c r="BD131" s="58"/>
      <c r="BE131" s="58"/>
      <c r="BF131" s="58"/>
      <c r="BG131" s="58"/>
      <c r="BH131" s="58"/>
      <c r="BI131" s="58"/>
      <c r="BJ131" s="58"/>
      <c r="BK131" s="58"/>
      <c r="BL131" s="58"/>
      <c r="BM131" s="58"/>
      <c r="BN131" s="58"/>
      <c r="BO131" s="58"/>
      <c r="BP131" s="58"/>
    </row>
    <row r="132">
      <c r="BC132" s="58"/>
      <c r="BD132" s="58"/>
      <c r="BE132" s="58"/>
      <c r="BF132" s="58"/>
      <c r="BG132" s="58"/>
      <c r="BH132" s="58"/>
      <c r="BI132" s="58"/>
      <c r="BJ132" s="58"/>
      <c r="BK132" s="58"/>
      <c r="BL132" s="58"/>
      <c r="BM132" s="58"/>
      <c r="BN132" s="58"/>
      <c r="BO132" s="58"/>
      <c r="BP132" s="58"/>
    </row>
    <row r="133">
      <c r="BC133" s="58"/>
      <c r="BD133" s="58"/>
      <c r="BE133" s="58"/>
      <c r="BF133" s="58"/>
      <c r="BG133" s="58"/>
      <c r="BH133" s="58"/>
      <c r="BI133" s="58"/>
      <c r="BJ133" s="58"/>
      <c r="BK133" s="58"/>
      <c r="BL133" s="58"/>
      <c r="BM133" s="58"/>
      <c r="BN133" s="58"/>
      <c r="BO133" s="58"/>
      <c r="BP133" s="58"/>
    </row>
    <row r="134">
      <c r="BC134" s="58"/>
      <c r="BD134" s="58"/>
      <c r="BE134" s="58"/>
      <c r="BF134" s="58"/>
      <c r="BG134" s="58"/>
      <c r="BH134" s="58"/>
      <c r="BI134" s="58"/>
      <c r="BJ134" s="58"/>
      <c r="BK134" s="58"/>
      <c r="BL134" s="58"/>
      <c r="BM134" s="58"/>
      <c r="BN134" s="58"/>
      <c r="BO134" s="58"/>
      <c r="BP134" s="58"/>
    </row>
    <row r="135">
      <c r="BC135" s="58"/>
      <c r="BD135" s="58"/>
      <c r="BE135" s="58"/>
      <c r="BF135" s="58"/>
      <c r="BG135" s="58"/>
      <c r="BH135" s="58"/>
      <c r="BI135" s="58"/>
      <c r="BJ135" s="58"/>
      <c r="BK135" s="58"/>
      <c r="BL135" s="58"/>
      <c r="BM135" s="58"/>
      <c r="BN135" s="58"/>
      <c r="BO135" s="58"/>
      <c r="BP135" s="58"/>
    </row>
    <row r="136">
      <c r="BC136" s="58"/>
      <c r="BD136" s="58"/>
      <c r="BE136" s="58"/>
      <c r="BF136" s="58"/>
      <c r="BG136" s="58"/>
      <c r="BH136" s="58"/>
      <c r="BI136" s="58"/>
      <c r="BJ136" s="58"/>
      <c r="BK136" s="58"/>
      <c r="BL136" s="58"/>
      <c r="BM136" s="58"/>
      <c r="BN136" s="58"/>
      <c r="BO136" s="58"/>
      <c r="BP136" s="58"/>
    </row>
    <row r="137">
      <c r="BC137" s="58"/>
      <c r="BD137" s="58"/>
      <c r="BE137" s="58"/>
      <c r="BF137" s="58"/>
      <c r="BG137" s="58"/>
      <c r="BH137" s="58"/>
      <c r="BI137" s="58"/>
      <c r="BJ137" s="58"/>
      <c r="BK137" s="58"/>
      <c r="BL137" s="58"/>
      <c r="BM137" s="58"/>
      <c r="BN137" s="58"/>
      <c r="BO137" s="58"/>
      <c r="BP137" s="58"/>
    </row>
    <row r="138">
      <c r="BC138" s="58"/>
      <c r="BD138" s="58"/>
      <c r="BE138" s="58"/>
      <c r="BF138" s="58"/>
      <c r="BG138" s="58"/>
      <c r="BH138" s="58"/>
      <c r="BI138" s="58"/>
      <c r="BJ138" s="58"/>
      <c r="BK138" s="58"/>
      <c r="BL138" s="58"/>
      <c r="BM138" s="58"/>
      <c r="BN138" s="58"/>
      <c r="BO138" s="58"/>
      <c r="BP138" s="58"/>
    </row>
    <row r="139">
      <c r="BC139" s="58"/>
      <c r="BD139" s="58"/>
      <c r="BE139" s="58"/>
      <c r="BF139" s="58"/>
      <c r="BG139" s="58"/>
      <c r="BH139" s="58"/>
      <c r="BI139" s="58"/>
      <c r="BJ139" s="58"/>
      <c r="BK139" s="58"/>
      <c r="BL139" s="58"/>
      <c r="BM139" s="58"/>
      <c r="BN139" s="58"/>
      <c r="BO139" s="58"/>
      <c r="BP139" s="58"/>
    </row>
    <row r="140">
      <c r="BC140" s="58"/>
      <c r="BD140" s="58"/>
      <c r="BE140" s="58"/>
      <c r="BF140" s="58"/>
      <c r="BG140" s="58"/>
      <c r="BH140" s="58"/>
      <c r="BI140" s="58"/>
      <c r="BJ140" s="58"/>
      <c r="BK140" s="58"/>
      <c r="BL140" s="58"/>
      <c r="BM140" s="58"/>
      <c r="BN140" s="58"/>
      <c r="BO140" s="58"/>
      <c r="BP140" s="58"/>
    </row>
    <row r="141">
      <c r="BC141" s="58"/>
      <c r="BD141" s="58"/>
      <c r="BE141" s="58"/>
      <c r="BF141" s="58"/>
      <c r="BG141" s="58"/>
      <c r="BH141" s="58"/>
      <c r="BI141" s="58"/>
      <c r="BJ141" s="58"/>
      <c r="BK141" s="58"/>
      <c r="BL141" s="58"/>
      <c r="BM141" s="58"/>
      <c r="BN141" s="58"/>
      <c r="BO141" s="58"/>
      <c r="BP141" s="58"/>
    </row>
    <row r="142">
      <c r="BC142" s="58"/>
      <c r="BD142" s="58"/>
      <c r="BE142" s="58"/>
      <c r="BF142" s="58"/>
      <c r="BG142" s="58"/>
      <c r="BH142" s="58"/>
      <c r="BI142" s="58"/>
      <c r="BJ142" s="58"/>
      <c r="BK142" s="58"/>
      <c r="BL142" s="58"/>
      <c r="BM142" s="58"/>
      <c r="BN142" s="58"/>
      <c r="BO142" s="58"/>
      <c r="BP142" s="58"/>
    </row>
    <row r="143">
      <c r="BC143" s="58"/>
      <c r="BD143" s="58"/>
      <c r="BE143" s="58"/>
      <c r="BF143" s="58"/>
      <c r="BG143" s="58"/>
      <c r="BH143" s="58"/>
      <c r="BI143" s="58"/>
      <c r="BJ143" s="58"/>
      <c r="BK143" s="58"/>
      <c r="BL143" s="58"/>
      <c r="BM143" s="58"/>
      <c r="BN143" s="58"/>
      <c r="BO143" s="58"/>
      <c r="BP143" s="58"/>
    </row>
    <row r="144">
      <c r="BC144" s="58"/>
      <c r="BD144" s="58"/>
      <c r="BE144" s="58"/>
      <c r="BF144" s="58"/>
      <c r="BG144" s="58"/>
      <c r="BH144" s="58"/>
      <c r="BI144" s="58"/>
      <c r="BJ144" s="58"/>
      <c r="BK144" s="58"/>
      <c r="BL144" s="58"/>
      <c r="BM144" s="58"/>
      <c r="BN144" s="58"/>
      <c r="BO144" s="58"/>
      <c r="BP144" s="58"/>
    </row>
    <row r="145">
      <c r="BC145" s="58"/>
      <c r="BD145" s="58"/>
      <c r="BE145" s="58"/>
      <c r="BF145" s="58"/>
      <c r="BG145" s="58"/>
      <c r="BH145" s="58"/>
      <c r="BI145" s="58"/>
      <c r="BJ145" s="58"/>
      <c r="BK145" s="58"/>
      <c r="BL145" s="58"/>
      <c r="BM145" s="58"/>
      <c r="BN145" s="58"/>
      <c r="BO145" s="58"/>
      <c r="BP145" s="58"/>
    </row>
    <row r="146">
      <c r="BC146" s="58"/>
      <c r="BD146" s="58"/>
      <c r="BE146" s="58"/>
      <c r="BF146" s="58"/>
      <c r="BG146" s="58"/>
      <c r="BH146" s="58"/>
      <c r="BI146" s="58"/>
      <c r="BJ146" s="58"/>
      <c r="BK146" s="58"/>
      <c r="BL146" s="58"/>
      <c r="BM146" s="58"/>
      <c r="BN146" s="58"/>
      <c r="BO146" s="58"/>
      <c r="BP146" s="58"/>
    </row>
    <row r="147">
      <c r="BC147" s="58"/>
      <c r="BD147" s="58"/>
      <c r="BE147" s="58"/>
      <c r="BF147" s="58"/>
      <c r="BG147" s="58"/>
      <c r="BH147" s="58"/>
      <c r="BI147" s="58"/>
      <c r="BJ147" s="58"/>
      <c r="BK147" s="58"/>
      <c r="BL147" s="58"/>
      <c r="BM147" s="58"/>
      <c r="BN147" s="58"/>
      <c r="BO147" s="58"/>
      <c r="BP147" s="58"/>
    </row>
    <row r="148">
      <c r="BC148" s="58"/>
      <c r="BD148" s="58"/>
      <c r="BE148" s="58"/>
      <c r="BF148" s="58"/>
      <c r="BG148" s="58"/>
      <c r="BH148" s="58"/>
      <c r="BI148" s="58"/>
      <c r="BJ148" s="58"/>
      <c r="BK148" s="58"/>
      <c r="BL148" s="58"/>
      <c r="BM148" s="58"/>
      <c r="BN148" s="58"/>
      <c r="BO148" s="58"/>
      <c r="BP148" s="58"/>
    </row>
    <row r="149">
      <c r="BC149" s="58"/>
      <c r="BD149" s="58"/>
      <c r="BE149" s="58"/>
      <c r="BF149" s="58"/>
      <c r="BG149" s="58"/>
      <c r="BH149" s="58"/>
      <c r="BI149" s="58"/>
      <c r="BJ149" s="58"/>
      <c r="BK149" s="58"/>
      <c r="BL149" s="58"/>
      <c r="BM149" s="58"/>
      <c r="BN149" s="58"/>
      <c r="BO149" s="58"/>
      <c r="BP149" s="58"/>
    </row>
    <row r="150">
      <c r="BC150" s="58"/>
      <c r="BD150" s="58"/>
      <c r="BE150" s="58"/>
      <c r="BF150" s="58"/>
      <c r="BG150" s="58"/>
      <c r="BH150" s="58"/>
      <c r="BI150" s="58"/>
      <c r="BJ150" s="58"/>
      <c r="BK150" s="58"/>
      <c r="BL150" s="58"/>
      <c r="BM150" s="58"/>
      <c r="BN150" s="58"/>
      <c r="BO150" s="58"/>
      <c r="BP150" s="58"/>
    </row>
    <row r="151">
      <c r="BC151" s="58"/>
      <c r="BD151" s="58"/>
      <c r="BE151" s="58"/>
      <c r="BF151" s="58"/>
      <c r="BG151" s="58"/>
      <c r="BH151" s="58"/>
      <c r="BI151" s="58"/>
      <c r="BJ151" s="58"/>
      <c r="BK151" s="58"/>
      <c r="BL151" s="58"/>
      <c r="BM151" s="58"/>
      <c r="BN151" s="58"/>
      <c r="BO151" s="58"/>
      <c r="BP151" s="58"/>
    </row>
    <row r="152">
      <c r="BC152" s="58"/>
      <c r="BD152" s="58"/>
      <c r="BE152" s="58"/>
      <c r="BF152" s="58"/>
      <c r="BG152" s="58"/>
      <c r="BH152" s="58"/>
      <c r="BI152" s="58"/>
      <c r="BJ152" s="58"/>
      <c r="BK152" s="58"/>
      <c r="BL152" s="58"/>
      <c r="BM152" s="58"/>
      <c r="BN152" s="58"/>
      <c r="BO152" s="58"/>
      <c r="BP152" s="58"/>
    </row>
    <row r="153">
      <c r="BC153" s="58"/>
      <c r="BD153" s="58"/>
      <c r="BE153" s="58"/>
      <c r="BF153" s="58"/>
      <c r="BG153" s="58"/>
      <c r="BH153" s="58"/>
      <c r="BI153" s="58"/>
      <c r="BJ153" s="58"/>
      <c r="BK153" s="58"/>
      <c r="BL153" s="58"/>
      <c r="BM153" s="58"/>
      <c r="BN153" s="58"/>
      <c r="BO153" s="58"/>
      <c r="BP153" s="58"/>
    </row>
    <row r="154">
      <c r="BC154" s="58"/>
      <c r="BD154" s="58"/>
      <c r="BE154" s="58"/>
      <c r="BF154" s="58"/>
      <c r="BG154" s="58"/>
      <c r="BH154" s="58"/>
      <c r="BI154" s="58"/>
      <c r="BJ154" s="58"/>
      <c r="BK154" s="58"/>
      <c r="BL154" s="58"/>
      <c r="BM154" s="58"/>
      <c r="BN154" s="58"/>
      <c r="BO154" s="58"/>
      <c r="BP154" s="58"/>
    </row>
    <row r="155">
      <c r="BC155" s="58"/>
      <c r="BD155" s="58"/>
      <c r="BE155" s="58"/>
      <c r="BF155" s="58"/>
      <c r="BG155" s="58"/>
      <c r="BH155" s="58"/>
      <c r="BI155" s="58"/>
      <c r="BJ155" s="58"/>
      <c r="BK155" s="58"/>
      <c r="BL155" s="58"/>
      <c r="BM155" s="58"/>
      <c r="BN155" s="58"/>
      <c r="BO155" s="58"/>
      <c r="BP155" s="58"/>
    </row>
    <row r="156">
      <c r="BC156" s="58"/>
      <c r="BD156" s="58"/>
      <c r="BE156" s="58"/>
      <c r="BF156" s="58"/>
      <c r="BG156" s="58"/>
      <c r="BH156" s="58"/>
      <c r="BI156" s="58"/>
      <c r="BJ156" s="58"/>
      <c r="BK156" s="58"/>
      <c r="BL156" s="58"/>
      <c r="BM156" s="58"/>
      <c r="BN156" s="58"/>
      <c r="BO156" s="58"/>
      <c r="BP156" s="58"/>
    </row>
    <row r="157">
      <c r="BC157" s="58"/>
      <c r="BD157" s="58"/>
      <c r="BE157" s="58"/>
      <c r="BF157" s="58"/>
      <c r="BG157" s="58"/>
      <c r="BH157" s="58"/>
      <c r="BI157" s="58"/>
      <c r="BJ157" s="58"/>
      <c r="BK157" s="58"/>
      <c r="BL157" s="58"/>
      <c r="BM157" s="58"/>
      <c r="BN157" s="58"/>
      <c r="BO157" s="58"/>
      <c r="BP157" s="58"/>
    </row>
    <row r="158">
      <c r="BC158" s="58"/>
      <c r="BD158" s="58"/>
      <c r="BE158" s="58"/>
      <c r="BF158" s="58"/>
      <c r="BG158" s="58"/>
      <c r="BH158" s="58"/>
      <c r="BI158" s="58"/>
      <c r="BJ158" s="58"/>
      <c r="BK158" s="58"/>
      <c r="BL158" s="58"/>
      <c r="BM158" s="58"/>
      <c r="BN158" s="58"/>
      <c r="BO158" s="58"/>
      <c r="BP158" s="58"/>
    </row>
    <row r="159">
      <c r="BC159" s="58"/>
      <c r="BD159" s="58"/>
      <c r="BE159" s="58"/>
      <c r="BF159" s="58"/>
      <c r="BG159" s="58"/>
      <c r="BH159" s="58"/>
      <c r="BI159" s="58"/>
      <c r="BJ159" s="58"/>
      <c r="BK159" s="58"/>
      <c r="BL159" s="58"/>
      <c r="BM159" s="58"/>
      <c r="BN159" s="58"/>
      <c r="BO159" s="58"/>
      <c r="BP159" s="58"/>
    </row>
    <row r="160">
      <c r="BC160" s="58"/>
      <c r="BD160" s="58"/>
      <c r="BE160" s="58"/>
      <c r="BF160" s="58"/>
      <c r="BG160" s="58"/>
      <c r="BH160" s="58"/>
      <c r="BI160" s="58"/>
      <c r="BJ160" s="58"/>
      <c r="BK160" s="58"/>
      <c r="BL160" s="58"/>
      <c r="BM160" s="58"/>
      <c r="BN160" s="58"/>
      <c r="BO160" s="58"/>
      <c r="BP160" s="58"/>
    </row>
    <row r="161">
      <c r="BC161" s="58"/>
      <c r="BD161" s="58"/>
      <c r="BE161" s="58"/>
      <c r="BF161" s="58"/>
      <c r="BG161" s="58"/>
      <c r="BH161" s="58"/>
      <c r="BI161" s="58"/>
      <c r="BJ161" s="58"/>
      <c r="BK161" s="58"/>
      <c r="BL161" s="58"/>
      <c r="BM161" s="58"/>
      <c r="BN161" s="58"/>
      <c r="BO161" s="58"/>
      <c r="BP161" s="58"/>
    </row>
    <row r="162">
      <c r="BC162" s="58"/>
      <c r="BD162" s="58"/>
      <c r="BE162" s="58"/>
      <c r="BF162" s="58"/>
      <c r="BG162" s="58"/>
      <c r="BH162" s="58"/>
      <c r="BI162" s="58"/>
      <c r="BJ162" s="58"/>
      <c r="BK162" s="58"/>
      <c r="BL162" s="58"/>
      <c r="BM162" s="58"/>
      <c r="BN162" s="58"/>
      <c r="BO162" s="58"/>
      <c r="BP162" s="58"/>
    </row>
    <row r="163">
      <c r="BC163" s="58"/>
      <c r="BD163" s="58"/>
      <c r="BE163" s="58"/>
      <c r="BF163" s="58"/>
      <c r="BG163" s="58"/>
      <c r="BH163" s="58"/>
      <c r="BI163" s="58"/>
      <c r="BJ163" s="58"/>
      <c r="BK163" s="58"/>
      <c r="BL163" s="58"/>
      <c r="BM163" s="58"/>
      <c r="BN163" s="58"/>
      <c r="BO163" s="58"/>
      <c r="BP163" s="58"/>
    </row>
    <row r="164">
      <c r="BC164" s="58"/>
      <c r="BD164" s="58"/>
      <c r="BE164" s="58"/>
      <c r="BF164" s="58"/>
      <c r="BG164" s="58"/>
      <c r="BH164" s="58"/>
      <c r="BI164" s="58"/>
      <c r="BJ164" s="58"/>
      <c r="BK164" s="58"/>
      <c r="BL164" s="58"/>
      <c r="BM164" s="58"/>
      <c r="BN164" s="58"/>
      <c r="BO164" s="58"/>
      <c r="BP164" s="58"/>
    </row>
    <row r="165">
      <c r="BC165" s="58"/>
      <c r="BD165" s="58"/>
      <c r="BE165" s="58"/>
      <c r="BF165" s="58"/>
      <c r="BG165" s="58"/>
      <c r="BH165" s="58"/>
      <c r="BI165" s="58"/>
      <c r="BJ165" s="58"/>
      <c r="BK165" s="58"/>
      <c r="BL165" s="58"/>
      <c r="BM165" s="58"/>
      <c r="BN165" s="58"/>
      <c r="BO165" s="58"/>
      <c r="BP165" s="58"/>
    </row>
    <row r="166">
      <c r="BC166" s="58"/>
      <c r="BD166" s="58"/>
      <c r="BE166" s="58"/>
      <c r="BF166" s="58"/>
      <c r="BG166" s="58"/>
      <c r="BH166" s="58"/>
      <c r="BI166" s="58"/>
      <c r="BJ166" s="58"/>
      <c r="BK166" s="58"/>
      <c r="BL166" s="58"/>
      <c r="BM166" s="58"/>
      <c r="BN166" s="58"/>
      <c r="BO166" s="58"/>
      <c r="BP166" s="58"/>
    </row>
    <row r="167">
      <c r="BC167" s="58"/>
      <c r="BD167" s="58"/>
      <c r="BE167" s="58"/>
      <c r="BF167" s="58"/>
      <c r="BG167" s="58"/>
      <c r="BH167" s="58"/>
      <c r="BI167" s="58"/>
      <c r="BJ167" s="58"/>
      <c r="BK167" s="58"/>
      <c r="BL167" s="58"/>
      <c r="BM167" s="58"/>
      <c r="BN167" s="58"/>
      <c r="BO167" s="58"/>
      <c r="BP167" s="58"/>
    </row>
    <row r="168">
      <c r="BC168" s="58"/>
      <c r="BD168" s="58"/>
      <c r="BE168" s="58"/>
      <c r="BF168" s="58"/>
      <c r="BG168" s="58"/>
      <c r="BH168" s="58"/>
      <c r="BI168" s="58"/>
      <c r="BJ168" s="58"/>
      <c r="BK168" s="58"/>
      <c r="BL168" s="58"/>
      <c r="BM168" s="58"/>
      <c r="BN168" s="58"/>
      <c r="BO168" s="58"/>
      <c r="BP168" s="58"/>
    </row>
    <row r="169">
      <c r="BC169" s="58"/>
      <c r="BD169" s="58"/>
      <c r="BE169" s="58"/>
      <c r="BF169" s="58"/>
      <c r="BG169" s="58"/>
      <c r="BH169" s="58"/>
      <c r="BI169" s="58"/>
      <c r="BJ169" s="58"/>
      <c r="BK169" s="58"/>
      <c r="BL169" s="58"/>
      <c r="BM169" s="58"/>
      <c r="BN169" s="58"/>
      <c r="BO169" s="58"/>
      <c r="BP169" s="58"/>
    </row>
    <row r="170">
      <c r="BC170" s="58"/>
      <c r="BD170" s="58"/>
      <c r="BE170" s="58"/>
      <c r="BF170" s="58"/>
      <c r="BG170" s="58"/>
      <c r="BH170" s="58"/>
      <c r="BI170" s="58"/>
      <c r="BJ170" s="58"/>
      <c r="BK170" s="58"/>
      <c r="BL170" s="58"/>
      <c r="BM170" s="58"/>
      <c r="BN170" s="58"/>
      <c r="BO170" s="58"/>
      <c r="BP170" s="58"/>
    </row>
    <row r="171">
      <c r="BC171" s="58"/>
      <c r="BD171" s="58"/>
      <c r="BE171" s="58"/>
      <c r="BF171" s="58"/>
      <c r="BG171" s="58"/>
      <c r="BH171" s="58"/>
      <c r="BI171" s="58"/>
      <c r="BJ171" s="58"/>
      <c r="BK171" s="58"/>
      <c r="BL171" s="58"/>
      <c r="BM171" s="58"/>
      <c r="BN171" s="58"/>
      <c r="BO171" s="58"/>
      <c r="BP171" s="58"/>
    </row>
    <row r="172">
      <c r="BC172" s="58"/>
      <c r="BD172" s="58"/>
      <c r="BE172" s="58"/>
      <c r="BF172" s="58"/>
      <c r="BG172" s="58"/>
      <c r="BH172" s="58"/>
      <c r="BI172" s="58"/>
      <c r="BJ172" s="58"/>
      <c r="BK172" s="58"/>
      <c r="BL172" s="58"/>
      <c r="BM172" s="58"/>
      <c r="BN172" s="58"/>
      <c r="BO172" s="58"/>
      <c r="BP172" s="58"/>
    </row>
    <row r="173">
      <c r="BC173" s="58"/>
      <c r="BD173" s="58"/>
      <c r="BE173" s="58"/>
      <c r="BF173" s="58"/>
      <c r="BG173" s="58"/>
      <c r="BH173" s="58"/>
      <c r="BI173" s="58"/>
      <c r="BJ173" s="58"/>
      <c r="BK173" s="58"/>
      <c r="BL173" s="58"/>
      <c r="BM173" s="58"/>
      <c r="BN173" s="58"/>
      <c r="BO173" s="58"/>
      <c r="BP173" s="58"/>
    </row>
    <row r="174">
      <c r="BC174" s="58"/>
      <c r="BD174" s="58"/>
      <c r="BE174" s="58"/>
      <c r="BF174" s="58"/>
      <c r="BG174" s="58"/>
      <c r="BH174" s="58"/>
      <c r="BI174" s="58"/>
      <c r="BJ174" s="58"/>
      <c r="BK174" s="58"/>
      <c r="BL174" s="58"/>
      <c r="BM174" s="58"/>
      <c r="BN174" s="58"/>
      <c r="BO174" s="58"/>
      <c r="BP174" s="58"/>
    </row>
    <row r="175">
      <c r="BC175" s="58"/>
      <c r="BD175" s="58"/>
      <c r="BE175" s="58"/>
      <c r="BF175" s="58"/>
      <c r="BG175" s="58"/>
      <c r="BH175" s="58"/>
      <c r="BI175" s="58"/>
      <c r="BJ175" s="58"/>
      <c r="BK175" s="58"/>
      <c r="BL175" s="58"/>
      <c r="BM175" s="58"/>
      <c r="BN175" s="58"/>
      <c r="BO175" s="58"/>
      <c r="BP175" s="58"/>
    </row>
    <row r="176">
      <c r="BC176" s="58"/>
      <c r="BD176" s="58"/>
      <c r="BE176" s="58"/>
      <c r="BF176" s="58"/>
      <c r="BG176" s="58"/>
      <c r="BH176" s="58"/>
      <c r="BI176" s="58"/>
      <c r="BJ176" s="58"/>
      <c r="BK176" s="58"/>
      <c r="BL176" s="58"/>
      <c r="BM176" s="58"/>
      <c r="BN176" s="58"/>
      <c r="BO176" s="58"/>
      <c r="BP176" s="58"/>
    </row>
    <row r="177">
      <c r="BC177" s="58"/>
      <c r="BD177" s="58"/>
      <c r="BE177" s="58"/>
      <c r="BF177" s="58"/>
      <c r="BG177" s="58"/>
      <c r="BH177" s="58"/>
      <c r="BI177" s="58"/>
      <c r="BJ177" s="58"/>
      <c r="BK177" s="58"/>
      <c r="BL177" s="58"/>
      <c r="BM177" s="58"/>
      <c r="BN177" s="58"/>
      <c r="BO177" s="58"/>
      <c r="BP177" s="58"/>
    </row>
    <row r="178">
      <c r="BC178" s="58"/>
      <c r="BD178" s="58"/>
      <c r="BE178" s="58"/>
      <c r="BF178" s="58"/>
      <c r="BG178" s="58"/>
      <c r="BH178" s="58"/>
      <c r="BI178" s="58"/>
      <c r="BJ178" s="58"/>
      <c r="BK178" s="58"/>
      <c r="BL178" s="58"/>
      <c r="BM178" s="58"/>
      <c r="BN178" s="58"/>
      <c r="BO178" s="58"/>
      <c r="BP178" s="58"/>
    </row>
    <row r="179">
      <c r="BC179" s="58"/>
      <c r="BD179" s="58"/>
      <c r="BE179" s="58"/>
      <c r="BF179" s="58"/>
      <c r="BG179" s="58"/>
      <c r="BH179" s="58"/>
      <c r="BI179" s="58"/>
      <c r="BJ179" s="58"/>
      <c r="BK179" s="58"/>
      <c r="BL179" s="58"/>
      <c r="BM179" s="58"/>
      <c r="BN179" s="58"/>
      <c r="BO179" s="58"/>
      <c r="BP179" s="58"/>
    </row>
    <row r="180">
      <c r="BC180" s="58"/>
      <c r="BD180" s="58"/>
      <c r="BE180" s="58"/>
      <c r="BF180" s="58"/>
      <c r="BG180" s="58"/>
      <c r="BH180" s="58"/>
      <c r="BI180" s="58"/>
      <c r="BJ180" s="58"/>
      <c r="BK180" s="58"/>
      <c r="BL180" s="58"/>
      <c r="BM180" s="58"/>
      <c r="BN180" s="58"/>
      <c r="BO180" s="58"/>
      <c r="BP180" s="58"/>
    </row>
    <row r="181">
      <c r="BC181" s="58"/>
      <c r="BD181" s="58"/>
      <c r="BE181" s="58"/>
      <c r="BF181" s="58"/>
      <c r="BG181" s="58"/>
      <c r="BH181" s="58"/>
      <c r="BI181" s="58"/>
      <c r="BJ181" s="58"/>
      <c r="BK181" s="58"/>
      <c r="BL181" s="58"/>
      <c r="BM181" s="58"/>
      <c r="BN181" s="58"/>
      <c r="BO181" s="58"/>
      <c r="BP181" s="58"/>
    </row>
    <row r="182">
      <c r="BC182" s="58"/>
      <c r="BD182" s="58"/>
      <c r="BE182" s="58"/>
      <c r="BF182" s="58"/>
      <c r="BG182" s="58"/>
      <c r="BH182" s="58"/>
      <c r="BI182" s="58"/>
      <c r="BJ182" s="58"/>
      <c r="BK182" s="58"/>
      <c r="BL182" s="58"/>
      <c r="BM182" s="58"/>
      <c r="BN182" s="58"/>
      <c r="BO182" s="58"/>
      <c r="BP182" s="58"/>
    </row>
    <row r="183">
      <c r="BC183" s="58"/>
      <c r="BD183" s="58"/>
      <c r="BE183" s="58"/>
      <c r="BF183" s="58"/>
      <c r="BG183" s="58"/>
      <c r="BH183" s="58"/>
      <c r="BI183" s="58"/>
      <c r="BJ183" s="58"/>
      <c r="BK183" s="58"/>
      <c r="BL183" s="58"/>
      <c r="BM183" s="58"/>
      <c r="BN183" s="58"/>
      <c r="BO183" s="58"/>
      <c r="BP183" s="58"/>
    </row>
    <row r="184">
      <c r="BC184" s="58"/>
      <c r="BD184" s="58"/>
      <c r="BE184" s="58"/>
      <c r="BF184" s="58"/>
      <c r="BG184" s="58"/>
      <c r="BH184" s="58"/>
      <c r="BI184" s="58"/>
      <c r="BJ184" s="58"/>
      <c r="BK184" s="58"/>
      <c r="BL184" s="58"/>
      <c r="BM184" s="58"/>
      <c r="BN184" s="58"/>
      <c r="BO184" s="58"/>
      <c r="BP184" s="58"/>
    </row>
    <row r="185">
      <c r="BC185" s="58"/>
      <c r="BD185" s="58"/>
      <c r="BE185" s="58"/>
      <c r="BF185" s="58"/>
      <c r="BG185" s="58"/>
      <c r="BH185" s="58"/>
      <c r="BI185" s="58"/>
      <c r="BJ185" s="58"/>
      <c r="BK185" s="58"/>
      <c r="BL185" s="58"/>
      <c r="BM185" s="58"/>
      <c r="BN185" s="58"/>
      <c r="BO185" s="58"/>
      <c r="BP185" s="58"/>
    </row>
    <row r="186">
      <c r="BC186" s="58"/>
      <c r="BD186" s="58"/>
      <c r="BE186" s="58"/>
      <c r="BF186" s="58"/>
      <c r="BG186" s="58"/>
      <c r="BH186" s="58"/>
      <c r="BI186" s="58"/>
      <c r="BJ186" s="58"/>
      <c r="BK186" s="58"/>
      <c r="BL186" s="58"/>
      <c r="BM186" s="58"/>
      <c r="BN186" s="58"/>
      <c r="BO186" s="58"/>
      <c r="BP186" s="58"/>
    </row>
    <row r="187">
      <c r="BC187" s="58"/>
      <c r="BD187" s="58"/>
      <c r="BE187" s="58"/>
      <c r="BF187" s="58"/>
      <c r="BG187" s="58"/>
      <c r="BH187" s="58"/>
      <c r="BI187" s="58"/>
      <c r="BJ187" s="58"/>
      <c r="BK187" s="58"/>
      <c r="BL187" s="58"/>
      <c r="BM187" s="58"/>
      <c r="BN187" s="58"/>
      <c r="BO187" s="58"/>
      <c r="BP187" s="58"/>
    </row>
    <row r="188">
      <c r="BC188" s="58"/>
      <c r="BD188" s="58"/>
      <c r="BE188" s="58"/>
      <c r="BF188" s="58"/>
      <c r="BG188" s="58"/>
      <c r="BH188" s="58"/>
      <c r="BI188" s="58"/>
      <c r="BJ188" s="58"/>
      <c r="BK188" s="58"/>
      <c r="BL188" s="58"/>
      <c r="BM188" s="58"/>
      <c r="BN188" s="58"/>
      <c r="BO188" s="58"/>
      <c r="BP188" s="58"/>
    </row>
    <row r="189">
      <c r="BC189" s="58"/>
      <c r="BD189" s="58"/>
      <c r="BE189" s="58"/>
      <c r="BF189" s="58"/>
      <c r="BG189" s="58"/>
      <c r="BH189" s="58"/>
      <c r="BI189" s="58"/>
      <c r="BJ189" s="58"/>
      <c r="BK189" s="58"/>
      <c r="BL189" s="58"/>
      <c r="BM189" s="58"/>
      <c r="BN189" s="58"/>
      <c r="BO189" s="58"/>
      <c r="BP189" s="58"/>
    </row>
    <row r="190">
      <c r="BC190" s="58"/>
      <c r="BD190" s="58"/>
      <c r="BE190" s="58"/>
      <c r="BF190" s="58"/>
      <c r="BG190" s="58"/>
      <c r="BH190" s="58"/>
      <c r="BI190" s="58"/>
      <c r="BJ190" s="58"/>
      <c r="BK190" s="58"/>
      <c r="BL190" s="58"/>
      <c r="BM190" s="58"/>
      <c r="BN190" s="58"/>
      <c r="BO190" s="58"/>
      <c r="BP190" s="58"/>
    </row>
    <row r="191">
      <c r="BC191" s="58"/>
      <c r="BD191" s="58"/>
      <c r="BE191" s="58"/>
      <c r="BF191" s="58"/>
      <c r="BG191" s="58"/>
      <c r="BH191" s="58"/>
      <c r="BI191" s="58"/>
      <c r="BJ191" s="58"/>
      <c r="BK191" s="58"/>
      <c r="BL191" s="58"/>
      <c r="BM191" s="58"/>
      <c r="BN191" s="58"/>
      <c r="BO191" s="58"/>
      <c r="BP191" s="58"/>
    </row>
    <row r="192">
      <c r="BC192" s="58"/>
      <c r="BD192" s="58"/>
      <c r="BE192" s="58"/>
      <c r="BF192" s="58"/>
      <c r="BG192" s="58"/>
      <c r="BH192" s="58"/>
      <c r="BI192" s="58"/>
      <c r="BJ192" s="58"/>
      <c r="BK192" s="58"/>
      <c r="BL192" s="58"/>
      <c r="BM192" s="58"/>
      <c r="BN192" s="58"/>
      <c r="BO192" s="58"/>
      <c r="BP192" s="58"/>
    </row>
    <row r="193">
      <c r="BC193" s="58"/>
      <c r="BD193" s="58"/>
      <c r="BE193" s="58"/>
      <c r="BF193" s="58"/>
      <c r="BG193" s="58"/>
      <c r="BH193" s="58"/>
      <c r="BI193" s="58"/>
      <c r="BJ193" s="58"/>
      <c r="BK193" s="58"/>
      <c r="BL193" s="58"/>
      <c r="BM193" s="58"/>
      <c r="BN193" s="58"/>
      <c r="BO193" s="58"/>
      <c r="BP193" s="58"/>
    </row>
    <row r="194">
      <c r="BC194" s="58"/>
      <c r="BD194" s="58"/>
      <c r="BE194" s="58"/>
      <c r="BF194" s="58"/>
      <c r="BG194" s="58"/>
      <c r="BH194" s="58"/>
      <c r="BI194" s="58"/>
      <c r="BJ194" s="58"/>
      <c r="BK194" s="58"/>
      <c r="BL194" s="58"/>
      <c r="BM194" s="58"/>
      <c r="BN194" s="58"/>
      <c r="BO194" s="58"/>
      <c r="BP194" s="58"/>
    </row>
    <row r="195">
      <c r="BC195" s="58"/>
      <c r="BD195" s="58"/>
      <c r="BE195" s="58"/>
      <c r="BF195" s="58"/>
      <c r="BG195" s="58"/>
      <c r="BH195" s="58"/>
      <c r="BI195" s="58"/>
      <c r="BJ195" s="58"/>
      <c r="BK195" s="58"/>
      <c r="BL195" s="58"/>
      <c r="BM195" s="58"/>
      <c r="BN195" s="58"/>
      <c r="BO195" s="58"/>
      <c r="BP195" s="58"/>
    </row>
    <row r="196">
      <c r="BC196" s="58"/>
      <c r="BD196" s="58"/>
      <c r="BE196" s="58"/>
      <c r="BF196" s="58"/>
      <c r="BG196" s="58"/>
      <c r="BH196" s="58"/>
      <c r="BI196" s="58"/>
      <c r="BJ196" s="58"/>
      <c r="BK196" s="58"/>
      <c r="BL196" s="58"/>
      <c r="BM196" s="58"/>
      <c r="BN196" s="58"/>
      <c r="BO196" s="58"/>
      <c r="BP196" s="58"/>
    </row>
    <row r="197">
      <c r="BC197" s="58"/>
      <c r="BD197" s="58"/>
      <c r="BE197" s="58"/>
      <c r="BF197" s="58"/>
      <c r="BG197" s="58"/>
      <c r="BH197" s="58"/>
      <c r="BI197" s="58"/>
      <c r="BJ197" s="58"/>
      <c r="BK197" s="58"/>
      <c r="BL197" s="58"/>
      <c r="BM197" s="58"/>
      <c r="BN197" s="58"/>
      <c r="BO197" s="58"/>
      <c r="BP197" s="58"/>
    </row>
    <row r="198">
      <c r="BC198" s="58"/>
      <c r="BD198" s="58"/>
      <c r="BE198" s="58"/>
      <c r="BF198" s="58"/>
      <c r="BG198" s="58"/>
      <c r="BH198" s="58"/>
      <c r="BI198" s="58"/>
      <c r="BJ198" s="58"/>
      <c r="BK198" s="58"/>
      <c r="BL198" s="58"/>
      <c r="BM198" s="58"/>
      <c r="BN198" s="58"/>
      <c r="BO198" s="58"/>
      <c r="BP198" s="58"/>
    </row>
    <row r="199">
      <c r="BC199" s="58"/>
      <c r="BD199" s="58"/>
      <c r="BE199" s="58"/>
      <c r="BF199" s="58"/>
      <c r="BG199" s="58"/>
      <c r="BH199" s="58"/>
      <c r="BI199" s="58"/>
      <c r="BJ199" s="58"/>
      <c r="BK199" s="58"/>
      <c r="BL199" s="58"/>
      <c r="BM199" s="58"/>
      <c r="BN199" s="58"/>
      <c r="BO199" s="58"/>
      <c r="BP199" s="58"/>
    </row>
    <row r="200">
      <c r="BC200" s="58"/>
      <c r="BD200" s="58"/>
      <c r="BE200" s="58"/>
      <c r="BF200" s="58"/>
      <c r="BG200" s="58"/>
      <c r="BH200" s="58"/>
      <c r="BI200" s="58"/>
      <c r="BJ200" s="58"/>
      <c r="BK200" s="58"/>
      <c r="BL200" s="58"/>
      <c r="BM200" s="58"/>
      <c r="BN200" s="58"/>
      <c r="BO200" s="58"/>
      <c r="BP200" s="58"/>
    </row>
    <row r="201">
      <c r="BC201" s="58"/>
      <c r="BD201" s="58"/>
      <c r="BE201" s="58"/>
      <c r="BF201" s="58"/>
      <c r="BG201" s="58"/>
      <c r="BH201" s="58"/>
      <c r="BI201" s="58"/>
      <c r="BJ201" s="58"/>
      <c r="BK201" s="58"/>
      <c r="BL201" s="58"/>
      <c r="BM201" s="58"/>
      <c r="BN201" s="58"/>
      <c r="BO201" s="58"/>
      <c r="BP201" s="58"/>
    </row>
    <row r="202">
      <c r="BC202" s="58"/>
      <c r="BD202" s="58"/>
      <c r="BE202" s="58"/>
      <c r="BF202" s="58"/>
      <c r="BG202" s="58"/>
      <c r="BH202" s="58"/>
      <c r="BI202" s="58"/>
      <c r="BJ202" s="58"/>
      <c r="BK202" s="58"/>
      <c r="BL202" s="58"/>
      <c r="BM202" s="58"/>
      <c r="BN202" s="58"/>
      <c r="BO202" s="58"/>
      <c r="BP202" s="58"/>
    </row>
    <row r="203">
      <c r="BC203" s="58"/>
      <c r="BD203" s="58"/>
      <c r="BE203" s="58"/>
      <c r="BF203" s="58"/>
      <c r="BG203" s="58"/>
      <c r="BH203" s="58"/>
      <c r="BI203" s="58"/>
      <c r="BJ203" s="58"/>
      <c r="BK203" s="58"/>
      <c r="BL203" s="58"/>
      <c r="BM203" s="58"/>
      <c r="BN203" s="58"/>
      <c r="BO203" s="58"/>
      <c r="BP203" s="58"/>
    </row>
    <row r="204">
      <c r="BC204" s="58"/>
      <c r="BD204" s="58"/>
      <c r="BE204" s="58"/>
      <c r="BF204" s="58"/>
      <c r="BG204" s="58"/>
      <c r="BH204" s="58"/>
      <c r="BI204" s="58"/>
      <c r="BJ204" s="58"/>
      <c r="BK204" s="58"/>
      <c r="BL204" s="58"/>
      <c r="BM204" s="58"/>
      <c r="BN204" s="58"/>
      <c r="BO204" s="58"/>
      <c r="BP204" s="58"/>
    </row>
    <row r="205">
      <c r="BC205" s="58"/>
      <c r="BD205" s="58"/>
      <c r="BE205" s="58"/>
      <c r="BF205" s="58"/>
      <c r="BG205" s="58"/>
      <c r="BH205" s="58"/>
      <c r="BI205" s="58"/>
      <c r="BJ205" s="58"/>
      <c r="BK205" s="58"/>
      <c r="BL205" s="58"/>
      <c r="BM205" s="58"/>
      <c r="BN205" s="58"/>
      <c r="BO205" s="58"/>
      <c r="BP205" s="58"/>
    </row>
    <row r="206">
      <c r="BC206" s="58"/>
      <c r="BD206" s="58"/>
      <c r="BE206" s="58"/>
      <c r="BF206" s="58"/>
      <c r="BG206" s="58"/>
      <c r="BH206" s="58"/>
      <c r="BI206" s="58"/>
      <c r="BJ206" s="58"/>
      <c r="BK206" s="58"/>
      <c r="BL206" s="58"/>
      <c r="BM206" s="58"/>
      <c r="BN206" s="58"/>
      <c r="BO206" s="58"/>
      <c r="BP206" s="58"/>
    </row>
    <row r="207">
      <c r="BC207" s="58"/>
      <c r="BD207" s="58"/>
      <c r="BE207" s="58"/>
      <c r="BF207" s="58"/>
      <c r="BG207" s="58"/>
      <c r="BH207" s="58"/>
      <c r="BI207" s="58"/>
      <c r="BJ207" s="58"/>
      <c r="BK207" s="58"/>
      <c r="BL207" s="58"/>
      <c r="BM207" s="58"/>
      <c r="BN207" s="58"/>
      <c r="BO207" s="58"/>
      <c r="BP207" s="58"/>
    </row>
    <row r="208">
      <c r="BC208" s="58"/>
      <c r="BD208" s="58"/>
      <c r="BE208" s="58"/>
      <c r="BF208" s="58"/>
      <c r="BG208" s="58"/>
      <c r="BH208" s="58"/>
      <c r="BI208" s="58"/>
      <c r="BJ208" s="58"/>
      <c r="BK208" s="58"/>
      <c r="BL208" s="58"/>
      <c r="BM208" s="58"/>
      <c r="BN208" s="58"/>
      <c r="BO208" s="58"/>
      <c r="BP208" s="58"/>
    </row>
    <row r="209">
      <c r="BC209" s="58"/>
      <c r="BD209" s="58"/>
      <c r="BE209" s="58"/>
      <c r="BF209" s="58"/>
      <c r="BG209" s="58"/>
      <c r="BH209" s="58"/>
      <c r="BI209" s="58"/>
      <c r="BJ209" s="58"/>
      <c r="BK209" s="58"/>
      <c r="BL209" s="58"/>
      <c r="BM209" s="58"/>
      <c r="BN209" s="58"/>
      <c r="BO209" s="58"/>
      <c r="BP209" s="58"/>
    </row>
    <row r="210">
      <c r="BC210" s="58"/>
      <c r="BD210" s="58"/>
      <c r="BE210" s="58"/>
      <c r="BF210" s="58"/>
      <c r="BG210" s="58"/>
      <c r="BH210" s="58"/>
      <c r="BI210" s="58"/>
      <c r="BJ210" s="58"/>
      <c r="BK210" s="58"/>
      <c r="BL210" s="58"/>
      <c r="BM210" s="58"/>
      <c r="BN210" s="58"/>
      <c r="BO210" s="58"/>
      <c r="BP210" s="58"/>
    </row>
    <row r="211">
      <c r="BC211" s="58"/>
      <c r="BD211" s="58"/>
      <c r="BE211" s="58"/>
      <c r="BF211" s="58"/>
      <c r="BG211" s="58"/>
      <c r="BH211" s="58"/>
      <c r="BI211" s="58"/>
      <c r="BJ211" s="58"/>
      <c r="BK211" s="58"/>
      <c r="BL211" s="58"/>
      <c r="BM211" s="58"/>
      <c r="BN211" s="58"/>
      <c r="BO211" s="58"/>
      <c r="BP211" s="58"/>
    </row>
    <row r="212">
      <c r="BC212" s="58"/>
      <c r="BD212" s="58"/>
      <c r="BE212" s="58"/>
      <c r="BF212" s="58"/>
      <c r="BG212" s="58"/>
      <c r="BH212" s="58"/>
      <c r="BI212" s="58"/>
      <c r="BJ212" s="58"/>
      <c r="BK212" s="58"/>
      <c r="BL212" s="58"/>
      <c r="BM212" s="58"/>
      <c r="BN212" s="58"/>
      <c r="BO212" s="58"/>
      <c r="BP212" s="58"/>
    </row>
    <row r="213">
      <c r="BC213" s="58"/>
      <c r="BD213" s="58"/>
      <c r="BE213" s="58"/>
      <c r="BF213" s="58"/>
      <c r="BG213" s="58"/>
      <c r="BH213" s="58"/>
      <c r="BI213" s="58"/>
      <c r="BJ213" s="58"/>
      <c r="BK213" s="58"/>
      <c r="BL213" s="58"/>
      <c r="BM213" s="58"/>
      <c r="BN213" s="58"/>
      <c r="BO213" s="58"/>
      <c r="BP213" s="58"/>
    </row>
    <row r="214">
      <c r="BC214" s="58"/>
      <c r="BD214" s="58"/>
      <c r="BE214" s="58"/>
      <c r="BF214" s="58"/>
      <c r="BG214" s="58"/>
      <c r="BH214" s="58"/>
      <c r="BI214" s="58"/>
      <c r="BJ214" s="58"/>
      <c r="BK214" s="58"/>
      <c r="BL214" s="58"/>
      <c r="BM214" s="58"/>
      <c r="BN214" s="58"/>
      <c r="BO214" s="58"/>
      <c r="BP214" s="58"/>
    </row>
    <row r="215">
      <c r="BC215" s="58"/>
      <c r="BD215" s="58"/>
      <c r="BE215" s="58"/>
      <c r="BF215" s="58"/>
      <c r="BG215" s="58"/>
      <c r="BH215" s="58"/>
      <c r="BI215" s="58"/>
      <c r="BJ215" s="58"/>
      <c r="BK215" s="58"/>
      <c r="BL215" s="58"/>
      <c r="BM215" s="58"/>
      <c r="BN215" s="58"/>
      <c r="BO215" s="58"/>
      <c r="BP215" s="58"/>
    </row>
    <row r="216">
      <c r="BC216" s="58"/>
      <c r="BD216" s="58"/>
      <c r="BE216" s="58"/>
      <c r="BF216" s="58"/>
      <c r="BG216" s="58"/>
      <c r="BH216" s="58"/>
      <c r="BI216" s="58"/>
      <c r="BJ216" s="58"/>
      <c r="BK216" s="58"/>
      <c r="BL216" s="58"/>
      <c r="BM216" s="58"/>
      <c r="BN216" s="58"/>
      <c r="BO216" s="58"/>
      <c r="BP216" s="58"/>
    </row>
    <row r="217">
      <c r="BC217" s="58"/>
      <c r="BD217" s="58"/>
      <c r="BE217" s="58"/>
      <c r="BF217" s="58"/>
      <c r="BG217" s="58"/>
      <c r="BH217" s="58"/>
      <c r="BI217" s="58"/>
      <c r="BJ217" s="58"/>
      <c r="BK217" s="58"/>
      <c r="BL217" s="58"/>
      <c r="BM217" s="58"/>
      <c r="BN217" s="58"/>
      <c r="BO217" s="58"/>
      <c r="BP217" s="58"/>
    </row>
    <row r="218">
      <c r="BC218" s="58"/>
      <c r="BD218" s="58"/>
      <c r="BE218" s="58"/>
      <c r="BF218" s="58"/>
      <c r="BG218" s="58"/>
      <c r="BH218" s="58"/>
      <c r="BI218" s="58"/>
      <c r="BJ218" s="58"/>
      <c r="BK218" s="58"/>
      <c r="BL218" s="58"/>
      <c r="BM218" s="58"/>
      <c r="BN218" s="58"/>
      <c r="BO218" s="58"/>
      <c r="BP218" s="58"/>
    </row>
    <row r="219">
      <c r="BC219" s="58"/>
      <c r="BD219" s="58"/>
      <c r="BE219" s="58"/>
      <c r="BF219" s="58"/>
      <c r="BG219" s="58"/>
      <c r="BH219" s="58"/>
      <c r="BI219" s="58"/>
      <c r="BJ219" s="58"/>
      <c r="BK219" s="58"/>
      <c r="BL219" s="58"/>
      <c r="BM219" s="58"/>
      <c r="BN219" s="58"/>
      <c r="BO219" s="58"/>
      <c r="BP219" s="58"/>
    </row>
    <row r="220">
      <c r="BC220" s="58"/>
      <c r="BD220" s="58"/>
      <c r="BE220" s="58"/>
      <c r="BF220" s="58"/>
      <c r="BG220" s="58"/>
      <c r="BH220" s="58"/>
      <c r="BI220" s="58"/>
      <c r="BJ220" s="58"/>
      <c r="BK220" s="58"/>
      <c r="BL220" s="58"/>
      <c r="BM220" s="58"/>
      <c r="BN220" s="58"/>
      <c r="BO220" s="58"/>
      <c r="BP220" s="58"/>
    </row>
    <row r="221">
      <c r="BC221" s="58"/>
      <c r="BD221" s="58"/>
      <c r="BE221" s="58"/>
      <c r="BF221" s="58"/>
      <c r="BG221" s="58"/>
      <c r="BH221" s="58"/>
      <c r="BI221" s="58"/>
      <c r="BJ221" s="58"/>
      <c r="BK221" s="58"/>
      <c r="BL221" s="58"/>
      <c r="BM221" s="58"/>
      <c r="BN221" s="58"/>
      <c r="BO221" s="58"/>
      <c r="BP221" s="58"/>
    </row>
    <row r="222">
      <c r="BC222" s="58"/>
      <c r="BD222" s="58"/>
      <c r="BE222" s="58"/>
      <c r="BF222" s="58"/>
      <c r="BG222" s="58"/>
      <c r="BH222" s="58"/>
      <c r="BI222" s="58"/>
      <c r="BJ222" s="58"/>
      <c r="BK222" s="58"/>
      <c r="BL222" s="58"/>
      <c r="BM222" s="58"/>
      <c r="BN222" s="58"/>
      <c r="BO222" s="58"/>
      <c r="BP222" s="58"/>
    </row>
    <row r="223">
      <c r="BC223" s="58"/>
      <c r="BD223" s="58"/>
      <c r="BE223" s="58"/>
      <c r="BF223" s="58"/>
      <c r="BG223" s="58"/>
      <c r="BH223" s="58"/>
      <c r="BI223" s="58"/>
      <c r="BJ223" s="58"/>
      <c r="BK223" s="58"/>
      <c r="BL223" s="58"/>
      <c r="BM223" s="58"/>
      <c r="BN223" s="58"/>
      <c r="BO223" s="58"/>
      <c r="BP223" s="58"/>
    </row>
    <row r="224">
      <c r="BC224" s="58"/>
      <c r="BD224" s="58"/>
      <c r="BE224" s="58"/>
      <c r="BF224" s="58"/>
      <c r="BG224" s="58"/>
      <c r="BH224" s="58"/>
      <c r="BI224" s="58"/>
      <c r="BJ224" s="58"/>
      <c r="BK224" s="58"/>
      <c r="BL224" s="58"/>
      <c r="BM224" s="58"/>
      <c r="BN224" s="58"/>
      <c r="BO224" s="58"/>
      <c r="BP224" s="58"/>
    </row>
    <row r="225">
      <c r="BC225" s="58"/>
      <c r="BD225" s="58"/>
      <c r="BE225" s="58"/>
      <c r="BF225" s="58"/>
      <c r="BG225" s="58"/>
      <c r="BH225" s="58"/>
      <c r="BI225" s="58"/>
      <c r="BJ225" s="58"/>
      <c r="BK225" s="58"/>
      <c r="BL225" s="58"/>
      <c r="BM225" s="58"/>
      <c r="BN225" s="58"/>
      <c r="BO225" s="58"/>
      <c r="BP225" s="58"/>
    </row>
    <row r="226">
      <c r="BC226" s="58"/>
      <c r="BD226" s="58"/>
      <c r="BE226" s="58"/>
      <c r="BF226" s="58"/>
      <c r="BG226" s="58"/>
      <c r="BH226" s="58"/>
      <c r="BI226" s="58"/>
      <c r="BJ226" s="58"/>
      <c r="BK226" s="58"/>
      <c r="BL226" s="58"/>
      <c r="BM226" s="58"/>
      <c r="BN226" s="58"/>
      <c r="BO226" s="58"/>
      <c r="BP226" s="58"/>
    </row>
    <row r="227">
      <c r="BC227" s="58"/>
      <c r="BD227" s="58"/>
      <c r="BE227" s="58"/>
      <c r="BF227" s="58"/>
      <c r="BG227" s="58"/>
      <c r="BH227" s="58"/>
      <c r="BI227" s="58"/>
      <c r="BJ227" s="58"/>
      <c r="BK227" s="58"/>
      <c r="BL227" s="58"/>
      <c r="BM227" s="58"/>
      <c r="BN227" s="58"/>
      <c r="BO227" s="58"/>
      <c r="BP227" s="58"/>
    </row>
    <row r="228">
      <c r="BC228" s="58"/>
      <c r="BD228" s="58"/>
      <c r="BE228" s="58"/>
      <c r="BF228" s="58"/>
      <c r="BG228" s="58"/>
      <c r="BH228" s="58"/>
      <c r="BI228" s="58"/>
      <c r="BJ228" s="58"/>
      <c r="BK228" s="58"/>
      <c r="BL228" s="58"/>
      <c r="BM228" s="58"/>
      <c r="BN228" s="58"/>
      <c r="BO228" s="58"/>
      <c r="BP228" s="58"/>
    </row>
    <row r="229">
      <c r="BC229" s="58"/>
      <c r="BD229" s="58"/>
      <c r="BE229" s="58"/>
      <c r="BF229" s="58"/>
      <c r="BG229" s="58"/>
      <c r="BH229" s="58"/>
      <c r="BI229" s="58"/>
      <c r="BJ229" s="58"/>
      <c r="BK229" s="58"/>
      <c r="BL229" s="58"/>
      <c r="BM229" s="58"/>
      <c r="BN229" s="58"/>
      <c r="BO229" s="58"/>
      <c r="BP229" s="58"/>
    </row>
    <row r="230">
      <c r="BC230" s="58"/>
      <c r="BD230" s="58"/>
      <c r="BE230" s="58"/>
      <c r="BF230" s="58"/>
      <c r="BG230" s="58"/>
      <c r="BH230" s="58"/>
      <c r="BI230" s="58"/>
      <c r="BJ230" s="58"/>
      <c r="BK230" s="58"/>
      <c r="BL230" s="58"/>
      <c r="BM230" s="58"/>
      <c r="BN230" s="58"/>
      <c r="BO230" s="58"/>
      <c r="BP230" s="58"/>
    </row>
    <row r="231">
      <c r="BC231" s="58"/>
      <c r="BD231" s="58"/>
      <c r="BE231" s="58"/>
      <c r="BF231" s="58"/>
      <c r="BG231" s="58"/>
      <c r="BH231" s="58"/>
      <c r="BI231" s="58"/>
      <c r="BJ231" s="58"/>
      <c r="BK231" s="58"/>
      <c r="BL231" s="58"/>
      <c r="BM231" s="58"/>
      <c r="BN231" s="58"/>
      <c r="BO231" s="58"/>
      <c r="BP231" s="58"/>
    </row>
    <row r="232">
      <c r="BC232" s="58"/>
      <c r="BD232" s="58"/>
      <c r="BE232" s="58"/>
      <c r="BF232" s="58"/>
      <c r="BG232" s="58"/>
      <c r="BH232" s="58"/>
      <c r="BI232" s="58"/>
      <c r="BJ232" s="58"/>
      <c r="BK232" s="58"/>
      <c r="BL232" s="58"/>
      <c r="BM232" s="58"/>
      <c r="BN232" s="58"/>
      <c r="BO232" s="58"/>
      <c r="BP232" s="58"/>
    </row>
    <row r="233">
      <c r="BC233" s="58"/>
      <c r="BD233" s="58"/>
      <c r="BE233" s="58"/>
      <c r="BF233" s="58"/>
      <c r="BG233" s="58"/>
      <c r="BH233" s="58"/>
      <c r="BI233" s="58"/>
      <c r="BJ233" s="58"/>
      <c r="BK233" s="58"/>
      <c r="BL233" s="58"/>
      <c r="BM233" s="58"/>
      <c r="BN233" s="58"/>
      <c r="BO233" s="58"/>
      <c r="BP233" s="58"/>
    </row>
    <row r="234">
      <c r="BC234" s="58"/>
      <c r="BD234" s="58"/>
      <c r="BE234" s="58"/>
      <c r="BF234" s="58"/>
      <c r="BG234" s="58"/>
      <c r="BH234" s="58"/>
      <c r="BI234" s="58"/>
      <c r="BJ234" s="58"/>
      <c r="BK234" s="58"/>
      <c r="BL234" s="58"/>
      <c r="BM234" s="58"/>
      <c r="BN234" s="58"/>
      <c r="BO234" s="58"/>
      <c r="BP234" s="58"/>
    </row>
    <row r="235">
      <c r="BC235" s="58"/>
      <c r="BD235" s="58"/>
      <c r="BE235" s="58"/>
      <c r="BF235" s="58"/>
      <c r="BG235" s="58"/>
      <c r="BH235" s="58"/>
      <c r="BI235" s="58"/>
      <c r="BJ235" s="58"/>
      <c r="BK235" s="58"/>
      <c r="BL235" s="58"/>
      <c r="BM235" s="58"/>
      <c r="BN235" s="58"/>
      <c r="BO235" s="58"/>
      <c r="BP235" s="58"/>
    </row>
    <row r="236">
      <c r="BC236" s="58"/>
      <c r="BD236" s="58"/>
      <c r="BE236" s="58"/>
      <c r="BF236" s="58"/>
      <c r="BG236" s="58"/>
      <c r="BH236" s="58"/>
      <c r="BI236" s="58"/>
      <c r="BJ236" s="58"/>
      <c r="BK236" s="58"/>
      <c r="BL236" s="58"/>
      <c r="BM236" s="58"/>
      <c r="BN236" s="58"/>
      <c r="BO236" s="58"/>
      <c r="BP236" s="58"/>
    </row>
    <row r="237">
      <c r="BC237" s="58"/>
      <c r="BD237" s="58"/>
      <c r="BE237" s="58"/>
      <c r="BF237" s="58"/>
      <c r="BG237" s="58"/>
      <c r="BH237" s="58"/>
      <c r="BI237" s="58"/>
      <c r="BJ237" s="58"/>
      <c r="BK237" s="58"/>
      <c r="BL237" s="58"/>
      <c r="BM237" s="58"/>
      <c r="BN237" s="58"/>
      <c r="BO237" s="58"/>
      <c r="BP237" s="58"/>
    </row>
    <row r="238">
      <c r="BC238" s="58"/>
      <c r="BD238" s="58"/>
      <c r="BE238" s="58"/>
      <c r="BF238" s="58"/>
      <c r="BG238" s="58"/>
      <c r="BH238" s="58"/>
      <c r="BI238" s="58"/>
      <c r="BJ238" s="58"/>
      <c r="BK238" s="58"/>
      <c r="BL238" s="58"/>
      <c r="BM238" s="58"/>
      <c r="BN238" s="58"/>
      <c r="BO238" s="58"/>
      <c r="BP238" s="58"/>
    </row>
    <row r="239">
      <c r="BC239" s="58"/>
      <c r="BD239" s="58"/>
      <c r="BE239" s="58"/>
      <c r="BF239" s="58"/>
      <c r="BG239" s="58"/>
      <c r="BH239" s="58"/>
      <c r="BI239" s="58"/>
      <c r="BJ239" s="58"/>
      <c r="BK239" s="58"/>
      <c r="BL239" s="58"/>
      <c r="BM239" s="58"/>
      <c r="BN239" s="58"/>
      <c r="BO239" s="58"/>
      <c r="BP239" s="58"/>
    </row>
    <row r="240">
      <c r="BC240" s="58"/>
      <c r="BD240" s="58"/>
      <c r="BE240" s="58"/>
      <c r="BF240" s="58"/>
      <c r="BG240" s="58"/>
      <c r="BH240" s="58"/>
      <c r="BI240" s="58"/>
      <c r="BJ240" s="58"/>
      <c r="BK240" s="58"/>
      <c r="BL240" s="58"/>
      <c r="BM240" s="58"/>
      <c r="BN240" s="58"/>
      <c r="BO240" s="58"/>
      <c r="BP240" s="58"/>
    </row>
    <row r="241">
      <c r="BC241" s="58"/>
      <c r="BD241" s="58"/>
      <c r="BE241" s="58"/>
      <c r="BF241" s="58"/>
      <c r="BG241" s="58"/>
      <c r="BH241" s="58"/>
      <c r="BI241" s="58"/>
      <c r="BJ241" s="58"/>
      <c r="BK241" s="58"/>
      <c r="BL241" s="58"/>
      <c r="BM241" s="58"/>
      <c r="BN241" s="58"/>
      <c r="BO241" s="58"/>
      <c r="BP241" s="58"/>
    </row>
    <row r="242">
      <c r="BC242" s="58"/>
      <c r="BD242" s="58"/>
      <c r="BE242" s="58"/>
      <c r="BF242" s="58"/>
      <c r="BG242" s="58"/>
      <c r="BH242" s="58"/>
      <c r="BI242" s="58"/>
      <c r="BJ242" s="58"/>
      <c r="BK242" s="58"/>
      <c r="BL242" s="58"/>
      <c r="BM242" s="58"/>
      <c r="BN242" s="58"/>
      <c r="BO242" s="58"/>
      <c r="BP242" s="58"/>
    </row>
    <row r="243">
      <c r="BC243" s="58"/>
      <c r="BD243" s="58"/>
      <c r="BE243" s="58"/>
      <c r="BF243" s="58"/>
      <c r="BG243" s="58"/>
      <c r="BH243" s="58"/>
      <c r="BI243" s="58"/>
      <c r="BJ243" s="58"/>
      <c r="BK243" s="58"/>
      <c r="BL243" s="58"/>
      <c r="BM243" s="58"/>
      <c r="BN243" s="58"/>
      <c r="BO243" s="58"/>
      <c r="BP243" s="58"/>
    </row>
    <row r="244">
      <c r="BC244" s="58"/>
      <c r="BD244" s="58"/>
      <c r="BE244" s="58"/>
      <c r="BF244" s="58"/>
      <c r="BG244" s="58"/>
      <c r="BH244" s="58"/>
      <c r="BI244" s="58"/>
      <c r="BJ244" s="58"/>
      <c r="BK244" s="58"/>
      <c r="BL244" s="58"/>
      <c r="BM244" s="58"/>
      <c r="BN244" s="58"/>
      <c r="BO244" s="58"/>
      <c r="BP244" s="58"/>
    </row>
    <row r="245">
      <c r="BC245" s="58"/>
      <c r="BD245" s="58"/>
      <c r="BE245" s="58"/>
      <c r="BF245" s="58"/>
      <c r="BG245" s="58"/>
      <c r="BH245" s="58"/>
      <c r="BI245" s="58"/>
      <c r="BJ245" s="58"/>
      <c r="BK245" s="58"/>
      <c r="BL245" s="58"/>
      <c r="BM245" s="58"/>
      <c r="BN245" s="58"/>
      <c r="BO245" s="58"/>
      <c r="BP245" s="58"/>
    </row>
    <row r="246">
      <c r="BC246" s="58"/>
      <c r="BD246" s="58"/>
      <c r="BE246" s="58"/>
      <c r="BF246" s="58"/>
      <c r="BG246" s="58"/>
      <c r="BH246" s="58"/>
      <c r="BI246" s="58"/>
      <c r="BJ246" s="58"/>
      <c r="BK246" s="58"/>
      <c r="BL246" s="58"/>
      <c r="BM246" s="58"/>
      <c r="BN246" s="58"/>
      <c r="BO246" s="58"/>
      <c r="BP246" s="58"/>
    </row>
    <row r="247">
      <c r="BC247" s="58"/>
      <c r="BD247" s="58"/>
      <c r="BE247" s="58"/>
      <c r="BF247" s="58"/>
      <c r="BG247" s="58"/>
      <c r="BH247" s="58"/>
      <c r="BI247" s="58"/>
      <c r="BJ247" s="58"/>
      <c r="BK247" s="58"/>
      <c r="BL247" s="58"/>
      <c r="BM247" s="58"/>
      <c r="BN247" s="58"/>
      <c r="BO247" s="58"/>
      <c r="BP247" s="58"/>
    </row>
    <row r="248">
      <c r="BC248" s="58"/>
      <c r="BD248" s="58"/>
      <c r="BE248" s="58"/>
      <c r="BF248" s="58"/>
      <c r="BG248" s="58"/>
      <c r="BH248" s="58"/>
      <c r="BI248" s="58"/>
      <c r="BJ248" s="58"/>
      <c r="BK248" s="58"/>
      <c r="BL248" s="58"/>
      <c r="BM248" s="58"/>
      <c r="BN248" s="58"/>
      <c r="BO248" s="58"/>
      <c r="BP248" s="58"/>
    </row>
    <row r="249">
      <c r="BC249" s="58"/>
      <c r="BD249" s="58"/>
      <c r="BE249" s="58"/>
      <c r="BF249" s="58"/>
      <c r="BG249" s="58"/>
      <c r="BH249" s="58"/>
      <c r="BI249" s="58"/>
      <c r="BJ249" s="58"/>
      <c r="BK249" s="58"/>
      <c r="BL249" s="58"/>
      <c r="BM249" s="58"/>
      <c r="BN249" s="58"/>
      <c r="BO249" s="58"/>
      <c r="BP249" s="58"/>
    </row>
    <row r="250">
      <c r="BC250" s="58"/>
      <c r="BD250" s="58"/>
      <c r="BE250" s="58"/>
      <c r="BF250" s="58"/>
      <c r="BG250" s="58"/>
      <c r="BH250" s="58"/>
      <c r="BI250" s="58"/>
      <c r="BJ250" s="58"/>
      <c r="BK250" s="58"/>
      <c r="BL250" s="58"/>
      <c r="BM250" s="58"/>
      <c r="BN250" s="58"/>
      <c r="BO250" s="58"/>
      <c r="BP250" s="58"/>
    </row>
    <row r="251">
      <c r="BC251" s="58"/>
      <c r="BD251" s="58"/>
      <c r="BE251" s="58"/>
      <c r="BF251" s="58"/>
      <c r="BG251" s="58"/>
      <c r="BH251" s="58"/>
      <c r="BI251" s="58"/>
      <c r="BJ251" s="58"/>
      <c r="BK251" s="58"/>
      <c r="BL251" s="58"/>
      <c r="BM251" s="58"/>
      <c r="BN251" s="58"/>
      <c r="BO251" s="58"/>
      <c r="BP251" s="58"/>
    </row>
    <row r="252">
      <c r="BC252" s="58"/>
      <c r="BD252" s="58"/>
      <c r="BE252" s="58"/>
      <c r="BF252" s="58"/>
      <c r="BG252" s="58"/>
      <c r="BH252" s="58"/>
      <c r="BI252" s="58"/>
      <c r="BJ252" s="58"/>
      <c r="BK252" s="58"/>
      <c r="BL252" s="58"/>
      <c r="BM252" s="58"/>
      <c r="BN252" s="58"/>
      <c r="BO252" s="58"/>
      <c r="BP252" s="58"/>
    </row>
    <row r="253">
      <c r="BC253" s="58"/>
      <c r="BD253" s="58"/>
      <c r="BE253" s="58"/>
      <c r="BF253" s="58"/>
      <c r="BG253" s="58"/>
      <c r="BH253" s="58"/>
      <c r="BI253" s="58"/>
      <c r="BJ253" s="58"/>
      <c r="BK253" s="58"/>
      <c r="BL253" s="58"/>
      <c r="BM253" s="58"/>
      <c r="BN253" s="58"/>
      <c r="BO253" s="58"/>
      <c r="BP253" s="58"/>
    </row>
    <row r="254">
      <c r="BC254" s="58"/>
      <c r="BD254" s="58"/>
      <c r="BE254" s="58"/>
      <c r="BF254" s="58"/>
      <c r="BG254" s="58"/>
      <c r="BH254" s="58"/>
      <c r="BI254" s="58"/>
      <c r="BJ254" s="58"/>
      <c r="BK254" s="58"/>
      <c r="BL254" s="58"/>
      <c r="BM254" s="58"/>
      <c r="BN254" s="58"/>
      <c r="BO254" s="58"/>
      <c r="BP254" s="58"/>
    </row>
    <row r="255">
      <c r="BC255" s="58"/>
      <c r="BD255" s="58"/>
      <c r="BE255" s="58"/>
      <c r="BF255" s="58"/>
      <c r="BG255" s="58"/>
      <c r="BH255" s="58"/>
      <c r="BI255" s="58"/>
      <c r="BJ255" s="58"/>
      <c r="BK255" s="58"/>
      <c r="BL255" s="58"/>
      <c r="BM255" s="58"/>
      <c r="BN255" s="58"/>
      <c r="BO255" s="58"/>
      <c r="BP255" s="58"/>
    </row>
    <row r="256">
      <c r="BC256" s="58"/>
      <c r="BD256" s="58"/>
      <c r="BE256" s="58"/>
      <c r="BF256" s="58"/>
      <c r="BG256" s="58"/>
      <c r="BH256" s="58"/>
      <c r="BI256" s="58"/>
      <c r="BJ256" s="58"/>
      <c r="BK256" s="58"/>
      <c r="BL256" s="58"/>
      <c r="BM256" s="58"/>
      <c r="BN256" s="58"/>
      <c r="BO256" s="58"/>
      <c r="BP256" s="58"/>
    </row>
    <row r="257">
      <c r="BC257" s="58"/>
      <c r="BD257" s="58"/>
      <c r="BE257" s="58"/>
      <c r="BF257" s="58"/>
      <c r="BG257" s="58"/>
      <c r="BH257" s="58"/>
      <c r="BI257" s="58"/>
      <c r="BJ257" s="58"/>
      <c r="BK257" s="58"/>
      <c r="BL257" s="58"/>
      <c r="BM257" s="58"/>
      <c r="BN257" s="58"/>
      <c r="BO257" s="58"/>
      <c r="BP257" s="58"/>
    </row>
    <row r="258">
      <c r="BC258" s="58"/>
      <c r="BD258" s="58"/>
      <c r="BE258" s="58"/>
      <c r="BF258" s="58"/>
      <c r="BG258" s="58"/>
      <c r="BH258" s="58"/>
      <c r="BI258" s="58"/>
      <c r="BJ258" s="58"/>
      <c r="BK258" s="58"/>
      <c r="BL258" s="58"/>
      <c r="BM258" s="58"/>
      <c r="BN258" s="58"/>
      <c r="BO258" s="58"/>
      <c r="BP258" s="58"/>
    </row>
    <row r="259">
      <c r="BC259" s="58"/>
      <c r="BD259" s="58"/>
      <c r="BE259" s="58"/>
      <c r="BF259" s="58"/>
      <c r="BG259" s="58"/>
      <c r="BH259" s="58"/>
      <c r="BI259" s="58"/>
      <c r="BJ259" s="58"/>
      <c r="BK259" s="58"/>
      <c r="BL259" s="58"/>
      <c r="BM259" s="58"/>
      <c r="BN259" s="58"/>
      <c r="BO259" s="58"/>
      <c r="BP259" s="58"/>
    </row>
    <row r="260">
      <c r="BC260" s="58"/>
      <c r="BD260" s="58"/>
      <c r="BE260" s="58"/>
      <c r="BF260" s="58"/>
      <c r="BG260" s="58"/>
      <c r="BH260" s="58"/>
      <c r="BI260" s="58"/>
      <c r="BJ260" s="58"/>
      <c r="BK260" s="58"/>
      <c r="BL260" s="58"/>
      <c r="BM260" s="58"/>
      <c r="BN260" s="58"/>
      <c r="BO260" s="58"/>
      <c r="BP260" s="58"/>
    </row>
    <row r="261">
      <c r="BC261" s="58"/>
      <c r="BD261" s="58"/>
      <c r="BE261" s="58"/>
      <c r="BF261" s="58"/>
      <c r="BG261" s="58"/>
      <c r="BH261" s="58"/>
      <c r="BI261" s="58"/>
      <c r="BJ261" s="58"/>
      <c r="BK261" s="58"/>
      <c r="BL261" s="58"/>
      <c r="BM261" s="58"/>
      <c r="BN261" s="58"/>
      <c r="BO261" s="58"/>
      <c r="BP261" s="58"/>
    </row>
    <row r="262">
      <c r="BC262" s="58"/>
      <c r="BD262" s="58"/>
      <c r="BE262" s="58"/>
      <c r="BF262" s="58"/>
      <c r="BG262" s="58"/>
      <c r="BH262" s="58"/>
      <c r="BI262" s="58"/>
      <c r="BJ262" s="58"/>
      <c r="BK262" s="58"/>
      <c r="BL262" s="58"/>
      <c r="BM262" s="58"/>
      <c r="BN262" s="58"/>
      <c r="BO262" s="58"/>
      <c r="BP262" s="58"/>
    </row>
    <row r="263">
      <c r="BC263" s="58"/>
      <c r="BD263" s="58"/>
      <c r="BE263" s="58"/>
      <c r="BF263" s="58"/>
      <c r="BG263" s="58"/>
      <c r="BH263" s="58"/>
      <c r="BI263" s="58"/>
      <c r="BJ263" s="58"/>
      <c r="BK263" s="58"/>
      <c r="BL263" s="58"/>
      <c r="BM263" s="58"/>
      <c r="BN263" s="58"/>
      <c r="BO263" s="58"/>
      <c r="BP263" s="58"/>
    </row>
    <row r="264">
      <c r="BC264" s="58"/>
      <c r="BD264" s="58"/>
      <c r="BE264" s="58"/>
      <c r="BF264" s="58"/>
      <c r="BG264" s="58"/>
      <c r="BH264" s="58"/>
      <c r="BI264" s="58"/>
      <c r="BJ264" s="58"/>
      <c r="BK264" s="58"/>
      <c r="BL264" s="58"/>
      <c r="BM264" s="58"/>
      <c r="BN264" s="58"/>
      <c r="BO264" s="58"/>
      <c r="BP264" s="58"/>
    </row>
    <row r="265">
      <c r="BC265" s="58"/>
      <c r="BD265" s="58"/>
      <c r="BE265" s="58"/>
      <c r="BF265" s="58"/>
      <c r="BG265" s="58"/>
      <c r="BH265" s="58"/>
      <c r="BI265" s="58"/>
      <c r="BJ265" s="58"/>
      <c r="BK265" s="58"/>
      <c r="BL265" s="58"/>
      <c r="BM265" s="58"/>
      <c r="BN265" s="58"/>
      <c r="BO265" s="58"/>
      <c r="BP265" s="58"/>
    </row>
    <row r="266">
      <c r="BC266" s="58"/>
      <c r="BD266" s="58"/>
      <c r="BE266" s="58"/>
      <c r="BF266" s="58"/>
      <c r="BG266" s="58"/>
      <c r="BH266" s="58"/>
      <c r="BI266" s="58"/>
      <c r="BJ266" s="58"/>
      <c r="BK266" s="58"/>
      <c r="BL266" s="58"/>
      <c r="BM266" s="58"/>
      <c r="BN266" s="58"/>
      <c r="BO266" s="58"/>
      <c r="BP266" s="58"/>
    </row>
    <row r="267">
      <c r="BC267" s="58"/>
      <c r="BD267" s="58"/>
      <c r="BE267" s="58"/>
      <c r="BF267" s="58"/>
      <c r="BG267" s="58"/>
      <c r="BH267" s="58"/>
      <c r="BI267" s="58"/>
      <c r="BJ267" s="58"/>
      <c r="BK267" s="58"/>
      <c r="BL267" s="58"/>
      <c r="BM267" s="58"/>
      <c r="BN267" s="58"/>
      <c r="BO267" s="58"/>
      <c r="BP267" s="58"/>
    </row>
    <row r="268">
      <c r="BC268" s="58"/>
      <c r="BD268" s="58"/>
      <c r="BE268" s="58"/>
      <c r="BF268" s="58"/>
      <c r="BG268" s="58"/>
      <c r="BH268" s="58"/>
      <c r="BI268" s="58"/>
      <c r="BJ268" s="58"/>
      <c r="BK268" s="58"/>
      <c r="BL268" s="58"/>
      <c r="BM268" s="58"/>
      <c r="BN268" s="58"/>
      <c r="BO268" s="58"/>
      <c r="BP268" s="58"/>
    </row>
    <row r="269">
      <c r="BC269" s="58"/>
      <c r="BD269" s="58"/>
      <c r="BE269" s="58"/>
      <c r="BF269" s="58"/>
      <c r="BG269" s="58"/>
      <c r="BH269" s="58"/>
      <c r="BI269" s="58"/>
      <c r="BJ269" s="58"/>
      <c r="BK269" s="58"/>
      <c r="BL269" s="58"/>
      <c r="BM269" s="58"/>
      <c r="BN269" s="58"/>
      <c r="BO269" s="58"/>
      <c r="BP269" s="58"/>
    </row>
    <row r="270">
      <c r="BC270" s="58"/>
      <c r="BD270" s="58"/>
      <c r="BE270" s="58"/>
      <c r="BF270" s="58"/>
      <c r="BG270" s="58"/>
      <c r="BH270" s="58"/>
      <c r="BI270" s="58"/>
      <c r="BJ270" s="58"/>
      <c r="BK270" s="58"/>
      <c r="BL270" s="58"/>
      <c r="BM270" s="58"/>
      <c r="BN270" s="58"/>
      <c r="BO270" s="58"/>
      <c r="BP270" s="58"/>
    </row>
    <row r="271">
      <c r="BC271" s="58"/>
      <c r="BD271" s="58"/>
      <c r="BE271" s="58"/>
      <c r="BF271" s="58"/>
      <c r="BG271" s="58"/>
      <c r="BH271" s="58"/>
      <c r="BI271" s="58"/>
      <c r="BJ271" s="58"/>
      <c r="BK271" s="58"/>
      <c r="BL271" s="58"/>
      <c r="BM271" s="58"/>
      <c r="BN271" s="58"/>
      <c r="BO271" s="58"/>
      <c r="BP271" s="58"/>
    </row>
    <row r="272">
      <c r="BC272" s="58"/>
      <c r="BD272" s="58"/>
      <c r="BE272" s="58"/>
      <c r="BF272" s="58"/>
      <c r="BG272" s="58"/>
      <c r="BH272" s="58"/>
      <c r="BI272" s="58"/>
      <c r="BJ272" s="58"/>
      <c r="BK272" s="58"/>
      <c r="BL272" s="58"/>
      <c r="BM272" s="58"/>
      <c r="BN272" s="58"/>
      <c r="BO272" s="58"/>
      <c r="BP272" s="58"/>
    </row>
    <row r="273">
      <c r="BC273" s="58"/>
      <c r="BD273" s="58"/>
      <c r="BE273" s="58"/>
      <c r="BF273" s="58"/>
      <c r="BG273" s="58"/>
      <c r="BH273" s="58"/>
      <c r="BI273" s="58"/>
      <c r="BJ273" s="58"/>
      <c r="BK273" s="58"/>
      <c r="BL273" s="58"/>
      <c r="BM273" s="58"/>
      <c r="BN273" s="58"/>
      <c r="BO273" s="58"/>
      <c r="BP273" s="58"/>
    </row>
    <row r="274">
      <c r="BC274" s="58"/>
      <c r="BD274" s="58"/>
      <c r="BE274" s="58"/>
      <c r="BF274" s="58"/>
      <c r="BG274" s="58"/>
      <c r="BH274" s="58"/>
      <c r="BI274" s="58"/>
      <c r="BJ274" s="58"/>
      <c r="BK274" s="58"/>
      <c r="BL274" s="58"/>
      <c r="BM274" s="58"/>
      <c r="BN274" s="58"/>
      <c r="BO274" s="58"/>
      <c r="BP274" s="58"/>
    </row>
    <row r="275">
      <c r="BC275" s="58"/>
      <c r="BD275" s="58"/>
      <c r="BE275" s="58"/>
      <c r="BF275" s="58"/>
      <c r="BG275" s="58"/>
      <c r="BH275" s="58"/>
      <c r="BI275" s="58"/>
      <c r="BJ275" s="58"/>
      <c r="BK275" s="58"/>
      <c r="BL275" s="58"/>
      <c r="BM275" s="58"/>
      <c r="BN275" s="58"/>
      <c r="BO275" s="58"/>
      <c r="BP275" s="58"/>
    </row>
    <row r="276">
      <c r="BC276" s="58"/>
      <c r="BD276" s="58"/>
      <c r="BE276" s="58"/>
      <c r="BF276" s="58"/>
      <c r="BG276" s="58"/>
      <c r="BH276" s="58"/>
      <c r="BI276" s="58"/>
      <c r="BJ276" s="58"/>
      <c r="BK276" s="58"/>
      <c r="BL276" s="58"/>
      <c r="BM276" s="58"/>
      <c r="BN276" s="58"/>
      <c r="BO276" s="58"/>
      <c r="BP276" s="58"/>
    </row>
    <row r="277">
      <c r="BC277" s="58"/>
      <c r="BD277" s="58"/>
      <c r="BE277" s="58"/>
      <c r="BF277" s="58"/>
      <c r="BG277" s="58"/>
      <c r="BH277" s="58"/>
      <c r="BI277" s="58"/>
      <c r="BJ277" s="58"/>
      <c r="BK277" s="58"/>
      <c r="BL277" s="58"/>
      <c r="BM277" s="58"/>
      <c r="BN277" s="58"/>
      <c r="BO277" s="58"/>
      <c r="BP277" s="58"/>
    </row>
    <row r="278">
      <c r="BC278" s="58"/>
      <c r="BD278" s="58"/>
      <c r="BE278" s="58"/>
      <c r="BF278" s="58"/>
      <c r="BG278" s="58"/>
      <c r="BH278" s="58"/>
      <c r="BI278" s="58"/>
      <c r="BJ278" s="58"/>
      <c r="BK278" s="58"/>
      <c r="BL278" s="58"/>
      <c r="BM278" s="58"/>
      <c r="BN278" s="58"/>
      <c r="BO278" s="58"/>
      <c r="BP278" s="58"/>
    </row>
    <row r="279">
      <c r="BC279" s="58"/>
      <c r="BD279" s="58"/>
      <c r="BE279" s="58"/>
      <c r="BF279" s="58"/>
      <c r="BG279" s="58"/>
      <c r="BH279" s="58"/>
      <c r="BI279" s="58"/>
      <c r="BJ279" s="58"/>
      <c r="BK279" s="58"/>
      <c r="BL279" s="58"/>
      <c r="BM279" s="58"/>
      <c r="BN279" s="58"/>
      <c r="BO279" s="58"/>
      <c r="BP279" s="58"/>
    </row>
    <row r="280">
      <c r="BC280" s="58"/>
      <c r="BD280" s="58"/>
      <c r="BE280" s="58"/>
      <c r="BF280" s="58"/>
      <c r="BG280" s="58"/>
      <c r="BH280" s="58"/>
      <c r="BI280" s="58"/>
      <c r="BJ280" s="58"/>
      <c r="BK280" s="58"/>
      <c r="BL280" s="58"/>
      <c r="BM280" s="58"/>
      <c r="BN280" s="58"/>
      <c r="BO280" s="58"/>
      <c r="BP280" s="58"/>
    </row>
    <row r="281">
      <c r="BC281" s="58"/>
      <c r="BD281" s="58"/>
      <c r="BE281" s="58"/>
      <c r="BF281" s="58"/>
      <c r="BG281" s="58"/>
      <c r="BH281" s="58"/>
      <c r="BI281" s="58"/>
      <c r="BJ281" s="58"/>
      <c r="BK281" s="58"/>
      <c r="BL281" s="58"/>
      <c r="BM281" s="58"/>
      <c r="BN281" s="58"/>
      <c r="BO281" s="58"/>
      <c r="BP281" s="58"/>
    </row>
    <row r="282">
      <c r="BC282" s="58"/>
      <c r="BD282" s="58"/>
      <c r="BE282" s="58"/>
      <c r="BF282" s="58"/>
      <c r="BG282" s="58"/>
      <c r="BH282" s="58"/>
      <c r="BI282" s="58"/>
      <c r="BJ282" s="58"/>
      <c r="BK282" s="58"/>
      <c r="BL282" s="58"/>
      <c r="BM282" s="58"/>
      <c r="BN282" s="58"/>
      <c r="BO282" s="58"/>
      <c r="BP282" s="58"/>
    </row>
    <row r="283">
      <c r="BC283" s="58"/>
      <c r="BD283" s="58"/>
      <c r="BE283" s="58"/>
      <c r="BF283" s="58"/>
      <c r="BG283" s="58"/>
      <c r="BH283" s="58"/>
      <c r="BI283" s="58"/>
      <c r="BJ283" s="58"/>
      <c r="BK283" s="58"/>
      <c r="BL283" s="58"/>
      <c r="BM283" s="58"/>
      <c r="BN283" s="58"/>
      <c r="BO283" s="58"/>
      <c r="BP283" s="58"/>
    </row>
    <row r="284">
      <c r="BC284" s="58"/>
      <c r="BD284" s="58"/>
      <c r="BE284" s="58"/>
      <c r="BF284" s="58"/>
      <c r="BG284" s="58"/>
      <c r="BH284" s="58"/>
      <c r="BI284" s="58"/>
      <c r="BJ284" s="58"/>
      <c r="BK284" s="58"/>
      <c r="BL284" s="58"/>
      <c r="BM284" s="58"/>
      <c r="BN284" s="58"/>
      <c r="BO284" s="58"/>
      <c r="BP284" s="58"/>
    </row>
    <row r="285">
      <c r="BC285" s="58"/>
      <c r="BD285" s="58"/>
      <c r="BE285" s="58"/>
      <c r="BF285" s="58"/>
      <c r="BG285" s="58"/>
      <c r="BH285" s="58"/>
      <c r="BI285" s="58"/>
      <c r="BJ285" s="58"/>
      <c r="BK285" s="58"/>
      <c r="BL285" s="58"/>
      <c r="BM285" s="58"/>
      <c r="BN285" s="58"/>
      <c r="BO285" s="58"/>
      <c r="BP285" s="58"/>
    </row>
    <row r="286">
      <c r="BC286" s="58"/>
      <c r="BD286" s="58"/>
      <c r="BE286" s="58"/>
      <c r="BF286" s="58"/>
      <c r="BG286" s="58"/>
      <c r="BH286" s="58"/>
      <c r="BI286" s="58"/>
      <c r="BJ286" s="58"/>
      <c r="BK286" s="58"/>
      <c r="BL286" s="58"/>
      <c r="BM286" s="58"/>
      <c r="BN286" s="58"/>
      <c r="BO286" s="58"/>
      <c r="BP286" s="58"/>
    </row>
    <row r="287">
      <c r="BC287" s="58"/>
      <c r="BD287" s="58"/>
      <c r="BE287" s="58"/>
      <c r="BF287" s="58"/>
      <c r="BG287" s="58"/>
      <c r="BH287" s="58"/>
      <c r="BI287" s="58"/>
      <c r="BJ287" s="58"/>
      <c r="BK287" s="58"/>
      <c r="BL287" s="58"/>
      <c r="BM287" s="58"/>
      <c r="BN287" s="58"/>
      <c r="BO287" s="58"/>
      <c r="BP287" s="58"/>
    </row>
    <row r="288">
      <c r="BC288" s="58"/>
      <c r="BD288" s="58"/>
      <c r="BE288" s="58"/>
      <c r="BF288" s="58"/>
      <c r="BG288" s="58"/>
      <c r="BH288" s="58"/>
      <c r="BI288" s="58"/>
      <c r="BJ288" s="58"/>
      <c r="BK288" s="58"/>
      <c r="BL288" s="58"/>
      <c r="BM288" s="58"/>
      <c r="BN288" s="58"/>
      <c r="BO288" s="58"/>
      <c r="BP288" s="58"/>
    </row>
    <row r="289">
      <c r="BC289" s="58"/>
      <c r="BD289" s="58"/>
      <c r="BE289" s="58"/>
      <c r="BF289" s="58"/>
      <c r="BG289" s="58"/>
      <c r="BH289" s="58"/>
      <c r="BI289" s="58"/>
      <c r="BJ289" s="58"/>
      <c r="BK289" s="58"/>
      <c r="BL289" s="58"/>
      <c r="BM289" s="58"/>
      <c r="BN289" s="58"/>
      <c r="BO289" s="58"/>
      <c r="BP289" s="58"/>
    </row>
    <row r="290">
      <c r="BC290" s="58"/>
      <c r="BD290" s="58"/>
      <c r="BE290" s="58"/>
      <c r="BF290" s="58"/>
      <c r="BG290" s="58"/>
      <c r="BH290" s="58"/>
      <c r="BI290" s="58"/>
      <c r="BJ290" s="58"/>
      <c r="BK290" s="58"/>
      <c r="BL290" s="58"/>
      <c r="BM290" s="58"/>
      <c r="BN290" s="58"/>
      <c r="BO290" s="58"/>
      <c r="BP290" s="58"/>
    </row>
    <row r="291">
      <c r="BC291" s="58"/>
      <c r="BD291" s="58"/>
      <c r="BE291" s="58"/>
      <c r="BF291" s="58"/>
      <c r="BG291" s="58"/>
      <c r="BH291" s="58"/>
      <c r="BI291" s="58"/>
      <c r="BJ291" s="58"/>
      <c r="BK291" s="58"/>
      <c r="BL291" s="58"/>
      <c r="BM291" s="58"/>
      <c r="BN291" s="58"/>
      <c r="BO291" s="58"/>
      <c r="BP291" s="58"/>
    </row>
    <row r="292">
      <c r="BC292" s="58"/>
      <c r="BD292" s="58"/>
      <c r="BE292" s="58"/>
      <c r="BF292" s="58"/>
      <c r="BG292" s="58"/>
      <c r="BH292" s="58"/>
      <c r="BI292" s="58"/>
      <c r="BJ292" s="58"/>
      <c r="BK292" s="58"/>
      <c r="BL292" s="58"/>
      <c r="BM292" s="58"/>
      <c r="BN292" s="58"/>
      <c r="BO292" s="58"/>
      <c r="BP292" s="58"/>
    </row>
    <row r="293">
      <c r="BC293" s="58"/>
      <c r="BD293" s="58"/>
      <c r="BE293" s="58"/>
      <c r="BF293" s="58"/>
      <c r="BG293" s="58"/>
      <c r="BH293" s="58"/>
      <c r="BI293" s="58"/>
      <c r="BJ293" s="58"/>
      <c r="BK293" s="58"/>
      <c r="BL293" s="58"/>
      <c r="BM293" s="58"/>
      <c r="BN293" s="58"/>
      <c r="BO293" s="58"/>
      <c r="BP293" s="58"/>
    </row>
    <row r="294">
      <c r="BC294" s="58"/>
      <c r="BD294" s="58"/>
      <c r="BE294" s="58"/>
      <c r="BF294" s="58"/>
      <c r="BG294" s="58"/>
      <c r="BH294" s="58"/>
      <c r="BI294" s="58"/>
      <c r="BJ294" s="58"/>
      <c r="BK294" s="58"/>
      <c r="BL294" s="58"/>
      <c r="BM294" s="58"/>
      <c r="BN294" s="58"/>
      <c r="BO294" s="58"/>
      <c r="BP294" s="58"/>
    </row>
    <row r="295">
      <c r="BC295" s="58"/>
      <c r="BD295" s="58"/>
      <c r="BE295" s="58"/>
      <c r="BF295" s="58"/>
      <c r="BG295" s="58"/>
      <c r="BH295" s="58"/>
      <c r="BI295" s="58"/>
      <c r="BJ295" s="58"/>
      <c r="BK295" s="58"/>
      <c r="BL295" s="58"/>
      <c r="BM295" s="58"/>
      <c r="BN295" s="58"/>
      <c r="BO295" s="58"/>
      <c r="BP295" s="58"/>
    </row>
    <row r="296">
      <c r="BC296" s="58"/>
      <c r="BD296" s="58"/>
      <c r="BE296" s="58"/>
      <c r="BF296" s="58"/>
      <c r="BG296" s="58"/>
      <c r="BH296" s="58"/>
      <c r="BI296" s="58"/>
      <c r="BJ296" s="58"/>
      <c r="BK296" s="58"/>
      <c r="BL296" s="58"/>
      <c r="BM296" s="58"/>
      <c r="BN296" s="58"/>
      <c r="BO296" s="58"/>
      <c r="BP296" s="58"/>
    </row>
    <row r="297">
      <c r="BC297" s="58"/>
      <c r="BD297" s="58"/>
      <c r="BE297" s="58"/>
      <c r="BF297" s="58"/>
      <c r="BG297" s="58"/>
      <c r="BH297" s="58"/>
      <c r="BI297" s="58"/>
      <c r="BJ297" s="58"/>
      <c r="BK297" s="58"/>
      <c r="BL297" s="58"/>
      <c r="BM297" s="58"/>
      <c r="BN297" s="58"/>
      <c r="BO297" s="58"/>
      <c r="BP297" s="58"/>
    </row>
    <row r="298">
      <c r="BC298" s="58"/>
      <c r="BD298" s="58"/>
      <c r="BE298" s="58"/>
      <c r="BF298" s="58"/>
      <c r="BG298" s="58"/>
      <c r="BH298" s="58"/>
      <c r="BI298" s="58"/>
      <c r="BJ298" s="58"/>
      <c r="BK298" s="58"/>
      <c r="BL298" s="58"/>
      <c r="BM298" s="58"/>
      <c r="BN298" s="58"/>
      <c r="BO298" s="58"/>
      <c r="BP298" s="58"/>
    </row>
    <row r="299">
      <c r="BC299" s="58"/>
      <c r="BD299" s="58"/>
      <c r="BE299" s="58"/>
      <c r="BF299" s="58"/>
      <c r="BG299" s="58"/>
      <c r="BH299" s="58"/>
      <c r="BI299" s="58"/>
      <c r="BJ299" s="58"/>
      <c r="BK299" s="58"/>
      <c r="BL299" s="58"/>
      <c r="BM299" s="58"/>
      <c r="BN299" s="58"/>
      <c r="BO299" s="58"/>
      <c r="BP299" s="58"/>
    </row>
    <row r="300">
      <c r="BC300" s="58"/>
      <c r="BD300" s="58"/>
      <c r="BE300" s="58"/>
      <c r="BF300" s="58"/>
      <c r="BG300" s="58"/>
      <c r="BH300" s="58"/>
      <c r="BI300" s="58"/>
      <c r="BJ300" s="58"/>
      <c r="BK300" s="58"/>
      <c r="BL300" s="58"/>
      <c r="BM300" s="58"/>
      <c r="BN300" s="58"/>
      <c r="BO300" s="58"/>
      <c r="BP300" s="58"/>
    </row>
    <row r="301">
      <c r="BC301" s="58"/>
      <c r="BD301" s="58"/>
      <c r="BE301" s="58"/>
      <c r="BF301" s="58"/>
      <c r="BG301" s="58"/>
      <c r="BH301" s="58"/>
      <c r="BI301" s="58"/>
      <c r="BJ301" s="58"/>
      <c r="BK301" s="58"/>
      <c r="BL301" s="58"/>
      <c r="BM301" s="58"/>
      <c r="BN301" s="58"/>
      <c r="BO301" s="58"/>
      <c r="BP301" s="58"/>
    </row>
    <row r="302">
      <c r="BC302" s="58"/>
      <c r="BD302" s="58"/>
      <c r="BE302" s="58"/>
      <c r="BF302" s="58"/>
      <c r="BG302" s="58"/>
      <c r="BH302" s="58"/>
      <c r="BI302" s="58"/>
      <c r="BJ302" s="58"/>
      <c r="BK302" s="58"/>
      <c r="BL302" s="58"/>
      <c r="BM302" s="58"/>
      <c r="BN302" s="58"/>
      <c r="BO302" s="58"/>
      <c r="BP302" s="58"/>
    </row>
    <row r="303">
      <c r="BC303" s="58"/>
      <c r="BD303" s="58"/>
      <c r="BE303" s="58"/>
      <c r="BF303" s="58"/>
      <c r="BG303" s="58"/>
      <c r="BH303" s="58"/>
      <c r="BI303" s="58"/>
      <c r="BJ303" s="58"/>
      <c r="BK303" s="58"/>
      <c r="BL303" s="58"/>
      <c r="BM303" s="58"/>
      <c r="BN303" s="58"/>
      <c r="BO303" s="58"/>
      <c r="BP303" s="58"/>
    </row>
    <row r="304">
      <c r="BC304" s="58"/>
      <c r="BD304" s="58"/>
      <c r="BE304" s="58"/>
      <c r="BF304" s="58"/>
      <c r="BG304" s="58"/>
      <c r="BH304" s="58"/>
      <c r="BI304" s="58"/>
      <c r="BJ304" s="58"/>
      <c r="BK304" s="58"/>
      <c r="BL304" s="58"/>
      <c r="BM304" s="58"/>
      <c r="BN304" s="58"/>
      <c r="BO304" s="58"/>
      <c r="BP304" s="58"/>
    </row>
    <row r="305">
      <c r="BC305" s="58"/>
      <c r="BD305" s="58"/>
      <c r="BE305" s="58"/>
      <c r="BF305" s="58"/>
      <c r="BG305" s="58"/>
      <c r="BH305" s="58"/>
      <c r="BI305" s="58"/>
      <c r="BJ305" s="58"/>
      <c r="BK305" s="58"/>
      <c r="BL305" s="58"/>
      <c r="BM305" s="58"/>
      <c r="BN305" s="58"/>
      <c r="BO305" s="58"/>
      <c r="BP305" s="58"/>
    </row>
    <row r="306">
      <c r="BC306" s="58"/>
      <c r="BD306" s="58"/>
      <c r="BE306" s="58"/>
      <c r="BF306" s="58"/>
      <c r="BG306" s="58"/>
      <c r="BH306" s="58"/>
      <c r="BI306" s="58"/>
      <c r="BJ306" s="58"/>
      <c r="BK306" s="58"/>
      <c r="BL306" s="58"/>
      <c r="BM306" s="58"/>
      <c r="BN306" s="58"/>
      <c r="BO306" s="58"/>
      <c r="BP306" s="58"/>
    </row>
    <row r="307">
      <c r="BC307" s="58"/>
      <c r="BD307" s="58"/>
      <c r="BE307" s="58"/>
      <c r="BF307" s="58"/>
      <c r="BG307" s="58"/>
      <c r="BH307" s="58"/>
      <c r="BI307" s="58"/>
      <c r="BJ307" s="58"/>
      <c r="BK307" s="58"/>
      <c r="BL307" s="58"/>
      <c r="BM307" s="58"/>
      <c r="BN307" s="58"/>
      <c r="BO307" s="58"/>
      <c r="BP307" s="58"/>
    </row>
    <row r="308">
      <c r="BC308" s="58"/>
      <c r="BD308" s="58"/>
      <c r="BE308" s="58"/>
      <c r="BF308" s="58"/>
      <c r="BG308" s="58"/>
      <c r="BH308" s="58"/>
      <c r="BI308" s="58"/>
      <c r="BJ308" s="58"/>
      <c r="BK308" s="58"/>
      <c r="BL308" s="58"/>
      <c r="BM308" s="58"/>
      <c r="BN308" s="58"/>
      <c r="BO308" s="58"/>
      <c r="BP308" s="58"/>
    </row>
    <row r="309">
      <c r="BC309" s="58"/>
      <c r="BD309" s="58"/>
      <c r="BE309" s="58"/>
      <c r="BF309" s="58"/>
      <c r="BG309" s="58"/>
      <c r="BH309" s="58"/>
      <c r="BI309" s="58"/>
      <c r="BJ309" s="58"/>
      <c r="BK309" s="58"/>
      <c r="BL309" s="58"/>
      <c r="BM309" s="58"/>
      <c r="BN309" s="58"/>
      <c r="BO309" s="58"/>
      <c r="BP309" s="58"/>
    </row>
    <row r="310">
      <c r="BC310" s="58"/>
      <c r="BD310" s="58"/>
      <c r="BE310" s="58"/>
      <c r="BF310" s="58"/>
      <c r="BG310" s="58"/>
      <c r="BH310" s="58"/>
      <c r="BI310" s="58"/>
      <c r="BJ310" s="58"/>
      <c r="BK310" s="58"/>
      <c r="BL310" s="58"/>
      <c r="BM310" s="58"/>
      <c r="BN310" s="58"/>
      <c r="BO310" s="58"/>
      <c r="BP310" s="58"/>
    </row>
    <row r="311">
      <c r="BC311" s="58"/>
      <c r="BD311" s="58"/>
      <c r="BE311" s="58"/>
      <c r="BF311" s="58"/>
      <c r="BG311" s="58"/>
      <c r="BH311" s="58"/>
      <c r="BI311" s="58"/>
      <c r="BJ311" s="58"/>
      <c r="BK311" s="58"/>
      <c r="BL311" s="58"/>
      <c r="BM311" s="58"/>
      <c r="BN311" s="58"/>
      <c r="BO311" s="58"/>
      <c r="BP311" s="58"/>
    </row>
    <row r="312">
      <c r="BC312" s="58"/>
      <c r="BD312" s="58"/>
      <c r="BE312" s="58"/>
      <c r="BF312" s="58"/>
      <c r="BG312" s="58"/>
      <c r="BH312" s="58"/>
      <c r="BI312" s="58"/>
      <c r="BJ312" s="58"/>
      <c r="BK312" s="58"/>
      <c r="BL312" s="58"/>
      <c r="BM312" s="58"/>
      <c r="BN312" s="58"/>
      <c r="BO312" s="58"/>
      <c r="BP312" s="58"/>
    </row>
    <row r="313">
      <c r="BC313" s="58"/>
      <c r="BD313" s="58"/>
      <c r="BE313" s="58"/>
      <c r="BF313" s="58"/>
      <c r="BG313" s="58"/>
      <c r="BH313" s="58"/>
      <c r="BI313" s="58"/>
      <c r="BJ313" s="58"/>
      <c r="BK313" s="58"/>
      <c r="BL313" s="58"/>
      <c r="BM313" s="58"/>
      <c r="BN313" s="58"/>
      <c r="BO313" s="58"/>
      <c r="BP313" s="58"/>
    </row>
    <row r="314">
      <c r="BC314" s="58"/>
      <c r="BD314" s="58"/>
      <c r="BE314" s="58"/>
      <c r="BF314" s="58"/>
      <c r="BG314" s="58"/>
      <c r="BH314" s="58"/>
      <c r="BI314" s="58"/>
      <c r="BJ314" s="58"/>
      <c r="BK314" s="58"/>
      <c r="BL314" s="58"/>
      <c r="BM314" s="58"/>
      <c r="BN314" s="58"/>
      <c r="BO314" s="58"/>
      <c r="BP314" s="58"/>
    </row>
    <row r="315">
      <c r="BC315" s="58"/>
      <c r="BD315" s="58"/>
      <c r="BE315" s="58"/>
      <c r="BF315" s="58"/>
      <c r="BG315" s="58"/>
      <c r="BH315" s="58"/>
      <c r="BI315" s="58"/>
      <c r="BJ315" s="58"/>
      <c r="BK315" s="58"/>
      <c r="BL315" s="58"/>
      <c r="BM315" s="58"/>
      <c r="BN315" s="58"/>
      <c r="BO315" s="58"/>
      <c r="BP315" s="58"/>
    </row>
    <row r="316">
      <c r="BC316" s="58"/>
      <c r="BD316" s="58"/>
      <c r="BE316" s="58"/>
      <c r="BF316" s="58"/>
      <c r="BG316" s="58"/>
      <c r="BH316" s="58"/>
      <c r="BI316" s="58"/>
      <c r="BJ316" s="58"/>
      <c r="BK316" s="58"/>
      <c r="BL316" s="58"/>
      <c r="BM316" s="58"/>
      <c r="BN316" s="58"/>
      <c r="BO316" s="58"/>
      <c r="BP316" s="58"/>
    </row>
    <row r="317">
      <c r="BC317" s="58"/>
      <c r="BD317" s="58"/>
      <c r="BE317" s="58"/>
      <c r="BF317" s="58"/>
      <c r="BG317" s="58"/>
      <c r="BH317" s="58"/>
      <c r="BI317" s="58"/>
      <c r="BJ317" s="58"/>
      <c r="BK317" s="58"/>
      <c r="BL317" s="58"/>
      <c r="BM317" s="58"/>
      <c r="BN317" s="58"/>
      <c r="BO317" s="58"/>
      <c r="BP317" s="58"/>
    </row>
    <row r="318">
      <c r="BC318" s="58"/>
      <c r="BD318" s="58"/>
      <c r="BE318" s="58"/>
      <c r="BF318" s="58"/>
      <c r="BG318" s="58"/>
      <c r="BH318" s="58"/>
      <c r="BI318" s="58"/>
      <c r="BJ318" s="58"/>
      <c r="BK318" s="58"/>
      <c r="BL318" s="58"/>
      <c r="BM318" s="58"/>
      <c r="BN318" s="58"/>
      <c r="BO318" s="58"/>
      <c r="BP318" s="58"/>
    </row>
    <row r="319">
      <c r="BC319" s="58"/>
      <c r="BD319" s="58"/>
      <c r="BE319" s="58"/>
      <c r="BF319" s="58"/>
      <c r="BG319" s="58"/>
      <c r="BH319" s="58"/>
      <c r="BI319" s="58"/>
      <c r="BJ319" s="58"/>
      <c r="BK319" s="58"/>
      <c r="BL319" s="58"/>
      <c r="BM319" s="58"/>
      <c r="BN319" s="58"/>
      <c r="BO319" s="58"/>
      <c r="BP319" s="58"/>
    </row>
    <row r="320">
      <c r="BC320" s="58"/>
      <c r="BD320" s="58"/>
      <c r="BE320" s="58"/>
      <c r="BF320" s="58"/>
      <c r="BG320" s="58"/>
      <c r="BH320" s="58"/>
      <c r="BI320" s="58"/>
      <c r="BJ320" s="58"/>
      <c r="BK320" s="58"/>
      <c r="BL320" s="58"/>
      <c r="BM320" s="58"/>
      <c r="BN320" s="58"/>
      <c r="BO320" s="58"/>
      <c r="BP320" s="58"/>
    </row>
    <row r="321">
      <c r="BC321" s="58"/>
      <c r="BD321" s="58"/>
      <c r="BE321" s="58"/>
      <c r="BF321" s="58"/>
      <c r="BG321" s="58"/>
      <c r="BH321" s="58"/>
      <c r="BI321" s="58"/>
      <c r="BJ321" s="58"/>
      <c r="BK321" s="58"/>
      <c r="BL321" s="58"/>
      <c r="BM321" s="58"/>
      <c r="BN321" s="58"/>
      <c r="BO321" s="58"/>
      <c r="BP321" s="58"/>
    </row>
    <row r="322">
      <c r="BC322" s="58"/>
      <c r="BD322" s="58"/>
      <c r="BE322" s="58"/>
      <c r="BF322" s="58"/>
      <c r="BG322" s="58"/>
      <c r="BH322" s="58"/>
      <c r="BI322" s="58"/>
      <c r="BJ322" s="58"/>
      <c r="BK322" s="58"/>
      <c r="BL322" s="58"/>
      <c r="BM322" s="58"/>
      <c r="BN322" s="58"/>
      <c r="BO322" s="58"/>
      <c r="BP322" s="58"/>
    </row>
    <row r="323">
      <c r="BC323" s="58"/>
      <c r="BD323" s="58"/>
      <c r="BE323" s="58"/>
      <c r="BF323" s="58"/>
      <c r="BG323" s="58"/>
      <c r="BH323" s="58"/>
      <c r="BI323" s="58"/>
      <c r="BJ323" s="58"/>
      <c r="BK323" s="58"/>
      <c r="BL323" s="58"/>
      <c r="BM323" s="58"/>
      <c r="BN323" s="58"/>
      <c r="BO323" s="58"/>
      <c r="BP323" s="58"/>
    </row>
    <row r="324">
      <c r="BC324" s="58"/>
      <c r="BD324" s="58"/>
      <c r="BE324" s="58"/>
      <c r="BF324" s="58"/>
      <c r="BG324" s="58"/>
      <c r="BH324" s="58"/>
      <c r="BI324" s="58"/>
      <c r="BJ324" s="58"/>
      <c r="BK324" s="58"/>
      <c r="BL324" s="58"/>
      <c r="BM324" s="58"/>
      <c r="BN324" s="58"/>
      <c r="BO324" s="58"/>
      <c r="BP324" s="58"/>
    </row>
    <row r="325">
      <c r="BC325" s="58"/>
      <c r="BD325" s="58"/>
      <c r="BE325" s="58"/>
      <c r="BF325" s="58"/>
      <c r="BG325" s="58"/>
      <c r="BH325" s="58"/>
      <c r="BI325" s="58"/>
      <c r="BJ325" s="58"/>
      <c r="BK325" s="58"/>
      <c r="BL325" s="58"/>
      <c r="BM325" s="58"/>
      <c r="BN325" s="58"/>
      <c r="BO325" s="58"/>
      <c r="BP325" s="58"/>
    </row>
    <row r="326">
      <c r="BC326" s="58"/>
      <c r="BD326" s="58"/>
      <c r="BE326" s="58"/>
      <c r="BF326" s="58"/>
      <c r="BG326" s="58"/>
      <c r="BH326" s="58"/>
      <c r="BI326" s="58"/>
      <c r="BJ326" s="58"/>
      <c r="BK326" s="58"/>
      <c r="BL326" s="58"/>
      <c r="BM326" s="58"/>
      <c r="BN326" s="58"/>
      <c r="BO326" s="58"/>
      <c r="BP326" s="58"/>
    </row>
    <row r="327">
      <c r="BC327" s="58"/>
      <c r="BD327" s="58"/>
      <c r="BE327" s="58"/>
      <c r="BF327" s="58"/>
      <c r="BG327" s="58"/>
      <c r="BH327" s="58"/>
      <c r="BI327" s="58"/>
      <c r="BJ327" s="58"/>
      <c r="BK327" s="58"/>
      <c r="BL327" s="58"/>
      <c r="BM327" s="58"/>
      <c r="BN327" s="58"/>
      <c r="BO327" s="58"/>
      <c r="BP327" s="58"/>
    </row>
    <row r="328">
      <c r="BC328" s="58"/>
      <c r="BD328" s="58"/>
      <c r="BE328" s="58"/>
      <c r="BF328" s="58"/>
      <c r="BG328" s="58"/>
      <c r="BH328" s="58"/>
      <c r="BI328" s="58"/>
      <c r="BJ328" s="58"/>
      <c r="BK328" s="58"/>
      <c r="BL328" s="58"/>
      <c r="BM328" s="58"/>
      <c r="BN328" s="58"/>
      <c r="BO328" s="58"/>
      <c r="BP328" s="58"/>
    </row>
    <row r="329">
      <c r="BC329" s="58"/>
      <c r="BD329" s="58"/>
      <c r="BE329" s="58"/>
      <c r="BF329" s="58"/>
      <c r="BG329" s="58"/>
      <c r="BH329" s="58"/>
      <c r="BI329" s="58"/>
      <c r="BJ329" s="58"/>
      <c r="BK329" s="58"/>
      <c r="BL329" s="58"/>
      <c r="BM329" s="58"/>
      <c r="BN329" s="58"/>
      <c r="BO329" s="58"/>
      <c r="BP329" s="58"/>
    </row>
    <row r="330">
      <c r="BC330" s="58"/>
      <c r="BD330" s="58"/>
      <c r="BE330" s="58"/>
      <c r="BF330" s="58"/>
      <c r="BG330" s="58"/>
      <c r="BH330" s="58"/>
      <c r="BI330" s="58"/>
      <c r="BJ330" s="58"/>
      <c r="BK330" s="58"/>
      <c r="BL330" s="58"/>
      <c r="BM330" s="58"/>
      <c r="BN330" s="58"/>
      <c r="BO330" s="58"/>
      <c r="BP330" s="58"/>
    </row>
    <row r="331">
      <c r="BC331" s="58"/>
      <c r="BD331" s="58"/>
      <c r="BE331" s="58"/>
      <c r="BF331" s="58"/>
      <c r="BG331" s="58"/>
      <c r="BH331" s="58"/>
      <c r="BI331" s="58"/>
      <c r="BJ331" s="58"/>
      <c r="BK331" s="58"/>
      <c r="BL331" s="58"/>
      <c r="BM331" s="58"/>
      <c r="BN331" s="58"/>
      <c r="BO331" s="58"/>
      <c r="BP331" s="58"/>
    </row>
    <row r="332">
      <c r="BC332" s="58"/>
      <c r="BD332" s="58"/>
      <c r="BE332" s="58"/>
      <c r="BF332" s="58"/>
      <c r="BG332" s="58"/>
      <c r="BH332" s="58"/>
      <c r="BI332" s="58"/>
      <c r="BJ332" s="58"/>
      <c r="BK332" s="58"/>
      <c r="BL332" s="58"/>
      <c r="BM332" s="58"/>
      <c r="BN332" s="58"/>
      <c r="BO332" s="58"/>
      <c r="BP332" s="58"/>
    </row>
    <row r="333">
      <c r="BC333" s="58"/>
      <c r="BD333" s="58"/>
      <c r="BE333" s="58"/>
      <c r="BF333" s="58"/>
      <c r="BG333" s="58"/>
      <c r="BH333" s="58"/>
      <c r="BI333" s="58"/>
      <c r="BJ333" s="58"/>
      <c r="BK333" s="58"/>
      <c r="BL333" s="58"/>
      <c r="BM333" s="58"/>
      <c r="BN333" s="58"/>
      <c r="BO333" s="58"/>
      <c r="BP333" s="58"/>
    </row>
    <row r="334">
      <c r="BC334" s="58"/>
      <c r="BD334" s="58"/>
      <c r="BE334" s="58"/>
      <c r="BF334" s="58"/>
      <c r="BG334" s="58"/>
      <c r="BH334" s="58"/>
      <c r="BI334" s="58"/>
      <c r="BJ334" s="58"/>
      <c r="BK334" s="58"/>
      <c r="BL334" s="58"/>
      <c r="BM334" s="58"/>
      <c r="BN334" s="58"/>
      <c r="BO334" s="58"/>
      <c r="BP334" s="58"/>
    </row>
    <row r="335">
      <c r="BC335" s="58"/>
      <c r="BD335" s="58"/>
      <c r="BE335" s="58"/>
      <c r="BF335" s="58"/>
      <c r="BG335" s="58"/>
      <c r="BH335" s="58"/>
      <c r="BI335" s="58"/>
      <c r="BJ335" s="58"/>
      <c r="BK335" s="58"/>
      <c r="BL335" s="58"/>
      <c r="BM335" s="58"/>
      <c r="BN335" s="58"/>
      <c r="BO335" s="58"/>
      <c r="BP335" s="58"/>
    </row>
    <row r="336">
      <c r="BC336" s="58"/>
      <c r="BD336" s="58"/>
      <c r="BE336" s="58"/>
      <c r="BF336" s="58"/>
      <c r="BG336" s="58"/>
      <c r="BH336" s="58"/>
      <c r="BI336" s="58"/>
      <c r="BJ336" s="58"/>
      <c r="BK336" s="58"/>
      <c r="BL336" s="58"/>
      <c r="BM336" s="58"/>
      <c r="BN336" s="58"/>
      <c r="BO336" s="58"/>
      <c r="BP336" s="58"/>
    </row>
    <row r="337">
      <c r="BC337" s="58"/>
      <c r="BD337" s="58"/>
      <c r="BE337" s="58"/>
      <c r="BF337" s="58"/>
      <c r="BG337" s="58"/>
      <c r="BH337" s="58"/>
      <c r="BI337" s="58"/>
      <c r="BJ337" s="58"/>
      <c r="BK337" s="58"/>
      <c r="BL337" s="58"/>
      <c r="BM337" s="58"/>
      <c r="BN337" s="58"/>
      <c r="BO337" s="58"/>
      <c r="BP337" s="58"/>
    </row>
    <row r="338">
      <c r="BC338" s="58"/>
      <c r="BD338" s="58"/>
      <c r="BE338" s="58"/>
      <c r="BF338" s="58"/>
      <c r="BG338" s="58"/>
      <c r="BH338" s="58"/>
      <c r="BI338" s="58"/>
      <c r="BJ338" s="58"/>
      <c r="BK338" s="58"/>
      <c r="BL338" s="58"/>
      <c r="BM338" s="58"/>
      <c r="BN338" s="58"/>
      <c r="BO338" s="58"/>
      <c r="BP338" s="58"/>
    </row>
    <row r="339">
      <c r="BC339" s="58"/>
      <c r="BD339" s="58"/>
      <c r="BE339" s="58"/>
      <c r="BF339" s="58"/>
      <c r="BG339" s="58"/>
      <c r="BH339" s="58"/>
      <c r="BI339" s="58"/>
      <c r="BJ339" s="58"/>
      <c r="BK339" s="58"/>
      <c r="BL339" s="58"/>
      <c r="BM339" s="58"/>
      <c r="BN339" s="58"/>
      <c r="BO339" s="58"/>
      <c r="BP339" s="58"/>
    </row>
    <row r="340">
      <c r="BC340" s="58"/>
      <c r="BD340" s="58"/>
      <c r="BE340" s="58"/>
      <c r="BF340" s="58"/>
      <c r="BG340" s="58"/>
      <c r="BH340" s="58"/>
      <c r="BI340" s="58"/>
      <c r="BJ340" s="58"/>
      <c r="BK340" s="58"/>
      <c r="BL340" s="58"/>
      <c r="BM340" s="58"/>
      <c r="BN340" s="58"/>
      <c r="BO340" s="58"/>
      <c r="BP340" s="58"/>
    </row>
    <row r="341">
      <c r="BC341" s="58"/>
      <c r="BD341" s="58"/>
      <c r="BE341" s="58"/>
      <c r="BF341" s="58"/>
      <c r="BG341" s="58"/>
      <c r="BH341" s="58"/>
      <c r="BI341" s="58"/>
      <c r="BJ341" s="58"/>
      <c r="BK341" s="58"/>
      <c r="BL341" s="58"/>
      <c r="BM341" s="58"/>
      <c r="BN341" s="58"/>
      <c r="BO341" s="58"/>
      <c r="BP341" s="58"/>
    </row>
    <row r="342">
      <c r="BC342" s="58"/>
      <c r="BD342" s="58"/>
      <c r="BE342" s="58"/>
      <c r="BF342" s="58"/>
      <c r="BG342" s="58"/>
      <c r="BH342" s="58"/>
      <c r="BI342" s="58"/>
      <c r="BJ342" s="58"/>
      <c r="BK342" s="58"/>
      <c r="BL342" s="58"/>
      <c r="BM342" s="58"/>
      <c r="BN342" s="58"/>
      <c r="BO342" s="58"/>
      <c r="BP342" s="58"/>
    </row>
    <row r="343">
      <c r="BC343" s="58"/>
      <c r="BD343" s="58"/>
      <c r="BE343" s="58"/>
      <c r="BF343" s="58"/>
      <c r="BG343" s="58"/>
      <c r="BH343" s="58"/>
      <c r="BI343" s="58"/>
      <c r="BJ343" s="58"/>
      <c r="BK343" s="58"/>
      <c r="BL343" s="58"/>
      <c r="BM343" s="58"/>
      <c r="BN343" s="58"/>
      <c r="BO343" s="58"/>
      <c r="BP343" s="58"/>
    </row>
    <row r="344">
      <c r="BC344" s="58"/>
      <c r="BD344" s="58"/>
      <c r="BE344" s="58"/>
      <c r="BF344" s="58"/>
      <c r="BG344" s="58"/>
      <c r="BH344" s="58"/>
      <c r="BI344" s="58"/>
      <c r="BJ344" s="58"/>
      <c r="BK344" s="58"/>
      <c r="BL344" s="58"/>
      <c r="BM344" s="58"/>
      <c r="BN344" s="58"/>
      <c r="BO344" s="58"/>
      <c r="BP344" s="58"/>
    </row>
    <row r="345">
      <c r="BC345" s="58"/>
      <c r="BD345" s="58"/>
      <c r="BE345" s="58"/>
      <c r="BF345" s="58"/>
      <c r="BG345" s="58"/>
      <c r="BH345" s="58"/>
      <c r="BI345" s="58"/>
      <c r="BJ345" s="58"/>
      <c r="BK345" s="58"/>
      <c r="BL345" s="58"/>
      <c r="BM345" s="58"/>
      <c r="BN345" s="58"/>
      <c r="BO345" s="58"/>
      <c r="BP345" s="58"/>
    </row>
    <row r="346">
      <c r="BC346" s="58"/>
      <c r="BD346" s="58"/>
      <c r="BE346" s="58"/>
      <c r="BF346" s="58"/>
      <c r="BG346" s="58"/>
      <c r="BH346" s="58"/>
      <c r="BI346" s="58"/>
      <c r="BJ346" s="58"/>
      <c r="BK346" s="58"/>
      <c r="BL346" s="58"/>
      <c r="BM346" s="58"/>
      <c r="BN346" s="58"/>
      <c r="BO346" s="58"/>
      <c r="BP346" s="58"/>
    </row>
    <row r="347">
      <c r="BC347" s="58"/>
      <c r="BD347" s="58"/>
      <c r="BE347" s="58"/>
      <c r="BF347" s="58"/>
      <c r="BG347" s="58"/>
      <c r="BH347" s="58"/>
      <c r="BI347" s="58"/>
      <c r="BJ347" s="58"/>
      <c r="BK347" s="58"/>
      <c r="BL347" s="58"/>
      <c r="BM347" s="58"/>
      <c r="BN347" s="58"/>
      <c r="BO347" s="58"/>
      <c r="BP347" s="58"/>
    </row>
    <row r="348">
      <c r="BC348" s="58"/>
      <c r="BD348" s="58"/>
      <c r="BE348" s="58"/>
      <c r="BF348" s="58"/>
      <c r="BG348" s="58"/>
      <c r="BH348" s="58"/>
      <c r="BI348" s="58"/>
      <c r="BJ348" s="58"/>
      <c r="BK348" s="58"/>
      <c r="BL348" s="58"/>
      <c r="BM348" s="58"/>
      <c r="BN348" s="58"/>
      <c r="BO348" s="58"/>
      <c r="BP348" s="58"/>
    </row>
    <row r="349">
      <c r="BC349" s="58"/>
      <c r="BD349" s="58"/>
      <c r="BE349" s="58"/>
      <c r="BF349" s="58"/>
      <c r="BG349" s="58"/>
      <c r="BH349" s="58"/>
      <c r="BI349" s="58"/>
      <c r="BJ349" s="58"/>
      <c r="BK349" s="58"/>
      <c r="BL349" s="58"/>
      <c r="BM349" s="58"/>
      <c r="BN349" s="58"/>
      <c r="BO349" s="58"/>
      <c r="BP349" s="58"/>
    </row>
    <row r="350">
      <c r="BC350" s="58"/>
      <c r="BD350" s="58"/>
      <c r="BE350" s="58"/>
      <c r="BF350" s="58"/>
      <c r="BG350" s="58"/>
      <c r="BH350" s="58"/>
      <c r="BI350" s="58"/>
      <c r="BJ350" s="58"/>
      <c r="BK350" s="58"/>
      <c r="BL350" s="58"/>
      <c r="BM350" s="58"/>
      <c r="BN350" s="58"/>
      <c r="BO350" s="58"/>
      <c r="BP350" s="58"/>
    </row>
    <row r="351">
      <c r="BC351" s="58"/>
      <c r="BD351" s="58"/>
      <c r="BE351" s="58"/>
      <c r="BF351" s="58"/>
      <c r="BG351" s="58"/>
      <c r="BH351" s="58"/>
      <c r="BI351" s="58"/>
      <c r="BJ351" s="58"/>
      <c r="BK351" s="58"/>
      <c r="BL351" s="58"/>
      <c r="BM351" s="58"/>
      <c r="BN351" s="58"/>
      <c r="BO351" s="58"/>
      <c r="BP351" s="58"/>
    </row>
    <row r="352">
      <c r="BC352" s="58"/>
      <c r="BD352" s="58"/>
      <c r="BE352" s="58"/>
      <c r="BF352" s="58"/>
      <c r="BG352" s="58"/>
      <c r="BH352" s="58"/>
      <c r="BI352" s="58"/>
      <c r="BJ352" s="58"/>
      <c r="BK352" s="58"/>
      <c r="BL352" s="58"/>
      <c r="BM352" s="58"/>
      <c r="BN352" s="58"/>
      <c r="BO352" s="58"/>
      <c r="BP352" s="58"/>
    </row>
    <row r="353">
      <c r="BC353" s="58"/>
      <c r="BD353" s="58"/>
      <c r="BE353" s="58"/>
      <c r="BF353" s="58"/>
      <c r="BG353" s="58"/>
      <c r="BH353" s="58"/>
      <c r="BI353" s="58"/>
      <c r="BJ353" s="58"/>
      <c r="BK353" s="58"/>
      <c r="BL353" s="58"/>
      <c r="BM353" s="58"/>
      <c r="BN353" s="58"/>
      <c r="BO353" s="58"/>
      <c r="BP353" s="58"/>
    </row>
    <row r="354">
      <c r="BC354" s="58"/>
      <c r="BD354" s="58"/>
      <c r="BE354" s="58"/>
      <c r="BF354" s="58"/>
      <c r="BG354" s="58"/>
      <c r="BH354" s="58"/>
      <c r="BI354" s="58"/>
      <c r="BJ354" s="58"/>
      <c r="BK354" s="58"/>
      <c r="BL354" s="58"/>
      <c r="BM354" s="58"/>
      <c r="BN354" s="58"/>
      <c r="BO354" s="58"/>
      <c r="BP354" s="58"/>
    </row>
    <row r="355">
      <c r="BC355" s="58"/>
      <c r="BD355" s="58"/>
      <c r="BE355" s="58"/>
      <c r="BF355" s="58"/>
      <c r="BG355" s="58"/>
      <c r="BH355" s="58"/>
      <c r="BI355" s="58"/>
      <c r="BJ355" s="58"/>
      <c r="BK355" s="58"/>
      <c r="BL355" s="58"/>
      <c r="BM355" s="58"/>
      <c r="BN355" s="58"/>
      <c r="BO355" s="58"/>
      <c r="BP355" s="58"/>
    </row>
    <row r="356">
      <c r="BC356" s="58"/>
      <c r="BD356" s="58"/>
      <c r="BE356" s="58"/>
      <c r="BF356" s="58"/>
      <c r="BG356" s="58"/>
      <c r="BH356" s="58"/>
      <c r="BI356" s="58"/>
      <c r="BJ356" s="58"/>
      <c r="BK356" s="58"/>
      <c r="BL356" s="58"/>
      <c r="BM356" s="58"/>
      <c r="BN356" s="58"/>
      <c r="BO356" s="58"/>
      <c r="BP356" s="58"/>
    </row>
    <row r="357">
      <c r="BC357" s="58"/>
      <c r="BD357" s="58"/>
      <c r="BE357" s="58"/>
      <c r="BF357" s="58"/>
      <c r="BG357" s="58"/>
      <c r="BH357" s="58"/>
      <c r="BI357" s="58"/>
      <c r="BJ357" s="58"/>
      <c r="BK357" s="58"/>
      <c r="BL357" s="58"/>
      <c r="BM357" s="58"/>
      <c r="BN357" s="58"/>
      <c r="BO357" s="58"/>
      <c r="BP357" s="58"/>
    </row>
    <row r="358">
      <c r="BC358" s="58"/>
      <c r="BD358" s="58"/>
      <c r="BE358" s="58"/>
      <c r="BF358" s="58"/>
      <c r="BG358" s="58"/>
      <c r="BH358" s="58"/>
      <c r="BI358" s="58"/>
      <c r="BJ358" s="58"/>
      <c r="BK358" s="58"/>
      <c r="BL358" s="58"/>
      <c r="BM358" s="58"/>
      <c r="BN358" s="58"/>
      <c r="BO358" s="58"/>
      <c r="BP358" s="58"/>
    </row>
    <row r="359">
      <c r="BC359" s="58"/>
      <c r="BD359" s="58"/>
      <c r="BE359" s="58"/>
      <c r="BF359" s="58"/>
      <c r="BG359" s="58"/>
      <c r="BH359" s="58"/>
      <c r="BI359" s="58"/>
      <c r="BJ359" s="58"/>
      <c r="BK359" s="58"/>
      <c r="BL359" s="58"/>
      <c r="BM359" s="58"/>
      <c r="BN359" s="58"/>
      <c r="BO359" s="58"/>
      <c r="BP359" s="58"/>
    </row>
    <row r="360">
      <c r="BC360" s="58"/>
      <c r="BD360" s="58"/>
      <c r="BE360" s="58"/>
      <c r="BF360" s="58"/>
      <c r="BG360" s="58"/>
      <c r="BH360" s="58"/>
      <c r="BI360" s="58"/>
      <c r="BJ360" s="58"/>
      <c r="BK360" s="58"/>
      <c r="BL360" s="58"/>
      <c r="BM360" s="58"/>
      <c r="BN360" s="58"/>
      <c r="BO360" s="58"/>
      <c r="BP360" s="58"/>
    </row>
    <row r="361">
      <c r="BC361" s="58"/>
      <c r="BD361" s="58"/>
      <c r="BE361" s="58"/>
      <c r="BF361" s="58"/>
      <c r="BG361" s="58"/>
      <c r="BH361" s="58"/>
      <c r="BI361" s="58"/>
      <c r="BJ361" s="58"/>
      <c r="BK361" s="58"/>
      <c r="BL361" s="58"/>
      <c r="BM361" s="58"/>
      <c r="BN361" s="58"/>
      <c r="BO361" s="58"/>
      <c r="BP361" s="58"/>
    </row>
    <row r="362">
      <c r="BC362" s="58"/>
      <c r="BD362" s="58"/>
      <c r="BE362" s="58"/>
      <c r="BF362" s="58"/>
      <c r="BG362" s="58"/>
      <c r="BH362" s="58"/>
      <c r="BI362" s="58"/>
      <c r="BJ362" s="58"/>
      <c r="BK362" s="58"/>
      <c r="BL362" s="58"/>
      <c r="BM362" s="58"/>
      <c r="BN362" s="58"/>
      <c r="BO362" s="58"/>
      <c r="BP362" s="58"/>
    </row>
    <row r="363">
      <c r="BC363" s="58"/>
      <c r="BD363" s="58"/>
      <c r="BE363" s="58"/>
      <c r="BF363" s="58"/>
      <c r="BG363" s="58"/>
      <c r="BH363" s="58"/>
      <c r="BI363" s="58"/>
      <c r="BJ363" s="58"/>
      <c r="BK363" s="58"/>
      <c r="BL363" s="58"/>
      <c r="BM363" s="58"/>
      <c r="BN363" s="58"/>
      <c r="BO363" s="58"/>
      <c r="BP363" s="58"/>
    </row>
    <row r="364">
      <c r="BC364" s="58"/>
      <c r="BD364" s="58"/>
      <c r="BE364" s="58"/>
      <c r="BF364" s="58"/>
      <c r="BG364" s="58"/>
      <c r="BH364" s="58"/>
      <c r="BI364" s="58"/>
      <c r="BJ364" s="58"/>
      <c r="BK364" s="58"/>
      <c r="BL364" s="58"/>
      <c r="BM364" s="58"/>
      <c r="BN364" s="58"/>
      <c r="BO364" s="58"/>
      <c r="BP364" s="58"/>
    </row>
    <row r="365">
      <c r="BC365" s="58"/>
      <c r="BD365" s="58"/>
      <c r="BE365" s="58"/>
      <c r="BF365" s="58"/>
      <c r="BG365" s="58"/>
      <c r="BH365" s="58"/>
      <c r="BI365" s="58"/>
      <c r="BJ365" s="58"/>
      <c r="BK365" s="58"/>
      <c r="BL365" s="58"/>
      <c r="BM365" s="58"/>
      <c r="BN365" s="58"/>
      <c r="BO365" s="58"/>
      <c r="BP365" s="58"/>
    </row>
    <row r="366">
      <c r="BC366" s="58"/>
      <c r="BD366" s="58"/>
      <c r="BE366" s="58"/>
      <c r="BF366" s="58"/>
      <c r="BG366" s="58"/>
      <c r="BH366" s="58"/>
      <c r="BI366" s="58"/>
      <c r="BJ366" s="58"/>
      <c r="BK366" s="58"/>
      <c r="BL366" s="58"/>
      <c r="BM366" s="58"/>
      <c r="BN366" s="58"/>
      <c r="BO366" s="58"/>
      <c r="BP366" s="58"/>
    </row>
    <row r="367">
      <c r="BC367" s="58"/>
      <c r="BD367" s="58"/>
      <c r="BE367" s="58"/>
      <c r="BF367" s="58"/>
      <c r="BG367" s="58"/>
      <c r="BH367" s="58"/>
      <c r="BI367" s="58"/>
      <c r="BJ367" s="58"/>
      <c r="BK367" s="58"/>
      <c r="BL367" s="58"/>
      <c r="BM367" s="58"/>
      <c r="BN367" s="58"/>
      <c r="BO367" s="58"/>
      <c r="BP367" s="58"/>
    </row>
    <row r="368">
      <c r="BC368" s="58"/>
      <c r="BD368" s="58"/>
      <c r="BE368" s="58"/>
      <c r="BF368" s="58"/>
      <c r="BG368" s="58"/>
      <c r="BH368" s="58"/>
      <c r="BI368" s="58"/>
      <c r="BJ368" s="58"/>
      <c r="BK368" s="58"/>
      <c r="BL368" s="58"/>
      <c r="BM368" s="58"/>
      <c r="BN368" s="58"/>
      <c r="BO368" s="58"/>
      <c r="BP368" s="58"/>
    </row>
    <row r="369">
      <c r="BC369" s="58"/>
      <c r="BD369" s="58"/>
      <c r="BE369" s="58"/>
      <c r="BF369" s="58"/>
      <c r="BG369" s="58"/>
      <c r="BH369" s="58"/>
      <c r="BI369" s="58"/>
      <c r="BJ369" s="58"/>
      <c r="BK369" s="58"/>
      <c r="BL369" s="58"/>
      <c r="BM369" s="58"/>
      <c r="BN369" s="58"/>
      <c r="BO369" s="58"/>
      <c r="BP369" s="58"/>
    </row>
    <row r="370">
      <c r="BC370" s="58"/>
      <c r="BD370" s="58"/>
      <c r="BE370" s="58"/>
      <c r="BF370" s="58"/>
      <c r="BG370" s="58"/>
      <c r="BH370" s="58"/>
      <c r="BI370" s="58"/>
      <c r="BJ370" s="58"/>
      <c r="BK370" s="58"/>
      <c r="BL370" s="58"/>
      <c r="BM370" s="58"/>
      <c r="BN370" s="58"/>
      <c r="BO370" s="58"/>
      <c r="BP370" s="58"/>
    </row>
    <row r="371">
      <c r="BC371" s="58"/>
      <c r="BD371" s="58"/>
      <c r="BE371" s="58"/>
      <c r="BF371" s="58"/>
      <c r="BG371" s="58"/>
      <c r="BH371" s="58"/>
      <c r="BI371" s="58"/>
      <c r="BJ371" s="58"/>
      <c r="BK371" s="58"/>
      <c r="BL371" s="58"/>
      <c r="BM371" s="58"/>
      <c r="BN371" s="58"/>
      <c r="BO371" s="58"/>
      <c r="BP371" s="58"/>
    </row>
    <row r="372">
      <c r="BC372" s="58"/>
      <c r="BD372" s="58"/>
      <c r="BE372" s="58"/>
      <c r="BF372" s="58"/>
      <c r="BG372" s="58"/>
      <c r="BH372" s="58"/>
      <c r="BI372" s="58"/>
      <c r="BJ372" s="58"/>
      <c r="BK372" s="58"/>
      <c r="BL372" s="58"/>
      <c r="BM372" s="58"/>
      <c r="BN372" s="58"/>
      <c r="BO372" s="58"/>
      <c r="BP372" s="58"/>
    </row>
    <row r="373">
      <c r="BC373" s="58"/>
      <c r="BD373" s="58"/>
      <c r="BE373" s="58"/>
      <c r="BF373" s="58"/>
      <c r="BG373" s="58"/>
      <c r="BH373" s="58"/>
      <c r="BI373" s="58"/>
      <c r="BJ373" s="58"/>
      <c r="BK373" s="58"/>
      <c r="BL373" s="58"/>
      <c r="BM373" s="58"/>
      <c r="BN373" s="58"/>
      <c r="BO373" s="58"/>
      <c r="BP373" s="58"/>
    </row>
    <row r="374">
      <c r="BC374" s="58"/>
      <c r="BD374" s="58"/>
      <c r="BE374" s="58"/>
      <c r="BF374" s="58"/>
      <c r="BG374" s="58"/>
      <c r="BH374" s="58"/>
      <c r="BI374" s="58"/>
      <c r="BJ374" s="58"/>
      <c r="BK374" s="58"/>
      <c r="BL374" s="58"/>
      <c r="BM374" s="58"/>
      <c r="BN374" s="58"/>
      <c r="BO374" s="58"/>
      <c r="BP374" s="58"/>
    </row>
    <row r="375">
      <c r="BC375" s="58"/>
      <c r="BD375" s="58"/>
      <c r="BE375" s="58"/>
      <c r="BF375" s="58"/>
      <c r="BG375" s="58"/>
      <c r="BH375" s="58"/>
      <c r="BI375" s="58"/>
      <c r="BJ375" s="58"/>
      <c r="BK375" s="58"/>
      <c r="BL375" s="58"/>
      <c r="BM375" s="58"/>
      <c r="BN375" s="58"/>
      <c r="BO375" s="58"/>
      <c r="BP375" s="58"/>
    </row>
    <row r="376">
      <c r="BC376" s="58"/>
      <c r="BD376" s="58"/>
      <c r="BE376" s="58"/>
      <c r="BF376" s="58"/>
      <c r="BG376" s="58"/>
      <c r="BH376" s="58"/>
      <c r="BI376" s="58"/>
      <c r="BJ376" s="58"/>
      <c r="BK376" s="58"/>
      <c r="BL376" s="58"/>
      <c r="BM376" s="58"/>
      <c r="BN376" s="58"/>
      <c r="BO376" s="58"/>
      <c r="BP376" s="58"/>
    </row>
    <row r="377">
      <c r="BC377" s="58"/>
      <c r="BD377" s="58"/>
      <c r="BE377" s="58"/>
      <c r="BF377" s="58"/>
      <c r="BG377" s="58"/>
      <c r="BH377" s="58"/>
      <c r="BI377" s="58"/>
      <c r="BJ377" s="58"/>
      <c r="BK377" s="58"/>
      <c r="BL377" s="58"/>
      <c r="BM377" s="58"/>
      <c r="BN377" s="58"/>
      <c r="BO377" s="58"/>
      <c r="BP377" s="58"/>
    </row>
    <row r="378">
      <c r="BC378" s="58"/>
      <c r="BD378" s="58"/>
      <c r="BE378" s="58"/>
      <c r="BF378" s="58"/>
      <c r="BG378" s="58"/>
      <c r="BH378" s="58"/>
      <c r="BI378" s="58"/>
      <c r="BJ378" s="58"/>
      <c r="BK378" s="58"/>
      <c r="BL378" s="58"/>
      <c r="BM378" s="58"/>
      <c r="BN378" s="58"/>
      <c r="BO378" s="58"/>
      <c r="BP378" s="58"/>
    </row>
    <row r="379">
      <c r="BC379" s="58"/>
      <c r="BD379" s="58"/>
      <c r="BE379" s="58"/>
      <c r="BF379" s="58"/>
      <c r="BG379" s="58"/>
      <c r="BH379" s="58"/>
      <c r="BI379" s="58"/>
      <c r="BJ379" s="58"/>
      <c r="BK379" s="58"/>
      <c r="BL379" s="58"/>
      <c r="BM379" s="58"/>
      <c r="BN379" s="58"/>
      <c r="BO379" s="58"/>
      <c r="BP379" s="58"/>
    </row>
    <row r="380">
      <c r="BC380" s="58"/>
      <c r="BD380" s="58"/>
      <c r="BE380" s="58"/>
      <c r="BF380" s="58"/>
      <c r="BG380" s="58"/>
      <c r="BH380" s="58"/>
      <c r="BI380" s="58"/>
      <c r="BJ380" s="58"/>
      <c r="BK380" s="58"/>
      <c r="BL380" s="58"/>
      <c r="BM380" s="58"/>
      <c r="BN380" s="58"/>
      <c r="BO380" s="58"/>
      <c r="BP380" s="58"/>
    </row>
    <row r="381">
      <c r="BC381" s="58"/>
      <c r="BD381" s="58"/>
      <c r="BE381" s="58"/>
      <c r="BF381" s="58"/>
      <c r="BG381" s="58"/>
      <c r="BH381" s="58"/>
      <c r="BI381" s="58"/>
      <c r="BJ381" s="58"/>
      <c r="BK381" s="58"/>
      <c r="BL381" s="58"/>
      <c r="BM381" s="58"/>
      <c r="BN381" s="58"/>
      <c r="BO381" s="58"/>
      <c r="BP381" s="58"/>
    </row>
    <row r="382">
      <c r="BC382" s="58"/>
      <c r="BD382" s="58"/>
      <c r="BE382" s="58"/>
      <c r="BF382" s="58"/>
      <c r="BG382" s="58"/>
      <c r="BH382" s="58"/>
      <c r="BI382" s="58"/>
      <c r="BJ382" s="58"/>
      <c r="BK382" s="58"/>
      <c r="BL382" s="58"/>
      <c r="BM382" s="58"/>
      <c r="BN382" s="58"/>
      <c r="BO382" s="58"/>
      <c r="BP382" s="58"/>
    </row>
    <row r="383">
      <c r="BC383" s="58"/>
      <c r="BD383" s="58"/>
      <c r="BE383" s="58"/>
      <c r="BF383" s="58"/>
      <c r="BG383" s="58"/>
      <c r="BH383" s="58"/>
      <c r="BI383" s="58"/>
      <c r="BJ383" s="58"/>
      <c r="BK383" s="58"/>
      <c r="BL383" s="58"/>
      <c r="BM383" s="58"/>
      <c r="BN383" s="58"/>
      <c r="BO383" s="58"/>
      <c r="BP383" s="58"/>
    </row>
    <row r="384">
      <c r="BC384" s="58"/>
      <c r="BD384" s="58"/>
      <c r="BE384" s="58"/>
      <c r="BF384" s="58"/>
      <c r="BG384" s="58"/>
      <c r="BH384" s="58"/>
      <c r="BI384" s="58"/>
      <c r="BJ384" s="58"/>
      <c r="BK384" s="58"/>
      <c r="BL384" s="58"/>
      <c r="BM384" s="58"/>
      <c r="BN384" s="58"/>
      <c r="BO384" s="58"/>
      <c r="BP384" s="58"/>
    </row>
    <row r="385">
      <c r="BC385" s="58"/>
      <c r="BD385" s="58"/>
      <c r="BE385" s="58"/>
      <c r="BF385" s="58"/>
      <c r="BG385" s="58"/>
      <c r="BH385" s="58"/>
      <c r="BI385" s="58"/>
      <c r="BJ385" s="58"/>
      <c r="BK385" s="58"/>
      <c r="BL385" s="58"/>
      <c r="BM385" s="58"/>
      <c r="BN385" s="58"/>
      <c r="BO385" s="58"/>
      <c r="BP385" s="58"/>
    </row>
    <row r="386">
      <c r="BC386" s="58"/>
      <c r="BD386" s="58"/>
      <c r="BE386" s="58"/>
      <c r="BF386" s="58"/>
      <c r="BG386" s="58"/>
      <c r="BH386" s="58"/>
      <c r="BI386" s="58"/>
      <c r="BJ386" s="58"/>
      <c r="BK386" s="58"/>
      <c r="BL386" s="58"/>
      <c r="BM386" s="58"/>
      <c r="BN386" s="58"/>
      <c r="BO386" s="58"/>
      <c r="BP386" s="58"/>
    </row>
    <row r="387">
      <c r="BC387" s="58"/>
      <c r="BD387" s="58"/>
      <c r="BE387" s="58"/>
      <c r="BF387" s="58"/>
      <c r="BG387" s="58"/>
      <c r="BH387" s="58"/>
      <c r="BI387" s="58"/>
      <c r="BJ387" s="58"/>
      <c r="BK387" s="58"/>
      <c r="BL387" s="58"/>
      <c r="BM387" s="58"/>
      <c r="BN387" s="58"/>
      <c r="BO387" s="58"/>
      <c r="BP387" s="58"/>
    </row>
    <row r="388">
      <c r="BC388" s="58"/>
      <c r="BD388" s="58"/>
      <c r="BE388" s="58"/>
      <c r="BF388" s="58"/>
      <c r="BG388" s="58"/>
      <c r="BH388" s="58"/>
      <c r="BI388" s="58"/>
      <c r="BJ388" s="58"/>
      <c r="BK388" s="58"/>
      <c r="BL388" s="58"/>
      <c r="BM388" s="58"/>
      <c r="BN388" s="58"/>
      <c r="BO388" s="58"/>
      <c r="BP388" s="58"/>
    </row>
    <row r="389">
      <c r="BC389" s="58"/>
      <c r="BD389" s="58"/>
      <c r="BE389" s="58"/>
      <c r="BF389" s="58"/>
      <c r="BG389" s="58"/>
      <c r="BH389" s="58"/>
      <c r="BI389" s="58"/>
      <c r="BJ389" s="58"/>
      <c r="BK389" s="58"/>
      <c r="BL389" s="58"/>
      <c r="BM389" s="58"/>
      <c r="BN389" s="58"/>
      <c r="BO389" s="58"/>
      <c r="BP389" s="58"/>
    </row>
    <row r="390">
      <c r="BC390" s="58"/>
      <c r="BD390" s="58"/>
      <c r="BE390" s="58"/>
      <c r="BF390" s="58"/>
      <c r="BG390" s="58"/>
      <c r="BH390" s="58"/>
      <c r="BI390" s="58"/>
      <c r="BJ390" s="58"/>
      <c r="BK390" s="58"/>
      <c r="BL390" s="58"/>
      <c r="BM390" s="58"/>
      <c r="BN390" s="58"/>
      <c r="BO390" s="58"/>
      <c r="BP390" s="58"/>
    </row>
    <row r="391">
      <c r="BC391" s="58"/>
      <c r="BD391" s="58"/>
      <c r="BE391" s="58"/>
      <c r="BF391" s="58"/>
      <c r="BG391" s="58"/>
      <c r="BH391" s="58"/>
      <c r="BI391" s="58"/>
      <c r="BJ391" s="58"/>
      <c r="BK391" s="58"/>
      <c r="BL391" s="58"/>
      <c r="BM391" s="58"/>
      <c r="BN391" s="58"/>
      <c r="BO391" s="58"/>
      <c r="BP391" s="58"/>
    </row>
    <row r="392">
      <c r="BC392" s="58"/>
      <c r="BD392" s="58"/>
      <c r="BE392" s="58"/>
      <c r="BF392" s="58"/>
      <c r="BG392" s="58"/>
      <c r="BH392" s="58"/>
      <c r="BI392" s="58"/>
      <c r="BJ392" s="58"/>
      <c r="BK392" s="58"/>
      <c r="BL392" s="58"/>
      <c r="BM392" s="58"/>
      <c r="BN392" s="58"/>
      <c r="BO392" s="58"/>
      <c r="BP392" s="58"/>
    </row>
    <row r="393">
      <c r="BC393" s="58"/>
      <c r="BD393" s="58"/>
      <c r="BE393" s="58"/>
      <c r="BF393" s="58"/>
      <c r="BG393" s="58"/>
      <c r="BH393" s="58"/>
      <c r="BI393" s="58"/>
      <c r="BJ393" s="58"/>
      <c r="BK393" s="58"/>
      <c r="BL393" s="58"/>
      <c r="BM393" s="58"/>
      <c r="BN393" s="58"/>
      <c r="BO393" s="58"/>
      <c r="BP393" s="58"/>
    </row>
    <row r="394">
      <c r="BC394" s="58"/>
      <c r="BD394" s="58"/>
      <c r="BE394" s="58"/>
      <c r="BF394" s="58"/>
      <c r="BG394" s="58"/>
      <c r="BH394" s="58"/>
      <c r="BI394" s="58"/>
      <c r="BJ394" s="58"/>
      <c r="BK394" s="58"/>
      <c r="BL394" s="58"/>
      <c r="BM394" s="58"/>
      <c r="BN394" s="58"/>
      <c r="BO394" s="58"/>
      <c r="BP394" s="58"/>
    </row>
    <row r="395">
      <c r="BC395" s="58"/>
      <c r="BD395" s="58"/>
      <c r="BE395" s="58"/>
      <c r="BF395" s="58"/>
      <c r="BG395" s="58"/>
      <c r="BH395" s="58"/>
      <c r="BI395" s="58"/>
      <c r="BJ395" s="58"/>
      <c r="BK395" s="58"/>
      <c r="BL395" s="58"/>
      <c r="BM395" s="58"/>
      <c r="BN395" s="58"/>
      <c r="BO395" s="58"/>
      <c r="BP395" s="58"/>
    </row>
    <row r="396">
      <c r="BC396" s="58"/>
      <c r="BD396" s="58"/>
      <c r="BE396" s="58"/>
      <c r="BF396" s="58"/>
      <c r="BG396" s="58"/>
      <c r="BH396" s="58"/>
      <c r="BI396" s="58"/>
      <c r="BJ396" s="58"/>
      <c r="BK396" s="58"/>
      <c r="BL396" s="58"/>
      <c r="BM396" s="58"/>
      <c r="BN396" s="58"/>
      <c r="BO396" s="58"/>
      <c r="BP396" s="58"/>
    </row>
    <row r="397">
      <c r="BC397" s="58"/>
      <c r="BD397" s="58"/>
      <c r="BE397" s="58"/>
      <c r="BF397" s="58"/>
      <c r="BG397" s="58"/>
      <c r="BH397" s="58"/>
      <c r="BI397" s="58"/>
      <c r="BJ397" s="58"/>
      <c r="BK397" s="58"/>
      <c r="BL397" s="58"/>
      <c r="BM397" s="58"/>
      <c r="BN397" s="58"/>
      <c r="BO397" s="58"/>
      <c r="BP397" s="58"/>
    </row>
    <row r="398">
      <c r="BC398" s="58"/>
      <c r="BD398" s="58"/>
      <c r="BE398" s="58"/>
      <c r="BF398" s="58"/>
      <c r="BG398" s="58"/>
      <c r="BH398" s="58"/>
      <c r="BI398" s="58"/>
      <c r="BJ398" s="58"/>
      <c r="BK398" s="58"/>
      <c r="BL398" s="58"/>
      <c r="BM398" s="58"/>
      <c r="BN398" s="58"/>
      <c r="BO398" s="58"/>
      <c r="BP398" s="58"/>
    </row>
    <row r="399">
      <c r="BC399" s="58"/>
      <c r="BD399" s="58"/>
      <c r="BE399" s="58"/>
      <c r="BF399" s="58"/>
      <c r="BG399" s="58"/>
      <c r="BH399" s="58"/>
      <c r="BI399" s="58"/>
      <c r="BJ399" s="58"/>
      <c r="BK399" s="58"/>
      <c r="BL399" s="58"/>
      <c r="BM399" s="58"/>
      <c r="BN399" s="58"/>
      <c r="BO399" s="58"/>
      <c r="BP399" s="58"/>
    </row>
    <row r="400">
      <c r="BC400" s="58"/>
      <c r="BD400" s="58"/>
      <c r="BE400" s="58"/>
      <c r="BF400" s="58"/>
      <c r="BG400" s="58"/>
      <c r="BH400" s="58"/>
      <c r="BI400" s="58"/>
      <c r="BJ400" s="58"/>
      <c r="BK400" s="58"/>
      <c r="BL400" s="58"/>
      <c r="BM400" s="58"/>
      <c r="BN400" s="58"/>
      <c r="BO400" s="58"/>
      <c r="BP400" s="58"/>
    </row>
    <row r="401">
      <c r="BC401" s="58"/>
      <c r="BD401" s="58"/>
      <c r="BE401" s="58"/>
      <c r="BF401" s="58"/>
      <c r="BG401" s="58"/>
      <c r="BH401" s="58"/>
      <c r="BI401" s="58"/>
      <c r="BJ401" s="58"/>
      <c r="BK401" s="58"/>
      <c r="BL401" s="58"/>
      <c r="BM401" s="58"/>
      <c r="BN401" s="58"/>
      <c r="BO401" s="58"/>
      <c r="BP401" s="58"/>
    </row>
    <row r="402">
      <c r="BC402" s="58"/>
      <c r="BD402" s="58"/>
      <c r="BE402" s="58"/>
      <c r="BF402" s="58"/>
      <c r="BG402" s="58"/>
      <c r="BH402" s="58"/>
      <c r="BI402" s="58"/>
      <c r="BJ402" s="58"/>
      <c r="BK402" s="58"/>
      <c r="BL402" s="58"/>
      <c r="BM402" s="58"/>
      <c r="BN402" s="58"/>
      <c r="BO402" s="58"/>
      <c r="BP402" s="58"/>
    </row>
    <row r="403">
      <c r="BC403" s="58"/>
      <c r="BD403" s="58"/>
      <c r="BE403" s="58"/>
      <c r="BF403" s="58"/>
      <c r="BG403" s="58"/>
      <c r="BH403" s="58"/>
      <c r="BI403" s="58"/>
      <c r="BJ403" s="58"/>
      <c r="BK403" s="58"/>
      <c r="BL403" s="58"/>
      <c r="BM403" s="58"/>
      <c r="BN403" s="58"/>
      <c r="BO403" s="58"/>
      <c r="BP403" s="58"/>
    </row>
    <row r="404">
      <c r="BC404" s="58"/>
      <c r="BD404" s="58"/>
      <c r="BE404" s="58"/>
      <c r="BF404" s="58"/>
      <c r="BG404" s="58"/>
      <c r="BH404" s="58"/>
      <c r="BI404" s="58"/>
      <c r="BJ404" s="58"/>
      <c r="BK404" s="58"/>
      <c r="BL404" s="58"/>
      <c r="BM404" s="58"/>
      <c r="BN404" s="58"/>
      <c r="BO404" s="58"/>
      <c r="BP404" s="58"/>
    </row>
    <row r="405">
      <c r="BC405" s="58"/>
      <c r="BD405" s="58"/>
      <c r="BE405" s="58"/>
      <c r="BF405" s="58"/>
      <c r="BG405" s="58"/>
      <c r="BH405" s="58"/>
      <c r="BI405" s="58"/>
      <c r="BJ405" s="58"/>
      <c r="BK405" s="58"/>
      <c r="BL405" s="58"/>
      <c r="BM405" s="58"/>
      <c r="BN405" s="58"/>
      <c r="BO405" s="58"/>
      <c r="BP405" s="58"/>
    </row>
    <row r="406">
      <c r="BC406" s="58"/>
      <c r="BD406" s="58"/>
      <c r="BE406" s="58"/>
      <c r="BF406" s="58"/>
      <c r="BG406" s="58"/>
      <c r="BH406" s="58"/>
      <c r="BI406" s="58"/>
      <c r="BJ406" s="58"/>
      <c r="BK406" s="58"/>
      <c r="BL406" s="58"/>
      <c r="BM406" s="58"/>
      <c r="BN406" s="58"/>
      <c r="BO406" s="58"/>
      <c r="BP406" s="58"/>
    </row>
    <row r="407">
      <c r="BC407" s="58"/>
      <c r="BD407" s="58"/>
      <c r="BE407" s="58"/>
      <c r="BF407" s="58"/>
      <c r="BG407" s="58"/>
      <c r="BH407" s="58"/>
      <c r="BI407" s="58"/>
      <c r="BJ407" s="58"/>
      <c r="BK407" s="58"/>
      <c r="BL407" s="58"/>
      <c r="BM407" s="58"/>
      <c r="BN407" s="58"/>
      <c r="BO407" s="58"/>
      <c r="BP407" s="58"/>
    </row>
    <row r="408">
      <c r="BC408" s="58"/>
      <c r="BD408" s="58"/>
      <c r="BE408" s="58"/>
      <c r="BF408" s="58"/>
      <c r="BG408" s="58"/>
      <c r="BH408" s="58"/>
      <c r="BI408" s="58"/>
      <c r="BJ408" s="58"/>
      <c r="BK408" s="58"/>
      <c r="BL408" s="58"/>
      <c r="BM408" s="58"/>
      <c r="BN408" s="58"/>
      <c r="BO408" s="58"/>
      <c r="BP408" s="58"/>
    </row>
    <row r="409">
      <c r="BC409" s="58"/>
      <c r="BD409" s="58"/>
      <c r="BE409" s="58"/>
      <c r="BF409" s="58"/>
      <c r="BG409" s="58"/>
      <c r="BH409" s="58"/>
      <c r="BI409" s="58"/>
      <c r="BJ409" s="58"/>
      <c r="BK409" s="58"/>
      <c r="BL409" s="58"/>
      <c r="BM409" s="58"/>
      <c r="BN409" s="58"/>
      <c r="BO409" s="58"/>
      <c r="BP409" s="58"/>
    </row>
    <row r="410">
      <c r="BC410" s="58"/>
      <c r="BD410" s="58"/>
      <c r="BE410" s="58"/>
      <c r="BF410" s="58"/>
      <c r="BG410" s="58"/>
      <c r="BH410" s="58"/>
      <c r="BI410" s="58"/>
      <c r="BJ410" s="58"/>
      <c r="BK410" s="58"/>
      <c r="BL410" s="58"/>
      <c r="BM410" s="58"/>
      <c r="BN410" s="58"/>
      <c r="BO410" s="58"/>
      <c r="BP410" s="58"/>
    </row>
    <row r="411">
      <c r="BC411" s="58"/>
      <c r="BD411" s="58"/>
      <c r="BE411" s="58"/>
      <c r="BF411" s="58"/>
      <c r="BG411" s="58"/>
      <c r="BH411" s="58"/>
      <c r="BI411" s="58"/>
      <c r="BJ411" s="58"/>
      <c r="BK411" s="58"/>
      <c r="BL411" s="58"/>
      <c r="BM411" s="58"/>
      <c r="BN411" s="58"/>
      <c r="BO411" s="58"/>
      <c r="BP411" s="58"/>
    </row>
    <row r="412">
      <c r="BC412" s="58"/>
      <c r="BD412" s="58"/>
      <c r="BE412" s="58"/>
      <c r="BF412" s="58"/>
      <c r="BG412" s="58"/>
      <c r="BH412" s="58"/>
      <c r="BI412" s="58"/>
      <c r="BJ412" s="58"/>
      <c r="BK412" s="58"/>
      <c r="BL412" s="58"/>
      <c r="BM412" s="58"/>
      <c r="BN412" s="58"/>
      <c r="BO412" s="58"/>
      <c r="BP412" s="58"/>
    </row>
    <row r="413">
      <c r="BC413" s="58"/>
      <c r="BD413" s="58"/>
      <c r="BE413" s="58"/>
      <c r="BF413" s="58"/>
      <c r="BG413" s="58"/>
      <c r="BH413" s="58"/>
      <c r="BI413" s="58"/>
      <c r="BJ413" s="58"/>
      <c r="BK413" s="58"/>
      <c r="BL413" s="58"/>
      <c r="BM413" s="58"/>
      <c r="BN413" s="58"/>
      <c r="BO413" s="58"/>
      <c r="BP413" s="58"/>
    </row>
    <row r="414">
      <c r="BC414" s="58"/>
      <c r="BD414" s="58"/>
      <c r="BE414" s="58"/>
      <c r="BF414" s="58"/>
      <c r="BG414" s="58"/>
      <c r="BH414" s="58"/>
      <c r="BI414" s="58"/>
      <c r="BJ414" s="58"/>
      <c r="BK414" s="58"/>
      <c r="BL414" s="58"/>
      <c r="BM414" s="58"/>
      <c r="BN414" s="58"/>
      <c r="BO414" s="58"/>
      <c r="BP414" s="58"/>
    </row>
    <row r="415">
      <c r="BC415" s="58"/>
      <c r="BD415" s="58"/>
      <c r="BE415" s="58"/>
      <c r="BF415" s="58"/>
      <c r="BG415" s="58"/>
      <c r="BH415" s="58"/>
      <c r="BI415" s="58"/>
      <c r="BJ415" s="58"/>
      <c r="BK415" s="58"/>
      <c r="BL415" s="58"/>
      <c r="BM415" s="58"/>
      <c r="BN415" s="58"/>
      <c r="BO415" s="58"/>
      <c r="BP415" s="58"/>
    </row>
    <row r="416">
      <c r="BC416" s="58"/>
      <c r="BD416" s="58"/>
      <c r="BE416" s="58"/>
      <c r="BF416" s="58"/>
      <c r="BG416" s="58"/>
      <c r="BH416" s="58"/>
      <c r="BI416" s="58"/>
      <c r="BJ416" s="58"/>
      <c r="BK416" s="58"/>
      <c r="BL416" s="58"/>
      <c r="BM416" s="58"/>
      <c r="BN416" s="58"/>
      <c r="BO416" s="58"/>
      <c r="BP416" s="58"/>
    </row>
    <row r="417">
      <c r="BC417" s="58"/>
      <c r="BD417" s="58"/>
      <c r="BE417" s="58"/>
      <c r="BF417" s="58"/>
      <c r="BG417" s="58"/>
      <c r="BH417" s="58"/>
      <c r="BI417" s="58"/>
      <c r="BJ417" s="58"/>
      <c r="BK417" s="58"/>
      <c r="BL417" s="58"/>
      <c r="BM417" s="58"/>
      <c r="BN417" s="58"/>
      <c r="BO417" s="58"/>
      <c r="BP417" s="58"/>
    </row>
    <row r="418">
      <c r="BC418" s="58"/>
      <c r="BD418" s="58"/>
      <c r="BE418" s="58"/>
      <c r="BF418" s="58"/>
      <c r="BG418" s="58"/>
      <c r="BH418" s="58"/>
      <c r="BI418" s="58"/>
      <c r="BJ418" s="58"/>
      <c r="BK418" s="58"/>
      <c r="BL418" s="58"/>
      <c r="BM418" s="58"/>
      <c r="BN418" s="58"/>
      <c r="BO418" s="58"/>
      <c r="BP418" s="58"/>
    </row>
    <row r="419">
      <c r="BC419" s="58"/>
      <c r="BD419" s="58"/>
      <c r="BE419" s="58"/>
      <c r="BF419" s="58"/>
      <c r="BG419" s="58"/>
      <c r="BH419" s="58"/>
      <c r="BI419" s="58"/>
      <c r="BJ419" s="58"/>
      <c r="BK419" s="58"/>
      <c r="BL419" s="58"/>
      <c r="BM419" s="58"/>
      <c r="BN419" s="58"/>
      <c r="BO419" s="58"/>
      <c r="BP419" s="58"/>
    </row>
    <row r="420">
      <c r="BC420" s="58"/>
      <c r="BD420" s="58"/>
      <c r="BE420" s="58"/>
      <c r="BF420" s="58"/>
      <c r="BG420" s="58"/>
      <c r="BH420" s="58"/>
      <c r="BI420" s="58"/>
      <c r="BJ420" s="58"/>
      <c r="BK420" s="58"/>
      <c r="BL420" s="58"/>
      <c r="BM420" s="58"/>
      <c r="BN420" s="58"/>
      <c r="BO420" s="58"/>
      <c r="BP420" s="58"/>
    </row>
    <row r="421">
      <c r="BC421" s="58"/>
      <c r="BD421" s="58"/>
      <c r="BE421" s="58"/>
      <c r="BF421" s="58"/>
      <c r="BG421" s="58"/>
      <c r="BH421" s="58"/>
      <c r="BI421" s="58"/>
      <c r="BJ421" s="58"/>
      <c r="BK421" s="58"/>
      <c r="BL421" s="58"/>
      <c r="BM421" s="58"/>
      <c r="BN421" s="58"/>
      <c r="BO421" s="58"/>
      <c r="BP421" s="58"/>
    </row>
    <row r="422">
      <c r="BC422" s="58"/>
      <c r="BD422" s="58"/>
      <c r="BE422" s="58"/>
      <c r="BF422" s="58"/>
      <c r="BG422" s="58"/>
      <c r="BH422" s="58"/>
      <c r="BI422" s="58"/>
      <c r="BJ422" s="58"/>
      <c r="BK422" s="58"/>
      <c r="BL422" s="58"/>
      <c r="BM422" s="58"/>
      <c r="BN422" s="58"/>
      <c r="BO422" s="58"/>
      <c r="BP422" s="58"/>
    </row>
    <row r="423">
      <c r="BC423" s="58"/>
      <c r="BD423" s="58"/>
      <c r="BE423" s="58"/>
      <c r="BF423" s="58"/>
      <c r="BG423" s="58"/>
      <c r="BH423" s="58"/>
      <c r="BI423" s="58"/>
      <c r="BJ423" s="58"/>
      <c r="BK423" s="58"/>
      <c r="BL423" s="58"/>
      <c r="BM423" s="58"/>
      <c r="BN423" s="58"/>
      <c r="BO423" s="58"/>
      <c r="BP423" s="58"/>
    </row>
    <row r="424">
      <c r="BC424" s="58"/>
      <c r="BD424" s="58"/>
      <c r="BE424" s="58"/>
      <c r="BF424" s="58"/>
      <c r="BG424" s="58"/>
      <c r="BH424" s="58"/>
      <c r="BI424" s="58"/>
      <c r="BJ424" s="58"/>
      <c r="BK424" s="58"/>
      <c r="BL424" s="58"/>
      <c r="BM424" s="58"/>
      <c r="BN424" s="58"/>
      <c r="BO424" s="58"/>
      <c r="BP424" s="58"/>
    </row>
    <row r="425">
      <c r="BC425" s="58"/>
      <c r="BD425" s="58"/>
      <c r="BE425" s="58"/>
      <c r="BF425" s="58"/>
      <c r="BG425" s="58"/>
      <c r="BH425" s="58"/>
      <c r="BI425" s="58"/>
      <c r="BJ425" s="58"/>
      <c r="BK425" s="58"/>
      <c r="BL425" s="58"/>
      <c r="BM425" s="58"/>
      <c r="BN425" s="58"/>
      <c r="BO425" s="58"/>
      <c r="BP425" s="58"/>
    </row>
    <row r="426">
      <c r="BC426" s="58"/>
      <c r="BD426" s="58"/>
      <c r="BE426" s="58"/>
      <c r="BF426" s="58"/>
      <c r="BG426" s="58"/>
      <c r="BH426" s="58"/>
      <c r="BI426" s="58"/>
      <c r="BJ426" s="58"/>
      <c r="BK426" s="58"/>
      <c r="BL426" s="58"/>
      <c r="BM426" s="58"/>
      <c r="BN426" s="58"/>
      <c r="BO426" s="58"/>
      <c r="BP426" s="58"/>
    </row>
    <row r="427">
      <c r="BC427" s="58"/>
      <c r="BD427" s="58"/>
      <c r="BE427" s="58"/>
      <c r="BF427" s="58"/>
      <c r="BG427" s="58"/>
      <c r="BH427" s="58"/>
      <c r="BI427" s="58"/>
      <c r="BJ427" s="58"/>
      <c r="BK427" s="58"/>
      <c r="BL427" s="58"/>
      <c r="BM427" s="58"/>
      <c r="BN427" s="58"/>
      <c r="BO427" s="58"/>
      <c r="BP427" s="58"/>
    </row>
    <row r="428">
      <c r="BC428" s="58"/>
      <c r="BD428" s="58"/>
      <c r="BE428" s="58"/>
      <c r="BF428" s="58"/>
      <c r="BG428" s="58"/>
      <c r="BH428" s="58"/>
      <c r="BI428" s="58"/>
      <c r="BJ428" s="58"/>
      <c r="BK428" s="58"/>
      <c r="BL428" s="58"/>
      <c r="BM428" s="58"/>
      <c r="BN428" s="58"/>
      <c r="BO428" s="58"/>
      <c r="BP428" s="58"/>
    </row>
    <row r="429">
      <c r="BC429" s="58"/>
      <c r="BD429" s="58"/>
      <c r="BE429" s="58"/>
      <c r="BF429" s="58"/>
      <c r="BG429" s="58"/>
      <c r="BH429" s="58"/>
      <c r="BI429" s="58"/>
      <c r="BJ429" s="58"/>
      <c r="BK429" s="58"/>
      <c r="BL429" s="58"/>
      <c r="BM429" s="58"/>
      <c r="BN429" s="58"/>
      <c r="BO429" s="58"/>
      <c r="BP429" s="58"/>
    </row>
    <row r="430">
      <c r="BC430" s="58"/>
      <c r="BD430" s="58"/>
      <c r="BE430" s="58"/>
      <c r="BF430" s="58"/>
      <c r="BG430" s="58"/>
      <c r="BH430" s="58"/>
      <c r="BI430" s="58"/>
      <c r="BJ430" s="58"/>
      <c r="BK430" s="58"/>
      <c r="BL430" s="58"/>
      <c r="BM430" s="58"/>
      <c r="BN430" s="58"/>
      <c r="BO430" s="58"/>
      <c r="BP430" s="58"/>
    </row>
    <row r="431">
      <c r="BC431" s="58"/>
      <c r="BD431" s="58"/>
      <c r="BE431" s="58"/>
      <c r="BF431" s="58"/>
      <c r="BG431" s="58"/>
      <c r="BH431" s="58"/>
      <c r="BI431" s="58"/>
      <c r="BJ431" s="58"/>
      <c r="BK431" s="58"/>
      <c r="BL431" s="58"/>
      <c r="BM431" s="58"/>
      <c r="BN431" s="58"/>
      <c r="BO431" s="58"/>
      <c r="BP431" s="58"/>
    </row>
    <row r="432">
      <c r="BC432" s="58"/>
      <c r="BD432" s="58"/>
      <c r="BE432" s="58"/>
      <c r="BF432" s="58"/>
      <c r="BG432" s="58"/>
      <c r="BH432" s="58"/>
      <c r="BI432" s="58"/>
      <c r="BJ432" s="58"/>
      <c r="BK432" s="58"/>
      <c r="BL432" s="58"/>
      <c r="BM432" s="58"/>
      <c r="BN432" s="58"/>
      <c r="BO432" s="58"/>
      <c r="BP432" s="58"/>
    </row>
    <row r="433">
      <c r="BC433" s="58"/>
      <c r="BD433" s="58"/>
      <c r="BE433" s="58"/>
      <c r="BF433" s="58"/>
      <c r="BG433" s="58"/>
      <c r="BH433" s="58"/>
      <c r="BI433" s="58"/>
      <c r="BJ433" s="58"/>
      <c r="BK433" s="58"/>
      <c r="BL433" s="58"/>
      <c r="BM433" s="58"/>
      <c r="BN433" s="58"/>
      <c r="BO433" s="58"/>
      <c r="BP433" s="58"/>
    </row>
    <row r="434">
      <c r="BC434" s="58"/>
      <c r="BD434" s="58"/>
      <c r="BE434" s="58"/>
      <c r="BF434" s="58"/>
      <c r="BG434" s="58"/>
      <c r="BH434" s="58"/>
      <c r="BI434" s="58"/>
      <c r="BJ434" s="58"/>
      <c r="BK434" s="58"/>
      <c r="BL434" s="58"/>
      <c r="BM434" s="58"/>
      <c r="BN434" s="58"/>
      <c r="BO434" s="58"/>
      <c r="BP434" s="58"/>
    </row>
    <row r="435">
      <c r="BC435" s="58"/>
      <c r="BD435" s="58"/>
      <c r="BE435" s="58"/>
      <c r="BF435" s="58"/>
      <c r="BG435" s="58"/>
      <c r="BH435" s="58"/>
      <c r="BI435" s="58"/>
      <c r="BJ435" s="58"/>
      <c r="BK435" s="58"/>
      <c r="BL435" s="58"/>
      <c r="BM435" s="58"/>
      <c r="BN435" s="58"/>
      <c r="BO435" s="58"/>
      <c r="BP435" s="58"/>
    </row>
    <row r="436">
      <c r="BC436" s="58"/>
      <c r="BD436" s="58"/>
      <c r="BE436" s="58"/>
      <c r="BF436" s="58"/>
      <c r="BG436" s="58"/>
      <c r="BH436" s="58"/>
      <c r="BI436" s="58"/>
      <c r="BJ436" s="58"/>
      <c r="BK436" s="58"/>
      <c r="BL436" s="58"/>
      <c r="BM436" s="58"/>
      <c r="BN436" s="58"/>
      <c r="BO436" s="58"/>
      <c r="BP436" s="58"/>
    </row>
    <row r="437">
      <c r="BC437" s="58"/>
      <c r="BD437" s="58"/>
      <c r="BE437" s="58"/>
      <c r="BF437" s="58"/>
      <c r="BG437" s="58"/>
      <c r="BH437" s="58"/>
      <c r="BI437" s="58"/>
      <c r="BJ437" s="58"/>
      <c r="BK437" s="58"/>
      <c r="BL437" s="58"/>
      <c r="BM437" s="58"/>
      <c r="BN437" s="58"/>
      <c r="BO437" s="58"/>
      <c r="BP437" s="58"/>
    </row>
    <row r="438">
      <c r="BC438" s="58"/>
      <c r="BD438" s="58"/>
      <c r="BE438" s="58"/>
      <c r="BF438" s="58"/>
      <c r="BG438" s="58"/>
      <c r="BH438" s="58"/>
      <c r="BI438" s="58"/>
      <c r="BJ438" s="58"/>
      <c r="BK438" s="58"/>
      <c r="BL438" s="58"/>
      <c r="BM438" s="58"/>
      <c r="BN438" s="58"/>
      <c r="BO438" s="58"/>
      <c r="BP438" s="58"/>
    </row>
    <row r="439">
      <c r="BC439" s="58"/>
      <c r="BD439" s="58"/>
      <c r="BE439" s="58"/>
      <c r="BF439" s="58"/>
      <c r="BG439" s="58"/>
      <c r="BH439" s="58"/>
      <c r="BI439" s="58"/>
      <c r="BJ439" s="58"/>
      <c r="BK439" s="58"/>
      <c r="BL439" s="58"/>
      <c r="BM439" s="58"/>
      <c r="BN439" s="58"/>
      <c r="BO439" s="58"/>
      <c r="BP439" s="58"/>
    </row>
    <row r="440">
      <c r="BC440" s="58"/>
      <c r="BD440" s="58"/>
      <c r="BE440" s="58"/>
      <c r="BF440" s="58"/>
      <c r="BG440" s="58"/>
      <c r="BH440" s="58"/>
      <c r="BI440" s="58"/>
      <c r="BJ440" s="58"/>
      <c r="BK440" s="58"/>
      <c r="BL440" s="58"/>
      <c r="BM440" s="58"/>
      <c r="BN440" s="58"/>
      <c r="BO440" s="58"/>
      <c r="BP440" s="58"/>
    </row>
    <row r="441">
      <c r="BC441" s="58"/>
      <c r="BD441" s="58"/>
      <c r="BE441" s="58"/>
      <c r="BF441" s="58"/>
      <c r="BG441" s="58"/>
      <c r="BH441" s="58"/>
      <c r="BI441" s="58"/>
      <c r="BJ441" s="58"/>
      <c r="BK441" s="58"/>
      <c r="BL441" s="58"/>
      <c r="BM441" s="58"/>
      <c r="BN441" s="58"/>
      <c r="BO441" s="58"/>
      <c r="BP441" s="58"/>
    </row>
    <row r="442">
      <c r="BC442" s="58"/>
      <c r="BD442" s="58"/>
      <c r="BE442" s="58"/>
      <c r="BF442" s="58"/>
      <c r="BG442" s="58"/>
      <c r="BH442" s="58"/>
      <c r="BI442" s="58"/>
      <c r="BJ442" s="58"/>
      <c r="BK442" s="58"/>
      <c r="BL442" s="58"/>
      <c r="BM442" s="58"/>
      <c r="BN442" s="58"/>
      <c r="BO442" s="58"/>
      <c r="BP442" s="58"/>
    </row>
    <row r="443">
      <c r="BC443" s="58"/>
      <c r="BD443" s="58"/>
      <c r="BE443" s="58"/>
      <c r="BF443" s="58"/>
      <c r="BG443" s="58"/>
      <c r="BH443" s="58"/>
      <c r="BI443" s="58"/>
      <c r="BJ443" s="58"/>
      <c r="BK443" s="58"/>
      <c r="BL443" s="58"/>
      <c r="BM443" s="58"/>
      <c r="BN443" s="58"/>
      <c r="BO443" s="58"/>
      <c r="BP443" s="58"/>
    </row>
    <row r="444">
      <c r="BC444" s="58"/>
      <c r="BD444" s="58"/>
      <c r="BE444" s="58"/>
      <c r="BF444" s="58"/>
      <c r="BG444" s="58"/>
      <c r="BH444" s="58"/>
      <c r="BI444" s="58"/>
      <c r="BJ444" s="58"/>
      <c r="BK444" s="58"/>
      <c r="BL444" s="58"/>
      <c r="BM444" s="58"/>
      <c r="BN444" s="58"/>
      <c r="BO444" s="58"/>
      <c r="BP444" s="58"/>
    </row>
    <row r="445">
      <c r="BC445" s="58"/>
      <c r="BD445" s="58"/>
      <c r="BE445" s="58"/>
      <c r="BF445" s="58"/>
      <c r="BG445" s="58"/>
      <c r="BH445" s="58"/>
      <c r="BI445" s="58"/>
      <c r="BJ445" s="58"/>
      <c r="BK445" s="58"/>
      <c r="BL445" s="58"/>
      <c r="BM445" s="58"/>
      <c r="BN445" s="58"/>
      <c r="BO445" s="58"/>
      <c r="BP445" s="58"/>
    </row>
    <row r="446">
      <c r="BC446" s="58"/>
      <c r="BD446" s="58"/>
      <c r="BE446" s="58"/>
      <c r="BF446" s="58"/>
      <c r="BG446" s="58"/>
      <c r="BH446" s="58"/>
      <c r="BI446" s="58"/>
      <c r="BJ446" s="58"/>
      <c r="BK446" s="58"/>
      <c r="BL446" s="58"/>
      <c r="BM446" s="58"/>
      <c r="BN446" s="58"/>
      <c r="BO446" s="58"/>
      <c r="BP446" s="58"/>
    </row>
    <row r="447">
      <c r="BC447" s="58"/>
      <c r="BD447" s="58"/>
      <c r="BE447" s="58"/>
      <c r="BF447" s="58"/>
      <c r="BG447" s="58"/>
      <c r="BH447" s="58"/>
      <c r="BI447" s="58"/>
      <c r="BJ447" s="58"/>
      <c r="BK447" s="58"/>
      <c r="BL447" s="58"/>
      <c r="BM447" s="58"/>
      <c r="BN447" s="58"/>
      <c r="BO447" s="58"/>
      <c r="BP447" s="58"/>
    </row>
    <row r="448">
      <c r="BC448" s="58"/>
      <c r="BD448" s="58"/>
      <c r="BE448" s="58"/>
      <c r="BF448" s="58"/>
      <c r="BG448" s="58"/>
      <c r="BH448" s="58"/>
      <c r="BI448" s="58"/>
      <c r="BJ448" s="58"/>
      <c r="BK448" s="58"/>
      <c r="BL448" s="58"/>
      <c r="BM448" s="58"/>
      <c r="BN448" s="58"/>
      <c r="BO448" s="58"/>
      <c r="BP448" s="58"/>
    </row>
    <row r="449">
      <c r="BC449" s="58"/>
      <c r="BD449" s="58"/>
      <c r="BE449" s="58"/>
      <c r="BF449" s="58"/>
      <c r="BG449" s="58"/>
      <c r="BH449" s="58"/>
      <c r="BI449" s="58"/>
      <c r="BJ449" s="58"/>
      <c r="BK449" s="58"/>
      <c r="BL449" s="58"/>
      <c r="BM449" s="58"/>
      <c r="BN449" s="58"/>
      <c r="BO449" s="58"/>
      <c r="BP449" s="58"/>
    </row>
    <row r="450">
      <c r="BC450" s="58"/>
      <c r="BD450" s="58"/>
      <c r="BE450" s="58"/>
      <c r="BF450" s="58"/>
      <c r="BG450" s="58"/>
      <c r="BH450" s="58"/>
      <c r="BI450" s="58"/>
      <c r="BJ450" s="58"/>
      <c r="BK450" s="58"/>
      <c r="BL450" s="58"/>
      <c r="BM450" s="58"/>
      <c r="BN450" s="58"/>
      <c r="BO450" s="58"/>
      <c r="BP450" s="58"/>
    </row>
    <row r="451">
      <c r="BC451" s="58"/>
      <c r="BD451" s="58"/>
      <c r="BE451" s="58"/>
      <c r="BF451" s="58"/>
      <c r="BG451" s="58"/>
      <c r="BH451" s="58"/>
      <c r="BI451" s="58"/>
      <c r="BJ451" s="58"/>
      <c r="BK451" s="58"/>
      <c r="BL451" s="58"/>
      <c r="BM451" s="58"/>
      <c r="BN451" s="58"/>
      <c r="BO451" s="58"/>
      <c r="BP451" s="58"/>
    </row>
    <row r="452">
      <c r="BC452" s="58"/>
      <c r="BD452" s="58"/>
      <c r="BE452" s="58"/>
      <c r="BF452" s="58"/>
      <c r="BG452" s="58"/>
      <c r="BH452" s="58"/>
      <c r="BI452" s="58"/>
      <c r="BJ452" s="58"/>
      <c r="BK452" s="58"/>
      <c r="BL452" s="58"/>
      <c r="BM452" s="58"/>
      <c r="BN452" s="58"/>
      <c r="BO452" s="58"/>
      <c r="BP452" s="58"/>
    </row>
    <row r="453">
      <c r="BC453" s="58"/>
      <c r="BD453" s="58"/>
      <c r="BE453" s="58"/>
      <c r="BF453" s="58"/>
      <c r="BG453" s="58"/>
      <c r="BH453" s="58"/>
      <c r="BI453" s="58"/>
      <c r="BJ453" s="58"/>
      <c r="BK453" s="58"/>
      <c r="BL453" s="58"/>
      <c r="BM453" s="58"/>
      <c r="BN453" s="58"/>
      <c r="BO453" s="58"/>
      <c r="BP453" s="58"/>
    </row>
    <row r="454">
      <c r="BC454" s="58"/>
      <c r="BD454" s="58"/>
      <c r="BE454" s="58"/>
      <c r="BF454" s="58"/>
      <c r="BG454" s="58"/>
      <c r="BH454" s="58"/>
      <c r="BI454" s="58"/>
      <c r="BJ454" s="58"/>
      <c r="BK454" s="58"/>
      <c r="BL454" s="58"/>
      <c r="BM454" s="58"/>
      <c r="BN454" s="58"/>
      <c r="BO454" s="58"/>
      <c r="BP454" s="58"/>
    </row>
    <row r="455">
      <c r="BC455" s="58"/>
      <c r="BD455" s="58"/>
      <c r="BE455" s="58"/>
      <c r="BF455" s="58"/>
      <c r="BG455" s="58"/>
      <c r="BH455" s="58"/>
      <c r="BI455" s="58"/>
      <c r="BJ455" s="58"/>
      <c r="BK455" s="58"/>
      <c r="BL455" s="58"/>
      <c r="BM455" s="58"/>
      <c r="BN455" s="58"/>
      <c r="BO455" s="58"/>
      <c r="BP455" s="58"/>
    </row>
    <row r="456">
      <c r="BC456" s="58"/>
      <c r="BD456" s="58"/>
      <c r="BE456" s="58"/>
      <c r="BF456" s="58"/>
      <c r="BG456" s="58"/>
      <c r="BH456" s="58"/>
      <c r="BI456" s="58"/>
      <c r="BJ456" s="58"/>
      <c r="BK456" s="58"/>
      <c r="BL456" s="58"/>
      <c r="BM456" s="58"/>
      <c r="BN456" s="58"/>
      <c r="BO456" s="58"/>
      <c r="BP456" s="58"/>
    </row>
    <row r="457">
      <c r="BC457" s="58"/>
      <c r="BD457" s="58"/>
      <c r="BE457" s="58"/>
      <c r="BF457" s="58"/>
      <c r="BG457" s="58"/>
      <c r="BH457" s="58"/>
      <c r="BI457" s="58"/>
      <c r="BJ457" s="58"/>
      <c r="BK457" s="58"/>
      <c r="BL457" s="58"/>
      <c r="BM457" s="58"/>
      <c r="BN457" s="58"/>
      <c r="BO457" s="58"/>
      <c r="BP457" s="58"/>
    </row>
    <row r="458">
      <c r="BC458" s="58"/>
      <c r="BD458" s="58"/>
      <c r="BE458" s="58"/>
      <c r="BF458" s="58"/>
      <c r="BG458" s="58"/>
      <c r="BH458" s="58"/>
      <c r="BI458" s="58"/>
      <c r="BJ458" s="58"/>
      <c r="BK458" s="58"/>
      <c r="BL458" s="58"/>
      <c r="BM458" s="58"/>
      <c r="BN458" s="58"/>
      <c r="BO458" s="58"/>
      <c r="BP458" s="58"/>
    </row>
    <row r="459">
      <c r="BC459" s="58"/>
      <c r="BD459" s="58"/>
      <c r="BE459" s="58"/>
      <c r="BF459" s="58"/>
      <c r="BG459" s="58"/>
      <c r="BH459" s="58"/>
      <c r="BI459" s="58"/>
      <c r="BJ459" s="58"/>
      <c r="BK459" s="58"/>
      <c r="BL459" s="58"/>
      <c r="BM459" s="58"/>
      <c r="BN459" s="58"/>
      <c r="BO459" s="58"/>
      <c r="BP459" s="58"/>
    </row>
    <row r="460">
      <c r="BC460" s="58"/>
      <c r="BD460" s="58"/>
      <c r="BE460" s="58"/>
      <c r="BF460" s="58"/>
      <c r="BG460" s="58"/>
      <c r="BH460" s="58"/>
      <c r="BI460" s="58"/>
      <c r="BJ460" s="58"/>
      <c r="BK460" s="58"/>
      <c r="BL460" s="58"/>
      <c r="BM460" s="58"/>
      <c r="BN460" s="58"/>
      <c r="BO460" s="58"/>
      <c r="BP460" s="58"/>
    </row>
    <row r="461">
      <c r="BC461" s="58"/>
      <c r="BD461" s="58"/>
      <c r="BE461" s="58"/>
      <c r="BF461" s="58"/>
      <c r="BG461" s="58"/>
      <c r="BH461" s="58"/>
      <c r="BI461" s="58"/>
      <c r="BJ461" s="58"/>
      <c r="BK461" s="58"/>
      <c r="BL461" s="58"/>
      <c r="BM461" s="58"/>
      <c r="BN461" s="58"/>
      <c r="BO461" s="58"/>
      <c r="BP461" s="58"/>
    </row>
    <row r="462">
      <c r="BC462" s="58"/>
      <c r="BD462" s="58"/>
      <c r="BE462" s="58"/>
      <c r="BF462" s="58"/>
      <c r="BG462" s="58"/>
      <c r="BH462" s="58"/>
      <c r="BI462" s="58"/>
      <c r="BJ462" s="58"/>
      <c r="BK462" s="58"/>
      <c r="BL462" s="58"/>
      <c r="BM462" s="58"/>
      <c r="BN462" s="58"/>
      <c r="BO462" s="58"/>
      <c r="BP462" s="58"/>
    </row>
    <row r="463">
      <c r="BC463" s="58"/>
      <c r="BD463" s="58"/>
      <c r="BE463" s="58"/>
      <c r="BF463" s="58"/>
      <c r="BG463" s="58"/>
      <c r="BH463" s="58"/>
      <c r="BI463" s="58"/>
      <c r="BJ463" s="58"/>
      <c r="BK463" s="58"/>
      <c r="BL463" s="58"/>
      <c r="BM463" s="58"/>
      <c r="BN463" s="58"/>
      <c r="BO463" s="58"/>
      <c r="BP463" s="58"/>
    </row>
    <row r="464">
      <c r="BC464" s="58"/>
      <c r="BD464" s="58"/>
      <c r="BE464" s="58"/>
      <c r="BF464" s="58"/>
      <c r="BG464" s="58"/>
      <c r="BH464" s="58"/>
      <c r="BI464" s="58"/>
      <c r="BJ464" s="58"/>
      <c r="BK464" s="58"/>
      <c r="BL464" s="58"/>
      <c r="BM464" s="58"/>
      <c r="BN464" s="58"/>
      <c r="BO464" s="58"/>
      <c r="BP464" s="58"/>
    </row>
    <row r="465">
      <c r="BC465" s="58"/>
      <c r="BD465" s="58"/>
      <c r="BE465" s="58"/>
      <c r="BF465" s="58"/>
      <c r="BG465" s="58"/>
      <c r="BH465" s="58"/>
      <c r="BI465" s="58"/>
      <c r="BJ465" s="58"/>
      <c r="BK465" s="58"/>
      <c r="BL465" s="58"/>
      <c r="BM465" s="58"/>
      <c r="BN465" s="58"/>
      <c r="BO465" s="58"/>
      <c r="BP465" s="58"/>
    </row>
    <row r="466">
      <c r="BC466" s="58"/>
      <c r="BD466" s="58"/>
      <c r="BE466" s="58"/>
      <c r="BF466" s="58"/>
      <c r="BG466" s="58"/>
      <c r="BH466" s="58"/>
      <c r="BI466" s="58"/>
      <c r="BJ466" s="58"/>
      <c r="BK466" s="58"/>
      <c r="BL466" s="58"/>
      <c r="BM466" s="58"/>
      <c r="BN466" s="58"/>
      <c r="BO466" s="58"/>
      <c r="BP466" s="58"/>
    </row>
    <row r="467">
      <c r="BC467" s="58"/>
      <c r="BD467" s="58"/>
      <c r="BE467" s="58"/>
      <c r="BF467" s="58"/>
      <c r="BG467" s="58"/>
      <c r="BH467" s="58"/>
      <c r="BI467" s="58"/>
      <c r="BJ467" s="58"/>
      <c r="BK467" s="58"/>
      <c r="BL467" s="58"/>
      <c r="BM467" s="58"/>
      <c r="BN467" s="58"/>
      <c r="BO467" s="58"/>
      <c r="BP467" s="58"/>
    </row>
    <row r="468">
      <c r="BC468" s="58"/>
      <c r="BD468" s="58"/>
      <c r="BE468" s="58"/>
      <c r="BF468" s="58"/>
      <c r="BG468" s="58"/>
      <c r="BH468" s="58"/>
      <c r="BI468" s="58"/>
      <c r="BJ468" s="58"/>
      <c r="BK468" s="58"/>
      <c r="BL468" s="58"/>
      <c r="BM468" s="58"/>
      <c r="BN468" s="58"/>
      <c r="BO468" s="58"/>
      <c r="BP468" s="58"/>
    </row>
    <row r="469">
      <c r="BC469" s="58"/>
      <c r="BD469" s="58"/>
      <c r="BE469" s="58"/>
      <c r="BF469" s="58"/>
      <c r="BG469" s="58"/>
      <c r="BH469" s="58"/>
      <c r="BI469" s="58"/>
      <c r="BJ469" s="58"/>
      <c r="BK469" s="58"/>
      <c r="BL469" s="58"/>
      <c r="BM469" s="58"/>
      <c r="BN469" s="58"/>
      <c r="BO469" s="58"/>
      <c r="BP469" s="58"/>
    </row>
    <row r="470">
      <c r="BC470" s="58"/>
      <c r="BD470" s="58"/>
      <c r="BE470" s="58"/>
      <c r="BF470" s="58"/>
      <c r="BG470" s="58"/>
      <c r="BH470" s="58"/>
      <c r="BI470" s="58"/>
      <c r="BJ470" s="58"/>
      <c r="BK470" s="58"/>
      <c r="BL470" s="58"/>
      <c r="BM470" s="58"/>
      <c r="BN470" s="58"/>
      <c r="BO470" s="58"/>
      <c r="BP470" s="58"/>
    </row>
    <row r="471">
      <c r="BC471" s="58"/>
      <c r="BD471" s="58"/>
      <c r="BE471" s="58"/>
      <c r="BF471" s="58"/>
      <c r="BG471" s="58"/>
      <c r="BH471" s="58"/>
      <c r="BI471" s="58"/>
      <c r="BJ471" s="58"/>
      <c r="BK471" s="58"/>
      <c r="BL471" s="58"/>
      <c r="BM471" s="58"/>
      <c r="BN471" s="58"/>
      <c r="BO471" s="58"/>
      <c r="BP471" s="58"/>
    </row>
    <row r="472">
      <c r="BC472" s="58"/>
      <c r="BD472" s="58"/>
      <c r="BE472" s="58"/>
      <c r="BF472" s="58"/>
      <c r="BG472" s="58"/>
      <c r="BH472" s="58"/>
      <c r="BI472" s="58"/>
      <c r="BJ472" s="58"/>
      <c r="BK472" s="58"/>
      <c r="BL472" s="58"/>
      <c r="BM472" s="58"/>
      <c r="BN472" s="58"/>
      <c r="BO472" s="58"/>
      <c r="BP472" s="58"/>
    </row>
    <row r="473">
      <c r="BC473" s="58"/>
      <c r="BD473" s="58"/>
      <c r="BE473" s="58"/>
      <c r="BF473" s="58"/>
      <c r="BG473" s="58"/>
      <c r="BH473" s="58"/>
      <c r="BI473" s="58"/>
      <c r="BJ473" s="58"/>
      <c r="BK473" s="58"/>
      <c r="BL473" s="58"/>
      <c r="BM473" s="58"/>
      <c r="BN473" s="58"/>
      <c r="BO473" s="58"/>
      <c r="BP473" s="58"/>
    </row>
    <row r="474">
      <c r="BC474" s="58"/>
      <c r="BD474" s="58"/>
      <c r="BE474" s="58"/>
      <c r="BF474" s="58"/>
      <c r="BG474" s="58"/>
      <c r="BH474" s="58"/>
      <c r="BI474" s="58"/>
      <c r="BJ474" s="58"/>
      <c r="BK474" s="58"/>
      <c r="BL474" s="58"/>
      <c r="BM474" s="58"/>
      <c r="BN474" s="58"/>
      <c r="BO474" s="58"/>
      <c r="BP474" s="58"/>
    </row>
    <row r="475">
      <c r="BC475" s="58"/>
      <c r="BD475" s="58"/>
      <c r="BE475" s="58"/>
      <c r="BF475" s="58"/>
      <c r="BG475" s="58"/>
      <c r="BH475" s="58"/>
      <c r="BI475" s="58"/>
      <c r="BJ475" s="58"/>
      <c r="BK475" s="58"/>
      <c r="BL475" s="58"/>
      <c r="BM475" s="58"/>
      <c r="BN475" s="58"/>
      <c r="BO475" s="58"/>
      <c r="BP475" s="58"/>
    </row>
    <row r="476">
      <c r="BC476" s="58"/>
      <c r="BD476" s="58"/>
      <c r="BE476" s="58"/>
      <c r="BF476" s="58"/>
      <c r="BG476" s="58"/>
      <c r="BH476" s="58"/>
      <c r="BI476" s="58"/>
      <c r="BJ476" s="58"/>
      <c r="BK476" s="58"/>
      <c r="BL476" s="58"/>
      <c r="BM476" s="58"/>
      <c r="BN476" s="58"/>
      <c r="BO476" s="58"/>
      <c r="BP476" s="58"/>
    </row>
    <row r="477">
      <c r="BC477" s="58"/>
      <c r="BD477" s="58"/>
      <c r="BE477" s="58"/>
      <c r="BF477" s="58"/>
      <c r="BG477" s="58"/>
      <c r="BH477" s="58"/>
      <c r="BI477" s="58"/>
      <c r="BJ477" s="58"/>
      <c r="BK477" s="58"/>
      <c r="BL477" s="58"/>
      <c r="BM477" s="58"/>
      <c r="BN477" s="58"/>
      <c r="BO477" s="58"/>
      <c r="BP477" s="58"/>
    </row>
    <row r="478">
      <c r="BC478" s="58"/>
      <c r="BD478" s="58"/>
      <c r="BE478" s="58"/>
      <c r="BF478" s="58"/>
      <c r="BG478" s="58"/>
      <c r="BH478" s="58"/>
      <c r="BI478" s="58"/>
      <c r="BJ478" s="58"/>
      <c r="BK478" s="58"/>
      <c r="BL478" s="58"/>
      <c r="BM478" s="58"/>
      <c r="BN478" s="58"/>
      <c r="BO478" s="58"/>
      <c r="BP478" s="58"/>
    </row>
    <row r="479">
      <c r="BC479" s="58"/>
      <c r="BD479" s="58"/>
      <c r="BE479" s="58"/>
      <c r="BF479" s="58"/>
      <c r="BG479" s="58"/>
      <c r="BH479" s="58"/>
      <c r="BI479" s="58"/>
      <c r="BJ479" s="58"/>
      <c r="BK479" s="58"/>
      <c r="BL479" s="58"/>
      <c r="BM479" s="58"/>
      <c r="BN479" s="58"/>
      <c r="BO479" s="58"/>
      <c r="BP479" s="58"/>
    </row>
    <row r="480">
      <c r="BC480" s="58"/>
      <c r="BD480" s="58"/>
      <c r="BE480" s="58"/>
      <c r="BF480" s="58"/>
      <c r="BG480" s="58"/>
      <c r="BH480" s="58"/>
      <c r="BI480" s="58"/>
      <c r="BJ480" s="58"/>
      <c r="BK480" s="58"/>
      <c r="BL480" s="58"/>
      <c r="BM480" s="58"/>
      <c r="BN480" s="58"/>
      <c r="BO480" s="58"/>
      <c r="BP480" s="58"/>
    </row>
    <row r="481">
      <c r="BC481" s="58"/>
      <c r="BD481" s="58"/>
      <c r="BE481" s="58"/>
      <c r="BF481" s="58"/>
      <c r="BG481" s="58"/>
      <c r="BH481" s="58"/>
      <c r="BI481" s="58"/>
      <c r="BJ481" s="58"/>
      <c r="BK481" s="58"/>
      <c r="BL481" s="58"/>
      <c r="BM481" s="58"/>
      <c r="BN481" s="58"/>
      <c r="BO481" s="58"/>
      <c r="BP481" s="58"/>
    </row>
    <row r="482">
      <c r="BC482" s="58"/>
      <c r="BD482" s="58"/>
      <c r="BE482" s="58"/>
      <c r="BF482" s="58"/>
      <c r="BG482" s="58"/>
      <c r="BH482" s="58"/>
      <c r="BI482" s="58"/>
      <c r="BJ482" s="58"/>
      <c r="BK482" s="58"/>
      <c r="BL482" s="58"/>
      <c r="BM482" s="58"/>
      <c r="BN482" s="58"/>
      <c r="BO482" s="58"/>
      <c r="BP482" s="58"/>
    </row>
    <row r="483">
      <c r="BC483" s="58"/>
      <c r="BD483" s="58"/>
      <c r="BE483" s="58"/>
      <c r="BF483" s="58"/>
      <c r="BG483" s="58"/>
      <c r="BH483" s="58"/>
      <c r="BI483" s="58"/>
      <c r="BJ483" s="58"/>
      <c r="BK483" s="58"/>
      <c r="BL483" s="58"/>
      <c r="BM483" s="58"/>
      <c r="BN483" s="58"/>
      <c r="BO483" s="58"/>
      <c r="BP483" s="58"/>
    </row>
    <row r="484">
      <c r="BC484" s="58"/>
      <c r="BD484" s="58"/>
      <c r="BE484" s="58"/>
      <c r="BF484" s="58"/>
      <c r="BG484" s="58"/>
      <c r="BH484" s="58"/>
      <c r="BI484" s="58"/>
      <c r="BJ484" s="58"/>
      <c r="BK484" s="58"/>
      <c r="BL484" s="58"/>
      <c r="BM484" s="58"/>
      <c r="BN484" s="58"/>
      <c r="BO484" s="58"/>
      <c r="BP484" s="58"/>
    </row>
    <row r="485">
      <c r="BC485" s="58"/>
      <c r="BD485" s="58"/>
      <c r="BE485" s="58"/>
      <c r="BF485" s="58"/>
      <c r="BG485" s="58"/>
      <c r="BH485" s="58"/>
      <c r="BI485" s="58"/>
      <c r="BJ485" s="58"/>
      <c r="BK485" s="58"/>
      <c r="BL485" s="58"/>
      <c r="BM485" s="58"/>
      <c r="BN485" s="58"/>
      <c r="BO485" s="58"/>
      <c r="BP485" s="58"/>
    </row>
    <row r="486">
      <c r="BC486" s="58"/>
      <c r="BD486" s="58"/>
      <c r="BE486" s="58"/>
      <c r="BF486" s="58"/>
      <c r="BG486" s="58"/>
      <c r="BH486" s="58"/>
      <c r="BI486" s="58"/>
      <c r="BJ486" s="58"/>
      <c r="BK486" s="58"/>
      <c r="BL486" s="58"/>
      <c r="BM486" s="58"/>
      <c r="BN486" s="58"/>
      <c r="BO486" s="58"/>
      <c r="BP486" s="58"/>
    </row>
    <row r="487">
      <c r="BC487" s="58"/>
      <c r="BD487" s="58"/>
      <c r="BE487" s="58"/>
      <c r="BF487" s="58"/>
      <c r="BG487" s="58"/>
      <c r="BH487" s="58"/>
      <c r="BI487" s="58"/>
      <c r="BJ487" s="58"/>
      <c r="BK487" s="58"/>
      <c r="BL487" s="58"/>
      <c r="BM487" s="58"/>
      <c r="BN487" s="58"/>
      <c r="BO487" s="58"/>
      <c r="BP487" s="58"/>
    </row>
    <row r="488">
      <c r="BC488" s="58"/>
      <c r="BD488" s="58"/>
      <c r="BE488" s="58"/>
      <c r="BF488" s="58"/>
      <c r="BG488" s="58"/>
      <c r="BH488" s="58"/>
      <c r="BI488" s="58"/>
      <c r="BJ488" s="58"/>
      <c r="BK488" s="58"/>
      <c r="BL488" s="58"/>
      <c r="BM488" s="58"/>
      <c r="BN488" s="58"/>
      <c r="BO488" s="58"/>
      <c r="BP488" s="58"/>
    </row>
    <row r="489">
      <c r="BC489" s="58"/>
      <c r="BD489" s="58"/>
      <c r="BE489" s="58"/>
      <c r="BF489" s="58"/>
      <c r="BG489" s="58"/>
      <c r="BH489" s="58"/>
      <c r="BI489" s="58"/>
      <c r="BJ489" s="58"/>
      <c r="BK489" s="58"/>
      <c r="BL489" s="58"/>
      <c r="BM489" s="58"/>
      <c r="BN489" s="58"/>
      <c r="BO489" s="58"/>
      <c r="BP489" s="58"/>
    </row>
    <row r="490">
      <c r="BC490" s="58"/>
      <c r="BD490" s="58"/>
      <c r="BE490" s="58"/>
      <c r="BF490" s="58"/>
      <c r="BG490" s="58"/>
      <c r="BH490" s="58"/>
      <c r="BI490" s="58"/>
      <c r="BJ490" s="58"/>
      <c r="BK490" s="58"/>
      <c r="BL490" s="58"/>
      <c r="BM490" s="58"/>
      <c r="BN490" s="58"/>
      <c r="BO490" s="58"/>
      <c r="BP490" s="58"/>
    </row>
    <row r="491">
      <c r="BC491" s="58"/>
      <c r="BD491" s="58"/>
      <c r="BE491" s="58"/>
      <c r="BF491" s="58"/>
      <c r="BG491" s="58"/>
      <c r="BH491" s="58"/>
      <c r="BI491" s="58"/>
      <c r="BJ491" s="58"/>
      <c r="BK491" s="58"/>
      <c r="BL491" s="58"/>
      <c r="BM491" s="58"/>
      <c r="BN491" s="58"/>
      <c r="BO491" s="58"/>
      <c r="BP491" s="58"/>
    </row>
    <row r="492">
      <c r="BC492" s="58"/>
      <c r="BD492" s="58"/>
      <c r="BE492" s="58"/>
      <c r="BF492" s="58"/>
      <c r="BG492" s="58"/>
      <c r="BH492" s="58"/>
      <c r="BI492" s="58"/>
      <c r="BJ492" s="58"/>
      <c r="BK492" s="58"/>
      <c r="BL492" s="58"/>
      <c r="BM492" s="58"/>
      <c r="BN492" s="58"/>
      <c r="BO492" s="58"/>
      <c r="BP492" s="58"/>
    </row>
    <row r="493">
      <c r="BC493" s="58"/>
      <c r="BD493" s="58"/>
      <c r="BE493" s="58"/>
      <c r="BF493" s="58"/>
      <c r="BG493" s="58"/>
      <c r="BH493" s="58"/>
      <c r="BI493" s="58"/>
      <c r="BJ493" s="58"/>
      <c r="BK493" s="58"/>
      <c r="BL493" s="58"/>
      <c r="BM493" s="58"/>
      <c r="BN493" s="58"/>
      <c r="BO493" s="58"/>
      <c r="BP493" s="58"/>
    </row>
    <row r="494">
      <c r="BC494" s="58"/>
      <c r="BD494" s="58"/>
      <c r="BE494" s="58"/>
      <c r="BF494" s="58"/>
      <c r="BG494" s="58"/>
      <c r="BH494" s="58"/>
      <c r="BI494" s="58"/>
      <c r="BJ494" s="58"/>
      <c r="BK494" s="58"/>
      <c r="BL494" s="58"/>
      <c r="BM494" s="58"/>
      <c r="BN494" s="58"/>
      <c r="BO494" s="58"/>
      <c r="BP494" s="58"/>
    </row>
    <row r="495">
      <c r="BC495" s="58"/>
      <c r="BD495" s="58"/>
      <c r="BE495" s="58"/>
      <c r="BF495" s="58"/>
      <c r="BG495" s="58"/>
      <c r="BH495" s="58"/>
      <c r="BI495" s="58"/>
      <c r="BJ495" s="58"/>
      <c r="BK495" s="58"/>
      <c r="BL495" s="58"/>
      <c r="BM495" s="58"/>
      <c r="BN495" s="58"/>
      <c r="BO495" s="58"/>
      <c r="BP495" s="58"/>
    </row>
    <row r="496">
      <c r="BC496" s="58"/>
      <c r="BD496" s="58"/>
      <c r="BE496" s="58"/>
      <c r="BF496" s="58"/>
      <c r="BG496" s="58"/>
      <c r="BH496" s="58"/>
      <c r="BI496" s="58"/>
      <c r="BJ496" s="58"/>
      <c r="BK496" s="58"/>
      <c r="BL496" s="58"/>
      <c r="BM496" s="58"/>
      <c r="BN496" s="58"/>
      <c r="BO496" s="58"/>
      <c r="BP496" s="58"/>
    </row>
    <row r="497">
      <c r="BC497" s="58"/>
      <c r="BD497" s="58"/>
      <c r="BE497" s="58"/>
      <c r="BF497" s="58"/>
      <c r="BG497" s="58"/>
      <c r="BH497" s="58"/>
      <c r="BI497" s="58"/>
      <c r="BJ497" s="58"/>
      <c r="BK497" s="58"/>
      <c r="BL497" s="58"/>
      <c r="BM497" s="58"/>
      <c r="BN497" s="58"/>
      <c r="BO497" s="58"/>
      <c r="BP497" s="58"/>
    </row>
    <row r="498">
      <c r="BC498" s="58"/>
      <c r="BD498" s="58"/>
      <c r="BE498" s="58"/>
      <c r="BF498" s="58"/>
      <c r="BG498" s="58"/>
      <c r="BH498" s="58"/>
      <c r="BI498" s="58"/>
      <c r="BJ498" s="58"/>
      <c r="BK498" s="58"/>
      <c r="BL498" s="58"/>
      <c r="BM498" s="58"/>
      <c r="BN498" s="58"/>
      <c r="BO498" s="58"/>
      <c r="BP498" s="58"/>
    </row>
    <row r="499">
      <c r="BC499" s="58"/>
      <c r="BD499" s="58"/>
      <c r="BE499" s="58"/>
      <c r="BF499" s="58"/>
      <c r="BG499" s="58"/>
      <c r="BH499" s="58"/>
      <c r="BI499" s="58"/>
      <c r="BJ499" s="58"/>
      <c r="BK499" s="58"/>
      <c r="BL499" s="58"/>
      <c r="BM499" s="58"/>
      <c r="BN499" s="58"/>
      <c r="BO499" s="58"/>
      <c r="BP499" s="58"/>
    </row>
    <row r="500">
      <c r="BC500" s="58"/>
      <c r="BD500" s="58"/>
      <c r="BE500" s="58"/>
      <c r="BF500" s="58"/>
      <c r="BG500" s="58"/>
      <c r="BH500" s="58"/>
      <c r="BI500" s="58"/>
      <c r="BJ500" s="58"/>
      <c r="BK500" s="58"/>
      <c r="BL500" s="58"/>
      <c r="BM500" s="58"/>
      <c r="BN500" s="58"/>
      <c r="BO500" s="58"/>
      <c r="BP500" s="58"/>
    </row>
    <row r="501">
      <c r="BC501" s="58"/>
      <c r="BD501" s="58"/>
      <c r="BE501" s="58"/>
      <c r="BF501" s="58"/>
      <c r="BG501" s="58"/>
      <c r="BH501" s="58"/>
      <c r="BI501" s="58"/>
      <c r="BJ501" s="58"/>
      <c r="BK501" s="58"/>
      <c r="BL501" s="58"/>
      <c r="BM501" s="58"/>
      <c r="BN501" s="58"/>
      <c r="BO501" s="58"/>
      <c r="BP501" s="58"/>
    </row>
    <row r="502">
      <c r="BC502" s="58"/>
      <c r="BD502" s="58"/>
      <c r="BE502" s="58"/>
      <c r="BF502" s="58"/>
      <c r="BG502" s="58"/>
      <c r="BH502" s="58"/>
      <c r="BI502" s="58"/>
      <c r="BJ502" s="58"/>
      <c r="BK502" s="58"/>
      <c r="BL502" s="58"/>
      <c r="BM502" s="58"/>
      <c r="BN502" s="58"/>
      <c r="BO502" s="58"/>
      <c r="BP502" s="58"/>
    </row>
    <row r="503">
      <c r="BC503" s="58"/>
      <c r="BD503" s="58"/>
      <c r="BE503" s="58"/>
      <c r="BF503" s="58"/>
      <c r="BG503" s="58"/>
      <c r="BH503" s="58"/>
      <c r="BI503" s="58"/>
      <c r="BJ503" s="58"/>
      <c r="BK503" s="58"/>
      <c r="BL503" s="58"/>
      <c r="BM503" s="58"/>
      <c r="BN503" s="58"/>
      <c r="BO503" s="58"/>
      <c r="BP503" s="58"/>
    </row>
    <row r="504">
      <c r="BC504" s="58"/>
      <c r="BD504" s="58"/>
      <c r="BE504" s="58"/>
      <c r="BF504" s="58"/>
      <c r="BG504" s="58"/>
      <c r="BH504" s="58"/>
      <c r="BI504" s="58"/>
      <c r="BJ504" s="58"/>
      <c r="BK504" s="58"/>
      <c r="BL504" s="58"/>
      <c r="BM504" s="58"/>
      <c r="BN504" s="58"/>
      <c r="BO504" s="58"/>
      <c r="BP504" s="58"/>
    </row>
    <row r="505">
      <c r="BC505" s="58"/>
      <c r="BD505" s="58"/>
      <c r="BE505" s="58"/>
      <c r="BF505" s="58"/>
      <c r="BG505" s="58"/>
      <c r="BH505" s="58"/>
      <c r="BI505" s="58"/>
      <c r="BJ505" s="58"/>
      <c r="BK505" s="58"/>
      <c r="BL505" s="58"/>
      <c r="BM505" s="58"/>
      <c r="BN505" s="58"/>
      <c r="BO505" s="58"/>
      <c r="BP505" s="58"/>
    </row>
    <row r="506">
      <c r="BC506" s="58"/>
      <c r="BD506" s="58"/>
      <c r="BE506" s="58"/>
      <c r="BF506" s="58"/>
      <c r="BG506" s="58"/>
      <c r="BH506" s="58"/>
      <c r="BI506" s="58"/>
      <c r="BJ506" s="58"/>
      <c r="BK506" s="58"/>
      <c r="BL506" s="58"/>
      <c r="BM506" s="58"/>
      <c r="BN506" s="58"/>
      <c r="BO506" s="58"/>
      <c r="BP506" s="58"/>
    </row>
    <row r="507">
      <c r="BC507" s="58"/>
      <c r="BD507" s="58"/>
      <c r="BE507" s="58"/>
      <c r="BF507" s="58"/>
      <c r="BG507" s="58"/>
      <c r="BH507" s="58"/>
      <c r="BI507" s="58"/>
      <c r="BJ507" s="58"/>
      <c r="BK507" s="58"/>
      <c r="BL507" s="58"/>
      <c r="BM507" s="58"/>
      <c r="BN507" s="58"/>
      <c r="BO507" s="58"/>
      <c r="BP507" s="58"/>
    </row>
    <row r="508">
      <c r="BC508" s="58"/>
      <c r="BD508" s="58"/>
      <c r="BE508" s="58"/>
      <c r="BF508" s="58"/>
      <c r="BG508" s="58"/>
      <c r="BH508" s="58"/>
      <c r="BI508" s="58"/>
      <c r="BJ508" s="58"/>
      <c r="BK508" s="58"/>
      <c r="BL508" s="58"/>
      <c r="BM508" s="58"/>
      <c r="BN508" s="58"/>
      <c r="BO508" s="58"/>
      <c r="BP508" s="58"/>
    </row>
    <row r="509">
      <c r="BC509" s="58"/>
      <c r="BD509" s="58"/>
      <c r="BE509" s="58"/>
      <c r="BF509" s="58"/>
      <c r="BG509" s="58"/>
      <c r="BH509" s="58"/>
      <c r="BI509" s="58"/>
      <c r="BJ509" s="58"/>
      <c r="BK509" s="58"/>
      <c r="BL509" s="58"/>
      <c r="BM509" s="58"/>
      <c r="BN509" s="58"/>
      <c r="BO509" s="58"/>
      <c r="BP509" s="58"/>
    </row>
    <row r="510">
      <c r="BC510" s="58"/>
      <c r="BD510" s="58"/>
      <c r="BE510" s="58"/>
      <c r="BF510" s="58"/>
      <c r="BG510" s="58"/>
      <c r="BH510" s="58"/>
      <c r="BI510" s="58"/>
      <c r="BJ510" s="58"/>
      <c r="BK510" s="58"/>
      <c r="BL510" s="58"/>
      <c r="BM510" s="58"/>
      <c r="BN510" s="58"/>
      <c r="BO510" s="58"/>
      <c r="BP510" s="58"/>
    </row>
    <row r="511">
      <c r="BC511" s="58"/>
      <c r="BD511" s="58"/>
      <c r="BE511" s="58"/>
      <c r="BF511" s="58"/>
      <c r="BG511" s="58"/>
      <c r="BH511" s="58"/>
      <c r="BI511" s="58"/>
      <c r="BJ511" s="58"/>
      <c r="BK511" s="58"/>
      <c r="BL511" s="58"/>
      <c r="BM511" s="58"/>
      <c r="BN511" s="58"/>
      <c r="BO511" s="58"/>
      <c r="BP511" s="58"/>
    </row>
    <row r="512">
      <c r="BC512" s="58"/>
      <c r="BD512" s="58"/>
      <c r="BE512" s="58"/>
      <c r="BF512" s="58"/>
      <c r="BG512" s="58"/>
      <c r="BH512" s="58"/>
      <c r="BI512" s="58"/>
      <c r="BJ512" s="58"/>
      <c r="BK512" s="58"/>
      <c r="BL512" s="58"/>
      <c r="BM512" s="58"/>
      <c r="BN512" s="58"/>
      <c r="BO512" s="58"/>
      <c r="BP512" s="58"/>
    </row>
    <row r="513">
      <c r="BC513" s="58"/>
      <c r="BD513" s="58"/>
      <c r="BE513" s="58"/>
      <c r="BF513" s="58"/>
      <c r="BG513" s="58"/>
      <c r="BH513" s="58"/>
      <c r="BI513" s="58"/>
      <c r="BJ513" s="58"/>
      <c r="BK513" s="58"/>
      <c r="BL513" s="58"/>
      <c r="BM513" s="58"/>
      <c r="BN513" s="58"/>
      <c r="BO513" s="58"/>
      <c r="BP513" s="58"/>
    </row>
    <row r="514">
      <c r="BC514" s="58"/>
      <c r="BD514" s="58"/>
      <c r="BE514" s="58"/>
      <c r="BF514" s="58"/>
      <c r="BG514" s="58"/>
      <c r="BH514" s="58"/>
      <c r="BI514" s="58"/>
      <c r="BJ514" s="58"/>
      <c r="BK514" s="58"/>
      <c r="BL514" s="58"/>
      <c r="BM514" s="58"/>
      <c r="BN514" s="58"/>
      <c r="BO514" s="58"/>
      <c r="BP514" s="58"/>
    </row>
    <row r="515">
      <c r="BC515" s="58"/>
      <c r="BD515" s="58"/>
      <c r="BE515" s="58"/>
      <c r="BF515" s="58"/>
      <c r="BG515" s="58"/>
      <c r="BH515" s="58"/>
      <c r="BI515" s="58"/>
      <c r="BJ515" s="58"/>
      <c r="BK515" s="58"/>
      <c r="BL515" s="58"/>
      <c r="BM515" s="58"/>
      <c r="BN515" s="58"/>
      <c r="BO515" s="58"/>
      <c r="BP515" s="58"/>
    </row>
    <row r="516">
      <c r="BC516" s="58"/>
      <c r="BD516" s="58"/>
      <c r="BE516" s="58"/>
      <c r="BF516" s="58"/>
      <c r="BG516" s="58"/>
      <c r="BH516" s="58"/>
      <c r="BI516" s="58"/>
      <c r="BJ516" s="58"/>
      <c r="BK516" s="58"/>
      <c r="BL516" s="58"/>
      <c r="BM516" s="58"/>
      <c r="BN516" s="58"/>
      <c r="BO516" s="58"/>
      <c r="BP516" s="58"/>
    </row>
    <row r="517">
      <c r="BC517" s="58"/>
      <c r="BD517" s="58"/>
      <c r="BE517" s="58"/>
      <c r="BF517" s="58"/>
      <c r="BG517" s="58"/>
      <c r="BH517" s="58"/>
      <c r="BI517" s="58"/>
      <c r="BJ517" s="58"/>
      <c r="BK517" s="58"/>
      <c r="BL517" s="58"/>
      <c r="BM517" s="58"/>
      <c r="BN517" s="58"/>
      <c r="BO517" s="58"/>
      <c r="BP517" s="58"/>
    </row>
    <row r="518">
      <c r="BC518" s="58"/>
      <c r="BD518" s="58"/>
      <c r="BE518" s="58"/>
      <c r="BF518" s="58"/>
      <c r="BG518" s="58"/>
      <c r="BH518" s="58"/>
      <c r="BI518" s="58"/>
      <c r="BJ518" s="58"/>
      <c r="BK518" s="58"/>
      <c r="BL518" s="58"/>
      <c r="BM518" s="58"/>
      <c r="BN518" s="58"/>
      <c r="BO518" s="58"/>
      <c r="BP518" s="58"/>
    </row>
    <row r="519">
      <c r="BC519" s="58"/>
      <c r="BD519" s="58"/>
      <c r="BE519" s="58"/>
      <c r="BF519" s="58"/>
      <c r="BG519" s="58"/>
      <c r="BH519" s="58"/>
      <c r="BI519" s="58"/>
      <c r="BJ519" s="58"/>
      <c r="BK519" s="58"/>
      <c r="BL519" s="58"/>
      <c r="BM519" s="58"/>
      <c r="BN519" s="58"/>
      <c r="BO519" s="58"/>
      <c r="BP519" s="58"/>
    </row>
    <row r="520">
      <c r="BC520" s="58"/>
      <c r="BD520" s="58"/>
      <c r="BE520" s="58"/>
      <c r="BF520" s="58"/>
      <c r="BG520" s="58"/>
      <c r="BH520" s="58"/>
      <c r="BI520" s="58"/>
      <c r="BJ520" s="58"/>
      <c r="BK520" s="58"/>
      <c r="BL520" s="58"/>
      <c r="BM520" s="58"/>
      <c r="BN520" s="58"/>
      <c r="BO520" s="58"/>
      <c r="BP520" s="58"/>
    </row>
    <row r="521">
      <c r="BC521" s="58"/>
      <c r="BD521" s="58"/>
      <c r="BE521" s="58"/>
      <c r="BF521" s="58"/>
      <c r="BG521" s="58"/>
      <c r="BH521" s="58"/>
      <c r="BI521" s="58"/>
      <c r="BJ521" s="58"/>
      <c r="BK521" s="58"/>
      <c r="BL521" s="58"/>
      <c r="BM521" s="58"/>
      <c r="BN521" s="58"/>
      <c r="BO521" s="58"/>
      <c r="BP521" s="58"/>
    </row>
    <row r="522">
      <c r="BC522" s="58"/>
      <c r="BD522" s="58"/>
      <c r="BE522" s="58"/>
      <c r="BF522" s="58"/>
      <c r="BG522" s="58"/>
      <c r="BH522" s="58"/>
      <c r="BI522" s="58"/>
      <c r="BJ522" s="58"/>
      <c r="BK522" s="58"/>
      <c r="BL522" s="58"/>
      <c r="BM522" s="58"/>
      <c r="BN522" s="58"/>
      <c r="BO522" s="58"/>
      <c r="BP522" s="58"/>
    </row>
    <row r="523">
      <c r="BC523" s="58"/>
      <c r="BD523" s="58"/>
      <c r="BE523" s="58"/>
      <c r="BF523" s="58"/>
      <c r="BG523" s="58"/>
      <c r="BH523" s="58"/>
      <c r="BI523" s="58"/>
      <c r="BJ523" s="58"/>
      <c r="BK523" s="58"/>
      <c r="BL523" s="58"/>
      <c r="BM523" s="58"/>
      <c r="BN523" s="58"/>
      <c r="BO523" s="58"/>
      <c r="BP523" s="58"/>
    </row>
    <row r="524">
      <c r="BC524" s="58"/>
      <c r="BD524" s="58"/>
      <c r="BE524" s="58"/>
      <c r="BF524" s="58"/>
      <c r="BG524" s="58"/>
      <c r="BH524" s="58"/>
      <c r="BI524" s="58"/>
      <c r="BJ524" s="58"/>
      <c r="BK524" s="58"/>
      <c r="BL524" s="58"/>
      <c r="BM524" s="58"/>
      <c r="BN524" s="58"/>
      <c r="BO524" s="58"/>
      <c r="BP524" s="58"/>
    </row>
    <row r="525">
      <c r="BC525" s="58"/>
      <c r="BD525" s="58"/>
      <c r="BE525" s="58"/>
      <c r="BF525" s="58"/>
      <c r="BG525" s="58"/>
      <c r="BH525" s="58"/>
      <c r="BI525" s="58"/>
      <c r="BJ525" s="58"/>
      <c r="BK525" s="58"/>
      <c r="BL525" s="58"/>
      <c r="BM525" s="58"/>
      <c r="BN525" s="58"/>
      <c r="BO525" s="58"/>
      <c r="BP525" s="58"/>
    </row>
    <row r="526">
      <c r="BC526" s="58"/>
      <c r="BD526" s="58"/>
      <c r="BE526" s="58"/>
      <c r="BF526" s="58"/>
      <c r="BG526" s="58"/>
      <c r="BH526" s="58"/>
      <c r="BI526" s="58"/>
      <c r="BJ526" s="58"/>
      <c r="BK526" s="58"/>
      <c r="BL526" s="58"/>
      <c r="BM526" s="58"/>
      <c r="BN526" s="58"/>
      <c r="BO526" s="58"/>
      <c r="BP526" s="58"/>
    </row>
    <row r="527">
      <c r="BC527" s="58"/>
      <c r="BD527" s="58"/>
      <c r="BE527" s="58"/>
      <c r="BF527" s="58"/>
      <c r="BG527" s="58"/>
      <c r="BH527" s="58"/>
      <c r="BI527" s="58"/>
      <c r="BJ527" s="58"/>
      <c r="BK527" s="58"/>
      <c r="BL527" s="58"/>
      <c r="BM527" s="58"/>
      <c r="BN527" s="58"/>
      <c r="BO527" s="58"/>
      <c r="BP527" s="58"/>
    </row>
    <row r="528">
      <c r="BC528" s="58"/>
      <c r="BD528" s="58"/>
      <c r="BE528" s="58"/>
      <c r="BF528" s="58"/>
      <c r="BG528" s="58"/>
      <c r="BH528" s="58"/>
      <c r="BI528" s="58"/>
      <c r="BJ528" s="58"/>
      <c r="BK528" s="58"/>
      <c r="BL528" s="58"/>
      <c r="BM528" s="58"/>
      <c r="BN528" s="58"/>
      <c r="BO528" s="58"/>
      <c r="BP528" s="58"/>
    </row>
    <row r="529">
      <c r="BC529" s="58"/>
      <c r="BD529" s="58"/>
      <c r="BE529" s="58"/>
      <c r="BF529" s="58"/>
      <c r="BG529" s="58"/>
      <c r="BH529" s="58"/>
      <c r="BI529" s="58"/>
      <c r="BJ529" s="58"/>
      <c r="BK529" s="58"/>
      <c r="BL529" s="58"/>
      <c r="BM529" s="58"/>
      <c r="BN529" s="58"/>
      <c r="BO529" s="58"/>
      <c r="BP529" s="58"/>
    </row>
    <row r="530">
      <c r="BC530" s="58"/>
      <c r="BD530" s="58"/>
      <c r="BE530" s="58"/>
      <c r="BF530" s="58"/>
      <c r="BG530" s="58"/>
      <c r="BH530" s="58"/>
      <c r="BI530" s="58"/>
      <c r="BJ530" s="58"/>
      <c r="BK530" s="58"/>
      <c r="BL530" s="58"/>
      <c r="BM530" s="58"/>
      <c r="BN530" s="58"/>
      <c r="BO530" s="58"/>
      <c r="BP530" s="58"/>
    </row>
    <row r="531">
      <c r="BC531" s="58"/>
      <c r="BD531" s="58"/>
      <c r="BE531" s="58"/>
      <c r="BF531" s="58"/>
      <c r="BG531" s="58"/>
      <c r="BH531" s="58"/>
      <c r="BI531" s="58"/>
      <c r="BJ531" s="58"/>
      <c r="BK531" s="58"/>
      <c r="BL531" s="58"/>
      <c r="BM531" s="58"/>
      <c r="BN531" s="58"/>
      <c r="BO531" s="58"/>
      <c r="BP531" s="58"/>
    </row>
    <row r="532">
      <c r="BC532" s="58"/>
      <c r="BD532" s="58"/>
      <c r="BE532" s="58"/>
      <c r="BF532" s="58"/>
      <c r="BG532" s="58"/>
      <c r="BH532" s="58"/>
      <c r="BI532" s="58"/>
      <c r="BJ532" s="58"/>
      <c r="BK532" s="58"/>
      <c r="BL532" s="58"/>
      <c r="BM532" s="58"/>
      <c r="BN532" s="58"/>
      <c r="BO532" s="58"/>
      <c r="BP532" s="58"/>
    </row>
    <row r="533">
      <c r="BC533" s="58"/>
      <c r="BD533" s="58"/>
      <c r="BE533" s="58"/>
      <c r="BF533" s="58"/>
      <c r="BG533" s="58"/>
      <c r="BH533" s="58"/>
      <c r="BI533" s="58"/>
      <c r="BJ533" s="58"/>
      <c r="BK533" s="58"/>
      <c r="BL533" s="58"/>
      <c r="BM533" s="58"/>
      <c r="BN533" s="58"/>
      <c r="BO533" s="58"/>
      <c r="BP533" s="58"/>
    </row>
    <row r="534">
      <c r="BC534" s="58"/>
      <c r="BD534" s="58"/>
      <c r="BE534" s="58"/>
      <c r="BF534" s="58"/>
      <c r="BG534" s="58"/>
      <c r="BH534" s="58"/>
      <c r="BI534" s="58"/>
      <c r="BJ534" s="58"/>
      <c r="BK534" s="58"/>
      <c r="BL534" s="58"/>
      <c r="BM534" s="58"/>
      <c r="BN534" s="58"/>
      <c r="BO534" s="58"/>
      <c r="BP534" s="58"/>
    </row>
    <row r="535">
      <c r="BC535" s="58"/>
      <c r="BD535" s="58"/>
      <c r="BE535" s="58"/>
      <c r="BF535" s="58"/>
      <c r="BG535" s="58"/>
      <c r="BH535" s="58"/>
      <c r="BI535" s="58"/>
      <c r="BJ535" s="58"/>
      <c r="BK535" s="58"/>
      <c r="BL535" s="58"/>
      <c r="BM535" s="58"/>
      <c r="BN535" s="58"/>
      <c r="BO535" s="58"/>
      <c r="BP535" s="58"/>
    </row>
    <row r="536">
      <c r="BC536" s="58"/>
      <c r="BD536" s="58"/>
      <c r="BE536" s="58"/>
      <c r="BF536" s="58"/>
      <c r="BG536" s="58"/>
      <c r="BH536" s="58"/>
      <c r="BI536" s="58"/>
      <c r="BJ536" s="58"/>
      <c r="BK536" s="58"/>
      <c r="BL536" s="58"/>
      <c r="BM536" s="58"/>
      <c r="BN536" s="58"/>
      <c r="BO536" s="58"/>
      <c r="BP536" s="58"/>
    </row>
    <row r="537">
      <c r="BC537" s="58"/>
      <c r="BD537" s="58"/>
      <c r="BE537" s="58"/>
      <c r="BF537" s="58"/>
      <c r="BG537" s="58"/>
      <c r="BH537" s="58"/>
      <c r="BI537" s="58"/>
      <c r="BJ537" s="58"/>
      <c r="BK537" s="58"/>
      <c r="BL537" s="58"/>
      <c r="BM537" s="58"/>
      <c r="BN537" s="58"/>
      <c r="BO537" s="58"/>
      <c r="BP537" s="58"/>
    </row>
    <row r="538">
      <c r="BC538" s="58"/>
      <c r="BD538" s="58"/>
      <c r="BE538" s="58"/>
      <c r="BF538" s="58"/>
      <c r="BG538" s="58"/>
      <c r="BH538" s="58"/>
      <c r="BI538" s="58"/>
      <c r="BJ538" s="58"/>
      <c r="BK538" s="58"/>
      <c r="BL538" s="58"/>
      <c r="BM538" s="58"/>
      <c r="BN538" s="58"/>
      <c r="BO538" s="58"/>
      <c r="BP538" s="58"/>
    </row>
    <row r="539">
      <c r="BC539" s="58"/>
      <c r="BD539" s="58"/>
      <c r="BE539" s="58"/>
      <c r="BF539" s="58"/>
      <c r="BG539" s="58"/>
      <c r="BH539" s="58"/>
      <c r="BI539" s="58"/>
      <c r="BJ539" s="58"/>
      <c r="BK539" s="58"/>
      <c r="BL539" s="58"/>
      <c r="BM539" s="58"/>
      <c r="BN539" s="58"/>
      <c r="BO539" s="58"/>
      <c r="BP539" s="58"/>
    </row>
    <row r="540">
      <c r="BC540" s="58"/>
      <c r="BD540" s="58"/>
      <c r="BE540" s="58"/>
      <c r="BF540" s="58"/>
      <c r="BG540" s="58"/>
      <c r="BH540" s="58"/>
      <c r="BI540" s="58"/>
      <c r="BJ540" s="58"/>
      <c r="BK540" s="58"/>
      <c r="BL540" s="58"/>
      <c r="BM540" s="58"/>
      <c r="BN540" s="58"/>
      <c r="BO540" s="58"/>
      <c r="BP540" s="58"/>
    </row>
    <row r="541">
      <c r="BC541" s="58"/>
      <c r="BD541" s="58"/>
      <c r="BE541" s="58"/>
      <c r="BF541" s="58"/>
      <c r="BG541" s="58"/>
      <c r="BH541" s="58"/>
      <c r="BI541" s="58"/>
      <c r="BJ541" s="58"/>
      <c r="BK541" s="58"/>
      <c r="BL541" s="58"/>
      <c r="BM541" s="58"/>
      <c r="BN541" s="58"/>
      <c r="BO541" s="58"/>
      <c r="BP541" s="58"/>
    </row>
    <row r="542">
      <c r="BC542" s="58"/>
      <c r="BD542" s="58"/>
      <c r="BE542" s="58"/>
      <c r="BF542" s="58"/>
      <c r="BG542" s="58"/>
      <c r="BH542" s="58"/>
      <c r="BI542" s="58"/>
      <c r="BJ542" s="58"/>
      <c r="BK542" s="58"/>
      <c r="BL542" s="58"/>
      <c r="BM542" s="58"/>
      <c r="BN542" s="58"/>
      <c r="BO542" s="58"/>
      <c r="BP542" s="58"/>
    </row>
    <row r="543">
      <c r="BC543" s="58"/>
      <c r="BD543" s="58"/>
      <c r="BE543" s="58"/>
      <c r="BF543" s="58"/>
      <c r="BG543" s="58"/>
      <c r="BH543" s="58"/>
      <c r="BI543" s="58"/>
      <c r="BJ543" s="58"/>
      <c r="BK543" s="58"/>
      <c r="BL543" s="58"/>
      <c r="BM543" s="58"/>
      <c r="BN543" s="58"/>
      <c r="BO543" s="58"/>
      <c r="BP543" s="58"/>
    </row>
    <row r="544">
      <c r="BC544" s="58"/>
      <c r="BD544" s="58"/>
      <c r="BE544" s="58"/>
      <c r="BF544" s="58"/>
      <c r="BG544" s="58"/>
      <c r="BH544" s="58"/>
      <c r="BI544" s="58"/>
      <c r="BJ544" s="58"/>
      <c r="BK544" s="58"/>
      <c r="BL544" s="58"/>
      <c r="BM544" s="58"/>
      <c r="BN544" s="58"/>
      <c r="BO544" s="58"/>
      <c r="BP544" s="58"/>
    </row>
    <row r="545">
      <c r="BC545" s="58"/>
      <c r="BD545" s="58"/>
      <c r="BE545" s="58"/>
      <c r="BF545" s="58"/>
      <c r="BG545" s="58"/>
      <c r="BH545" s="58"/>
      <c r="BI545" s="58"/>
      <c r="BJ545" s="58"/>
      <c r="BK545" s="58"/>
      <c r="BL545" s="58"/>
      <c r="BM545" s="58"/>
      <c r="BN545" s="58"/>
      <c r="BO545" s="58"/>
      <c r="BP545" s="58"/>
    </row>
    <row r="546">
      <c r="BC546" s="58"/>
      <c r="BD546" s="58"/>
      <c r="BE546" s="58"/>
      <c r="BF546" s="58"/>
      <c r="BG546" s="58"/>
      <c r="BH546" s="58"/>
      <c r="BI546" s="58"/>
      <c r="BJ546" s="58"/>
      <c r="BK546" s="58"/>
      <c r="BL546" s="58"/>
      <c r="BM546" s="58"/>
      <c r="BN546" s="58"/>
      <c r="BO546" s="58"/>
      <c r="BP546" s="58"/>
    </row>
    <row r="547">
      <c r="BC547" s="58"/>
      <c r="BD547" s="58"/>
      <c r="BE547" s="58"/>
      <c r="BF547" s="58"/>
      <c r="BG547" s="58"/>
      <c r="BH547" s="58"/>
      <c r="BI547" s="58"/>
      <c r="BJ547" s="58"/>
      <c r="BK547" s="58"/>
      <c r="BL547" s="58"/>
      <c r="BM547" s="58"/>
      <c r="BN547" s="58"/>
      <c r="BO547" s="58"/>
      <c r="BP547" s="58"/>
    </row>
    <row r="548">
      <c r="BC548" s="58"/>
      <c r="BD548" s="58"/>
      <c r="BE548" s="58"/>
      <c r="BF548" s="58"/>
      <c r="BG548" s="58"/>
      <c r="BH548" s="58"/>
      <c r="BI548" s="58"/>
      <c r="BJ548" s="58"/>
      <c r="BK548" s="58"/>
      <c r="BL548" s="58"/>
      <c r="BM548" s="58"/>
      <c r="BN548" s="58"/>
      <c r="BO548" s="58"/>
      <c r="BP548" s="58"/>
    </row>
    <row r="549">
      <c r="BC549" s="58"/>
      <c r="BD549" s="58"/>
      <c r="BE549" s="58"/>
      <c r="BF549" s="58"/>
      <c r="BG549" s="58"/>
      <c r="BH549" s="58"/>
      <c r="BI549" s="58"/>
      <c r="BJ549" s="58"/>
      <c r="BK549" s="58"/>
      <c r="BL549" s="58"/>
      <c r="BM549" s="58"/>
      <c r="BN549" s="58"/>
      <c r="BO549" s="58"/>
      <c r="BP549" s="58"/>
    </row>
    <row r="550">
      <c r="BC550" s="58"/>
      <c r="BD550" s="58"/>
      <c r="BE550" s="58"/>
      <c r="BF550" s="58"/>
      <c r="BG550" s="58"/>
      <c r="BH550" s="58"/>
      <c r="BI550" s="58"/>
      <c r="BJ550" s="58"/>
      <c r="BK550" s="58"/>
      <c r="BL550" s="58"/>
      <c r="BM550" s="58"/>
      <c r="BN550" s="58"/>
      <c r="BO550" s="58"/>
      <c r="BP550" s="58"/>
    </row>
    <row r="551">
      <c r="BC551" s="58"/>
      <c r="BD551" s="58"/>
      <c r="BE551" s="58"/>
      <c r="BF551" s="58"/>
      <c r="BG551" s="58"/>
      <c r="BH551" s="58"/>
      <c r="BI551" s="58"/>
      <c r="BJ551" s="58"/>
      <c r="BK551" s="58"/>
      <c r="BL551" s="58"/>
      <c r="BM551" s="58"/>
      <c r="BN551" s="58"/>
      <c r="BO551" s="58"/>
      <c r="BP551" s="58"/>
    </row>
    <row r="552">
      <c r="BC552" s="58"/>
      <c r="BD552" s="58"/>
      <c r="BE552" s="58"/>
      <c r="BF552" s="58"/>
      <c r="BG552" s="58"/>
      <c r="BH552" s="58"/>
      <c r="BI552" s="58"/>
      <c r="BJ552" s="58"/>
      <c r="BK552" s="58"/>
      <c r="BL552" s="58"/>
      <c r="BM552" s="58"/>
      <c r="BN552" s="58"/>
      <c r="BO552" s="58"/>
      <c r="BP552" s="58"/>
    </row>
    <row r="553">
      <c r="BC553" s="58"/>
      <c r="BD553" s="58"/>
      <c r="BE553" s="58"/>
      <c r="BF553" s="58"/>
      <c r="BG553" s="58"/>
      <c r="BH553" s="58"/>
      <c r="BI553" s="58"/>
      <c r="BJ553" s="58"/>
      <c r="BK553" s="58"/>
      <c r="BL553" s="58"/>
      <c r="BM553" s="58"/>
      <c r="BN553" s="58"/>
      <c r="BO553" s="58"/>
      <c r="BP553" s="58"/>
    </row>
    <row r="554">
      <c r="BC554" s="58"/>
      <c r="BD554" s="58"/>
      <c r="BE554" s="58"/>
      <c r="BF554" s="58"/>
      <c r="BG554" s="58"/>
      <c r="BH554" s="58"/>
      <c r="BI554" s="58"/>
      <c r="BJ554" s="58"/>
      <c r="BK554" s="58"/>
      <c r="BL554" s="58"/>
      <c r="BM554" s="58"/>
      <c r="BN554" s="58"/>
      <c r="BO554" s="58"/>
      <c r="BP554" s="58"/>
    </row>
    <row r="555">
      <c r="BC555" s="58"/>
      <c r="BD555" s="58"/>
      <c r="BE555" s="58"/>
      <c r="BF555" s="58"/>
      <c r="BG555" s="58"/>
      <c r="BH555" s="58"/>
      <c r="BI555" s="58"/>
      <c r="BJ555" s="58"/>
      <c r="BK555" s="58"/>
      <c r="BL555" s="58"/>
      <c r="BM555" s="58"/>
      <c r="BN555" s="58"/>
      <c r="BO555" s="58"/>
      <c r="BP555" s="58"/>
    </row>
    <row r="556">
      <c r="BC556" s="58"/>
      <c r="BD556" s="58"/>
      <c r="BE556" s="58"/>
      <c r="BF556" s="58"/>
      <c r="BG556" s="58"/>
      <c r="BH556" s="58"/>
      <c r="BI556" s="58"/>
      <c r="BJ556" s="58"/>
      <c r="BK556" s="58"/>
      <c r="BL556" s="58"/>
      <c r="BM556" s="58"/>
      <c r="BN556" s="58"/>
      <c r="BO556" s="58"/>
      <c r="BP556" s="58"/>
    </row>
    <row r="557">
      <c r="BC557" s="58"/>
      <c r="BD557" s="58"/>
      <c r="BE557" s="58"/>
      <c r="BF557" s="58"/>
      <c r="BG557" s="58"/>
      <c r="BH557" s="58"/>
      <c r="BI557" s="58"/>
      <c r="BJ557" s="58"/>
      <c r="BK557" s="58"/>
      <c r="BL557" s="58"/>
      <c r="BM557" s="58"/>
      <c r="BN557" s="58"/>
      <c r="BO557" s="58"/>
      <c r="BP557" s="58"/>
    </row>
    <row r="558">
      <c r="BC558" s="58"/>
      <c r="BD558" s="58"/>
      <c r="BE558" s="58"/>
      <c r="BF558" s="58"/>
      <c r="BG558" s="58"/>
      <c r="BH558" s="58"/>
      <c r="BI558" s="58"/>
      <c r="BJ558" s="58"/>
      <c r="BK558" s="58"/>
      <c r="BL558" s="58"/>
      <c r="BM558" s="58"/>
      <c r="BN558" s="58"/>
      <c r="BO558" s="58"/>
      <c r="BP558" s="58"/>
    </row>
    <row r="559">
      <c r="BC559" s="58"/>
      <c r="BD559" s="58"/>
      <c r="BE559" s="58"/>
      <c r="BF559" s="58"/>
      <c r="BG559" s="58"/>
      <c r="BH559" s="58"/>
      <c r="BI559" s="58"/>
      <c r="BJ559" s="58"/>
      <c r="BK559" s="58"/>
      <c r="BL559" s="58"/>
      <c r="BM559" s="58"/>
      <c r="BN559" s="58"/>
      <c r="BO559" s="58"/>
      <c r="BP559" s="58"/>
    </row>
    <row r="560">
      <c r="BC560" s="58"/>
      <c r="BD560" s="58"/>
      <c r="BE560" s="58"/>
      <c r="BF560" s="58"/>
      <c r="BG560" s="58"/>
      <c r="BH560" s="58"/>
      <c r="BI560" s="58"/>
      <c r="BJ560" s="58"/>
      <c r="BK560" s="58"/>
      <c r="BL560" s="58"/>
      <c r="BM560" s="58"/>
      <c r="BN560" s="58"/>
      <c r="BO560" s="58"/>
      <c r="BP560" s="58"/>
    </row>
    <row r="561">
      <c r="BC561" s="58"/>
      <c r="BD561" s="58"/>
      <c r="BE561" s="58"/>
      <c r="BF561" s="58"/>
      <c r="BG561" s="58"/>
      <c r="BH561" s="58"/>
      <c r="BI561" s="58"/>
      <c r="BJ561" s="58"/>
      <c r="BK561" s="58"/>
      <c r="BL561" s="58"/>
      <c r="BM561" s="58"/>
      <c r="BN561" s="58"/>
      <c r="BO561" s="58"/>
      <c r="BP561" s="58"/>
    </row>
    <row r="562">
      <c r="BC562" s="58"/>
      <c r="BD562" s="58"/>
      <c r="BE562" s="58"/>
      <c r="BF562" s="58"/>
      <c r="BG562" s="58"/>
      <c r="BH562" s="58"/>
      <c r="BI562" s="58"/>
      <c r="BJ562" s="58"/>
      <c r="BK562" s="58"/>
      <c r="BL562" s="58"/>
      <c r="BM562" s="58"/>
      <c r="BN562" s="58"/>
      <c r="BO562" s="58"/>
      <c r="BP562" s="58"/>
    </row>
    <row r="563">
      <c r="BC563" s="58"/>
      <c r="BD563" s="58"/>
      <c r="BE563" s="58"/>
      <c r="BF563" s="58"/>
      <c r="BG563" s="58"/>
      <c r="BH563" s="58"/>
      <c r="BI563" s="58"/>
      <c r="BJ563" s="58"/>
      <c r="BK563" s="58"/>
      <c r="BL563" s="58"/>
      <c r="BM563" s="58"/>
      <c r="BN563" s="58"/>
      <c r="BO563" s="58"/>
      <c r="BP563" s="58"/>
    </row>
    <row r="564">
      <c r="BC564" s="58"/>
      <c r="BD564" s="58"/>
      <c r="BE564" s="58"/>
      <c r="BF564" s="58"/>
      <c r="BG564" s="58"/>
      <c r="BH564" s="58"/>
      <c r="BI564" s="58"/>
      <c r="BJ564" s="58"/>
      <c r="BK564" s="58"/>
      <c r="BL564" s="58"/>
      <c r="BM564" s="58"/>
      <c r="BN564" s="58"/>
      <c r="BO564" s="58"/>
      <c r="BP564" s="58"/>
    </row>
    <row r="565">
      <c r="BC565" s="58"/>
      <c r="BD565" s="58"/>
      <c r="BE565" s="58"/>
      <c r="BF565" s="58"/>
      <c r="BG565" s="58"/>
      <c r="BH565" s="58"/>
      <c r="BI565" s="58"/>
      <c r="BJ565" s="58"/>
      <c r="BK565" s="58"/>
      <c r="BL565" s="58"/>
      <c r="BM565" s="58"/>
      <c r="BN565" s="58"/>
      <c r="BO565" s="58"/>
      <c r="BP565" s="58"/>
    </row>
    <row r="566">
      <c r="BC566" s="58"/>
      <c r="BD566" s="58"/>
      <c r="BE566" s="58"/>
      <c r="BF566" s="58"/>
      <c r="BG566" s="58"/>
      <c r="BH566" s="58"/>
      <c r="BI566" s="58"/>
      <c r="BJ566" s="58"/>
      <c r="BK566" s="58"/>
      <c r="BL566" s="58"/>
      <c r="BM566" s="58"/>
      <c r="BN566" s="58"/>
      <c r="BO566" s="58"/>
      <c r="BP566" s="58"/>
    </row>
    <row r="567">
      <c r="BC567" s="58"/>
      <c r="BD567" s="58"/>
      <c r="BE567" s="58"/>
      <c r="BF567" s="58"/>
      <c r="BG567" s="58"/>
      <c r="BH567" s="58"/>
      <c r="BI567" s="58"/>
      <c r="BJ567" s="58"/>
      <c r="BK567" s="58"/>
      <c r="BL567" s="58"/>
      <c r="BM567" s="58"/>
      <c r="BN567" s="58"/>
      <c r="BO567" s="58"/>
      <c r="BP567" s="58"/>
    </row>
    <row r="568">
      <c r="BC568" s="58"/>
      <c r="BD568" s="58"/>
      <c r="BE568" s="58"/>
      <c r="BF568" s="58"/>
      <c r="BG568" s="58"/>
      <c r="BH568" s="58"/>
      <c r="BI568" s="58"/>
      <c r="BJ568" s="58"/>
      <c r="BK568" s="58"/>
      <c r="BL568" s="58"/>
      <c r="BM568" s="58"/>
      <c r="BN568" s="58"/>
      <c r="BO568" s="58"/>
      <c r="BP568" s="58"/>
    </row>
    <row r="569">
      <c r="BC569" s="58"/>
      <c r="BD569" s="58"/>
      <c r="BE569" s="58"/>
      <c r="BF569" s="58"/>
      <c r="BG569" s="58"/>
      <c r="BH569" s="58"/>
      <c r="BI569" s="58"/>
      <c r="BJ569" s="58"/>
      <c r="BK569" s="58"/>
      <c r="BL569" s="58"/>
      <c r="BM569" s="58"/>
      <c r="BN569" s="58"/>
      <c r="BO569" s="58"/>
      <c r="BP569" s="58"/>
    </row>
    <row r="570">
      <c r="BC570" s="58"/>
      <c r="BD570" s="58"/>
      <c r="BE570" s="58"/>
      <c r="BF570" s="58"/>
      <c r="BG570" s="58"/>
      <c r="BH570" s="58"/>
      <c r="BI570" s="58"/>
      <c r="BJ570" s="58"/>
      <c r="BK570" s="58"/>
      <c r="BL570" s="58"/>
      <c r="BM570" s="58"/>
      <c r="BN570" s="58"/>
      <c r="BO570" s="58"/>
      <c r="BP570" s="58"/>
    </row>
    <row r="571">
      <c r="BC571" s="58"/>
      <c r="BD571" s="58"/>
      <c r="BE571" s="58"/>
      <c r="BF571" s="58"/>
      <c r="BG571" s="58"/>
      <c r="BH571" s="58"/>
      <c r="BI571" s="58"/>
      <c r="BJ571" s="58"/>
      <c r="BK571" s="58"/>
      <c r="BL571" s="58"/>
      <c r="BM571" s="58"/>
      <c r="BN571" s="58"/>
      <c r="BO571" s="58"/>
      <c r="BP571" s="58"/>
    </row>
    <row r="572">
      <c r="BC572" s="58"/>
      <c r="BD572" s="58"/>
      <c r="BE572" s="58"/>
      <c r="BF572" s="58"/>
      <c r="BG572" s="58"/>
      <c r="BH572" s="58"/>
      <c r="BI572" s="58"/>
      <c r="BJ572" s="58"/>
      <c r="BK572" s="58"/>
      <c r="BL572" s="58"/>
      <c r="BM572" s="58"/>
      <c r="BN572" s="58"/>
      <c r="BO572" s="58"/>
      <c r="BP572" s="58"/>
    </row>
    <row r="573">
      <c r="BC573" s="58"/>
      <c r="BD573" s="58"/>
      <c r="BE573" s="58"/>
      <c r="BF573" s="58"/>
      <c r="BG573" s="58"/>
      <c r="BH573" s="58"/>
      <c r="BI573" s="58"/>
      <c r="BJ573" s="58"/>
      <c r="BK573" s="58"/>
      <c r="BL573" s="58"/>
      <c r="BM573" s="58"/>
      <c r="BN573" s="58"/>
      <c r="BO573" s="58"/>
      <c r="BP573" s="58"/>
    </row>
    <row r="574">
      <c r="BC574" s="58"/>
      <c r="BD574" s="58"/>
      <c r="BE574" s="58"/>
      <c r="BF574" s="58"/>
      <c r="BG574" s="58"/>
      <c r="BH574" s="58"/>
      <c r="BI574" s="58"/>
      <c r="BJ574" s="58"/>
      <c r="BK574" s="58"/>
      <c r="BL574" s="58"/>
      <c r="BM574" s="58"/>
      <c r="BN574" s="58"/>
      <c r="BO574" s="58"/>
      <c r="BP574" s="58"/>
    </row>
    <row r="575">
      <c r="BC575" s="58"/>
      <c r="BD575" s="58"/>
      <c r="BE575" s="58"/>
      <c r="BF575" s="58"/>
      <c r="BG575" s="58"/>
      <c r="BH575" s="58"/>
      <c r="BI575" s="58"/>
      <c r="BJ575" s="58"/>
      <c r="BK575" s="58"/>
      <c r="BL575" s="58"/>
      <c r="BM575" s="58"/>
      <c r="BN575" s="58"/>
      <c r="BO575" s="58"/>
      <c r="BP575" s="58"/>
    </row>
    <row r="576">
      <c r="BC576" s="58"/>
      <c r="BD576" s="58"/>
      <c r="BE576" s="58"/>
      <c r="BF576" s="58"/>
      <c r="BG576" s="58"/>
      <c r="BH576" s="58"/>
      <c r="BI576" s="58"/>
      <c r="BJ576" s="58"/>
      <c r="BK576" s="58"/>
      <c r="BL576" s="58"/>
      <c r="BM576" s="58"/>
      <c r="BN576" s="58"/>
      <c r="BO576" s="58"/>
      <c r="BP576" s="58"/>
    </row>
    <row r="577">
      <c r="BC577" s="58"/>
      <c r="BD577" s="58"/>
      <c r="BE577" s="58"/>
      <c r="BF577" s="58"/>
      <c r="BG577" s="58"/>
      <c r="BH577" s="58"/>
      <c r="BI577" s="58"/>
      <c r="BJ577" s="58"/>
      <c r="BK577" s="58"/>
      <c r="BL577" s="58"/>
      <c r="BM577" s="58"/>
      <c r="BN577" s="58"/>
      <c r="BO577" s="58"/>
      <c r="BP577" s="58"/>
    </row>
    <row r="578">
      <c r="BC578" s="58"/>
      <c r="BD578" s="58"/>
      <c r="BE578" s="58"/>
      <c r="BF578" s="58"/>
      <c r="BG578" s="58"/>
      <c r="BH578" s="58"/>
      <c r="BI578" s="58"/>
      <c r="BJ578" s="58"/>
      <c r="BK578" s="58"/>
      <c r="BL578" s="58"/>
      <c r="BM578" s="58"/>
      <c r="BN578" s="58"/>
      <c r="BO578" s="58"/>
      <c r="BP578" s="58"/>
    </row>
    <row r="579">
      <c r="BC579" s="58"/>
      <c r="BD579" s="58"/>
      <c r="BE579" s="58"/>
      <c r="BF579" s="58"/>
      <c r="BG579" s="58"/>
      <c r="BH579" s="58"/>
      <c r="BI579" s="58"/>
      <c r="BJ579" s="58"/>
      <c r="BK579" s="58"/>
      <c r="BL579" s="58"/>
      <c r="BM579" s="58"/>
      <c r="BN579" s="58"/>
      <c r="BO579" s="58"/>
      <c r="BP579" s="58"/>
    </row>
    <row r="580">
      <c r="BC580" s="58"/>
      <c r="BD580" s="58"/>
      <c r="BE580" s="58"/>
      <c r="BF580" s="58"/>
      <c r="BG580" s="58"/>
      <c r="BH580" s="58"/>
      <c r="BI580" s="58"/>
      <c r="BJ580" s="58"/>
      <c r="BK580" s="58"/>
      <c r="BL580" s="58"/>
      <c r="BM580" s="58"/>
      <c r="BN580" s="58"/>
      <c r="BO580" s="58"/>
      <c r="BP580" s="58"/>
    </row>
    <row r="581">
      <c r="BC581" s="58"/>
      <c r="BD581" s="58"/>
      <c r="BE581" s="58"/>
      <c r="BF581" s="58"/>
      <c r="BG581" s="58"/>
      <c r="BH581" s="58"/>
      <c r="BI581" s="58"/>
      <c r="BJ581" s="58"/>
      <c r="BK581" s="58"/>
      <c r="BL581" s="58"/>
      <c r="BM581" s="58"/>
      <c r="BN581" s="58"/>
      <c r="BO581" s="58"/>
      <c r="BP581" s="58"/>
    </row>
    <row r="582">
      <c r="BC582" s="58"/>
      <c r="BD582" s="58"/>
      <c r="BE582" s="58"/>
      <c r="BF582" s="58"/>
      <c r="BG582" s="58"/>
      <c r="BH582" s="58"/>
      <c r="BI582" s="58"/>
      <c r="BJ582" s="58"/>
      <c r="BK582" s="58"/>
      <c r="BL582" s="58"/>
      <c r="BM582" s="58"/>
      <c r="BN582" s="58"/>
      <c r="BO582" s="58"/>
      <c r="BP582" s="58"/>
    </row>
    <row r="583">
      <c r="BC583" s="58"/>
      <c r="BD583" s="58"/>
      <c r="BE583" s="58"/>
      <c r="BF583" s="58"/>
      <c r="BG583" s="58"/>
      <c r="BH583" s="58"/>
      <c r="BI583" s="58"/>
      <c r="BJ583" s="58"/>
      <c r="BK583" s="58"/>
      <c r="BL583" s="58"/>
      <c r="BM583" s="58"/>
      <c r="BN583" s="58"/>
      <c r="BO583" s="58"/>
      <c r="BP583" s="58"/>
    </row>
    <row r="584">
      <c r="BC584" s="58"/>
      <c r="BD584" s="58"/>
      <c r="BE584" s="58"/>
      <c r="BF584" s="58"/>
      <c r="BG584" s="58"/>
      <c r="BH584" s="58"/>
      <c r="BI584" s="58"/>
      <c r="BJ584" s="58"/>
      <c r="BK584" s="58"/>
      <c r="BL584" s="58"/>
      <c r="BM584" s="58"/>
      <c r="BN584" s="58"/>
      <c r="BO584" s="58"/>
      <c r="BP584" s="58"/>
    </row>
    <row r="585">
      <c r="BC585" s="58"/>
      <c r="BD585" s="58"/>
      <c r="BE585" s="58"/>
      <c r="BF585" s="58"/>
      <c r="BG585" s="58"/>
      <c r="BH585" s="58"/>
      <c r="BI585" s="58"/>
      <c r="BJ585" s="58"/>
      <c r="BK585" s="58"/>
      <c r="BL585" s="58"/>
      <c r="BM585" s="58"/>
      <c r="BN585" s="58"/>
      <c r="BO585" s="58"/>
      <c r="BP585" s="58"/>
    </row>
    <row r="586">
      <c r="BC586" s="58"/>
      <c r="BD586" s="58"/>
      <c r="BE586" s="58"/>
      <c r="BF586" s="58"/>
      <c r="BG586" s="58"/>
      <c r="BH586" s="58"/>
      <c r="BI586" s="58"/>
      <c r="BJ586" s="58"/>
      <c r="BK586" s="58"/>
      <c r="BL586" s="58"/>
      <c r="BM586" s="58"/>
      <c r="BN586" s="58"/>
      <c r="BO586" s="58"/>
      <c r="BP586" s="58"/>
    </row>
    <row r="587">
      <c r="BC587" s="58"/>
      <c r="BD587" s="58"/>
      <c r="BE587" s="58"/>
      <c r="BF587" s="58"/>
      <c r="BG587" s="58"/>
      <c r="BH587" s="58"/>
      <c r="BI587" s="58"/>
      <c r="BJ587" s="58"/>
      <c r="BK587" s="58"/>
      <c r="BL587" s="58"/>
      <c r="BM587" s="58"/>
      <c r="BN587" s="58"/>
      <c r="BO587" s="58"/>
      <c r="BP587" s="58"/>
    </row>
    <row r="588">
      <c r="BC588" s="58"/>
      <c r="BD588" s="58"/>
      <c r="BE588" s="58"/>
      <c r="BF588" s="58"/>
      <c r="BG588" s="58"/>
      <c r="BH588" s="58"/>
      <c r="BI588" s="58"/>
      <c r="BJ588" s="58"/>
      <c r="BK588" s="58"/>
      <c r="BL588" s="58"/>
      <c r="BM588" s="58"/>
      <c r="BN588" s="58"/>
      <c r="BO588" s="58"/>
      <c r="BP588" s="58"/>
    </row>
    <row r="589">
      <c r="BC589" s="58"/>
      <c r="BD589" s="58"/>
      <c r="BE589" s="58"/>
      <c r="BF589" s="58"/>
      <c r="BG589" s="58"/>
      <c r="BH589" s="58"/>
      <c r="BI589" s="58"/>
      <c r="BJ589" s="58"/>
      <c r="BK589" s="58"/>
      <c r="BL589" s="58"/>
      <c r="BM589" s="58"/>
      <c r="BN589" s="58"/>
      <c r="BO589" s="58"/>
      <c r="BP589" s="58"/>
    </row>
    <row r="590">
      <c r="BC590" s="58"/>
      <c r="BD590" s="58"/>
      <c r="BE590" s="58"/>
      <c r="BF590" s="58"/>
      <c r="BG590" s="58"/>
      <c r="BH590" s="58"/>
      <c r="BI590" s="58"/>
      <c r="BJ590" s="58"/>
      <c r="BK590" s="58"/>
      <c r="BL590" s="58"/>
      <c r="BM590" s="58"/>
      <c r="BN590" s="58"/>
      <c r="BO590" s="58"/>
      <c r="BP590" s="58"/>
    </row>
    <row r="591">
      <c r="BC591" s="58"/>
      <c r="BD591" s="58"/>
      <c r="BE591" s="58"/>
      <c r="BF591" s="58"/>
      <c r="BG591" s="58"/>
      <c r="BH591" s="58"/>
      <c r="BI591" s="58"/>
      <c r="BJ591" s="58"/>
      <c r="BK591" s="58"/>
      <c r="BL591" s="58"/>
      <c r="BM591" s="58"/>
      <c r="BN591" s="58"/>
      <c r="BO591" s="58"/>
      <c r="BP591" s="58"/>
    </row>
    <row r="592">
      <c r="BC592" s="58"/>
      <c r="BD592" s="58"/>
      <c r="BE592" s="58"/>
      <c r="BF592" s="58"/>
      <c r="BG592" s="58"/>
      <c r="BH592" s="58"/>
      <c r="BI592" s="58"/>
      <c r="BJ592" s="58"/>
      <c r="BK592" s="58"/>
      <c r="BL592" s="58"/>
      <c r="BM592" s="58"/>
      <c r="BN592" s="58"/>
      <c r="BO592" s="58"/>
      <c r="BP592" s="58"/>
    </row>
    <row r="593">
      <c r="BC593" s="58"/>
      <c r="BD593" s="58"/>
      <c r="BE593" s="58"/>
      <c r="BF593" s="58"/>
      <c r="BG593" s="58"/>
      <c r="BH593" s="58"/>
      <c r="BI593" s="58"/>
      <c r="BJ593" s="58"/>
      <c r="BK593" s="58"/>
      <c r="BL593" s="58"/>
      <c r="BM593" s="58"/>
      <c r="BN593" s="58"/>
      <c r="BO593" s="58"/>
      <c r="BP593" s="58"/>
    </row>
    <row r="594">
      <c r="BC594" s="58"/>
      <c r="BD594" s="58"/>
      <c r="BE594" s="58"/>
      <c r="BF594" s="58"/>
      <c r="BG594" s="58"/>
      <c r="BH594" s="58"/>
      <c r="BI594" s="58"/>
      <c r="BJ594" s="58"/>
      <c r="BK594" s="58"/>
      <c r="BL594" s="58"/>
      <c r="BM594" s="58"/>
      <c r="BN594" s="58"/>
      <c r="BO594" s="58"/>
      <c r="BP594" s="58"/>
    </row>
    <row r="595">
      <c r="BC595" s="58"/>
      <c r="BD595" s="58"/>
      <c r="BE595" s="58"/>
      <c r="BF595" s="58"/>
      <c r="BG595" s="58"/>
      <c r="BH595" s="58"/>
      <c r="BI595" s="58"/>
      <c r="BJ595" s="58"/>
      <c r="BK595" s="58"/>
      <c r="BL595" s="58"/>
      <c r="BM595" s="58"/>
      <c r="BN595" s="58"/>
      <c r="BO595" s="58"/>
      <c r="BP595" s="58"/>
    </row>
    <row r="596">
      <c r="BC596" s="58"/>
      <c r="BD596" s="58"/>
      <c r="BE596" s="58"/>
      <c r="BF596" s="58"/>
      <c r="BG596" s="58"/>
      <c r="BH596" s="58"/>
      <c r="BI596" s="58"/>
      <c r="BJ596" s="58"/>
      <c r="BK596" s="58"/>
      <c r="BL596" s="58"/>
      <c r="BM596" s="58"/>
      <c r="BN596" s="58"/>
      <c r="BO596" s="58"/>
      <c r="BP596" s="58"/>
    </row>
    <row r="597">
      <c r="BC597" s="58"/>
      <c r="BD597" s="58"/>
      <c r="BE597" s="58"/>
      <c r="BF597" s="58"/>
      <c r="BG597" s="58"/>
      <c r="BH597" s="58"/>
      <c r="BI597" s="58"/>
      <c r="BJ597" s="58"/>
      <c r="BK597" s="58"/>
      <c r="BL597" s="58"/>
      <c r="BM597" s="58"/>
      <c r="BN597" s="58"/>
      <c r="BO597" s="58"/>
      <c r="BP597" s="58"/>
    </row>
    <row r="598">
      <c r="BC598" s="58"/>
      <c r="BD598" s="58"/>
      <c r="BE598" s="58"/>
      <c r="BF598" s="58"/>
      <c r="BG598" s="58"/>
      <c r="BH598" s="58"/>
      <c r="BI598" s="58"/>
      <c r="BJ598" s="58"/>
      <c r="BK598" s="58"/>
      <c r="BL598" s="58"/>
      <c r="BM598" s="58"/>
      <c r="BN598" s="58"/>
      <c r="BO598" s="58"/>
      <c r="BP598" s="58"/>
    </row>
    <row r="599">
      <c r="BC599" s="58"/>
      <c r="BD599" s="58"/>
      <c r="BE599" s="58"/>
      <c r="BF599" s="58"/>
      <c r="BG599" s="58"/>
      <c r="BH599" s="58"/>
      <c r="BI599" s="58"/>
      <c r="BJ599" s="58"/>
      <c r="BK599" s="58"/>
      <c r="BL599" s="58"/>
      <c r="BM599" s="58"/>
      <c r="BN599" s="58"/>
      <c r="BO599" s="58"/>
      <c r="BP599" s="58"/>
    </row>
    <row r="600">
      <c r="BC600" s="58"/>
      <c r="BD600" s="58"/>
      <c r="BE600" s="58"/>
      <c r="BF600" s="58"/>
      <c r="BG600" s="58"/>
      <c r="BH600" s="58"/>
      <c r="BI600" s="58"/>
      <c r="BJ600" s="58"/>
      <c r="BK600" s="58"/>
      <c r="BL600" s="58"/>
      <c r="BM600" s="58"/>
      <c r="BN600" s="58"/>
      <c r="BO600" s="58"/>
      <c r="BP600" s="58"/>
    </row>
    <row r="601">
      <c r="BC601" s="58"/>
      <c r="BD601" s="58"/>
      <c r="BE601" s="58"/>
      <c r="BF601" s="58"/>
      <c r="BG601" s="58"/>
      <c r="BH601" s="58"/>
      <c r="BI601" s="58"/>
      <c r="BJ601" s="58"/>
      <c r="BK601" s="58"/>
      <c r="BL601" s="58"/>
      <c r="BM601" s="58"/>
      <c r="BN601" s="58"/>
      <c r="BO601" s="58"/>
      <c r="BP601" s="58"/>
    </row>
    <row r="602">
      <c r="BC602" s="58"/>
      <c r="BD602" s="58"/>
      <c r="BE602" s="58"/>
      <c r="BF602" s="58"/>
      <c r="BG602" s="58"/>
      <c r="BH602" s="58"/>
      <c r="BI602" s="58"/>
      <c r="BJ602" s="58"/>
      <c r="BK602" s="58"/>
      <c r="BL602" s="58"/>
      <c r="BM602" s="58"/>
      <c r="BN602" s="58"/>
      <c r="BO602" s="58"/>
      <c r="BP602" s="58"/>
    </row>
    <row r="603">
      <c r="BC603" s="58"/>
      <c r="BD603" s="58"/>
      <c r="BE603" s="58"/>
      <c r="BF603" s="58"/>
      <c r="BG603" s="58"/>
      <c r="BH603" s="58"/>
      <c r="BI603" s="58"/>
      <c r="BJ603" s="58"/>
      <c r="BK603" s="58"/>
      <c r="BL603" s="58"/>
      <c r="BM603" s="58"/>
      <c r="BN603" s="58"/>
      <c r="BO603" s="58"/>
      <c r="BP603" s="58"/>
    </row>
    <row r="604">
      <c r="BC604" s="58"/>
      <c r="BD604" s="58"/>
      <c r="BE604" s="58"/>
      <c r="BF604" s="58"/>
      <c r="BG604" s="58"/>
      <c r="BH604" s="58"/>
      <c r="BI604" s="58"/>
      <c r="BJ604" s="58"/>
      <c r="BK604" s="58"/>
      <c r="BL604" s="58"/>
      <c r="BM604" s="58"/>
      <c r="BN604" s="58"/>
      <c r="BO604" s="58"/>
      <c r="BP604" s="58"/>
    </row>
    <row r="605">
      <c r="BC605" s="58"/>
      <c r="BD605" s="58"/>
      <c r="BE605" s="58"/>
      <c r="BF605" s="58"/>
      <c r="BG605" s="58"/>
      <c r="BH605" s="58"/>
      <c r="BI605" s="58"/>
      <c r="BJ605" s="58"/>
      <c r="BK605" s="58"/>
      <c r="BL605" s="58"/>
      <c r="BM605" s="58"/>
      <c r="BN605" s="58"/>
      <c r="BO605" s="58"/>
      <c r="BP605" s="58"/>
    </row>
    <row r="606">
      <c r="BC606" s="58"/>
      <c r="BD606" s="58"/>
      <c r="BE606" s="58"/>
      <c r="BF606" s="58"/>
      <c r="BG606" s="58"/>
      <c r="BH606" s="58"/>
      <c r="BI606" s="58"/>
      <c r="BJ606" s="58"/>
      <c r="BK606" s="58"/>
      <c r="BL606" s="58"/>
      <c r="BM606" s="58"/>
      <c r="BN606" s="58"/>
      <c r="BO606" s="58"/>
      <c r="BP606" s="58"/>
    </row>
    <row r="607">
      <c r="BC607" s="58"/>
      <c r="BD607" s="58"/>
      <c r="BE607" s="58"/>
      <c r="BF607" s="58"/>
      <c r="BG607" s="58"/>
      <c r="BH607" s="58"/>
      <c r="BI607" s="58"/>
      <c r="BJ607" s="58"/>
      <c r="BK607" s="58"/>
      <c r="BL607" s="58"/>
      <c r="BM607" s="58"/>
      <c r="BN607" s="58"/>
      <c r="BO607" s="58"/>
      <c r="BP607" s="58"/>
    </row>
    <row r="608">
      <c r="BC608" s="58"/>
      <c r="BD608" s="58"/>
      <c r="BE608" s="58"/>
      <c r="BF608" s="58"/>
      <c r="BG608" s="58"/>
      <c r="BH608" s="58"/>
      <c r="BI608" s="58"/>
      <c r="BJ608" s="58"/>
      <c r="BK608" s="58"/>
      <c r="BL608" s="58"/>
      <c r="BM608" s="58"/>
      <c r="BN608" s="58"/>
      <c r="BO608" s="58"/>
      <c r="BP608" s="58"/>
    </row>
    <row r="609">
      <c r="BC609" s="58"/>
      <c r="BD609" s="58"/>
      <c r="BE609" s="58"/>
      <c r="BF609" s="58"/>
      <c r="BG609" s="58"/>
      <c r="BH609" s="58"/>
      <c r="BI609" s="58"/>
      <c r="BJ609" s="58"/>
      <c r="BK609" s="58"/>
      <c r="BL609" s="58"/>
      <c r="BM609" s="58"/>
      <c r="BN609" s="58"/>
      <c r="BO609" s="58"/>
      <c r="BP609" s="58"/>
    </row>
    <row r="610">
      <c r="BC610" s="58"/>
      <c r="BD610" s="58"/>
      <c r="BE610" s="58"/>
      <c r="BF610" s="58"/>
      <c r="BG610" s="58"/>
      <c r="BH610" s="58"/>
      <c r="BI610" s="58"/>
      <c r="BJ610" s="58"/>
      <c r="BK610" s="58"/>
      <c r="BL610" s="58"/>
      <c r="BM610" s="58"/>
      <c r="BN610" s="58"/>
      <c r="BO610" s="58"/>
      <c r="BP610" s="58"/>
    </row>
    <row r="611">
      <c r="BC611" s="58"/>
      <c r="BD611" s="58"/>
      <c r="BE611" s="58"/>
      <c r="BF611" s="58"/>
      <c r="BG611" s="58"/>
      <c r="BH611" s="58"/>
      <c r="BI611" s="58"/>
      <c r="BJ611" s="58"/>
      <c r="BK611" s="58"/>
      <c r="BL611" s="58"/>
      <c r="BM611" s="58"/>
      <c r="BN611" s="58"/>
      <c r="BO611" s="58"/>
      <c r="BP611" s="58"/>
    </row>
    <row r="612">
      <c r="BC612" s="58"/>
      <c r="BD612" s="58"/>
      <c r="BE612" s="58"/>
      <c r="BF612" s="58"/>
      <c r="BG612" s="58"/>
      <c r="BH612" s="58"/>
      <c r="BI612" s="58"/>
      <c r="BJ612" s="58"/>
      <c r="BK612" s="58"/>
      <c r="BL612" s="58"/>
      <c r="BM612" s="58"/>
      <c r="BN612" s="58"/>
      <c r="BO612" s="58"/>
      <c r="BP612" s="58"/>
    </row>
    <row r="613">
      <c r="BC613" s="58"/>
      <c r="BD613" s="58"/>
      <c r="BE613" s="58"/>
      <c r="BF613" s="58"/>
      <c r="BG613" s="58"/>
      <c r="BH613" s="58"/>
      <c r="BI613" s="58"/>
      <c r="BJ613" s="58"/>
      <c r="BK613" s="58"/>
      <c r="BL613" s="58"/>
      <c r="BM613" s="58"/>
      <c r="BN613" s="58"/>
      <c r="BO613" s="58"/>
      <c r="BP613" s="58"/>
    </row>
    <row r="614">
      <c r="BC614" s="58"/>
      <c r="BD614" s="58"/>
      <c r="BE614" s="58"/>
      <c r="BF614" s="58"/>
      <c r="BG614" s="58"/>
      <c r="BH614" s="58"/>
      <c r="BI614" s="58"/>
      <c r="BJ614" s="58"/>
      <c r="BK614" s="58"/>
      <c r="BL614" s="58"/>
      <c r="BM614" s="58"/>
      <c r="BN614" s="58"/>
      <c r="BO614" s="58"/>
      <c r="BP614" s="58"/>
    </row>
    <row r="615">
      <c r="BC615" s="58"/>
      <c r="BD615" s="58"/>
      <c r="BE615" s="58"/>
      <c r="BF615" s="58"/>
      <c r="BG615" s="58"/>
      <c r="BH615" s="58"/>
      <c r="BI615" s="58"/>
      <c r="BJ615" s="58"/>
      <c r="BK615" s="58"/>
      <c r="BL615" s="58"/>
      <c r="BM615" s="58"/>
      <c r="BN615" s="58"/>
      <c r="BO615" s="58"/>
      <c r="BP615" s="58"/>
    </row>
    <row r="616">
      <c r="BC616" s="58"/>
      <c r="BD616" s="58"/>
      <c r="BE616" s="58"/>
      <c r="BF616" s="58"/>
      <c r="BG616" s="58"/>
      <c r="BH616" s="58"/>
      <c r="BI616" s="58"/>
      <c r="BJ616" s="58"/>
      <c r="BK616" s="58"/>
      <c r="BL616" s="58"/>
      <c r="BM616" s="58"/>
      <c r="BN616" s="58"/>
      <c r="BO616" s="58"/>
      <c r="BP616" s="58"/>
    </row>
    <row r="617">
      <c r="BC617" s="58"/>
      <c r="BD617" s="58"/>
      <c r="BE617" s="58"/>
      <c r="BF617" s="58"/>
      <c r="BG617" s="58"/>
      <c r="BH617" s="58"/>
      <c r="BI617" s="58"/>
      <c r="BJ617" s="58"/>
      <c r="BK617" s="58"/>
      <c r="BL617" s="58"/>
      <c r="BM617" s="58"/>
      <c r="BN617" s="58"/>
      <c r="BO617" s="58"/>
      <c r="BP617" s="58"/>
    </row>
    <row r="618">
      <c r="BC618" s="58"/>
      <c r="BD618" s="58"/>
      <c r="BE618" s="58"/>
      <c r="BF618" s="58"/>
      <c r="BG618" s="58"/>
      <c r="BH618" s="58"/>
      <c r="BI618" s="58"/>
      <c r="BJ618" s="58"/>
      <c r="BK618" s="58"/>
      <c r="BL618" s="58"/>
      <c r="BM618" s="58"/>
      <c r="BN618" s="58"/>
      <c r="BO618" s="58"/>
      <c r="BP618" s="58"/>
    </row>
    <row r="619">
      <c r="BC619" s="58"/>
      <c r="BD619" s="58"/>
      <c r="BE619" s="58"/>
      <c r="BF619" s="58"/>
      <c r="BG619" s="58"/>
      <c r="BH619" s="58"/>
      <c r="BI619" s="58"/>
      <c r="BJ619" s="58"/>
      <c r="BK619" s="58"/>
      <c r="BL619" s="58"/>
      <c r="BM619" s="58"/>
      <c r="BN619" s="58"/>
      <c r="BO619" s="58"/>
      <c r="BP619" s="58"/>
    </row>
    <row r="620">
      <c r="BC620" s="58"/>
      <c r="BD620" s="58"/>
      <c r="BE620" s="58"/>
      <c r="BF620" s="58"/>
      <c r="BG620" s="58"/>
      <c r="BH620" s="58"/>
      <c r="BI620" s="58"/>
      <c r="BJ620" s="58"/>
      <c r="BK620" s="58"/>
      <c r="BL620" s="58"/>
      <c r="BM620" s="58"/>
      <c r="BN620" s="58"/>
      <c r="BO620" s="58"/>
      <c r="BP620" s="58"/>
    </row>
    <row r="621">
      <c r="BC621" s="58"/>
      <c r="BD621" s="58"/>
      <c r="BE621" s="58"/>
      <c r="BF621" s="58"/>
      <c r="BG621" s="58"/>
      <c r="BH621" s="58"/>
      <c r="BI621" s="58"/>
      <c r="BJ621" s="58"/>
      <c r="BK621" s="58"/>
      <c r="BL621" s="58"/>
      <c r="BM621" s="58"/>
      <c r="BN621" s="58"/>
      <c r="BO621" s="58"/>
      <c r="BP621" s="58"/>
    </row>
    <row r="622">
      <c r="BC622" s="58"/>
      <c r="BD622" s="58"/>
      <c r="BE622" s="58"/>
      <c r="BF622" s="58"/>
      <c r="BG622" s="58"/>
      <c r="BH622" s="58"/>
      <c r="BI622" s="58"/>
      <c r="BJ622" s="58"/>
      <c r="BK622" s="58"/>
      <c r="BL622" s="58"/>
      <c r="BM622" s="58"/>
      <c r="BN622" s="58"/>
      <c r="BO622" s="58"/>
      <c r="BP622" s="58"/>
    </row>
    <row r="623">
      <c r="BC623" s="58"/>
      <c r="BD623" s="58"/>
      <c r="BE623" s="58"/>
      <c r="BF623" s="58"/>
      <c r="BG623" s="58"/>
      <c r="BH623" s="58"/>
      <c r="BI623" s="58"/>
      <c r="BJ623" s="58"/>
      <c r="BK623" s="58"/>
      <c r="BL623" s="58"/>
      <c r="BM623" s="58"/>
      <c r="BN623" s="58"/>
      <c r="BO623" s="58"/>
      <c r="BP623" s="58"/>
    </row>
    <row r="624">
      <c r="BC624" s="58"/>
      <c r="BD624" s="58"/>
      <c r="BE624" s="58"/>
      <c r="BF624" s="58"/>
      <c r="BG624" s="58"/>
      <c r="BH624" s="58"/>
      <c r="BI624" s="58"/>
      <c r="BJ624" s="58"/>
      <c r="BK624" s="58"/>
      <c r="BL624" s="58"/>
      <c r="BM624" s="58"/>
      <c r="BN624" s="58"/>
      <c r="BO624" s="58"/>
      <c r="BP624" s="58"/>
    </row>
    <row r="625">
      <c r="BC625" s="58"/>
      <c r="BD625" s="58"/>
      <c r="BE625" s="58"/>
      <c r="BF625" s="58"/>
      <c r="BG625" s="58"/>
      <c r="BH625" s="58"/>
      <c r="BI625" s="58"/>
      <c r="BJ625" s="58"/>
      <c r="BK625" s="58"/>
      <c r="BL625" s="58"/>
      <c r="BM625" s="58"/>
      <c r="BN625" s="58"/>
      <c r="BO625" s="58"/>
      <c r="BP625" s="58"/>
    </row>
    <row r="626">
      <c r="BC626" s="58"/>
      <c r="BD626" s="58"/>
      <c r="BE626" s="58"/>
      <c r="BF626" s="58"/>
      <c r="BG626" s="58"/>
      <c r="BH626" s="58"/>
      <c r="BI626" s="58"/>
      <c r="BJ626" s="58"/>
      <c r="BK626" s="58"/>
      <c r="BL626" s="58"/>
      <c r="BM626" s="58"/>
      <c r="BN626" s="58"/>
      <c r="BO626" s="58"/>
      <c r="BP626" s="58"/>
    </row>
    <row r="627">
      <c r="BC627" s="58"/>
      <c r="BD627" s="58"/>
      <c r="BE627" s="58"/>
      <c r="BF627" s="58"/>
      <c r="BG627" s="58"/>
      <c r="BH627" s="58"/>
      <c r="BI627" s="58"/>
      <c r="BJ627" s="58"/>
      <c r="BK627" s="58"/>
      <c r="BL627" s="58"/>
      <c r="BM627" s="58"/>
      <c r="BN627" s="58"/>
      <c r="BO627" s="58"/>
      <c r="BP627" s="58"/>
    </row>
    <row r="628">
      <c r="BC628" s="58"/>
      <c r="BD628" s="58"/>
      <c r="BE628" s="58"/>
      <c r="BF628" s="58"/>
      <c r="BG628" s="58"/>
      <c r="BH628" s="58"/>
      <c r="BI628" s="58"/>
      <c r="BJ628" s="58"/>
      <c r="BK628" s="58"/>
      <c r="BL628" s="58"/>
      <c r="BM628" s="58"/>
      <c r="BN628" s="58"/>
      <c r="BO628" s="58"/>
      <c r="BP628" s="58"/>
    </row>
    <row r="629">
      <c r="BC629" s="58"/>
      <c r="BD629" s="58"/>
      <c r="BE629" s="58"/>
      <c r="BF629" s="58"/>
      <c r="BG629" s="58"/>
      <c r="BH629" s="58"/>
      <c r="BI629" s="58"/>
      <c r="BJ629" s="58"/>
      <c r="BK629" s="58"/>
      <c r="BL629" s="58"/>
      <c r="BM629" s="58"/>
      <c r="BN629" s="58"/>
      <c r="BO629" s="58"/>
      <c r="BP629" s="58"/>
    </row>
    <row r="630">
      <c r="BC630" s="58"/>
      <c r="BD630" s="58"/>
      <c r="BE630" s="58"/>
      <c r="BF630" s="58"/>
      <c r="BG630" s="58"/>
      <c r="BH630" s="58"/>
      <c r="BI630" s="58"/>
      <c r="BJ630" s="58"/>
      <c r="BK630" s="58"/>
      <c r="BL630" s="58"/>
      <c r="BM630" s="58"/>
      <c r="BN630" s="58"/>
      <c r="BO630" s="58"/>
      <c r="BP630" s="58"/>
    </row>
    <row r="631">
      <c r="BC631" s="58"/>
      <c r="BD631" s="58"/>
      <c r="BE631" s="58"/>
      <c r="BF631" s="58"/>
      <c r="BG631" s="58"/>
      <c r="BH631" s="58"/>
      <c r="BI631" s="58"/>
      <c r="BJ631" s="58"/>
      <c r="BK631" s="58"/>
      <c r="BL631" s="58"/>
      <c r="BM631" s="58"/>
      <c r="BN631" s="58"/>
      <c r="BO631" s="58"/>
      <c r="BP631" s="58"/>
    </row>
    <row r="632">
      <c r="BC632" s="58"/>
      <c r="BD632" s="58"/>
      <c r="BE632" s="58"/>
      <c r="BF632" s="58"/>
      <c r="BG632" s="58"/>
      <c r="BH632" s="58"/>
      <c r="BI632" s="58"/>
      <c r="BJ632" s="58"/>
      <c r="BK632" s="58"/>
      <c r="BL632" s="58"/>
      <c r="BM632" s="58"/>
      <c r="BN632" s="58"/>
      <c r="BO632" s="58"/>
      <c r="BP632" s="58"/>
    </row>
    <row r="633">
      <c r="BC633" s="58"/>
      <c r="BD633" s="58"/>
      <c r="BE633" s="58"/>
      <c r="BF633" s="58"/>
      <c r="BG633" s="58"/>
      <c r="BH633" s="58"/>
      <c r="BI633" s="58"/>
      <c r="BJ633" s="58"/>
      <c r="BK633" s="58"/>
      <c r="BL633" s="58"/>
      <c r="BM633" s="58"/>
      <c r="BN633" s="58"/>
      <c r="BO633" s="58"/>
      <c r="BP633" s="58"/>
    </row>
    <row r="634">
      <c r="BC634" s="58"/>
      <c r="BD634" s="58"/>
      <c r="BE634" s="58"/>
      <c r="BF634" s="58"/>
      <c r="BG634" s="58"/>
      <c r="BH634" s="58"/>
      <c r="BI634" s="58"/>
      <c r="BJ634" s="58"/>
      <c r="BK634" s="58"/>
      <c r="BL634" s="58"/>
      <c r="BM634" s="58"/>
      <c r="BN634" s="58"/>
      <c r="BO634" s="58"/>
      <c r="BP634" s="58"/>
    </row>
    <row r="635">
      <c r="BC635" s="58"/>
      <c r="BD635" s="58"/>
      <c r="BE635" s="58"/>
      <c r="BF635" s="58"/>
      <c r="BG635" s="58"/>
      <c r="BH635" s="58"/>
      <c r="BI635" s="58"/>
      <c r="BJ635" s="58"/>
      <c r="BK635" s="58"/>
      <c r="BL635" s="58"/>
      <c r="BM635" s="58"/>
      <c r="BN635" s="58"/>
      <c r="BO635" s="58"/>
      <c r="BP635" s="58"/>
    </row>
    <row r="636">
      <c r="BC636" s="58"/>
      <c r="BD636" s="58"/>
      <c r="BE636" s="58"/>
      <c r="BF636" s="58"/>
      <c r="BG636" s="58"/>
      <c r="BH636" s="58"/>
      <c r="BI636" s="58"/>
      <c r="BJ636" s="58"/>
      <c r="BK636" s="58"/>
      <c r="BL636" s="58"/>
      <c r="BM636" s="58"/>
      <c r="BN636" s="58"/>
      <c r="BO636" s="58"/>
      <c r="BP636" s="58"/>
    </row>
    <row r="637">
      <c r="BC637" s="58"/>
      <c r="BD637" s="58"/>
      <c r="BE637" s="58"/>
      <c r="BF637" s="58"/>
      <c r="BG637" s="58"/>
      <c r="BH637" s="58"/>
      <c r="BI637" s="58"/>
      <c r="BJ637" s="58"/>
      <c r="BK637" s="58"/>
      <c r="BL637" s="58"/>
      <c r="BM637" s="58"/>
      <c r="BN637" s="58"/>
      <c r="BO637" s="58"/>
      <c r="BP637" s="58"/>
    </row>
    <row r="638">
      <c r="BC638" s="58"/>
      <c r="BD638" s="58"/>
      <c r="BE638" s="58"/>
      <c r="BF638" s="58"/>
      <c r="BG638" s="58"/>
      <c r="BH638" s="58"/>
      <c r="BI638" s="58"/>
      <c r="BJ638" s="58"/>
      <c r="BK638" s="58"/>
      <c r="BL638" s="58"/>
      <c r="BM638" s="58"/>
      <c r="BN638" s="58"/>
      <c r="BO638" s="58"/>
      <c r="BP638" s="58"/>
    </row>
    <row r="639">
      <c r="BC639" s="58"/>
      <c r="BD639" s="58"/>
      <c r="BE639" s="58"/>
      <c r="BF639" s="58"/>
      <c r="BG639" s="58"/>
      <c r="BH639" s="58"/>
      <c r="BI639" s="58"/>
      <c r="BJ639" s="58"/>
      <c r="BK639" s="58"/>
      <c r="BL639" s="58"/>
      <c r="BM639" s="58"/>
      <c r="BN639" s="58"/>
      <c r="BO639" s="58"/>
      <c r="BP639" s="58"/>
    </row>
    <row r="640">
      <c r="BC640" s="58"/>
      <c r="BD640" s="58"/>
      <c r="BE640" s="58"/>
      <c r="BF640" s="58"/>
      <c r="BG640" s="58"/>
      <c r="BH640" s="58"/>
      <c r="BI640" s="58"/>
      <c r="BJ640" s="58"/>
      <c r="BK640" s="58"/>
      <c r="BL640" s="58"/>
      <c r="BM640" s="58"/>
      <c r="BN640" s="58"/>
      <c r="BO640" s="58"/>
      <c r="BP640" s="58"/>
    </row>
    <row r="641">
      <c r="BC641" s="58"/>
      <c r="BD641" s="58"/>
      <c r="BE641" s="58"/>
      <c r="BF641" s="58"/>
      <c r="BG641" s="58"/>
      <c r="BH641" s="58"/>
      <c r="BI641" s="58"/>
      <c r="BJ641" s="58"/>
      <c r="BK641" s="58"/>
      <c r="BL641" s="58"/>
      <c r="BM641" s="58"/>
      <c r="BN641" s="58"/>
      <c r="BO641" s="58"/>
      <c r="BP641" s="58"/>
    </row>
    <row r="642">
      <c r="BC642" s="58"/>
      <c r="BD642" s="58"/>
      <c r="BE642" s="58"/>
      <c r="BF642" s="58"/>
      <c r="BG642" s="58"/>
      <c r="BH642" s="58"/>
      <c r="BI642" s="58"/>
      <c r="BJ642" s="58"/>
      <c r="BK642" s="58"/>
      <c r="BL642" s="58"/>
      <c r="BM642" s="58"/>
      <c r="BN642" s="58"/>
      <c r="BO642" s="58"/>
      <c r="BP642" s="58"/>
    </row>
    <row r="643">
      <c r="BC643" s="58"/>
      <c r="BD643" s="58"/>
      <c r="BE643" s="58"/>
      <c r="BF643" s="58"/>
      <c r="BG643" s="58"/>
      <c r="BH643" s="58"/>
      <c r="BI643" s="58"/>
      <c r="BJ643" s="58"/>
      <c r="BK643" s="58"/>
      <c r="BL643" s="58"/>
      <c r="BM643" s="58"/>
      <c r="BN643" s="58"/>
      <c r="BO643" s="58"/>
      <c r="BP643" s="58"/>
    </row>
    <row r="644">
      <c r="BC644" s="58"/>
      <c r="BD644" s="58"/>
      <c r="BE644" s="58"/>
      <c r="BF644" s="58"/>
      <c r="BG644" s="58"/>
      <c r="BH644" s="58"/>
      <c r="BI644" s="58"/>
      <c r="BJ644" s="58"/>
      <c r="BK644" s="58"/>
      <c r="BL644" s="58"/>
      <c r="BM644" s="58"/>
      <c r="BN644" s="58"/>
      <c r="BO644" s="58"/>
      <c r="BP644" s="58"/>
    </row>
    <row r="645">
      <c r="BC645" s="58"/>
      <c r="BD645" s="58"/>
      <c r="BE645" s="58"/>
      <c r="BF645" s="58"/>
      <c r="BG645" s="58"/>
      <c r="BH645" s="58"/>
      <c r="BI645" s="58"/>
      <c r="BJ645" s="58"/>
      <c r="BK645" s="58"/>
      <c r="BL645" s="58"/>
      <c r="BM645" s="58"/>
      <c r="BN645" s="58"/>
      <c r="BO645" s="58"/>
      <c r="BP645" s="58"/>
    </row>
    <row r="646">
      <c r="BC646" s="58"/>
      <c r="BD646" s="58"/>
      <c r="BE646" s="58"/>
      <c r="BF646" s="58"/>
      <c r="BG646" s="58"/>
      <c r="BH646" s="58"/>
      <c r="BI646" s="58"/>
      <c r="BJ646" s="58"/>
      <c r="BK646" s="58"/>
      <c r="BL646" s="58"/>
      <c r="BM646" s="58"/>
      <c r="BN646" s="58"/>
      <c r="BO646" s="58"/>
      <c r="BP646" s="58"/>
    </row>
    <row r="647">
      <c r="BC647" s="58"/>
      <c r="BD647" s="58"/>
      <c r="BE647" s="58"/>
      <c r="BF647" s="58"/>
      <c r="BG647" s="58"/>
      <c r="BH647" s="58"/>
      <c r="BI647" s="58"/>
      <c r="BJ647" s="58"/>
      <c r="BK647" s="58"/>
      <c r="BL647" s="58"/>
      <c r="BM647" s="58"/>
      <c r="BN647" s="58"/>
      <c r="BO647" s="58"/>
      <c r="BP647" s="58"/>
    </row>
    <row r="648">
      <c r="BC648" s="58"/>
      <c r="BD648" s="58"/>
      <c r="BE648" s="58"/>
      <c r="BF648" s="58"/>
      <c r="BG648" s="58"/>
      <c r="BH648" s="58"/>
      <c r="BI648" s="58"/>
      <c r="BJ648" s="58"/>
      <c r="BK648" s="58"/>
      <c r="BL648" s="58"/>
      <c r="BM648" s="58"/>
      <c r="BN648" s="58"/>
      <c r="BO648" s="58"/>
      <c r="BP648" s="58"/>
    </row>
    <row r="649">
      <c r="BC649" s="58"/>
      <c r="BD649" s="58"/>
      <c r="BE649" s="58"/>
      <c r="BF649" s="58"/>
      <c r="BG649" s="58"/>
      <c r="BH649" s="58"/>
      <c r="BI649" s="58"/>
      <c r="BJ649" s="58"/>
      <c r="BK649" s="58"/>
      <c r="BL649" s="58"/>
      <c r="BM649" s="58"/>
      <c r="BN649" s="58"/>
      <c r="BO649" s="58"/>
      <c r="BP649" s="58"/>
    </row>
    <row r="650">
      <c r="BC650" s="58"/>
      <c r="BD650" s="58"/>
      <c r="BE650" s="58"/>
      <c r="BF650" s="58"/>
      <c r="BG650" s="58"/>
      <c r="BH650" s="58"/>
      <c r="BI650" s="58"/>
      <c r="BJ650" s="58"/>
      <c r="BK650" s="58"/>
      <c r="BL650" s="58"/>
      <c r="BM650" s="58"/>
      <c r="BN650" s="58"/>
      <c r="BO650" s="58"/>
      <c r="BP650" s="58"/>
    </row>
    <row r="651">
      <c r="BC651" s="58"/>
      <c r="BD651" s="58"/>
      <c r="BE651" s="58"/>
      <c r="BF651" s="58"/>
      <c r="BG651" s="58"/>
      <c r="BH651" s="58"/>
      <c r="BI651" s="58"/>
      <c r="BJ651" s="58"/>
      <c r="BK651" s="58"/>
      <c r="BL651" s="58"/>
      <c r="BM651" s="58"/>
      <c r="BN651" s="58"/>
      <c r="BO651" s="58"/>
      <c r="BP651" s="58"/>
    </row>
    <row r="652">
      <c r="BC652" s="58"/>
      <c r="BD652" s="58"/>
      <c r="BE652" s="58"/>
      <c r="BF652" s="58"/>
      <c r="BG652" s="58"/>
      <c r="BH652" s="58"/>
      <c r="BI652" s="58"/>
      <c r="BJ652" s="58"/>
      <c r="BK652" s="58"/>
      <c r="BL652" s="58"/>
      <c r="BM652" s="58"/>
      <c r="BN652" s="58"/>
      <c r="BO652" s="58"/>
      <c r="BP652" s="58"/>
    </row>
    <row r="653">
      <c r="BC653" s="58"/>
      <c r="BD653" s="58"/>
      <c r="BE653" s="58"/>
      <c r="BF653" s="58"/>
      <c r="BG653" s="58"/>
      <c r="BH653" s="58"/>
      <c r="BI653" s="58"/>
      <c r="BJ653" s="58"/>
      <c r="BK653" s="58"/>
      <c r="BL653" s="58"/>
      <c r="BM653" s="58"/>
      <c r="BN653" s="58"/>
      <c r="BO653" s="58"/>
      <c r="BP653" s="58"/>
    </row>
    <row r="654">
      <c r="BC654" s="58"/>
      <c r="BD654" s="58"/>
      <c r="BE654" s="58"/>
      <c r="BF654" s="58"/>
      <c r="BG654" s="58"/>
      <c r="BH654" s="58"/>
      <c r="BI654" s="58"/>
      <c r="BJ654" s="58"/>
      <c r="BK654" s="58"/>
      <c r="BL654" s="58"/>
      <c r="BM654" s="58"/>
      <c r="BN654" s="58"/>
      <c r="BO654" s="58"/>
      <c r="BP654" s="58"/>
    </row>
    <row r="655">
      <c r="BC655" s="58"/>
      <c r="BD655" s="58"/>
      <c r="BE655" s="58"/>
      <c r="BF655" s="58"/>
      <c r="BG655" s="58"/>
      <c r="BH655" s="58"/>
      <c r="BI655" s="58"/>
      <c r="BJ655" s="58"/>
      <c r="BK655" s="58"/>
      <c r="BL655" s="58"/>
      <c r="BM655" s="58"/>
      <c r="BN655" s="58"/>
      <c r="BO655" s="58"/>
      <c r="BP655" s="58"/>
    </row>
    <row r="656">
      <c r="BC656" s="58"/>
      <c r="BD656" s="58"/>
      <c r="BE656" s="58"/>
      <c r="BF656" s="58"/>
      <c r="BG656" s="58"/>
      <c r="BH656" s="58"/>
      <c r="BI656" s="58"/>
      <c r="BJ656" s="58"/>
      <c r="BK656" s="58"/>
      <c r="BL656" s="58"/>
      <c r="BM656" s="58"/>
      <c r="BN656" s="58"/>
      <c r="BO656" s="58"/>
      <c r="BP656" s="58"/>
    </row>
    <row r="657">
      <c r="BC657" s="58"/>
      <c r="BD657" s="58"/>
      <c r="BE657" s="58"/>
      <c r="BF657" s="58"/>
      <c r="BG657" s="58"/>
      <c r="BH657" s="58"/>
      <c r="BI657" s="58"/>
      <c r="BJ657" s="58"/>
      <c r="BK657" s="58"/>
      <c r="BL657" s="58"/>
      <c r="BM657" s="58"/>
      <c r="BN657" s="58"/>
      <c r="BO657" s="58"/>
      <c r="BP657" s="58"/>
    </row>
    <row r="658">
      <c r="BC658" s="58"/>
      <c r="BD658" s="58"/>
      <c r="BE658" s="58"/>
      <c r="BF658" s="58"/>
      <c r="BG658" s="58"/>
      <c r="BH658" s="58"/>
      <c r="BI658" s="58"/>
      <c r="BJ658" s="58"/>
      <c r="BK658" s="58"/>
      <c r="BL658" s="58"/>
      <c r="BM658" s="58"/>
      <c r="BN658" s="58"/>
      <c r="BO658" s="58"/>
      <c r="BP658" s="58"/>
    </row>
    <row r="659">
      <c r="BC659" s="58"/>
      <c r="BD659" s="58"/>
      <c r="BE659" s="58"/>
      <c r="BF659" s="58"/>
      <c r="BG659" s="58"/>
      <c r="BH659" s="58"/>
      <c r="BI659" s="58"/>
      <c r="BJ659" s="58"/>
      <c r="BK659" s="58"/>
      <c r="BL659" s="58"/>
      <c r="BM659" s="58"/>
      <c r="BN659" s="58"/>
      <c r="BO659" s="58"/>
      <c r="BP659" s="58"/>
    </row>
    <row r="660">
      <c r="BC660" s="58"/>
      <c r="BD660" s="58"/>
      <c r="BE660" s="58"/>
      <c r="BF660" s="58"/>
      <c r="BG660" s="58"/>
      <c r="BH660" s="58"/>
      <c r="BI660" s="58"/>
      <c r="BJ660" s="58"/>
      <c r="BK660" s="58"/>
      <c r="BL660" s="58"/>
      <c r="BM660" s="58"/>
      <c r="BN660" s="58"/>
      <c r="BO660" s="58"/>
      <c r="BP660" s="58"/>
    </row>
    <row r="661">
      <c r="BC661" s="58"/>
      <c r="BD661" s="58"/>
      <c r="BE661" s="58"/>
      <c r="BF661" s="58"/>
      <c r="BG661" s="58"/>
      <c r="BH661" s="58"/>
      <c r="BI661" s="58"/>
      <c r="BJ661" s="58"/>
      <c r="BK661" s="58"/>
      <c r="BL661" s="58"/>
      <c r="BM661" s="58"/>
      <c r="BN661" s="58"/>
      <c r="BO661" s="58"/>
      <c r="BP661" s="58"/>
    </row>
    <row r="662">
      <c r="BC662" s="58"/>
      <c r="BD662" s="58"/>
      <c r="BE662" s="58"/>
      <c r="BF662" s="58"/>
      <c r="BG662" s="58"/>
      <c r="BH662" s="58"/>
      <c r="BI662" s="58"/>
      <c r="BJ662" s="58"/>
      <c r="BK662" s="58"/>
      <c r="BL662" s="58"/>
      <c r="BM662" s="58"/>
      <c r="BN662" s="58"/>
      <c r="BO662" s="58"/>
      <c r="BP662" s="58"/>
    </row>
    <row r="663">
      <c r="BC663" s="58"/>
      <c r="BD663" s="58"/>
      <c r="BE663" s="58"/>
      <c r="BF663" s="58"/>
      <c r="BG663" s="58"/>
      <c r="BH663" s="58"/>
      <c r="BI663" s="58"/>
      <c r="BJ663" s="58"/>
      <c r="BK663" s="58"/>
      <c r="BL663" s="58"/>
      <c r="BM663" s="58"/>
      <c r="BN663" s="58"/>
      <c r="BO663" s="58"/>
      <c r="BP663" s="58"/>
    </row>
    <row r="664">
      <c r="BC664" s="58"/>
      <c r="BD664" s="58"/>
      <c r="BE664" s="58"/>
      <c r="BF664" s="58"/>
      <c r="BG664" s="58"/>
      <c r="BH664" s="58"/>
      <c r="BI664" s="58"/>
      <c r="BJ664" s="58"/>
      <c r="BK664" s="58"/>
      <c r="BL664" s="58"/>
      <c r="BM664" s="58"/>
      <c r="BN664" s="58"/>
      <c r="BO664" s="58"/>
      <c r="BP664" s="58"/>
    </row>
    <row r="665">
      <c r="BC665" s="58"/>
      <c r="BD665" s="58"/>
      <c r="BE665" s="58"/>
      <c r="BF665" s="58"/>
      <c r="BG665" s="58"/>
      <c r="BH665" s="58"/>
      <c r="BI665" s="58"/>
      <c r="BJ665" s="58"/>
      <c r="BK665" s="58"/>
      <c r="BL665" s="58"/>
      <c r="BM665" s="58"/>
      <c r="BN665" s="58"/>
      <c r="BO665" s="58"/>
      <c r="BP665" s="58"/>
    </row>
    <row r="666">
      <c r="BC666" s="58"/>
      <c r="BD666" s="58"/>
      <c r="BE666" s="58"/>
      <c r="BF666" s="58"/>
      <c r="BG666" s="58"/>
      <c r="BH666" s="58"/>
      <c r="BI666" s="58"/>
      <c r="BJ666" s="58"/>
      <c r="BK666" s="58"/>
      <c r="BL666" s="58"/>
      <c r="BM666" s="58"/>
      <c r="BN666" s="58"/>
      <c r="BO666" s="58"/>
      <c r="BP666" s="58"/>
    </row>
    <row r="667">
      <c r="BC667" s="58"/>
      <c r="BD667" s="58"/>
      <c r="BE667" s="58"/>
      <c r="BF667" s="58"/>
      <c r="BG667" s="58"/>
      <c r="BH667" s="58"/>
      <c r="BI667" s="58"/>
      <c r="BJ667" s="58"/>
      <c r="BK667" s="58"/>
      <c r="BL667" s="58"/>
      <c r="BM667" s="58"/>
      <c r="BN667" s="58"/>
      <c r="BO667" s="58"/>
      <c r="BP667" s="58"/>
    </row>
    <row r="668">
      <c r="BC668" s="58"/>
      <c r="BD668" s="58"/>
      <c r="BE668" s="58"/>
      <c r="BF668" s="58"/>
      <c r="BG668" s="58"/>
      <c r="BH668" s="58"/>
      <c r="BI668" s="58"/>
      <c r="BJ668" s="58"/>
      <c r="BK668" s="58"/>
      <c r="BL668" s="58"/>
      <c r="BM668" s="58"/>
      <c r="BN668" s="58"/>
      <c r="BO668" s="58"/>
      <c r="BP668" s="58"/>
    </row>
    <row r="669">
      <c r="BC669" s="58"/>
      <c r="BD669" s="58"/>
      <c r="BE669" s="58"/>
      <c r="BF669" s="58"/>
      <c r="BG669" s="58"/>
      <c r="BH669" s="58"/>
      <c r="BI669" s="58"/>
      <c r="BJ669" s="58"/>
      <c r="BK669" s="58"/>
      <c r="BL669" s="58"/>
      <c r="BM669" s="58"/>
      <c r="BN669" s="58"/>
      <c r="BO669" s="58"/>
      <c r="BP669" s="58"/>
    </row>
    <row r="670">
      <c r="BC670" s="58"/>
      <c r="BD670" s="58"/>
      <c r="BE670" s="58"/>
      <c r="BF670" s="58"/>
      <c r="BG670" s="58"/>
      <c r="BH670" s="58"/>
      <c r="BI670" s="58"/>
      <c r="BJ670" s="58"/>
      <c r="BK670" s="58"/>
      <c r="BL670" s="58"/>
      <c r="BM670" s="58"/>
      <c r="BN670" s="58"/>
      <c r="BO670" s="58"/>
      <c r="BP670" s="58"/>
    </row>
    <row r="671">
      <c r="BC671" s="58"/>
      <c r="BD671" s="58"/>
      <c r="BE671" s="58"/>
      <c r="BF671" s="58"/>
      <c r="BG671" s="58"/>
      <c r="BH671" s="58"/>
      <c r="BI671" s="58"/>
      <c r="BJ671" s="58"/>
      <c r="BK671" s="58"/>
      <c r="BL671" s="58"/>
      <c r="BM671" s="58"/>
      <c r="BN671" s="58"/>
      <c r="BO671" s="58"/>
      <c r="BP671" s="58"/>
    </row>
    <row r="672">
      <c r="BC672" s="58"/>
      <c r="BD672" s="58"/>
      <c r="BE672" s="58"/>
      <c r="BF672" s="58"/>
      <c r="BG672" s="58"/>
      <c r="BH672" s="58"/>
      <c r="BI672" s="58"/>
      <c r="BJ672" s="58"/>
      <c r="BK672" s="58"/>
      <c r="BL672" s="58"/>
      <c r="BM672" s="58"/>
      <c r="BN672" s="58"/>
      <c r="BO672" s="58"/>
      <c r="BP672" s="58"/>
    </row>
    <row r="673">
      <c r="BC673" s="58"/>
      <c r="BD673" s="58"/>
      <c r="BE673" s="58"/>
      <c r="BF673" s="58"/>
      <c r="BG673" s="58"/>
      <c r="BH673" s="58"/>
      <c r="BI673" s="58"/>
      <c r="BJ673" s="58"/>
      <c r="BK673" s="58"/>
      <c r="BL673" s="58"/>
      <c r="BM673" s="58"/>
      <c r="BN673" s="58"/>
      <c r="BO673" s="58"/>
      <c r="BP673" s="58"/>
    </row>
    <row r="674">
      <c r="BC674" s="58"/>
      <c r="BD674" s="58"/>
      <c r="BE674" s="58"/>
      <c r="BF674" s="58"/>
      <c r="BG674" s="58"/>
      <c r="BH674" s="58"/>
      <c r="BI674" s="58"/>
      <c r="BJ674" s="58"/>
      <c r="BK674" s="58"/>
      <c r="BL674" s="58"/>
      <c r="BM674" s="58"/>
      <c r="BN674" s="58"/>
      <c r="BO674" s="58"/>
      <c r="BP674" s="58"/>
    </row>
    <row r="675">
      <c r="BC675" s="58"/>
      <c r="BD675" s="58"/>
      <c r="BE675" s="58"/>
      <c r="BF675" s="58"/>
      <c r="BG675" s="58"/>
      <c r="BH675" s="58"/>
      <c r="BI675" s="58"/>
      <c r="BJ675" s="58"/>
      <c r="BK675" s="58"/>
      <c r="BL675" s="58"/>
      <c r="BM675" s="58"/>
      <c r="BN675" s="58"/>
      <c r="BO675" s="58"/>
      <c r="BP675" s="58"/>
    </row>
    <row r="676">
      <c r="BC676" s="58"/>
      <c r="BD676" s="58"/>
      <c r="BE676" s="58"/>
      <c r="BF676" s="58"/>
      <c r="BG676" s="58"/>
      <c r="BH676" s="58"/>
      <c r="BI676" s="58"/>
      <c r="BJ676" s="58"/>
      <c r="BK676" s="58"/>
      <c r="BL676" s="58"/>
      <c r="BM676" s="58"/>
      <c r="BN676" s="58"/>
      <c r="BO676" s="58"/>
      <c r="BP676" s="58"/>
    </row>
    <row r="677">
      <c r="BC677" s="58"/>
      <c r="BD677" s="58"/>
      <c r="BE677" s="58"/>
      <c r="BF677" s="58"/>
      <c r="BG677" s="58"/>
      <c r="BH677" s="58"/>
      <c r="BI677" s="58"/>
      <c r="BJ677" s="58"/>
      <c r="BK677" s="58"/>
      <c r="BL677" s="58"/>
      <c r="BM677" s="58"/>
      <c r="BN677" s="58"/>
      <c r="BO677" s="58"/>
      <c r="BP677" s="58"/>
    </row>
    <row r="678">
      <c r="BC678" s="58"/>
      <c r="BD678" s="58"/>
      <c r="BE678" s="58"/>
      <c r="BF678" s="58"/>
      <c r="BG678" s="58"/>
      <c r="BH678" s="58"/>
      <c r="BI678" s="58"/>
      <c r="BJ678" s="58"/>
      <c r="BK678" s="58"/>
      <c r="BL678" s="58"/>
      <c r="BM678" s="58"/>
      <c r="BN678" s="58"/>
      <c r="BO678" s="58"/>
      <c r="BP678" s="58"/>
    </row>
    <row r="679">
      <c r="BC679" s="58"/>
      <c r="BD679" s="58"/>
      <c r="BE679" s="58"/>
      <c r="BF679" s="58"/>
      <c r="BG679" s="58"/>
      <c r="BH679" s="58"/>
      <c r="BI679" s="58"/>
      <c r="BJ679" s="58"/>
      <c r="BK679" s="58"/>
      <c r="BL679" s="58"/>
      <c r="BM679" s="58"/>
      <c r="BN679" s="58"/>
      <c r="BO679" s="58"/>
      <c r="BP679" s="58"/>
    </row>
    <row r="680">
      <c r="BC680" s="58"/>
      <c r="BD680" s="58"/>
      <c r="BE680" s="58"/>
      <c r="BF680" s="58"/>
      <c r="BG680" s="58"/>
      <c r="BH680" s="58"/>
      <c r="BI680" s="58"/>
      <c r="BJ680" s="58"/>
      <c r="BK680" s="58"/>
      <c r="BL680" s="58"/>
      <c r="BM680" s="58"/>
      <c r="BN680" s="58"/>
      <c r="BO680" s="58"/>
      <c r="BP680" s="58"/>
    </row>
    <row r="681">
      <c r="BC681" s="58"/>
      <c r="BD681" s="58"/>
      <c r="BE681" s="58"/>
      <c r="BF681" s="58"/>
      <c r="BG681" s="58"/>
      <c r="BH681" s="58"/>
      <c r="BI681" s="58"/>
      <c r="BJ681" s="58"/>
      <c r="BK681" s="58"/>
      <c r="BL681" s="58"/>
      <c r="BM681" s="58"/>
      <c r="BN681" s="58"/>
      <c r="BO681" s="58"/>
      <c r="BP681" s="58"/>
    </row>
    <row r="682">
      <c r="BC682" s="58"/>
      <c r="BD682" s="58"/>
      <c r="BE682" s="58"/>
      <c r="BF682" s="58"/>
      <c r="BG682" s="58"/>
      <c r="BH682" s="58"/>
      <c r="BI682" s="58"/>
      <c r="BJ682" s="58"/>
      <c r="BK682" s="58"/>
      <c r="BL682" s="58"/>
      <c r="BM682" s="58"/>
      <c r="BN682" s="58"/>
      <c r="BO682" s="58"/>
      <c r="BP682" s="58"/>
    </row>
    <row r="683">
      <c r="BC683" s="58"/>
      <c r="BD683" s="58"/>
      <c r="BE683" s="58"/>
      <c r="BF683" s="58"/>
      <c r="BG683" s="58"/>
      <c r="BH683" s="58"/>
      <c r="BI683" s="58"/>
      <c r="BJ683" s="58"/>
      <c r="BK683" s="58"/>
      <c r="BL683" s="58"/>
      <c r="BM683" s="58"/>
      <c r="BN683" s="58"/>
      <c r="BO683" s="58"/>
      <c r="BP683" s="58"/>
    </row>
    <row r="684">
      <c r="BC684" s="58"/>
      <c r="BD684" s="58"/>
      <c r="BE684" s="58"/>
      <c r="BF684" s="58"/>
      <c r="BG684" s="58"/>
      <c r="BH684" s="58"/>
      <c r="BI684" s="58"/>
      <c r="BJ684" s="58"/>
      <c r="BK684" s="58"/>
      <c r="BL684" s="58"/>
      <c r="BM684" s="58"/>
      <c r="BN684" s="58"/>
      <c r="BO684" s="58"/>
      <c r="BP684" s="58"/>
    </row>
    <row r="685">
      <c r="BC685" s="58"/>
      <c r="BD685" s="58"/>
      <c r="BE685" s="58"/>
      <c r="BF685" s="58"/>
      <c r="BG685" s="58"/>
      <c r="BH685" s="58"/>
      <c r="BI685" s="58"/>
      <c r="BJ685" s="58"/>
      <c r="BK685" s="58"/>
      <c r="BL685" s="58"/>
      <c r="BM685" s="58"/>
      <c r="BN685" s="58"/>
      <c r="BO685" s="58"/>
      <c r="BP685" s="58"/>
    </row>
    <row r="686">
      <c r="BC686" s="58"/>
      <c r="BD686" s="58"/>
      <c r="BE686" s="58"/>
      <c r="BF686" s="58"/>
      <c r="BG686" s="58"/>
      <c r="BH686" s="58"/>
      <c r="BI686" s="58"/>
      <c r="BJ686" s="58"/>
      <c r="BK686" s="58"/>
      <c r="BL686" s="58"/>
      <c r="BM686" s="58"/>
      <c r="BN686" s="58"/>
      <c r="BO686" s="58"/>
      <c r="BP686" s="58"/>
    </row>
    <row r="687">
      <c r="BC687" s="58"/>
      <c r="BD687" s="58"/>
      <c r="BE687" s="58"/>
      <c r="BF687" s="58"/>
      <c r="BG687" s="58"/>
      <c r="BH687" s="58"/>
      <c r="BI687" s="58"/>
      <c r="BJ687" s="58"/>
      <c r="BK687" s="58"/>
      <c r="BL687" s="58"/>
      <c r="BM687" s="58"/>
      <c r="BN687" s="58"/>
      <c r="BO687" s="58"/>
      <c r="BP687" s="58"/>
    </row>
    <row r="688">
      <c r="BC688" s="58"/>
      <c r="BD688" s="58"/>
      <c r="BE688" s="58"/>
      <c r="BF688" s="58"/>
      <c r="BG688" s="58"/>
      <c r="BH688" s="58"/>
      <c r="BI688" s="58"/>
      <c r="BJ688" s="58"/>
      <c r="BK688" s="58"/>
      <c r="BL688" s="58"/>
      <c r="BM688" s="58"/>
      <c r="BN688" s="58"/>
      <c r="BO688" s="58"/>
      <c r="BP688" s="58"/>
    </row>
    <row r="689">
      <c r="BC689" s="58"/>
      <c r="BD689" s="58"/>
      <c r="BE689" s="58"/>
      <c r="BF689" s="58"/>
      <c r="BG689" s="58"/>
      <c r="BH689" s="58"/>
      <c r="BI689" s="58"/>
      <c r="BJ689" s="58"/>
      <c r="BK689" s="58"/>
      <c r="BL689" s="58"/>
      <c r="BM689" s="58"/>
      <c r="BN689" s="58"/>
      <c r="BO689" s="58"/>
      <c r="BP689" s="58"/>
    </row>
    <row r="690">
      <c r="BC690" s="58"/>
      <c r="BD690" s="58"/>
      <c r="BE690" s="58"/>
      <c r="BF690" s="58"/>
      <c r="BG690" s="58"/>
      <c r="BH690" s="58"/>
      <c r="BI690" s="58"/>
      <c r="BJ690" s="58"/>
      <c r="BK690" s="58"/>
      <c r="BL690" s="58"/>
      <c r="BM690" s="58"/>
      <c r="BN690" s="58"/>
      <c r="BO690" s="58"/>
      <c r="BP690" s="58"/>
    </row>
    <row r="691">
      <c r="BC691" s="58"/>
      <c r="BD691" s="58"/>
      <c r="BE691" s="58"/>
      <c r="BF691" s="58"/>
      <c r="BG691" s="58"/>
      <c r="BH691" s="58"/>
      <c r="BI691" s="58"/>
      <c r="BJ691" s="58"/>
      <c r="BK691" s="58"/>
      <c r="BL691" s="58"/>
      <c r="BM691" s="58"/>
      <c r="BN691" s="58"/>
      <c r="BO691" s="58"/>
      <c r="BP691" s="58"/>
    </row>
    <row r="692">
      <c r="BC692" s="58"/>
      <c r="BD692" s="58"/>
      <c r="BE692" s="58"/>
      <c r="BF692" s="58"/>
      <c r="BG692" s="58"/>
      <c r="BH692" s="58"/>
      <c r="BI692" s="58"/>
      <c r="BJ692" s="58"/>
      <c r="BK692" s="58"/>
      <c r="BL692" s="58"/>
      <c r="BM692" s="58"/>
      <c r="BN692" s="58"/>
      <c r="BO692" s="58"/>
      <c r="BP692" s="58"/>
    </row>
    <row r="693">
      <c r="BC693" s="58"/>
      <c r="BD693" s="58"/>
      <c r="BE693" s="58"/>
      <c r="BF693" s="58"/>
      <c r="BG693" s="58"/>
      <c r="BH693" s="58"/>
      <c r="BI693" s="58"/>
      <c r="BJ693" s="58"/>
      <c r="BK693" s="58"/>
      <c r="BL693" s="58"/>
      <c r="BM693" s="58"/>
      <c r="BN693" s="58"/>
      <c r="BO693" s="58"/>
      <c r="BP693" s="58"/>
    </row>
    <row r="694">
      <c r="BC694" s="58"/>
      <c r="BD694" s="58"/>
      <c r="BE694" s="58"/>
      <c r="BF694" s="58"/>
      <c r="BG694" s="58"/>
      <c r="BH694" s="58"/>
      <c r="BI694" s="58"/>
      <c r="BJ694" s="58"/>
      <c r="BK694" s="58"/>
      <c r="BL694" s="58"/>
      <c r="BM694" s="58"/>
      <c r="BN694" s="58"/>
      <c r="BO694" s="58"/>
      <c r="BP694" s="58"/>
    </row>
    <row r="695">
      <c r="BC695" s="58"/>
      <c r="BD695" s="58"/>
      <c r="BE695" s="58"/>
      <c r="BF695" s="58"/>
      <c r="BG695" s="58"/>
      <c r="BH695" s="58"/>
      <c r="BI695" s="58"/>
      <c r="BJ695" s="58"/>
      <c r="BK695" s="58"/>
      <c r="BL695" s="58"/>
      <c r="BM695" s="58"/>
      <c r="BN695" s="58"/>
      <c r="BO695" s="58"/>
      <c r="BP695" s="58"/>
    </row>
    <row r="696">
      <c r="BC696" s="58"/>
      <c r="BD696" s="58"/>
      <c r="BE696" s="58"/>
      <c r="BF696" s="58"/>
      <c r="BG696" s="58"/>
      <c r="BH696" s="58"/>
      <c r="BI696" s="58"/>
      <c r="BJ696" s="58"/>
      <c r="BK696" s="58"/>
      <c r="BL696" s="58"/>
      <c r="BM696" s="58"/>
      <c r="BN696" s="58"/>
      <c r="BO696" s="58"/>
      <c r="BP696" s="58"/>
    </row>
    <row r="697">
      <c r="BC697" s="58"/>
      <c r="BD697" s="58"/>
      <c r="BE697" s="58"/>
      <c r="BF697" s="58"/>
      <c r="BG697" s="58"/>
      <c r="BH697" s="58"/>
      <c r="BI697" s="58"/>
      <c r="BJ697" s="58"/>
      <c r="BK697" s="58"/>
      <c r="BL697" s="58"/>
      <c r="BM697" s="58"/>
      <c r="BN697" s="58"/>
      <c r="BO697" s="58"/>
      <c r="BP697" s="58"/>
    </row>
    <row r="698">
      <c r="BC698" s="58"/>
      <c r="BD698" s="58"/>
      <c r="BE698" s="58"/>
      <c r="BF698" s="58"/>
      <c r="BG698" s="58"/>
      <c r="BH698" s="58"/>
      <c r="BI698" s="58"/>
      <c r="BJ698" s="58"/>
      <c r="BK698" s="58"/>
      <c r="BL698" s="58"/>
      <c r="BM698" s="58"/>
      <c r="BN698" s="58"/>
      <c r="BO698" s="58"/>
      <c r="BP698" s="58"/>
    </row>
    <row r="699">
      <c r="BC699" s="58"/>
      <c r="BD699" s="58"/>
      <c r="BE699" s="58"/>
      <c r="BF699" s="58"/>
      <c r="BG699" s="58"/>
      <c r="BH699" s="58"/>
      <c r="BI699" s="58"/>
      <c r="BJ699" s="58"/>
      <c r="BK699" s="58"/>
      <c r="BL699" s="58"/>
      <c r="BM699" s="58"/>
      <c r="BN699" s="58"/>
      <c r="BO699" s="58"/>
      <c r="BP699" s="58"/>
    </row>
    <row r="700">
      <c r="BC700" s="58"/>
      <c r="BD700" s="58"/>
      <c r="BE700" s="58"/>
      <c r="BF700" s="58"/>
      <c r="BG700" s="58"/>
      <c r="BH700" s="58"/>
      <c r="BI700" s="58"/>
      <c r="BJ700" s="58"/>
      <c r="BK700" s="58"/>
      <c r="BL700" s="58"/>
      <c r="BM700" s="58"/>
      <c r="BN700" s="58"/>
      <c r="BO700" s="58"/>
      <c r="BP700" s="58"/>
    </row>
    <row r="701">
      <c r="BC701" s="58"/>
      <c r="BD701" s="58"/>
      <c r="BE701" s="58"/>
      <c r="BF701" s="58"/>
      <c r="BG701" s="58"/>
      <c r="BH701" s="58"/>
      <c r="BI701" s="58"/>
      <c r="BJ701" s="58"/>
      <c r="BK701" s="58"/>
      <c r="BL701" s="58"/>
      <c r="BM701" s="58"/>
      <c r="BN701" s="58"/>
      <c r="BO701" s="58"/>
      <c r="BP701" s="58"/>
    </row>
    <row r="702">
      <c r="BC702" s="58"/>
      <c r="BD702" s="58"/>
      <c r="BE702" s="58"/>
      <c r="BF702" s="58"/>
      <c r="BG702" s="58"/>
      <c r="BH702" s="58"/>
      <c r="BI702" s="58"/>
      <c r="BJ702" s="58"/>
      <c r="BK702" s="58"/>
      <c r="BL702" s="58"/>
      <c r="BM702" s="58"/>
      <c r="BN702" s="58"/>
      <c r="BO702" s="58"/>
      <c r="BP702" s="58"/>
    </row>
    <row r="703">
      <c r="BC703" s="58"/>
      <c r="BD703" s="58"/>
      <c r="BE703" s="58"/>
      <c r="BF703" s="58"/>
      <c r="BG703" s="58"/>
      <c r="BH703" s="58"/>
      <c r="BI703" s="58"/>
      <c r="BJ703" s="58"/>
      <c r="BK703" s="58"/>
      <c r="BL703" s="58"/>
      <c r="BM703" s="58"/>
      <c r="BN703" s="58"/>
      <c r="BO703" s="58"/>
      <c r="BP703" s="58"/>
    </row>
    <row r="704">
      <c r="BC704" s="58"/>
      <c r="BD704" s="58"/>
      <c r="BE704" s="58"/>
      <c r="BF704" s="58"/>
      <c r="BG704" s="58"/>
      <c r="BH704" s="58"/>
      <c r="BI704" s="58"/>
      <c r="BJ704" s="58"/>
      <c r="BK704" s="58"/>
      <c r="BL704" s="58"/>
      <c r="BM704" s="58"/>
      <c r="BN704" s="58"/>
      <c r="BO704" s="58"/>
      <c r="BP704" s="58"/>
    </row>
    <row r="705">
      <c r="BC705" s="58"/>
      <c r="BD705" s="58"/>
      <c r="BE705" s="58"/>
      <c r="BF705" s="58"/>
      <c r="BG705" s="58"/>
      <c r="BH705" s="58"/>
      <c r="BI705" s="58"/>
      <c r="BJ705" s="58"/>
      <c r="BK705" s="58"/>
      <c r="BL705" s="58"/>
      <c r="BM705" s="58"/>
      <c r="BN705" s="58"/>
      <c r="BO705" s="58"/>
      <c r="BP705" s="58"/>
    </row>
    <row r="706">
      <c r="BC706" s="58"/>
      <c r="BD706" s="58"/>
      <c r="BE706" s="58"/>
      <c r="BF706" s="58"/>
      <c r="BG706" s="58"/>
      <c r="BH706" s="58"/>
      <c r="BI706" s="58"/>
      <c r="BJ706" s="58"/>
      <c r="BK706" s="58"/>
      <c r="BL706" s="58"/>
      <c r="BM706" s="58"/>
      <c r="BN706" s="58"/>
      <c r="BO706" s="58"/>
      <c r="BP706" s="58"/>
    </row>
    <row r="707">
      <c r="BC707" s="58"/>
      <c r="BD707" s="58"/>
      <c r="BE707" s="58"/>
      <c r="BF707" s="58"/>
      <c r="BG707" s="58"/>
      <c r="BH707" s="58"/>
      <c r="BI707" s="58"/>
      <c r="BJ707" s="58"/>
      <c r="BK707" s="58"/>
      <c r="BL707" s="58"/>
      <c r="BM707" s="58"/>
      <c r="BN707" s="58"/>
      <c r="BO707" s="58"/>
      <c r="BP707" s="58"/>
    </row>
    <row r="708">
      <c r="BC708" s="58"/>
      <c r="BD708" s="58"/>
      <c r="BE708" s="58"/>
      <c r="BF708" s="58"/>
      <c r="BG708" s="58"/>
      <c r="BH708" s="58"/>
      <c r="BI708" s="58"/>
      <c r="BJ708" s="58"/>
      <c r="BK708" s="58"/>
      <c r="BL708" s="58"/>
      <c r="BM708" s="58"/>
      <c r="BN708" s="58"/>
      <c r="BO708" s="58"/>
      <c r="BP708" s="58"/>
    </row>
    <row r="709">
      <c r="BC709" s="58"/>
      <c r="BD709" s="58"/>
      <c r="BE709" s="58"/>
      <c r="BF709" s="58"/>
      <c r="BG709" s="58"/>
      <c r="BH709" s="58"/>
      <c r="BI709" s="58"/>
      <c r="BJ709" s="58"/>
      <c r="BK709" s="58"/>
      <c r="BL709" s="58"/>
      <c r="BM709" s="58"/>
      <c r="BN709" s="58"/>
      <c r="BO709" s="58"/>
      <c r="BP709" s="58"/>
    </row>
    <row r="710">
      <c r="BC710" s="58"/>
      <c r="BD710" s="58"/>
      <c r="BE710" s="58"/>
      <c r="BF710" s="58"/>
      <c r="BG710" s="58"/>
      <c r="BH710" s="58"/>
      <c r="BI710" s="58"/>
      <c r="BJ710" s="58"/>
      <c r="BK710" s="58"/>
      <c r="BL710" s="58"/>
      <c r="BM710" s="58"/>
      <c r="BN710" s="58"/>
      <c r="BO710" s="58"/>
      <c r="BP710" s="58"/>
    </row>
    <row r="711">
      <c r="BC711" s="58"/>
      <c r="BD711" s="58"/>
      <c r="BE711" s="58"/>
      <c r="BF711" s="58"/>
      <c r="BG711" s="58"/>
      <c r="BH711" s="58"/>
      <c r="BI711" s="58"/>
      <c r="BJ711" s="58"/>
      <c r="BK711" s="58"/>
      <c r="BL711" s="58"/>
      <c r="BM711" s="58"/>
      <c r="BN711" s="58"/>
      <c r="BO711" s="58"/>
      <c r="BP711" s="58"/>
    </row>
    <row r="712">
      <c r="BC712" s="58"/>
      <c r="BD712" s="58"/>
      <c r="BE712" s="58"/>
      <c r="BF712" s="58"/>
      <c r="BG712" s="58"/>
      <c r="BH712" s="58"/>
      <c r="BI712" s="58"/>
      <c r="BJ712" s="58"/>
      <c r="BK712" s="58"/>
      <c r="BL712" s="58"/>
      <c r="BM712" s="58"/>
      <c r="BN712" s="58"/>
      <c r="BO712" s="58"/>
      <c r="BP712" s="58"/>
    </row>
    <row r="713">
      <c r="BC713" s="58"/>
      <c r="BD713" s="58"/>
      <c r="BE713" s="58"/>
      <c r="BF713" s="58"/>
      <c r="BG713" s="58"/>
      <c r="BH713" s="58"/>
      <c r="BI713" s="58"/>
      <c r="BJ713" s="58"/>
      <c r="BK713" s="58"/>
      <c r="BL713" s="58"/>
      <c r="BM713" s="58"/>
      <c r="BN713" s="58"/>
      <c r="BO713" s="58"/>
      <c r="BP713" s="58"/>
    </row>
    <row r="714">
      <c r="BC714" s="58"/>
      <c r="BD714" s="58"/>
      <c r="BE714" s="58"/>
      <c r="BF714" s="58"/>
      <c r="BG714" s="58"/>
      <c r="BH714" s="58"/>
      <c r="BI714" s="58"/>
      <c r="BJ714" s="58"/>
      <c r="BK714" s="58"/>
      <c r="BL714" s="58"/>
      <c r="BM714" s="58"/>
      <c r="BN714" s="58"/>
      <c r="BO714" s="58"/>
      <c r="BP714" s="58"/>
    </row>
    <row r="715">
      <c r="BC715" s="58"/>
      <c r="BD715" s="58"/>
      <c r="BE715" s="58"/>
      <c r="BF715" s="58"/>
      <c r="BG715" s="58"/>
      <c r="BH715" s="58"/>
      <c r="BI715" s="58"/>
      <c r="BJ715" s="58"/>
      <c r="BK715" s="58"/>
      <c r="BL715" s="58"/>
      <c r="BM715" s="58"/>
      <c r="BN715" s="58"/>
      <c r="BO715" s="58"/>
      <c r="BP715" s="58"/>
    </row>
    <row r="716">
      <c r="BC716" s="58"/>
      <c r="BD716" s="58"/>
      <c r="BE716" s="58"/>
      <c r="BF716" s="58"/>
      <c r="BG716" s="58"/>
      <c r="BH716" s="58"/>
      <c r="BI716" s="58"/>
      <c r="BJ716" s="58"/>
      <c r="BK716" s="58"/>
      <c r="BL716" s="58"/>
      <c r="BM716" s="58"/>
      <c r="BN716" s="58"/>
      <c r="BO716" s="58"/>
      <c r="BP716" s="58"/>
    </row>
    <row r="717">
      <c r="BC717" s="58"/>
      <c r="BD717" s="58"/>
      <c r="BE717" s="58"/>
      <c r="BF717" s="58"/>
      <c r="BG717" s="58"/>
      <c r="BH717" s="58"/>
      <c r="BI717" s="58"/>
      <c r="BJ717" s="58"/>
      <c r="BK717" s="58"/>
      <c r="BL717" s="58"/>
      <c r="BM717" s="58"/>
      <c r="BN717" s="58"/>
      <c r="BO717" s="58"/>
      <c r="BP717" s="58"/>
    </row>
    <row r="718">
      <c r="BC718" s="58"/>
      <c r="BD718" s="58"/>
      <c r="BE718" s="58"/>
      <c r="BF718" s="58"/>
      <c r="BG718" s="58"/>
      <c r="BH718" s="58"/>
      <c r="BI718" s="58"/>
      <c r="BJ718" s="58"/>
      <c r="BK718" s="58"/>
      <c r="BL718" s="58"/>
      <c r="BM718" s="58"/>
      <c r="BN718" s="58"/>
      <c r="BO718" s="58"/>
      <c r="BP718" s="58"/>
    </row>
    <row r="719">
      <c r="BC719" s="58"/>
      <c r="BD719" s="58"/>
      <c r="BE719" s="58"/>
      <c r="BF719" s="58"/>
      <c r="BG719" s="58"/>
      <c r="BH719" s="58"/>
      <c r="BI719" s="58"/>
      <c r="BJ719" s="58"/>
      <c r="BK719" s="58"/>
      <c r="BL719" s="58"/>
      <c r="BM719" s="58"/>
      <c r="BN719" s="58"/>
      <c r="BO719" s="58"/>
      <c r="BP719" s="58"/>
    </row>
    <row r="720">
      <c r="BC720" s="58"/>
      <c r="BD720" s="58"/>
      <c r="BE720" s="58"/>
      <c r="BF720" s="58"/>
      <c r="BG720" s="58"/>
      <c r="BH720" s="58"/>
      <c r="BI720" s="58"/>
      <c r="BJ720" s="58"/>
      <c r="BK720" s="58"/>
      <c r="BL720" s="58"/>
      <c r="BM720" s="58"/>
      <c r="BN720" s="58"/>
      <c r="BO720" s="58"/>
      <c r="BP720" s="58"/>
    </row>
    <row r="721">
      <c r="BC721" s="58"/>
      <c r="BD721" s="58"/>
      <c r="BE721" s="58"/>
      <c r="BF721" s="58"/>
      <c r="BG721" s="58"/>
      <c r="BH721" s="58"/>
      <c r="BI721" s="58"/>
      <c r="BJ721" s="58"/>
      <c r="BK721" s="58"/>
      <c r="BL721" s="58"/>
      <c r="BM721" s="58"/>
      <c r="BN721" s="58"/>
      <c r="BO721" s="58"/>
      <c r="BP721" s="58"/>
    </row>
    <row r="722">
      <c r="BC722" s="58"/>
      <c r="BD722" s="58"/>
      <c r="BE722" s="58"/>
      <c r="BF722" s="58"/>
      <c r="BG722" s="58"/>
      <c r="BH722" s="58"/>
      <c r="BI722" s="58"/>
      <c r="BJ722" s="58"/>
      <c r="BK722" s="58"/>
      <c r="BL722" s="58"/>
      <c r="BM722" s="58"/>
      <c r="BN722" s="58"/>
      <c r="BO722" s="58"/>
      <c r="BP722" s="58"/>
    </row>
    <row r="723">
      <c r="BC723" s="58"/>
      <c r="BD723" s="58"/>
      <c r="BE723" s="58"/>
      <c r="BF723" s="58"/>
      <c r="BG723" s="58"/>
      <c r="BH723" s="58"/>
      <c r="BI723" s="58"/>
      <c r="BJ723" s="58"/>
      <c r="BK723" s="58"/>
      <c r="BL723" s="58"/>
      <c r="BM723" s="58"/>
      <c r="BN723" s="58"/>
      <c r="BO723" s="58"/>
      <c r="BP723" s="58"/>
    </row>
    <row r="724">
      <c r="BC724" s="58"/>
      <c r="BD724" s="58"/>
      <c r="BE724" s="58"/>
      <c r="BF724" s="58"/>
      <c r="BG724" s="58"/>
      <c r="BH724" s="58"/>
      <c r="BI724" s="58"/>
      <c r="BJ724" s="58"/>
      <c r="BK724" s="58"/>
      <c r="BL724" s="58"/>
      <c r="BM724" s="58"/>
      <c r="BN724" s="58"/>
      <c r="BO724" s="58"/>
      <c r="BP724" s="58"/>
    </row>
    <row r="725">
      <c r="BC725" s="58"/>
      <c r="BD725" s="58"/>
      <c r="BE725" s="58"/>
      <c r="BF725" s="58"/>
      <c r="BG725" s="58"/>
      <c r="BH725" s="58"/>
      <c r="BI725" s="58"/>
      <c r="BJ725" s="58"/>
      <c r="BK725" s="58"/>
      <c r="BL725" s="58"/>
      <c r="BM725" s="58"/>
      <c r="BN725" s="58"/>
      <c r="BO725" s="58"/>
      <c r="BP725" s="58"/>
    </row>
    <row r="726">
      <c r="BC726" s="58"/>
      <c r="BD726" s="58"/>
      <c r="BE726" s="58"/>
      <c r="BF726" s="58"/>
      <c r="BG726" s="58"/>
      <c r="BH726" s="58"/>
      <c r="BI726" s="58"/>
      <c r="BJ726" s="58"/>
      <c r="BK726" s="58"/>
      <c r="BL726" s="58"/>
      <c r="BM726" s="58"/>
      <c r="BN726" s="58"/>
      <c r="BO726" s="58"/>
      <c r="BP726" s="58"/>
    </row>
    <row r="727">
      <c r="BC727" s="58"/>
      <c r="BD727" s="58"/>
      <c r="BE727" s="58"/>
      <c r="BF727" s="58"/>
      <c r="BG727" s="58"/>
      <c r="BH727" s="58"/>
      <c r="BI727" s="58"/>
      <c r="BJ727" s="58"/>
      <c r="BK727" s="58"/>
      <c r="BL727" s="58"/>
      <c r="BM727" s="58"/>
      <c r="BN727" s="58"/>
      <c r="BO727" s="58"/>
      <c r="BP727" s="58"/>
    </row>
    <row r="728">
      <c r="BC728" s="58"/>
      <c r="BD728" s="58"/>
      <c r="BE728" s="58"/>
      <c r="BF728" s="58"/>
      <c r="BG728" s="58"/>
      <c r="BH728" s="58"/>
      <c r="BI728" s="58"/>
      <c r="BJ728" s="58"/>
      <c r="BK728" s="58"/>
      <c r="BL728" s="58"/>
      <c r="BM728" s="58"/>
      <c r="BN728" s="58"/>
      <c r="BO728" s="58"/>
      <c r="BP728" s="58"/>
    </row>
    <row r="729">
      <c r="BC729" s="58"/>
      <c r="BD729" s="58"/>
      <c r="BE729" s="58"/>
      <c r="BF729" s="58"/>
      <c r="BG729" s="58"/>
      <c r="BH729" s="58"/>
      <c r="BI729" s="58"/>
      <c r="BJ729" s="58"/>
      <c r="BK729" s="58"/>
      <c r="BL729" s="58"/>
      <c r="BM729" s="58"/>
      <c r="BN729" s="58"/>
      <c r="BO729" s="58"/>
      <c r="BP729" s="58"/>
    </row>
    <row r="730">
      <c r="BC730" s="58"/>
      <c r="BD730" s="58"/>
      <c r="BE730" s="58"/>
      <c r="BF730" s="58"/>
      <c r="BG730" s="58"/>
      <c r="BH730" s="58"/>
      <c r="BI730" s="58"/>
      <c r="BJ730" s="58"/>
      <c r="BK730" s="58"/>
      <c r="BL730" s="58"/>
      <c r="BM730" s="58"/>
      <c r="BN730" s="58"/>
      <c r="BO730" s="58"/>
      <c r="BP730" s="58"/>
    </row>
    <row r="731">
      <c r="BC731" s="58"/>
      <c r="BD731" s="58"/>
      <c r="BE731" s="58"/>
      <c r="BF731" s="58"/>
      <c r="BG731" s="58"/>
      <c r="BH731" s="58"/>
      <c r="BI731" s="58"/>
      <c r="BJ731" s="58"/>
      <c r="BK731" s="58"/>
      <c r="BL731" s="58"/>
      <c r="BM731" s="58"/>
      <c r="BN731" s="58"/>
      <c r="BO731" s="58"/>
      <c r="BP731" s="58"/>
    </row>
    <row r="732">
      <c r="BC732" s="58"/>
      <c r="BD732" s="58"/>
      <c r="BE732" s="58"/>
      <c r="BF732" s="58"/>
      <c r="BG732" s="58"/>
      <c r="BH732" s="58"/>
      <c r="BI732" s="58"/>
      <c r="BJ732" s="58"/>
      <c r="BK732" s="58"/>
      <c r="BL732" s="58"/>
      <c r="BM732" s="58"/>
      <c r="BN732" s="58"/>
      <c r="BO732" s="58"/>
      <c r="BP732" s="58"/>
    </row>
    <row r="733">
      <c r="BC733" s="58"/>
      <c r="BD733" s="58"/>
      <c r="BE733" s="58"/>
      <c r="BF733" s="58"/>
      <c r="BG733" s="58"/>
      <c r="BH733" s="58"/>
      <c r="BI733" s="58"/>
      <c r="BJ733" s="58"/>
      <c r="BK733" s="58"/>
      <c r="BL733" s="58"/>
      <c r="BM733" s="58"/>
      <c r="BN733" s="58"/>
      <c r="BO733" s="58"/>
      <c r="BP733" s="58"/>
    </row>
    <row r="734">
      <c r="BC734" s="58"/>
      <c r="BD734" s="58"/>
      <c r="BE734" s="58"/>
      <c r="BF734" s="58"/>
      <c r="BG734" s="58"/>
      <c r="BH734" s="58"/>
      <c r="BI734" s="58"/>
      <c r="BJ734" s="58"/>
      <c r="BK734" s="58"/>
      <c r="BL734" s="58"/>
      <c r="BM734" s="58"/>
      <c r="BN734" s="58"/>
      <c r="BO734" s="58"/>
      <c r="BP734" s="58"/>
    </row>
    <row r="735">
      <c r="BC735" s="58"/>
      <c r="BD735" s="58"/>
      <c r="BE735" s="58"/>
      <c r="BF735" s="58"/>
      <c r="BG735" s="58"/>
      <c r="BH735" s="58"/>
      <c r="BI735" s="58"/>
      <c r="BJ735" s="58"/>
      <c r="BK735" s="58"/>
      <c r="BL735" s="58"/>
      <c r="BM735" s="58"/>
      <c r="BN735" s="58"/>
      <c r="BO735" s="58"/>
      <c r="BP735" s="58"/>
    </row>
    <row r="736">
      <c r="BC736" s="58"/>
      <c r="BD736" s="58"/>
      <c r="BE736" s="58"/>
      <c r="BF736" s="58"/>
      <c r="BG736" s="58"/>
      <c r="BH736" s="58"/>
      <c r="BI736" s="58"/>
      <c r="BJ736" s="58"/>
      <c r="BK736" s="58"/>
      <c r="BL736" s="58"/>
      <c r="BM736" s="58"/>
      <c r="BN736" s="58"/>
      <c r="BO736" s="58"/>
      <c r="BP736" s="58"/>
    </row>
    <row r="737">
      <c r="BC737" s="58"/>
      <c r="BD737" s="58"/>
      <c r="BE737" s="58"/>
      <c r="BF737" s="58"/>
      <c r="BG737" s="58"/>
      <c r="BH737" s="58"/>
      <c r="BI737" s="58"/>
      <c r="BJ737" s="58"/>
      <c r="BK737" s="58"/>
      <c r="BL737" s="58"/>
      <c r="BM737" s="58"/>
      <c r="BN737" s="58"/>
      <c r="BO737" s="58"/>
      <c r="BP737" s="58"/>
    </row>
    <row r="738">
      <c r="BC738" s="58"/>
      <c r="BD738" s="58"/>
      <c r="BE738" s="58"/>
      <c r="BF738" s="58"/>
      <c r="BG738" s="58"/>
      <c r="BH738" s="58"/>
      <c r="BI738" s="58"/>
      <c r="BJ738" s="58"/>
      <c r="BK738" s="58"/>
      <c r="BL738" s="58"/>
      <c r="BM738" s="58"/>
      <c r="BN738" s="58"/>
      <c r="BO738" s="58"/>
      <c r="BP738" s="58"/>
    </row>
    <row r="739">
      <c r="BC739" s="58"/>
      <c r="BD739" s="58"/>
      <c r="BE739" s="58"/>
      <c r="BF739" s="58"/>
      <c r="BG739" s="58"/>
      <c r="BH739" s="58"/>
      <c r="BI739" s="58"/>
      <c r="BJ739" s="58"/>
      <c r="BK739" s="58"/>
      <c r="BL739" s="58"/>
      <c r="BM739" s="58"/>
      <c r="BN739" s="58"/>
      <c r="BO739" s="58"/>
      <c r="BP739" s="58"/>
    </row>
    <row r="740">
      <c r="BC740" s="58"/>
      <c r="BD740" s="58"/>
      <c r="BE740" s="58"/>
      <c r="BF740" s="58"/>
      <c r="BG740" s="58"/>
      <c r="BH740" s="58"/>
      <c r="BI740" s="58"/>
      <c r="BJ740" s="58"/>
      <c r="BK740" s="58"/>
      <c r="BL740" s="58"/>
      <c r="BM740" s="58"/>
      <c r="BN740" s="58"/>
      <c r="BO740" s="58"/>
      <c r="BP740" s="58"/>
    </row>
    <row r="741">
      <c r="BC741" s="58"/>
      <c r="BD741" s="58"/>
      <c r="BE741" s="58"/>
      <c r="BF741" s="58"/>
      <c r="BG741" s="58"/>
      <c r="BH741" s="58"/>
      <c r="BI741" s="58"/>
      <c r="BJ741" s="58"/>
      <c r="BK741" s="58"/>
      <c r="BL741" s="58"/>
      <c r="BM741" s="58"/>
      <c r="BN741" s="58"/>
      <c r="BO741" s="58"/>
      <c r="BP741" s="58"/>
    </row>
    <row r="742">
      <c r="BC742" s="58"/>
      <c r="BD742" s="58"/>
      <c r="BE742" s="58"/>
      <c r="BF742" s="58"/>
      <c r="BG742" s="58"/>
      <c r="BH742" s="58"/>
      <c r="BI742" s="58"/>
      <c r="BJ742" s="58"/>
      <c r="BK742" s="58"/>
      <c r="BL742" s="58"/>
      <c r="BM742" s="58"/>
      <c r="BN742" s="58"/>
      <c r="BO742" s="58"/>
      <c r="BP742" s="58"/>
    </row>
    <row r="743">
      <c r="BC743" s="58"/>
      <c r="BD743" s="58"/>
      <c r="BE743" s="58"/>
      <c r="BF743" s="58"/>
      <c r="BG743" s="58"/>
      <c r="BH743" s="58"/>
      <c r="BI743" s="58"/>
      <c r="BJ743" s="58"/>
      <c r="BK743" s="58"/>
      <c r="BL743" s="58"/>
      <c r="BM743" s="58"/>
      <c r="BN743" s="58"/>
      <c r="BO743" s="58"/>
      <c r="BP743" s="58"/>
    </row>
    <row r="744">
      <c r="BC744" s="58"/>
      <c r="BD744" s="58"/>
      <c r="BE744" s="58"/>
      <c r="BF744" s="58"/>
      <c r="BG744" s="58"/>
      <c r="BH744" s="58"/>
      <c r="BI744" s="58"/>
      <c r="BJ744" s="58"/>
      <c r="BK744" s="58"/>
      <c r="BL744" s="58"/>
      <c r="BM744" s="58"/>
      <c r="BN744" s="58"/>
      <c r="BO744" s="58"/>
      <c r="BP744" s="58"/>
    </row>
    <row r="745">
      <c r="BC745" s="58"/>
      <c r="BD745" s="58"/>
      <c r="BE745" s="58"/>
      <c r="BF745" s="58"/>
      <c r="BG745" s="58"/>
      <c r="BH745" s="58"/>
      <c r="BI745" s="58"/>
      <c r="BJ745" s="58"/>
      <c r="BK745" s="58"/>
      <c r="BL745" s="58"/>
      <c r="BM745" s="58"/>
      <c r="BN745" s="58"/>
      <c r="BO745" s="58"/>
      <c r="BP745" s="58"/>
    </row>
    <row r="746">
      <c r="BC746" s="58"/>
      <c r="BD746" s="58"/>
      <c r="BE746" s="58"/>
      <c r="BF746" s="58"/>
      <c r="BG746" s="58"/>
      <c r="BH746" s="58"/>
      <c r="BI746" s="58"/>
      <c r="BJ746" s="58"/>
      <c r="BK746" s="58"/>
      <c r="BL746" s="58"/>
      <c r="BM746" s="58"/>
      <c r="BN746" s="58"/>
      <c r="BO746" s="58"/>
      <c r="BP746" s="58"/>
    </row>
    <row r="747">
      <c r="BC747" s="58"/>
      <c r="BD747" s="58"/>
      <c r="BE747" s="58"/>
      <c r="BF747" s="58"/>
      <c r="BG747" s="58"/>
      <c r="BH747" s="58"/>
      <c r="BI747" s="58"/>
      <c r="BJ747" s="58"/>
      <c r="BK747" s="58"/>
      <c r="BL747" s="58"/>
      <c r="BM747" s="58"/>
      <c r="BN747" s="58"/>
      <c r="BO747" s="58"/>
      <c r="BP747" s="58"/>
    </row>
    <row r="748">
      <c r="BC748" s="58"/>
      <c r="BD748" s="58"/>
      <c r="BE748" s="58"/>
      <c r="BF748" s="58"/>
      <c r="BG748" s="58"/>
      <c r="BH748" s="58"/>
      <c r="BI748" s="58"/>
      <c r="BJ748" s="58"/>
      <c r="BK748" s="58"/>
      <c r="BL748" s="58"/>
      <c r="BM748" s="58"/>
      <c r="BN748" s="58"/>
      <c r="BO748" s="58"/>
      <c r="BP748" s="58"/>
    </row>
    <row r="749">
      <c r="BC749" s="58"/>
      <c r="BD749" s="58"/>
      <c r="BE749" s="58"/>
      <c r="BF749" s="58"/>
      <c r="BG749" s="58"/>
      <c r="BH749" s="58"/>
      <c r="BI749" s="58"/>
      <c r="BJ749" s="58"/>
      <c r="BK749" s="58"/>
      <c r="BL749" s="58"/>
      <c r="BM749" s="58"/>
      <c r="BN749" s="58"/>
      <c r="BO749" s="58"/>
      <c r="BP749" s="58"/>
    </row>
    <row r="750">
      <c r="BC750" s="58"/>
      <c r="BD750" s="58"/>
      <c r="BE750" s="58"/>
      <c r="BF750" s="58"/>
      <c r="BG750" s="58"/>
      <c r="BH750" s="58"/>
      <c r="BI750" s="58"/>
      <c r="BJ750" s="58"/>
      <c r="BK750" s="58"/>
      <c r="BL750" s="58"/>
      <c r="BM750" s="58"/>
      <c r="BN750" s="58"/>
      <c r="BO750" s="58"/>
      <c r="BP750" s="58"/>
    </row>
    <row r="751">
      <c r="BC751" s="58"/>
      <c r="BD751" s="58"/>
      <c r="BE751" s="58"/>
      <c r="BF751" s="58"/>
      <c r="BG751" s="58"/>
      <c r="BH751" s="58"/>
      <c r="BI751" s="58"/>
      <c r="BJ751" s="58"/>
      <c r="BK751" s="58"/>
      <c r="BL751" s="58"/>
      <c r="BM751" s="58"/>
      <c r="BN751" s="58"/>
      <c r="BO751" s="58"/>
      <c r="BP751" s="58"/>
    </row>
    <row r="752">
      <c r="BC752" s="58"/>
      <c r="BD752" s="58"/>
      <c r="BE752" s="58"/>
      <c r="BF752" s="58"/>
      <c r="BG752" s="58"/>
      <c r="BH752" s="58"/>
      <c r="BI752" s="58"/>
      <c r="BJ752" s="58"/>
      <c r="BK752" s="58"/>
      <c r="BL752" s="58"/>
      <c r="BM752" s="58"/>
      <c r="BN752" s="58"/>
      <c r="BO752" s="58"/>
      <c r="BP752" s="58"/>
    </row>
    <row r="753">
      <c r="BC753" s="58"/>
      <c r="BD753" s="58"/>
      <c r="BE753" s="58"/>
      <c r="BF753" s="58"/>
      <c r="BG753" s="58"/>
      <c r="BH753" s="58"/>
      <c r="BI753" s="58"/>
      <c r="BJ753" s="58"/>
      <c r="BK753" s="58"/>
      <c r="BL753" s="58"/>
      <c r="BM753" s="58"/>
      <c r="BN753" s="58"/>
      <c r="BO753" s="58"/>
      <c r="BP753" s="58"/>
    </row>
    <row r="754">
      <c r="BC754" s="58"/>
      <c r="BD754" s="58"/>
      <c r="BE754" s="58"/>
      <c r="BF754" s="58"/>
      <c r="BG754" s="58"/>
      <c r="BH754" s="58"/>
      <c r="BI754" s="58"/>
      <c r="BJ754" s="58"/>
      <c r="BK754" s="58"/>
      <c r="BL754" s="58"/>
      <c r="BM754" s="58"/>
      <c r="BN754" s="58"/>
      <c r="BO754" s="58"/>
      <c r="BP754" s="58"/>
    </row>
    <row r="755">
      <c r="BC755" s="58"/>
      <c r="BD755" s="58"/>
      <c r="BE755" s="58"/>
      <c r="BF755" s="58"/>
      <c r="BG755" s="58"/>
      <c r="BH755" s="58"/>
      <c r="BI755" s="58"/>
      <c r="BJ755" s="58"/>
      <c r="BK755" s="58"/>
      <c r="BL755" s="58"/>
      <c r="BM755" s="58"/>
      <c r="BN755" s="58"/>
      <c r="BO755" s="58"/>
      <c r="BP755" s="58"/>
    </row>
    <row r="756">
      <c r="BC756" s="58"/>
      <c r="BD756" s="58"/>
      <c r="BE756" s="58"/>
      <c r="BF756" s="58"/>
      <c r="BG756" s="58"/>
      <c r="BH756" s="58"/>
      <c r="BI756" s="58"/>
      <c r="BJ756" s="58"/>
      <c r="BK756" s="58"/>
      <c r="BL756" s="58"/>
      <c r="BM756" s="58"/>
      <c r="BN756" s="58"/>
      <c r="BO756" s="58"/>
      <c r="BP756" s="58"/>
    </row>
    <row r="757">
      <c r="BC757" s="58"/>
      <c r="BD757" s="58"/>
      <c r="BE757" s="58"/>
      <c r="BF757" s="58"/>
      <c r="BG757" s="58"/>
      <c r="BH757" s="58"/>
      <c r="BI757" s="58"/>
      <c r="BJ757" s="58"/>
      <c r="BK757" s="58"/>
      <c r="BL757" s="58"/>
      <c r="BM757" s="58"/>
      <c r="BN757" s="58"/>
      <c r="BO757" s="58"/>
      <c r="BP757" s="58"/>
    </row>
    <row r="758">
      <c r="BC758" s="58"/>
      <c r="BD758" s="58"/>
      <c r="BE758" s="58"/>
      <c r="BF758" s="58"/>
      <c r="BG758" s="58"/>
      <c r="BH758" s="58"/>
      <c r="BI758" s="58"/>
      <c r="BJ758" s="58"/>
      <c r="BK758" s="58"/>
      <c r="BL758" s="58"/>
      <c r="BM758" s="58"/>
      <c r="BN758" s="58"/>
      <c r="BO758" s="58"/>
      <c r="BP758" s="58"/>
    </row>
    <row r="759">
      <c r="BC759" s="58"/>
      <c r="BD759" s="58"/>
      <c r="BE759" s="58"/>
      <c r="BF759" s="58"/>
      <c r="BG759" s="58"/>
      <c r="BH759" s="58"/>
      <c r="BI759" s="58"/>
      <c r="BJ759" s="58"/>
      <c r="BK759" s="58"/>
      <c r="BL759" s="58"/>
      <c r="BM759" s="58"/>
      <c r="BN759" s="58"/>
      <c r="BO759" s="58"/>
      <c r="BP759" s="58"/>
    </row>
    <row r="760">
      <c r="BC760" s="58"/>
      <c r="BD760" s="58"/>
      <c r="BE760" s="58"/>
      <c r="BF760" s="58"/>
      <c r="BG760" s="58"/>
      <c r="BH760" s="58"/>
      <c r="BI760" s="58"/>
      <c r="BJ760" s="58"/>
      <c r="BK760" s="58"/>
      <c r="BL760" s="58"/>
      <c r="BM760" s="58"/>
      <c r="BN760" s="58"/>
      <c r="BO760" s="58"/>
      <c r="BP760" s="58"/>
    </row>
    <row r="761">
      <c r="BC761" s="58"/>
      <c r="BD761" s="58"/>
      <c r="BE761" s="58"/>
      <c r="BF761" s="58"/>
      <c r="BG761" s="58"/>
      <c r="BH761" s="58"/>
      <c r="BI761" s="58"/>
      <c r="BJ761" s="58"/>
      <c r="BK761" s="58"/>
      <c r="BL761" s="58"/>
      <c r="BM761" s="58"/>
      <c r="BN761" s="58"/>
      <c r="BO761" s="58"/>
      <c r="BP761" s="58"/>
    </row>
    <row r="762">
      <c r="BC762" s="58"/>
      <c r="BD762" s="58"/>
      <c r="BE762" s="58"/>
      <c r="BF762" s="58"/>
      <c r="BG762" s="58"/>
      <c r="BH762" s="58"/>
      <c r="BI762" s="58"/>
      <c r="BJ762" s="58"/>
      <c r="BK762" s="58"/>
      <c r="BL762" s="58"/>
      <c r="BM762" s="58"/>
      <c r="BN762" s="58"/>
      <c r="BO762" s="58"/>
      <c r="BP762" s="58"/>
    </row>
    <row r="763">
      <c r="BC763" s="58"/>
      <c r="BD763" s="58"/>
      <c r="BE763" s="58"/>
      <c r="BF763" s="58"/>
      <c r="BG763" s="58"/>
      <c r="BH763" s="58"/>
      <c r="BI763" s="58"/>
      <c r="BJ763" s="58"/>
      <c r="BK763" s="58"/>
      <c r="BL763" s="58"/>
      <c r="BM763" s="58"/>
      <c r="BN763" s="58"/>
      <c r="BO763" s="58"/>
      <c r="BP763" s="58"/>
    </row>
    <row r="764">
      <c r="BC764" s="58"/>
      <c r="BD764" s="58"/>
      <c r="BE764" s="58"/>
      <c r="BF764" s="58"/>
      <c r="BG764" s="58"/>
      <c r="BH764" s="58"/>
      <c r="BI764" s="58"/>
      <c r="BJ764" s="58"/>
      <c r="BK764" s="58"/>
      <c r="BL764" s="58"/>
      <c r="BM764" s="58"/>
      <c r="BN764" s="58"/>
      <c r="BO764" s="58"/>
      <c r="BP764" s="58"/>
    </row>
    <row r="765">
      <c r="BC765" s="58"/>
      <c r="BD765" s="58"/>
      <c r="BE765" s="58"/>
      <c r="BF765" s="58"/>
      <c r="BG765" s="58"/>
      <c r="BH765" s="58"/>
      <c r="BI765" s="58"/>
      <c r="BJ765" s="58"/>
      <c r="BK765" s="58"/>
      <c r="BL765" s="58"/>
      <c r="BM765" s="58"/>
      <c r="BN765" s="58"/>
      <c r="BO765" s="58"/>
      <c r="BP765" s="58"/>
    </row>
    <row r="766">
      <c r="BC766" s="58"/>
      <c r="BD766" s="58"/>
      <c r="BE766" s="58"/>
      <c r="BF766" s="58"/>
      <c r="BG766" s="58"/>
      <c r="BH766" s="58"/>
      <c r="BI766" s="58"/>
      <c r="BJ766" s="58"/>
      <c r="BK766" s="58"/>
      <c r="BL766" s="58"/>
      <c r="BM766" s="58"/>
      <c r="BN766" s="58"/>
      <c r="BO766" s="58"/>
      <c r="BP766" s="58"/>
    </row>
    <row r="767">
      <c r="BC767" s="58"/>
      <c r="BD767" s="58"/>
      <c r="BE767" s="58"/>
      <c r="BF767" s="58"/>
      <c r="BG767" s="58"/>
      <c r="BH767" s="58"/>
      <c r="BI767" s="58"/>
      <c r="BJ767" s="58"/>
      <c r="BK767" s="58"/>
      <c r="BL767" s="58"/>
      <c r="BM767" s="58"/>
      <c r="BN767" s="58"/>
      <c r="BO767" s="58"/>
      <c r="BP767" s="58"/>
    </row>
    <row r="768">
      <c r="BC768" s="58"/>
      <c r="BD768" s="58"/>
      <c r="BE768" s="58"/>
      <c r="BF768" s="58"/>
      <c r="BG768" s="58"/>
      <c r="BH768" s="58"/>
      <c r="BI768" s="58"/>
      <c r="BJ768" s="58"/>
      <c r="BK768" s="58"/>
      <c r="BL768" s="58"/>
      <c r="BM768" s="58"/>
      <c r="BN768" s="58"/>
      <c r="BO768" s="58"/>
      <c r="BP768" s="58"/>
    </row>
    <row r="769">
      <c r="BC769" s="58"/>
      <c r="BD769" s="58"/>
      <c r="BE769" s="58"/>
      <c r="BF769" s="58"/>
      <c r="BG769" s="58"/>
      <c r="BH769" s="58"/>
      <c r="BI769" s="58"/>
      <c r="BJ769" s="58"/>
      <c r="BK769" s="58"/>
      <c r="BL769" s="58"/>
      <c r="BM769" s="58"/>
      <c r="BN769" s="58"/>
      <c r="BO769" s="58"/>
      <c r="BP769" s="58"/>
    </row>
    <row r="770">
      <c r="BC770" s="58"/>
      <c r="BD770" s="58"/>
      <c r="BE770" s="58"/>
      <c r="BF770" s="58"/>
      <c r="BG770" s="58"/>
      <c r="BH770" s="58"/>
      <c r="BI770" s="58"/>
      <c r="BJ770" s="58"/>
      <c r="BK770" s="58"/>
      <c r="BL770" s="58"/>
      <c r="BM770" s="58"/>
      <c r="BN770" s="58"/>
      <c r="BO770" s="58"/>
      <c r="BP770" s="58"/>
    </row>
    <row r="771">
      <c r="BC771" s="58"/>
      <c r="BD771" s="58"/>
      <c r="BE771" s="58"/>
      <c r="BF771" s="58"/>
      <c r="BG771" s="58"/>
      <c r="BH771" s="58"/>
      <c r="BI771" s="58"/>
      <c r="BJ771" s="58"/>
      <c r="BK771" s="58"/>
      <c r="BL771" s="58"/>
      <c r="BM771" s="58"/>
      <c r="BN771" s="58"/>
      <c r="BO771" s="58"/>
      <c r="BP771" s="58"/>
    </row>
    <row r="772">
      <c r="BC772" s="58"/>
      <c r="BD772" s="58"/>
      <c r="BE772" s="58"/>
      <c r="BF772" s="58"/>
      <c r="BG772" s="58"/>
      <c r="BH772" s="58"/>
      <c r="BI772" s="58"/>
      <c r="BJ772" s="58"/>
      <c r="BK772" s="58"/>
      <c r="BL772" s="58"/>
      <c r="BM772" s="58"/>
      <c r="BN772" s="58"/>
      <c r="BO772" s="58"/>
      <c r="BP772" s="58"/>
    </row>
    <row r="773">
      <c r="BC773" s="58"/>
      <c r="BD773" s="58"/>
      <c r="BE773" s="58"/>
      <c r="BF773" s="58"/>
      <c r="BG773" s="58"/>
      <c r="BH773" s="58"/>
      <c r="BI773" s="58"/>
      <c r="BJ773" s="58"/>
      <c r="BK773" s="58"/>
      <c r="BL773" s="58"/>
      <c r="BM773" s="58"/>
      <c r="BN773" s="58"/>
      <c r="BO773" s="58"/>
      <c r="BP773" s="58"/>
    </row>
    <row r="774">
      <c r="BC774" s="58"/>
      <c r="BD774" s="58"/>
      <c r="BE774" s="58"/>
      <c r="BF774" s="58"/>
      <c r="BG774" s="58"/>
      <c r="BH774" s="58"/>
      <c r="BI774" s="58"/>
      <c r="BJ774" s="58"/>
      <c r="BK774" s="58"/>
      <c r="BL774" s="58"/>
      <c r="BM774" s="58"/>
      <c r="BN774" s="58"/>
      <c r="BO774" s="58"/>
      <c r="BP774" s="58"/>
    </row>
    <row r="775">
      <c r="BC775" s="58"/>
      <c r="BD775" s="58"/>
      <c r="BE775" s="58"/>
      <c r="BF775" s="58"/>
      <c r="BG775" s="58"/>
      <c r="BH775" s="58"/>
      <c r="BI775" s="58"/>
      <c r="BJ775" s="58"/>
      <c r="BK775" s="58"/>
      <c r="BL775" s="58"/>
      <c r="BM775" s="58"/>
      <c r="BN775" s="58"/>
      <c r="BO775" s="58"/>
      <c r="BP775" s="58"/>
    </row>
    <row r="776">
      <c r="BC776" s="58"/>
      <c r="BD776" s="58"/>
      <c r="BE776" s="58"/>
      <c r="BF776" s="58"/>
      <c r="BG776" s="58"/>
      <c r="BH776" s="58"/>
      <c r="BI776" s="58"/>
      <c r="BJ776" s="58"/>
      <c r="BK776" s="58"/>
      <c r="BL776" s="58"/>
      <c r="BM776" s="58"/>
      <c r="BN776" s="58"/>
      <c r="BO776" s="58"/>
      <c r="BP776" s="58"/>
    </row>
    <row r="777">
      <c r="BC777" s="58"/>
      <c r="BD777" s="58"/>
      <c r="BE777" s="58"/>
      <c r="BF777" s="58"/>
      <c r="BG777" s="58"/>
      <c r="BH777" s="58"/>
      <c r="BI777" s="58"/>
      <c r="BJ777" s="58"/>
      <c r="BK777" s="58"/>
      <c r="BL777" s="58"/>
      <c r="BM777" s="58"/>
      <c r="BN777" s="58"/>
      <c r="BO777" s="58"/>
      <c r="BP777" s="58"/>
    </row>
    <row r="778">
      <c r="BC778" s="58"/>
      <c r="BD778" s="58"/>
      <c r="BE778" s="58"/>
      <c r="BF778" s="58"/>
      <c r="BG778" s="58"/>
      <c r="BH778" s="58"/>
      <c r="BI778" s="58"/>
      <c r="BJ778" s="58"/>
      <c r="BK778" s="58"/>
      <c r="BL778" s="58"/>
      <c r="BM778" s="58"/>
      <c r="BN778" s="58"/>
      <c r="BO778" s="58"/>
      <c r="BP778" s="58"/>
    </row>
    <row r="779">
      <c r="BC779" s="58"/>
      <c r="BD779" s="58"/>
      <c r="BE779" s="58"/>
      <c r="BF779" s="58"/>
      <c r="BG779" s="58"/>
      <c r="BH779" s="58"/>
      <c r="BI779" s="58"/>
      <c r="BJ779" s="58"/>
      <c r="BK779" s="58"/>
      <c r="BL779" s="58"/>
      <c r="BM779" s="58"/>
      <c r="BN779" s="58"/>
      <c r="BO779" s="58"/>
      <c r="BP779" s="58"/>
    </row>
    <row r="780">
      <c r="BC780" s="58"/>
      <c r="BD780" s="58"/>
      <c r="BE780" s="58"/>
      <c r="BF780" s="58"/>
      <c r="BG780" s="58"/>
      <c r="BH780" s="58"/>
      <c r="BI780" s="58"/>
      <c r="BJ780" s="58"/>
      <c r="BK780" s="58"/>
      <c r="BL780" s="58"/>
      <c r="BM780" s="58"/>
      <c r="BN780" s="58"/>
      <c r="BO780" s="58"/>
      <c r="BP780" s="58"/>
    </row>
    <row r="781">
      <c r="BC781" s="58"/>
      <c r="BD781" s="58"/>
      <c r="BE781" s="58"/>
      <c r="BF781" s="58"/>
      <c r="BG781" s="58"/>
      <c r="BH781" s="58"/>
      <c r="BI781" s="58"/>
      <c r="BJ781" s="58"/>
      <c r="BK781" s="58"/>
      <c r="BL781" s="58"/>
      <c r="BM781" s="58"/>
      <c r="BN781" s="58"/>
      <c r="BO781" s="58"/>
      <c r="BP781" s="58"/>
    </row>
    <row r="782">
      <c r="BC782" s="58"/>
      <c r="BD782" s="58"/>
      <c r="BE782" s="58"/>
      <c r="BF782" s="58"/>
      <c r="BG782" s="58"/>
      <c r="BH782" s="58"/>
      <c r="BI782" s="58"/>
      <c r="BJ782" s="58"/>
      <c r="BK782" s="58"/>
      <c r="BL782" s="58"/>
      <c r="BM782" s="58"/>
      <c r="BN782" s="58"/>
      <c r="BO782" s="58"/>
      <c r="BP782" s="58"/>
    </row>
    <row r="783">
      <c r="BC783" s="58"/>
      <c r="BD783" s="58"/>
      <c r="BE783" s="58"/>
      <c r="BF783" s="58"/>
      <c r="BG783" s="58"/>
      <c r="BH783" s="58"/>
      <c r="BI783" s="58"/>
      <c r="BJ783" s="58"/>
      <c r="BK783" s="58"/>
      <c r="BL783" s="58"/>
      <c r="BM783" s="58"/>
      <c r="BN783" s="58"/>
      <c r="BO783" s="58"/>
      <c r="BP783" s="58"/>
    </row>
    <row r="784">
      <c r="BC784" s="58"/>
      <c r="BD784" s="58"/>
      <c r="BE784" s="58"/>
      <c r="BF784" s="58"/>
      <c r="BG784" s="58"/>
      <c r="BH784" s="58"/>
      <c r="BI784" s="58"/>
      <c r="BJ784" s="58"/>
      <c r="BK784" s="58"/>
      <c r="BL784" s="58"/>
      <c r="BM784" s="58"/>
      <c r="BN784" s="58"/>
      <c r="BO784" s="58"/>
      <c r="BP784" s="58"/>
    </row>
    <row r="785">
      <c r="BC785" s="58"/>
      <c r="BD785" s="58"/>
      <c r="BE785" s="58"/>
      <c r="BF785" s="58"/>
      <c r="BG785" s="58"/>
      <c r="BH785" s="58"/>
      <c r="BI785" s="58"/>
      <c r="BJ785" s="58"/>
      <c r="BK785" s="58"/>
      <c r="BL785" s="58"/>
      <c r="BM785" s="58"/>
      <c r="BN785" s="58"/>
      <c r="BO785" s="58"/>
      <c r="BP785" s="58"/>
    </row>
    <row r="786">
      <c r="BC786" s="58"/>
      <c r="BD786" s="58"/>
      <c r="BE786" s="58"/>
      <c r="BF786" s="58"/>
      <c r="BG786" s="58"/>
      <c r="BH786" s="58"/>
      <c r="BI786" s="58"/>
      <c r="BJ786" s="58"/>
      <c r="BK786" s="58"/>
      <c r="BL786" s="58"/>
      <c r="BM786" s="58"/>
      <c r="BN786" s="58"/>
      <c r="BO786" s="58"/>
      <c r="BP786" s="58"/>
    </row>
    <row r="787">
      <c r="BC787" s="58"/>
      <c r="BD787" s="58"/>
      <c r="BE787" s="58"/>
      <c r="BF787" s="58"/>
      <c r="BG787" s="58"/>
      <c r="BH787" s="58"/>
      <c r="BI787" s="58"/>
      <c r="BJ787" s="58"/>
      <c r="BK787" s="58"/>
      <c r="BL787" s="58"/>
      <c r="BM787" s="58"/>
      <c r="BN787" s="58"/>
      <c r="BO787" s="58"/>
      <c r="BP787" s="58"/>
    </row>
    <row r="788">
      <c r="BC788" s="58"/>
      <c r="BD788" s="58"/>
      <c r="BE788" s="58"/>
      <c r="BF788" s="58"/>
      <c r="BG788" s="58"/>
      <c r="BH788" s="58"/>
      <c r="BI788" s="58"/>
      <c r="BJ788" s="58"/>
      <c r="BK788" s="58"/>
      <c r="BL788" s="58"/>
      <c r="BM788" s="58"/>
      <c r="BN788" s="58"/>
      <c r="BO788" s="58"/>
      <c r="BP788" s="58"/>
    </row>
    <row r="789">
      <c r="BC789" s="58"/>
      <c r="BD789" s="58"/>
      <c r="BE789" s="58"/>
      <c r="BF789" s="58"/>
      <c r="BG789" s="58"/>
      <c r="BH789" s="58"/>
      <c r="BI789" s="58"/>
      <c r="BJ789" s="58"/>
      <c r="BK789" s="58"/>
      <c r="BL789" s="58"/>
      <c r="BM789" s="58"/>
      <c r="BN789" s="58"/>
      <c r="BO789" s="58"/>
      <c r="BP789" s="58"/>
    </row>
    <row r="790">
      <c r="BC790" s="58"/>
      <c r="BD790" s="58"/>
      <c r="BE790" s="58"/>
      <c r="BF790" s="58"/>
      <c r="BG790" s="58"/>
      <c r="BH790" s="58"/>
      <c r="BI790" s="58"/>
      <c r="BJ790" s="58"/>
      <c r="BK790" s="58"/>
      <c r="BL790" s="58"/>
      <c r="BM790" s="58"/>
      <c r="BN790" s="58"/>
      <c r="BO790" s="58"/>
      <c r="BP790" s="58"/>
    </row>
    <row r="791">
      <c r="BC791" s="58"/>
      <c r="BD791" s="58"/>
      <c r="BE791" s="58"/>
      <c r="BF791" s="58"/>
      <c r="BG791" s="58"/>
      <c r="BH791" s="58"/>
      <c r="BI791" s="58"/>
      <c r="BJ791" s="58"/>
      <c r="BK791" s="58"/>
      <c r="BL791" s="58"/>
      <c r="BM791" s="58"/>
      <c r="BN791" s="58"/>
      <c r="BO791" s="58"/>
      <c r="BP791" s="58"/>
    </row>
    <row r="792">
      <c r="BC792" s="58"/>
      <c r="BD792" s="58"/>
      <c r="BE792" s="58"/>
      <c r="BF792" s="58"/>
      <c r="BG792" s="58"/>
      <c r="BH792" s="58"/>
      <c r="BI792" s="58"/>
      <c r="BJ792" s="58"/>
      <c r="BK792" s="58"/>
      <c r="BL792" s="58"/>
      <c r="BM792" s="58"/>
      <c r="BN792" s="58"/>
      <c r="BO792" s="58"/>
      <c r="BP792" s="58"/>
    </row>
    <row r="793">
      <c r="BC793" s="58"/>
      <c r="BD793" s="58"/>
      <c r="BE793" s="58"/>
      <c r="BF793" s="58"/>
      <c r="BG793" s="58"/>
      <c r="BH793" s="58"/>
      <c r="BI793" s="58"/>
      <c r="BJ793" s="58"/>
      <c r="BK793" s="58"/>
      <c r="BL793" s="58"/>
      <c r="BM793" s="58"/>
      <c r="BN793" s="58"/>
      <c r="BO793" s="58"/>
      <c r="BP793" s="58"/>
    </row>
    <row r="794">
      <c r="BC794" s="58"/>
      <c r="BD794" s="58"/>
      <c r="BE794" s="58"/>
      <c r="BF794" s="58"/>
      <c r="BG794" s="58"/>
      <c r="BH794" s="58"/>
      <c r="BI794" s="58"/>
      <c r="BJ794" s="58"/>
      <c r="BK794" s="58"/>
      <c r="BL794" s="58"/>
      <c r="BM794" s="58"/>
      <c r="BN794" s="58"/>
      <c r="BO794" s="58"/>
      <c r="BP794" s="58"/>
    </row>
    <row r="795">
      <c r="BC795" s="58"/>
      <c r="BD795" s="58"/>
      <c r="BE795" s="58"/>
      <c r="BF795" s="58"/>
      <c r="BG795" s="58"/>
      <c r="BH795" s="58"/>
      <c r="BI795" s="58"/>
      <c r="BJ795" s="58"/>
      <c r="BK795" s="58"/>
      <c r="BL795" s="58"/>
      <c r="BM795" s="58"/>
      <c r="BN795" s="58"/>
      <c r="BO795" s="58"/>
      <c r="BP795" s="58"/>
    </row>
    <row r="796">
      <c r="BC796" s="58"/>
      <c r="BD796" s="58"/>
      <c r="BE796" s="58"/>
      <c r="BF796" s="58"/>
      <c r="BG796" s="58"/>
      <c r="BH796" s="58"/>
      <c r="BI796" s="58"/>
      <c r="BJ796" s="58"/>
      <c r="BK796" s="58"/>
      <c r="BL796" s="58"/>
      <c r="BM796" s="58"/>
      <c r="BN796" s="58"/>
      <c r="BO796" s="58"/>
      <c r="BP796" s="58"/>
    </row>
    <row r="797">
      <c r="BC797" s="58"/>
      <c r="BD797" s="58"/>
      <c r="BE797" s="58"/>
      <c r="BF797" s="58"/>
      <c r="BG797" s="58"/>
      <c r="BH797" s="58"/>
      <c r="BI797" s="58"/>
      <c r="BJ797" s="58"/>
      <c r="BK797" s="58"/>
      <c r="BL797" s="58"/>
      <c r="BM797" s="58"/>
      <c r="BN797" s="58"/>
      <c r="BO797" s="58"/>
      <c r="BP797" s="58"/>
    </row>
    <row r="798">
      <c r="BC798" s="58"/>
      <c r="BD798" s="58"/>
      <c r="BE798" s="58"/>
      <c r="BF798" s="58"/>
      <c r="BG798" s="58"/>
      <c r="BH798" s="58"/>
      <c r="BI798" s="58"/>
      <c r="BJ798" s="58"/>
      <c r="BK798" s="58"/>
      <c r="BL798" s="58"/>
      <c r="BM798" s="58"/>
      <c r="BN798" s="58"/>
      <c r="BO798" s="58"/>
      <c r="BP798" s="58"/>
    </row>
    <row r="799">
      <c r="BC799" s="58"/>
      <c r="BD799" s="58"/>
      <c r="BE799" s="58"/>
      <c r="BF799" s="58"/>
      <c r="BG799" s="58"/>
      <c r="BH799" s="58"/>
      <c r="BI799" s="58"/>
      <c r="BJ799" s="58"/>
      <c r="BK799" s="58"/>
      <c r="BL799" s="58"/>
      <c r="BM799" s="58"/>
      <c r="BN799" s="58"/>
      <c r="BO799" s="58"/>
      <c r="BP799" s="58"/>
    </row>
    <row r="800">
      <c r="BC800" s="58"/>
      <c r="BD800" s="58"/>
      <c r="BE800" s="58"/>
      <c r="BF800" s="58"/>
      <c r="BG800" s="58"/>
      <c r="BH800" s="58"/>
      <c r="BI800" s="58"/>
      <c r="BJ800" s="58"/>
      <c r="BK800" s="58"/>
      <c r="BL800" s="58"/>
      <c r="BM800" s="58"/>
      <c r="BN800" s="58"/>
      <c r="BO800" s="58"/>
      <c r="BP800" s="58"/>
    </row>
    <row r="801">
      <c r="BC801" s="58"/>
      <c r="BD801" s="58"/>
      <c r="BE801" s="58"/>
      <c r="BF801" s="58"/>
      <c r="BG801" s="58"/>
      <c r="BH801" s="58"/>
      <c r="BI801" s="58"/>
      <c r="BJ801" s="58"/>
      <c r="BK801" s="58"/>
      <c r="BL801" s="58"/>
      <c r="BM801" s="58"/>
      <c r="BN801" s="58"/>
      <c r="BO801" s="58"/>
      <c r="BP801" s="58"/>
    </row>
    <row r="802">
      <c r="BC802" s="58"/>
      <c r="BD802" s="58"/>
      <c r="BE802" s="58"/>
      <c r="BF802" s="58"/>
      <c r="BG802" s="58"/>
      <c r="BH802" s="58"/>
      <c r="BI802" s="58"/>
      <c r="BJ802" s="58"/>
      <c r="BK802" s="58"/>
      <c r="BL802" s="58"/>
      <c r="BM802" s="58"/>
      <c r="BN802" s="58"/>
      <c r="BO802" s="58"/>
      <c r="BP802" s="58"/>
    </row>
    <row r="803">
      <c r="BC803" s="58"/>
      <c r="BD803" s="58"/>
      <c r="BE803" s="58"/>
      <c r="BF803" s="58"/>
      <c r="BG803" s="58"/>
      <c r="BH803" s="58"/>
      <c r="BI803" s="58"/>
      <c r="BJ803" s="58"/>
      <c r="BK803" s="58"/>
      <c r="BL803" s="58"/>
      <c r="BM803" s="58"/>
      <c r="BN803" s="58"/>
      <c r="BO803" s="58"/>
      <c r="BP803" s="58"/>
    </row>
    <row r="804">
      <c r="BC804" s="58"/>
      <c r="BD804" s="58"/>
      <c r="BE804" s="58"/>
      <c r="BF804" s="58"/>
      <c r="BG804" s="58"/>
      <c r="BH804" s="58"/>
      <c r="BI804" s="58"/>
      <c r="BJ804" s="58"/>
      <c r="BK804" s="58"/>
      <c r="BL804" s="58"/>
      <c r="BM804" s="58"/>
      <c r="BN804" s="58"/>
      <c r="BO804" s="58"/>
      <c r="BP804" s="58"/>
    </row>
    <row r="805">
      <c r="BC805" s="58"/>
      <c r="BD805" s="58"/>
      <c r="BE805" s="58"/>
      <c r="BF805" s="58"/>
      <c r="BG805" s="58"/>
      <c r="BH805" s="58"/>
      <c r="BI805" s="58"/>
      <c r="BJ805" s="58"/>
      <c r="BK805" s="58"/>
      <c r="BL805" s="58"/>
      <c r="BM805" s="58"/>
      <c r="BN805" s="58"/>
      <c r="BO805" s="58"/>
      <c r="BP805" s="58"/>
    </row>
    <row r="806">
      <c r="BC806" s="58"/>
      <c r="BD806" s="58"/>
      <c r="BE806" s="58"/>
      <c r="BF806" s="58"/>
      <c r="BG806" s="58"/>
      <c r="BH806" s="58"/>
      <c r="BI806" s="58"/>
      <c r="BJ806" s="58"/>
      <c r="BK806" s="58"/>
      <c r="BL806" s="58"/>
      <c r="BM806" s="58"/>
      <c r="BN806" s="58"/>
      <c r="BO806" s="58"/>
      <c r="BP806" s="58"/>
    </row>
    <row r="807">
      <c r="BC807" s="58"/>
      <c r="BD807" s="58"/>
      <c r="BE807" s="58"/>
      <c r="BF807" s="58"/>
      <c r="BG807" s="58"/>
      <c r="BH807" s="58"/>
      <c r="BI807" s="58"/>
      <c r="BJ807" s="58"/>
      <c r="BK807" s="58"/>
      <c r="BL807" s="58"/>
      <c r="BM807" s="58"/>
      <c r="BN807" s="58"/>
      <c r="BO807" s="58"/>
      <c r="BP807" s="58"/>
    </row>
    <row r="808">
      <c r="BC808" s="58"/>
      <c r="BD808" s="58"/>
      <c r="BE808" s="58"/>
      <c r="BF808" s="58"/>
      <c r="BG808" s="58"/>
      <c r="BH808" s="58"/>
      <c r="BI808" s="58"/>
      <c r="BJ808" s="58"/>
      <c r="BK808" s="58"/>
      <c r="BL808" s="58"/>
      <c r="BM808" s="58"/>
      <c r="BN808" s="58"/>
      <c r="BO808" s="58"/>
      <c r="BP808" s="58"/>
    </row>
    <row r="809">
      <c r="BC809" s="58"/>
      <c r="BD809" s="58"/>
      <c r="BE809" s="58"/>
      <c r="BF809" s="58"/>
      <c r="BG809" s="58"/>
      <c r="BH809" s="58"/>
      <c r="BI809" s="58"/>
      <c r="BJ809" s="58"/>
      <c r="BK809" s="58"/>
      <c r="BL809" s="58"/>
      <c r="BM809" s="58"/>
      <c r="BN809" s="58"/>
      <c r="BO809" s="58"/>
      <c r="BP809" s="58"/>
    </row>
    <row r="810">
      <c r="BC810" s="58"/>
      <c r="BD810" s="58"/>
      <c r="BE810" s="58"/>
      <c r="BF810" s="58"/>
      <c r="BG810" s="58"/>
      <c r="BH810" s="58"/>
      <c r="BI810" s="58"/>
      <c r="BJ810" s="58"/>
      <c r="BK810" s="58"/>
      <c r="BL810" s="58"/>
      <c r="BM810" s="58"/>
      <c r="BN810" s="58"/>
      <c r="BO810" s="58"/>
      <c r="BP810" s="58"/>
    </row>
    <row r="811">
      <c r="BC811" s="58"/>
      <c r="BD811" s="58"/>
      <c r="BE811" s="58"/>
      <c r="BF811" s="58"/>
      <c r="BG811" s="58"/>
      <c r="BH811" s="58"/>
      <c r="BI811" s="58"/>
      <c r="BJ811" s="58"/>
      <c r="BK811" s="58"/>
      <c r="BL811" s="58"/>
      <c r="BM811" s="58"/>
      <c r="BN811" s="58"/>
      <c r="BO811" s="58"/>
      <c r="BP811" s="58"/>
    </row>
    <row r="812">
      <c r="BC812" s="58"/>
      <c r="BD812" s="58"/>
      <c r="BE812" s="58"/>
      <c r="BF812" s="58"/>
      <c r="BG812" s="58"/>
      <c r="BH812" s="58"/>
      <c r="BI812" s="58"/>
      <c r="BJ812" s="58"/>
      <c r="BK812" s="58"/>
      <c r="BL812" s="58"/>
      <c r="BM812" s="58"/>
      <c r="BN812" s="58"/>
      <c r="BO812" s="58"/>
      <c r="BP812" s="58"/>
    </row>
    <row r="813">
      <c r="BC813" s="58"/>
      <c r="BD813" s="58"/>
      <c r="BE813" s="58"/>
      <c r="BF813" s="58"/>
      <c r="BG813" s="58"/>
      <c r="BH813" s="58"/>
      <c r="BI813" s="58"/>
      <c r="BJ813" s="58"/>
      <c r="BK813" s="58"/>
      <c r="BL813" s="58"/>
      <c r="BM813" s="58"/>
      <c r="BN813" s="58"/>
      <c r="BO813" s="58"/>
      <c r="BP813" s="58"/>
    </row>
    <row r="814">
      <c r="BC814" s="58"/>
      <c r="BD814" s="58"/>
      <c r="BE814" s="58"/>
      <c r="BF814" s="58"/>
      <c r="BG814" s="58"/>
      <c r="BH814" s="58"/>
      <c r="BI814" s="58"/>
      <c r="BJ814" s="58"/>
      <c r="BK814" s="58"/>
      <c r="BL814" s="58"/>
      <c r="BM814" s="58"/>
      <c r="BN814" s="58"/>
      <c r="BO814" s="58"/>
      <c r="BP814" s="58"/>
    </row>
    <row r="815">
      <c r="BC815" s="58"/>
      <c r="BD815" s="58"/>
      <c r="BE815" s="58"/>
      <c r="BF815" s="58"/>
      <c r="BG815" s="58"/>
      <c r="BH815" s="58"/>
      <c r="BI815" s="58"/>
      <c r="BJ815" s="58"/>
      <c r="BK815" s="58"/>
      <c r="BL815" s="58"/>
      <c r="BM815" s="58"/>
      <c r="BN815" s="58"/>
      <c r="BO815" s="58"/>
      <c r="BP815" s="58"/>
    </row>
    <row r="816">
      <c r="BC816" s="58"/>
      <c r="BD816" s="58"/>
      <c r="BE816" s="58"/>
      <c r="BF816" s="58"/>
      <c r="BG816" s="58"/>
      <c r="BH816" s="58"/>
      <c r="BI816" s="58"/>
      <c r="BJ816" s="58"/>
      <c r="BK816" s="58"/>
      <c r="BL816" s="58"/>
      <c r="BM816" s="58"/>
      <c r="BN816" s="58"/>
      <c r="BO816" s="58"/>
      <c r="BP816" s="58"/>
    </row>
    <row r="817">
      <c r="BC817" s="58"/>
      <c r="BD817" s="58"/>
      <c r="BE817" s="58"/>
      <c r="BF817" s="58"/>
      <c r="BG817" s="58"/>
      <c r="BH817" s="58"/>
      <c r="BI817" s="58"/>
      <c r="BJ817" s="58"/>
      <c r="BK817" s="58"/>
      <c r="BL817" s="58"/>
      <c r="BM817" s="58"/>
      <c r="BN817" s="58"/>
      <c r="BO817" s="58"/>
      <c r="BP817" s="58"/>
    </row>
    <row r="818">
      <c r="BC818" s="58"/>
      <c r="BD818" s="58"/>
      <c r="BE818" s="58"/>
      <c r="BF818" s="58"/>
      <c r="BG818" s="58"/>
      <c r="BH818" s="58"/>
      <c r="BI818" s="58"/>
      <c r="BJ818" s="58"/>
      <c r="BK818" s="58"/>
      <c r="BL818" s="58"/>
      <c r="BM818" s="58"/>
      <c r="BN818" s="58"/>
      <c r="BO818" s="58"/>
      <c r="BP818" s="58"/>
    </row>
    <row r="819">
      <c r="BC819" s="58"/>
      <c r="BD819" s="58"/>
      <c r="BE819" s="58"/>
      <c r="BF819" s="58"/>
      <c r="BG819" s="58"/>
      <c r="BH819" s="58"/>
      <c r="BI819" s="58"/>
      <c r="BJ819" s="58"/>
      <c r="BK819" s="58"/>
      <c r="BL819" s="58"/>
      <c r="BM819" s="58"/>
      <c r="BN819" s="58"/>
      <c r="BO819" s="58"/>
      <c r="BP819" s="58"/>
    </row>
    <row r="820">
      <c r="BC820" s="58"/>
      <c r="BD820" s="58"/>
      <c r="BE820" s="58"/>
      <c r="BF820" s="58"/>
      <c r="BG820" s="58"/>
      <c r="BH820" s="58"/>
      <c r="BI820" s="58"/>
      <c r="BJ820" s="58"/>
      <c r="BK820" s="58"/>
      <c r="BL820" s="58"/>
      <c r="BM820" s="58"/>
      <c r="BN820" s="58"/>
      <c r="BO820" s="58"/>
      <c r="BP820" s="58"/>
    </row>
    <row r="821">
      <c r="BC821" s="58"/>
      <c r="BD821" s="58"/>
      <c r="BE821" s="58"/>
      <c r="BF821" s="58"/>
      <c r="BG821" s="58"/>
      <c r="BH821" s="58"/>
      <c r="BI821" s="58"/>
      <c r="BJ821" s="58"/>
      <c r="BK821" s="58"/>
      <c r="BL821" s="58"/>
      <c r="BM821" s="58"/>
      <c r="BN821" s="58"/>
      <c r="BO821" s="58"/>
      <c r="BP821" s="58"/>
    </row>
    <row r="822">
      <c r="BC822" s="58"/>
      <c r="BD822" s="58"/>
      <c r="BE822" s="58"/>
      <c r="BF822" s="58"/>
      <c r="BG822" s="58"/>
      <c r="BH822" s="58"/>
      <c r="BI822" s="58"/>
      <c r="BJ822" s="58"/>
      <c r="BK822" s="58"/>
      <c r="BL822" s="58"/>
      <c r="BM822" s="58"/>
      <c r="BN822" s="58"/>
      <c r="BO822" s="58"/>
      <c r="BP822" s="58"/>
    </row>
    <row r="823">
      <c r="BC823" s="58"/>
      <c r="BD823" s="58"/>
      <c r="BE823" s="58"/>
      <c r="BF823" s="58"/>
      <c r="BG823" s="58"/>
      <c r="BH823" s="58"/>
      <c r="BI823" s="58"/>
      <c r="BJ823" s="58"/>
      <c r="BK823" s="58"/>
      <c r="BL823" s="58"/>
      <c r="BM823" s="58"/>
      <c r="BN823" s="58"/>
      <c r="BO823" s="58"/>
      <c r="BP823" s="58"/>
    </row>
    <row r="824">
      <c r="BC824" s="58"/>
      <c r="BD824" s="58"/>
      <c r="BE824" s="58"/>
      <c r="BF824" s="58"/>
      <c r="BG824" s="58"/>
      <c r="BH824" s="58"/>
      <c r="BI824" s="58"/>
      <c r="BJ824" s="58"/>
      <c r="BK824" s="58"/>
      <c r="BL824" s="58"/>
      <c r="BM824" s="58"/>
      <c r="BN824" s="58"/>
      <c r="BO824" s="58"/>
      <c r="BP824" s="58"/>
    </row>
    <row r="825">
      <c r="BC825" s="58"/>
      <c r="BD825" s="58"/>
      <c r="BE825" s="58"/>
      <c r="BF825" s="58"/>
      <c r="BG825" s="58"/>
      <c r="BH825" s="58"/>
      <c r="BI825" s="58"/>
      <c r="BJ825" s="58"/>
      <c r="BK825" s="58"/>
      <c r="BL825" s="58"/>
      <c r="BM825" s="58"/>
      <c r="BN825" s="58"/>
      <c r="BO825" s="58"/>
      <c r="BP825" s="58"/>
    </row>
    <row r="826">
      <c r="BC826" s="58"/>
      <c r="BD826" s="58"/>
      <c r="BE826" s="58"/>
      <c r="BF826" s="58"/>
      <c r="BG826" s="58"/>
      <c r="BH826" s="58"/>
      <c r="BI826" s="58"/>
      <c r="BJ826" s="58"/>
      <c r="BK826" s="58"/>
      <c r="BL826" s="58"/>
      <c r="BM826" s="58"/>
      <c r="BN826" s="58"/>
      <c r="BO826" s="58"/>
      <c r="BP826" s="58"/>
    </row>
    <row r="827">
      <c r="BC827" s="58"/>
      <c r="BD827" s="58"/>
      <c r="BE827" s="58"/>
      <c r="BF827" s="58"/>
      <c r="BG827" s="58"/>
      <c r="BH827" s="58"/>
      <c r="BI827" s="58"/>
      <c r="BJ827" s="58"/>
      <c r="BK827" s="58"/>
      <c r="BL827" s="58"/>
      <c r="BM827" s="58"/>
      <c r="BN827" s="58"/>
      <c r="BO827" s="58"/>
      <c r="BP827" s="58"/>
    </row>
    <row r="828">
      <c r="BC828" s="58"/>
      <c r="BD828" s="58"/>
      <c r="BE828" s="58"/>
      <c r="BF828" s="58"/>
      <c r="BG828" s="58"/>
      <c r="BH828" s="58"/>
      <c r="BI828" s="58"/>
      <c r="BJ828" s="58"/>
      <c r="BK828" s="58"/>
      <c r="BL828" s="58"/>
      <c r="BM828" s="58"/>
      <c r="BN828" s="58"/>
      <c r="BO828" s="58"/>
      <c r="BP828" s="58"/>
    </row>
    <row r="829">
      <c r="BC829" s="58"/>
      <c r="BD829" s="58"/>
      <c r="BE829" s="58"/>
      <c r="BF829" s="58"/>
      <c r="BG829" s="58"/>
      <c r="BH829" s="58"/>
      <c r="BI829" s="58"/>
      <c r="BJ829" s="58"/>
      <c r="BK829" s="58"/>
      <c r="BL829" s="58"/>
      <c r="BM829" s="58"/>
      <c r="BN829" s="58"/>
      <c r="BO829" s="58"/>
      <c r="BP829" s="58"/>
    </row>
    <row r="830">
      <c r="BC830" s="58"/>
      <c r="BD830" s="58"/>
      <c r="BE830" s="58"/>
      <c r="BF830" s="58"/>
      <c r="BG830" s="58"/>
      <c r="BH830" s="58"/>
      <c r="BI830" s="58"/>
      <c r="BJ830" s="58"/>
      <c r="BK830" s="58"/>
      <c r="BL830" s="58"/>
      <c r="BM830" s="58"/>
      <c r="BN830" s="58"/>
      <c r="BO830" s="58"/>
      <c r="BP830" s="58"/>
    </row>
    <row r="831">
      <c r="BC831" s="58"/>
      <c r="BD831" s="58"/>
      <c r="BE831" s="58"/>
      <c r="BF831" s="58"/>
      <c r="BG831" s="58"/>
      <c r="BH831" s="58"/>
      <c r="BI831" s="58"/>
      <c r="BJ831" s="58"/>
      <c r="BK831" s="58"/>
      <c r="BL831" s="58"/>
      <c r="BM831" s="58"/>
      <c r="BN831" s="58"/>
      <c r="BO831" s="58"/>
      <c r="BP831" s="58"/>
    </row>
    <row r="832">
      <c r="BC832" s="58"/>
      <c r="BD832" s="58"/>
      <c r="BE832" s="58"/>
      <c r="BF832" s="58"/>
      <c r="BG832" s="58"/>
      <c r="BH832" s="58"/>
      <c r="BI832" s="58"/>
      <c r="BJ832" s="58"/>
      <c r="BK832" s="58"/>
      <c r="BL832" s="58"/>
      <c r="BM832" s="58"/>
      <c r="BN832" s="58"/>
      <c r="BO832" s="58"/>
      <c r="BP832" s="58"/>
    </row>
    <row r="833">
      <c r="BC833" s="58"/>
      <c r="BD833" s="58"/>
      <c r="BE833" s="58"/>
      <c r="BF833" s="58"/>
      <c r="BG833" s="58"/>
      <c r="BH833" s="58"/>
      <c r="BI833" s="58"/>
      <c r="BJ833" s="58"/>
      <c r="BK833" s="58"/>
      <c r="BL833" s="58"/>
      <c r="BM833" s="58"/>
      <c r="BN833" s="58"/>
      <c r="BO833" s="58"/>
      <c r="BP833" s="58"/>
    </row>
    <row r="834">
      <c r="BC834" s="58"/>
      <c r="BD834" s="58"/>
      <c r="BE834" s="58"/>
      <c r="BF834" s="58"/>
      <c r="BG834" s="58"/>
      <c r="BH834" s="58"/>
      <c r="BI834" s="58"/>
      <c r="BJ834" s="58"/>
      <c r="BK834" s="58"/>
      <c r="BL834" s="58"/>
      <c r="BM834" s="58"/>
      <c r="BN834" s="58"/>
      <c r="BO834" s="58"/>
      <c r="BP834" s="58"/>
    </row>
    <row r="835">
      <c r="BC835" s="58"/>
      <c r="BD835" s="58"/>
      <c r="BE835" s="58"/>
      <c r="BF835" s="58"/>
      <c r="BG835" s="58"/>
      <c r="BH835" s="58"/>
      <c r="BI835" s="58"/>
      <c r="BJ835" s="58"/>
      <c r="BK835" s="58"/>
      <c r="BL835" s="58"/>
      <c r="BM835" s="58"/>
      <c r="BN835" s="58"/>
      <c r="BO835" s="58"/>
      <c r="BP835" s="58"/>
    </row>
    <row r="836">
      <c r="BC836" s="58"/>
      <c r="BD836" s="58"/>
      <c r="BE836" s="58"/>
      <c r="BF836" s="58"/>
      <c r="BG836" s="58"/>
      <c r="BH836" s="58"/>
      <c r="BI836" s="58"/>
      <c r="BJ836" s="58"/>
      <c r="BK836" s="58"/>
      <c r="BL836" s="58"/>
      <c r="BM836" s="58"/>
      <c r="BN836" s="58"/>
      <c r="BO836" s="58"/>
      <c r="BP836" s="58"/>
    </row>
    <row r="837">
      <c r="BC837" s="58"/>
      <c r="BD837" s="58"/>
      <c r="BE837" s="58"/>
      <c r="BF837" s="58"/>
      <c r="BG837" s="58"/>
      <c r="BH837" s="58"/>
      <c r="BI837" s="58"/>
      <c r="BJ837" s="58"/>
      <c r="BK837" s="58"/>
      <c r="BL837" s="58"/>
      <c r="BM837" s="58"/>
      <c r="BN837" s="58"/>
      <c r="BO837" s="58"/>
      <c r="BP837" s="58"/>
    </row>
    <row r="838">
      <c r="BC838" s="58"/>
      <c r="BD838" s="58"/>
      <c r="BE838" s="58"/>
      <c r="BF838" s="58"/>
      <c r="BG838" s="58"/>
      <c r="BH838" s="58"/>
      <c r="BI838" s="58"/>
      <c r="BJ838" s="58"/>
      <c r="BK838" s="58"/>
      <c r="BL838" s="58"/>
      <c r="BM838" s="58"/>
      <c r="BN838" s="58"/>
      <c r="BO838" s="58"/>
      <c r="BP838" s="58"/>
    </row>
    <row r="839">
      <c r="BC839" s="58"/>
      <c r="BD839" s="58"/>
      <c r="BE839" s="58"/>
      <c r="BF839" s="58"/>
      <c r="BG839" s="58"/>
      <c r="BH839" s="58"/>
      <c r="BI839" s="58"/>
      <c r="BJ839" s="58"/>
      <c r="BK839" s="58"/>
      <c r="BL839" s="58"/>
      <c r="BM839" s="58"/>
      <c r="BN839" s="58"/>
      <c r="BO839" s="58"/>
      <c r="BP839" s="58"/>
    </row>
    <row r="840">
      <c r="BC840" s="58"/>
      <c r="BD840" s="58"/>
      <c r="BE840" s="58"/>
      <c r="BF840" s="58"/>
      <c r="BG840" s="58"/>
      <c r="BH840" s="58"/>
      <c r="BI840" s="58"/>
      <c r="BJ840" s="58"/>
      <c r="BK840" s="58"/>
      <c r="BL840" s="58"/>
      <c r="BM840" s="58"/>
      <c r="BN840" s="58"/>
      <c r="BO840" s="58"/>
      <c r="BP840" s="58"/>
    </row>
    <row r="841">
      <c r="BC841" s="58"/>
      <c r="BD841" s="58"/>
      <c r="BE841" s="58"/>
      <c r="BF841" s="58"/>
      <c r="BG841" s="58"/>
      <c r="BH841" s="58"/>
      <c r="BI841" s="58"/>
      <c r="BJ841" s="58"/>
      <c r="BK841" s="58"/>
      <c r="BL841" s="58"/>
      <c r="BM841" s="58"/>
      <c r="BN841" s="58"/>
      <c r="BO841" s="58"/>
      <c r="BP841" s="58"/>
    </row>
    <row r="842">
      <c r="BC842" s="58"/>
      <c r="BD842" s="58"/>
      <c r="BE842" s="58"/>
      <c r="BF842" s="58"/>
      <c r="BG842" s="58"/>
      <c r="BH842" s="58"/>
      <c r="BI842" s="58"/>
      <c r="BJ842" s="58"/>
      <c r="BK842" s="58"/>
      <c r="BL842" s="58"/>
      <c r="BM842" s="58"/>
      <c r="BN842" s="58"/>
      <c r="BO842" s="58"/>
      <c r="BP842" s="58"/>
    </row>
    <row r="843">
      <c r="BC843" s="58"/>
      <c r="BD843" s="58"/>
      <c r="BE843" s="58"/>
      <c r="BF843" s="58"/>
      <c r="BG843" s="58"/>
      <c r="BH843" s="58"/>
      <c r="BI843" s="58"/>
      <c r="BJ843" s="58"/>
      <c r="BK843" s="58"/>
      <c r="BL843" s="58"/>
      <c r="BM843" s="58"/>
      <c r="BN843" s="58"/>
      <c r="BO843" s="58"/>
      <c r="BP843" s="58"/>
    </row>
    <row r="844">
      <c r="BC844" s="58"/>
      <c r="BD844" s="58"/>
      <c r="BE844" s="58"/>
      <c r="BF844" s="58"/>
      <c r="BG844" s="58"/>
      <c r="BH844" s="58"/>
      <c r="BI844" s="58"/>
      <c r="BJ844" s="58"/>
      <c r="BK844" s="58"/>
      <c r="BL844" s="58"/>
      <c r="BM844" s="58"/>
      <c r="BN844" s="58"/>
      <c r="BO844" s="58"/>
      <c r="BP844" s="58"/>
    </row>
    <row r="845">
      <c r="BC845" s="58"/>
      <c r="BD845" s="58"/>
      <c r="BE845" s="58"/>
      <c r="BF845" s="58"/>
      <c r="BG845" s="58"/>
      <c r="BH845" s="58"/>
      <c r="BI845" s="58"/>
      <c r="BJ845" s="58"/>
      <c r="BK845" s="58"/>
      <c r="BL845" s="58"/>
      <c r="BM845" s="58"/>
      <c r="BN845" s="58"/>
      <c r="BO845" s="58"/>
      <c r="BP845" s="58"/>
    </row>
    <row r="846">
      <c r="BC846" s="58"/>
      <c r="BD846" s="58"/>
      <c r="BE846" s="58"/>
      <c r="BF846" s="58"/>
      <c r="BG846" s="58"/>
      <c r="BH846" s="58"/>
      <c r="BI846" s="58"/>
      <c r="BJ846" s="58"/>
      <c r="BK846" s="58"/>
      <c r="BL846" s="58"/>
      <c r="BM846" s="58"/>
      <c r="BN846" s="58"/>
      <c r="BO846" s="58"/>
      <c r="BP846" s="58"/>
    </row>
    <row r="847">
      <c r="BC847" s="58"/>
      <c r="BD847" s="58"/>
      <c r="BE847" s="58"/>
      <c r="BF847" s="58"/>
      <c r="BG847" s="58"/>
      <c r="BH847" s="58"/>
      <c r="BI847" s="58"/>
      <c r="BJ847" s="58"/>
      <c r="BK847" s="58"/>
      <c r="BL847" s="58"/>
      <c r="BM847" s="58"/>
      <c r="BN847" s="58"/>
      <c r="BO847" s="58"/>
      <c r="BP847" s="58"/>
    </row>
    <row r="848">
      <c r="BC848" s="58"/>
      <c r="BD848" s="58"/>
      <c r="BE848" s="58"/>
      <c r="BF848" s="58"/>
      <c r="BG848" s="58"/>
      <c r="BH848" s="58"/>
      <c r="BI848" s="58"/>
      <c r="BJ848" s="58"/>
      <c r="BK848" s="58"/>
      <c r="BL848" s="58"/>
      <c r="BM848" s="58"/>
      <c r="BN848" s="58"/>
      <c r="BO848" s="58"/>
      <c r="BP848" s="58"/>
    </row>
    <row r="849">
      <c r="BC849" s="58"/>
      <c r="BD849" s="58"/>
      <c r="BE849" s="58"/>
      <c r="BF849" s="58"/>
      <c r="BG849" s="58"/>
      <c r="BH849" s="58"/>
      <c r="BI849" s="58"/>
      <c r="BJ849" s="58"/>
      <c r="BK849" s="58"/>
      <c r="BL849" s="58"/>
      <c r="BM849" s="58"/>
      <c r="BN849" s="58"/>
      <c r="BO849" s="58"/>
      <c r="BP849" s="58"/>
    </row>
    <row r="850">
      <c r="BC850" s="58"/>
      <c r="BD850" s="58"/>
      <c r="BE850" s="58"/>
      <c r="BF850" s="58"/>
      <c r="BG850" s="58"/>
      <c r="BH850" s="58"/>
      <c r="BI850" s="58"/>
      <c r="BJ850" s="58"/>
      <c r="BK850" s="58"/>
      <c r="BL850" s="58"/>
      <c r="BM850" s="58"/>
      <c r="BN850" s="58"/>
      <c r="BO850" s="58"/>
      <c r="BP850" s="58"/>
    </row>
    <row r="851">
      <c r="BC851" s="58"/>
      <c r="BD851" s="58"/>
      <c r="BE851" s="58"/>
      <c r="BF851" s="58"/>
      <c r="BG851" s="58"/>
      <c r="BH851" s="58"/>
      <c r="BI851" s="58"/>
      <c r="BJ851" s="58"/>
      <c r="BK851" s="58"/>
      <c r="BL851" s="58"/>
      <c r="BM851" s="58"/>
      <c r="BN851" s="58"/>
      <c r="BO851" s="58"/>
      <c r="BP851" s="58"/>
    </row>
    <row r="852">
      <c r="BC852" s="58"/>
      <c r="BD852" s="58"/>
      <c r="BE852" s="58"/>
      <c r="BF852" s="58"/>
      <c r="BG852" s="58"/>
      <c r="BH852" s="58"/>
      <c r="BI852" s="58"/>
      <c r="BJ852" s="58"/>
      <c r="BK852" s="58"/>
      <c r="BL852" s="58"/>
      <c r="BM852" s="58"/>
      <c r="BN852" s="58"/>
      <c r="BO852" s="58"/>
      <c r="BP852" s="58"/>
    </row>
    <row r="853">
      <c r="BC853" s="58"/>
      <c r="BD853" s="58"/>
      <c r="BE853" s="58"/>
      <c r="BF853" s="58"/>
      <c r="BG853" s="58"/>
      <c r="BH853" s="58"/>
      <c r="BI853" s="58"/>
      <c r="BJ853" s="58"/>
      <c r="BK853" s="58"/>
      <c r="BL853" s="58"/>
      <c r="BM853" s="58"/>
      <c r="BN853" s="58"/>
      <c r="BO853" s="58"/>
      <c r="BP853" s="58"/>
    </row>
    <row r="854">
      <c r="BC854" s="58"/>
      <c r="BD854" s="58"/>
      <c r="BE854" s="58"/>
      <c r="BF854" s="58"/>
      <c r="BG854" s="58"/>
      <c r="BH854" s="58"/>
      <c r="BI854" s="58"/>
      <c r="BJ854" s="58"/>
      <c r="BK854" s="58"/>
      <c r="BL854" s="58"/>
      <c r="BM854" s="58"/>
      <c r="BN854" s="58"/>
      <c r="BO854" s="58"/>
      <c r="BP854" s="58"/>
    </row>
    <row r="855">
      <c r="BC855" s="58"/>
      <c r="BD855" s="58"/>
      <c r="BE855" s="58"/>
      <c r="BF855" s="58"/>
      <c r="BG855" s="58"/>
      <c r="BH855" s="58"/>
      <c r="BI855" s="58"/>
      <c r="BJ855" s="58"/>
      <c r="BK855" s="58"/>
      <c r="BL855" s="58"/>
      <c r="BM855" s="58"/>
      <c r="BN855" s="58"/>
      <c r="BO855" s="58"/>
      <c r="BP855" s="58"/>
    </row>
    <row r="856">
      <c r="BC856" s="58"/>
      <c r="BD856" s="58"/>
      <c r="BE856" s="58"/>
      <c r="BF856" s="58"/>
      <c r="BG856" s="58"/>
      <c r="BH856" s="58"/>
      <c r="BI856" s="58"/>
      <c r="BJ856" s="58"/>
      <c r="BK856" s="58"/>
      <c r="BL856" s="58"/>
      <c r="BM856" s="58"/>
      <c r="BN856" s="58"/>
      <c r="BO856" s="58"/>
      <c r="BP856" s="58"/>
    </row>
    <row r="857">
      <c r="BC857" s="58"/>
      <c r="BD857" s="58"/>
      <c r="BE857" s="58"/>
      <c r="BF857" s="58"/>
      <c r="BG857" s="58"/>
      <c r="BH857" s="58"/>
      <c r="BI857" s="58"/>
      <c r="BJ857" s="58"/>
      <c r="BK857" s="58"/>
      <c r="BL857" s="58"/>
      <c r="BM857" s="58"/>
      <c r="BN857" s="58"/>
      <c r="BO857" s="58"/>
      <c r="BP857" s="58"/>
    </row>
    <row r="858">
      <c r="BC858" s="58"/>
      <c r="BD858" s="58"/>
      <c r="BE858" s="58"/>
      <c r="BF858" s="58"/>
      <c r="BG858" s="58"/>
      <c r="BH858" s="58"/>
      <c r="BI858" s="58"/>
      <c r="BJ858" s="58"/>
      <c r="BK858" s="58"/>
      <c r="BL858" s="58"/>
      <c r="BM858" s="58"/>
      <c r="BN858" s="58"/>
      <c r="BO858" s="58"/>
      <c r="BP858" s="58"/>
    </row>
    <row r="859">
      <c r="BC859" s="58"/>
      <c r="BD859" s="58"/>
      <c r="BE859" s="58"/>
      <c r="BF859" s="58"/>
      <c r="BG859" s="58"/>
      <c r="BH859" s="58"/>
      <c r="BI859" s="58"/>
      <c r="BJ859" s="58"/>
      <c r="BK859" s="58"/>
      <c r="BL859" s="58"/>
      <c r="BM859" s="58"/>
      <c r="BN859" s="58"/>
      <c r="BO859" s="58"/>
      <c r="BP859" s="58"/>
    </row>
    <row r="860">
      <c r="BC860" s="58"/>
      <c r="BD860" s="58"/>
      <c r="BE860" s="58"/>
      <c r="BF860" s="58"/>
      <c r="BG860" s="58"/>
      <c r="BH860" s="58"/>
      <c r="BI860" s="58"/>
      <c r="BJ860" s="58"/>
      <c r="BK860" s="58"/>
      <c r="BL860" s="58"/>
      <c r="BM860" s="58"/>
      <c r="BN860" s="58"/>
      <c r="BO860" s="58"/>
      <c r="BP860" s="58"/>
    </row>
    <row r="861">
      <c r="BC861" s="58"/>
      <c r="BD861" s="58"/>
      <c r="BE861" s="58"/>
      <c r="BF861" s="58"/>
      <c r="BG861" s="58"/>
      <c r="BH861" s="58"/>
      <c r="BI861" s="58"/>
      <c r="BJ861" s="58"/>
      <c r="BK861" s="58"/>
      <c r="BL861" s="58"/>
      <c r="BM861" s="58"/>
      <c r="BN861" s="58"/>
      <c r="BO861" s="58"/>
      <c r="BP861" s="58"/>
    </row>
    <row r="862">
      <c r="BC862" s="58"/>
      <c r="BD862" s="58"/>
      <c r="BE862" s="58"/>
      <c r="BF862" s="58"/>
      <c r="BG862" s="58"/>
      <c r="BH862" s="58"/>
      <c r="BI862" s="58"/>
      <c r="BJ862" s="58"/>
      <c r="BK862" s="58"/>
      <c r="BL862" s="58"/>
      <c r="BM862" s="58"/>
      <c r="BN862" s="58"/>
      <c r="BO862" s="58"/>
      <c r="BP862" s="58"/>
    </row>
    <row r="863">
      <c r="BC863" s="58"/>
      <c r="BD863" s="58"/>
      <c r="BE863" s="58"/>
      <c r="BF863" s="58"/>
      <c r="BG863" s="58"/>
      <c r="BH863" s="58"/>
      <c r="BI863" s="58"/>
      <c r="BJ863" s="58"/>
      <c r="BK863" s="58"/>
      <c r="BL863" s="58"/>
      <c r="BM863" s="58"/>
      <c r="BN863" s="58"/>
      <c r="BO863" s="58"/>
      <c r="BP863" s="58"/>
    </row>
    <row r="864">
      <c r="BC864" s="58"/>
      <c r="BD864" s="58"/>
      <c r="BE864" s="58"/>
      <c r="BF864" s="58"/>
      <c r="BG864" s="58"/>
      <c r="BH864" s="58"/>
      <c r="BI864" s="58"/>
      <c r="BJ864" s="58"/>
      <c r="BK864" s="58"/>
      <c r="BL864" s="58"/>
      <c r="BM864" s="58"/>
      <c r="BN864" s="58"/>
      <c r="BO864" s="58"/>
      <c r="BP864" s="58"/>
    </row>
    <row r="865">
      <c r="BC865" s="58"/>
      <c r="BD865" s="58"/>
      <c r="BE865" s="58"/>
      <c r="BF865" s="58"/>
      <c r="BG865" s="58"/>
      <c r="BH865" s="58"/>
      <c r="BI865" s="58"/>
      <c r="BJ865" s="58"/>
      <c r="BK865" s="58"/>
      <c r="BL865" s="58"/>
      <c r="BM865" s="58"/>
      <c r="BN865" s="58"/>
      <c r="BO865" s="58"/>
      <c r="BP865" s="58"/>
    </row>
    <row r="866">
      <c r="BC866" s="58"/>
      <c r="BD866" s="58"/>
      <c r="BE866" s="58"/>
      <c r="BF866" s="58"/>
      <c r="BG866" s="58"/>
      <c r="BH866" s="58"/>
      <c r="BI866" s="58"/>
      <c r="BJ866" s="58"/>
      <c r="BK866" s="58"/>
      <c r="BL866" s="58"/>
      <c r="BM866" s="58"/>
      <c r="BN866" s="58"/>
      <c r="BO866" s="58"/>
      <c r="BP866" s="58"/>
    </row>
    <row r="867">
      <c r="BC867" s="58"/>
      <c r="BD867" s="58"/>
      <c r="BE867" s="58"/>
      <c r="BF867" s="58"/>
      <c r="BG867" s="58"/>
      <c r="BH867" s="58"/>
      <c r="BI867" s="58"/>
      <c r="BJ867" s="58"/>
      <c r="BK867" s="58"/>
      <c r="BL867" s="58"/>
      <c r="BM867" s="58"/>
      <c r="BN867" s="58"/>
      <c r="BO867" s="58"/>
      <c r="BP867" s="58"/>
    </row>
    <row r="868">
      <c r="BC868" s="58"/>
      <c r="BD868" s="58"/>
      <c r="BE868" s="58"/>
      <c r="BF868" s="58"/>
      <c r="BG868" s="58"/>
      <c r="BH868" s="58"/>
      <c r="BI868" s="58"/>
      <c r="BJ868" s="58"/>
      <c r="BK868" s="58"/>
      <c r="BL868" s="58"/>
      <c r="BM868" s="58"/>
      <c r="BN868" s="58"/>
      <c r="BO868" s="58"/>
      <c r="BP868" s="58"/>
    </row>
    <row r="869">
      <c r="BC869" s="58"/>
      <c r="BD869" s="58"/>
      <c r="BE869" s="58"/>
      <c r="BF869" s="58"/>
      <c r="BG869" s="58"/>
      <c r="BH869" s="58"/>
      <c r="BI869" s="58"/>
      <c r="BJ869" s="58"/>
      <c r="BK869" s="58"/>
      <c r="BL869" s="58"/>
      <c r="BM869" s="58"/>
      <c r="BN869" s="58"/>
      <c r="BO869" s="58"/>
      <c r="BP869" s="58"/>
    </row>
    <row r="870">
      <c r="BC870" s="58"/>
      <c r="BD870" s="58"/>
      <c r="BE870" s="58"/>
      <c r="BF870" s="58"/>
      <c r="BG870" s="58"/>
      <c r="BH870" s="58"/>
      <c r="BI870" s="58"/>
      <c r="BJ870" s="58"/>
      <c r="BK870" s="58"/>
      <c r="BL870" s="58"/>
      <c r="BM870" s="58"/>
      <c r="BN870" s="58"/>
      <c r="BO870" s="58"/>
      <c r="BP870" s="58"/>
    </row>
    <row r="871">
      <c r="BC871" s="58"/>
      <c r="BD871" s="58"/>
      <c r="BE871" s="58"/>
      <c r="BF871" s="58"/>
      <c r="BG871" s="58"/>
      <c r="BH871" s="58"/>
      <c r="BI871" s="58"/>
      <c r="BJ871" s="58"/>
      <c r="BK871" s="58"/>
      <c r="BL871" s="58"/>
      <c r="BM871" s="58"/>
      <c r="BN871" s="58"/>
      <c r="BO871" s="58"/>
      <c r="BP871" s="58"/>
    </row>
    <row r="872">
      <c r="BC872" s="58"/>
      <c r="BD872" s="58"/>
      <c r="BE872" s="58"/>
      <c r="BF872" s="58"/>
      <c r="BG872" s="58"/>
      <c r="BH872" s="58"/>
      <c r="BI872" s="58"/>
      <c r="BJ872" s="58"/>
      <c r="BK872" s="58"/>
      <c r="BL872" s="58"/>
      <c r="BM872" s="58"/>
      <c r="BN872" s="58"/>
      <c r="BO872" s="58"/>
      <c r="BP872" s="58"/>
    </row>
    <row r="873">
      <c r="BC873" s="58"/>
      <c r="BD873" s="58"/>
      <c r="BE873" s="58"/>
      <c r="BF873" s="58"/>
      <c r="BG873" s="58"/>
      <c r="BH873" s="58"/>
      <c r="BI873" s="58"/>
      <c r="BJ873" s="58"/>
      <c r="BK873" s="58"/>
      <c r="BL873" s="58"/>
      <c r="BM873" s="58"/>
      <c r="BN873" s="58"/>
      <c r="BO873" s="58"/>
      <c r="BP873" s="58"/>
    </row>
    <row r="874">
      <c r="BC874" s="58"/>
      <c r="BD874" s="58"/>
      <c r="BE874" s="58"/>
      <c r="BF874" s="58"/>
      <c r="BG874" s="58"/>
      <c r="BH874" s="58"/>
      <c r="BI874" s="58"/>
      <c r="BJ874" s="58"/>
      <c r="BK874" s="58"/>
      <c r="BL874" s="58"/>
      <c r="BM874" s="58"/>
      <c r="BN874" s="58"/>
      <c r="BO874" s="58"/>
      <c r="BP874" s="58"/>
    </row>
    <row r="875">
      <c r="BC875" s="58"/>
      <c r="BD875" s="58"/>
      <c r="BE875" s="58"/>
      <c r="BF875" s="58"/>
      <c r="BG875" s="58"/>
      <c r="BH875" s="58"/>
      <c r="BI875" s="58"/>
      <c r="BJ875" s="58"/>
      <c r="BK875" s="58"/>
      <c r="BL875" s="58"/>
      <c r="BM875" s="58"/>
      <c r="BN875" s="58"/>
      <c r="BO875" s="58"/>
      <c r="BP875" s="58"/>
    </row>
    <row r="876">
      <c r="BC876" s="58"/>
      <c r="BD876" s="58"/>
      <c r="BE876" s="58"/>
      <c r="BF876" s="58"/>
      <c r="BG876" s="58"/>
      <c r="BH876" s="58"/>
      <c r="BI876" s="58"/>
      <c r="BJ876" s="58"/>
      <c r="BK876" s="58"/>
      <c r="BL876" s="58"/>
      <c r="BM876" s="58"/>
      <c r="BN876" s="58"/>
      <c r="BO876" s="58"/>
      <c r="BP876" s="58"/>
    </row>
    <row r="877">
      <c r="BC877" s="58"/>
      <c r="BD877" s="58"/>
      <c r="BE877" s="58"/>
      <c r="BF877" s="58"/>
      <c r="BG877" s="58"/>
      <c r="BH877" s="58"/>
      <c r="BI877" s="58"/>
      <c r="BJ877" s="58"/>
      <c r="BK877" s="58"/>
      <c r="BL877" s="58"/>
      <c r="BM877" s="58"/>
      <c r="BN877" s="58"/>
      <c r="BO877" s="58"/>
      <c r="BP877" s="58"/>
    </row>
    <row r="878">
      <c r="BC878" s="58"/>
      <c r="BD878" s="58"/>
      <c r="BE878" s="58"/>
      <c r="BF878" s="58"/>
      <c r="BG878" s="58"/>
      <c r="BH878" s="58"/>
      <c r="BI878" s="58"/>
      <c r="BJ878" s="58"/>
      <c r="BK878" s="58"/>
      <c r="BL878" s="58"/>
      <c r="BM878" s="58"/>
      <c r="BN878" s="58"/>
      <c r="BO878" s="58"/>
      <c r="BP878" s="58"/>
    </row>
    <row r="879">
      <c r="BC879" s="58"/>
      <c r="BD879" s="58"/>
      <c r="BE879" s="58"/>
      <c r="BF879" s="58"/>
      <c r="BG879" s="58"/>
      <c r="BH879" s="58"/>
      <c r="BI879" s="58"/>
      <c r="BJ879" s="58"/>
      <c r="BK879" s="58"/>
      <c r="BL879" s="58"/>
      <c r="BM879" s="58"/>
      <c r="BN879" s="58"/>
      <c r="BO879" s="58"/>
      <c r="BP879" s="58"/>
    </row>
    <row r="880">
      <c r="BC880" s="58"/>
      <c r="BD880" s="58"/>
      <c r="BE880" s="58"/>
      <c r="BF880" s="58"/>
      <c r="BG880" s="58"/>
      <c r="BH880" s="58"/>
      <c r="BI880" s="58"/>
      <c r="BJ880" s="58"/>
      <c r="BK880" s="58"/>
      <c r="BL880" s="58"/>
      <c r="BM880" s="58"/>
      <c r="BN880" s="58"/>
      <c r="BO880" s="58"/>
      <c r="BP880" s="58"/>
    </row>
    <row r="881">
      <c r="BC881" s="58"/>
      <c r="BD881" s="58"/>
      <c r="BE881" s="58"/>
      <c r="BF881" s="58"/>
      <c r="BG881" s="58"/>
      <c r="BH881" s="58"/>
      <c r="BI881" s="58"/>
      <c r="BJ881" s="58"/>
      <c r="BK881" s="58"/>
      <c r="BL881" s="58"/>
      <c r="BM881" s="58"/>
      <c r="BN881" s="58"/>
      <c r="BO881" s="58"/>
      <c r="BP881" s="58"/>
    </row>
    <row r="882">
      <c r="BC882" s="58"/>
      <c r="BD882" s="58"/>
      <c r="BE882" s="58"/>
      <c r="BF882" s="58"/>
      <c r="BG882" s="58"/>
      <c r="BH882" s="58"/>
      <c r="BI882" s="58"/>
      <c r="BJ882" s="58"/>
      <c r="BK882" s="58"/>
      <c r="BL882" s="58"/>
      <c r="BM882" s="58"/>
      <c r="BN882" s="58"/>
      <c r="BO882" s="58"/>
      <c r="BP882" s="58"/>
    </row>
    <row r="883">
      <c r="BC883" s="58"/>
      <c r="BD883" s="58"/>
      <c r="BE883" s="58"/>
      <c r="BF883" s="58"/>
      <c r="BG883" s="58"/>
      <c r="BH883" s="58"/>
      <c r="BI883" s="58"/>
      <c r="BJ883" s="58"/>
      <c r="BK883" s="58"/>
      <c r="BL883" s="58"/>
      <c r="BM883" s="58"/>
      <c r="BN883" s="58"/>
      <c r="BO883" s="58"/>
      <c r="BP883" s="58"/>
    </row>
    <row r="884">
      <c r="BC884" s="58"/>
      <c r="BD884" s="58"/>
      <c r="BE884" s="58"/>
      <c r="BF884" s="58"/>
      <c r="BG884" s="58"/>
      <c r="BH884" s="58"/>
      <c r="BI884" s="58"/>
      <c r="BJ884" s="58"/>
      <c r="BK884" s="58"/>
      <c r="BL884" s="58"/>
      <c r="BM884" s="58"/>
      <c r="BN884" s="58"/>
      <c r="BO884" s="58"/>
      <c r="BP884" s="58"/>
    </row>
    <row r="885">
      <c r="BC885" s="58"/>
      <c r="BD885" s="58"/>
      <c r="BE885" s="58"/>
      <c r="BF885" s="58"/>
      <c r="BG885" s="58"/>
      <c r="BH885" s="58"/>
      <c r="BI885" s="58"/>
      <c r="BJ885" s="58"/>
      <c r="BK885" s="58"/>
      <c r="BL885" s="58"/>
      <c r="BM885" s="58"/>
      <c r="BN885" s="58"/>
      <c r="BO885" s="58"/>
      <c r="BP885" s="58"/>
    </row>
    <row r="886">
      <c r="BC886" s="58"/>
      <c r="BD886" s="58"/>
      <c r="BE886" s="58"/>
      <c r="BF886" s="58"/>
      <c r="BG886" s="58"/>
      <c r="BH886" s="58"/>
      <c r="BI886" s="58"/>
      <c r="BJ886" s="58"/>
      <c r="BK886" s="58"/>
      <c r="BL886" s="58"/>
      <c r="BM886" s="58"/>
      <c r="BN886" s="58"/>
      <c r="BO886" s="58"/>
      <c r="BP886" s="58"/>
    </row>
    <row r="887">
      <c r="BC887" s="58"/>
      <c r="BD887" s="58"/>
      <c r="BE887" s="58"/>
      <c r="BF887" s="58"/>
      <c r="BG887" s="58"/>
      <c r="BH887" s="58"/>
      <c r="BI887" s="58"/>
      <c r="BJ887" s="58"/>
      <c r="BK887" s="58"/>
      <c r="BL887" s="58"/>
      <c r="BM887" s="58"/>
      <c r="BN887" s="58"/>
      <c r="BO887" s="58"/>
      <c r="BP887" s="58"/>
    </row>
    <row r="888">
      <c r="BC888" s="58"/>
      <c r="BD888" s="58"/>
      <c r="BE888" s="58"/>
      <c r="BF888" s="58"/>
      <c r="BG888" s="58"/>
      <c r="BH888" s="58"/>
      <c r="BI888" s="58"/>
      <c r="BJ888" s="58"/>
      <c r="BK888" s="58"/>
      <c r="BL888" s="58"/>
      <c r="BM888" s="58"/>
      <c r="BN888" s="58"/>
      <c r="BO888" s="58"/>
      <c r="BP888" s="58"/>
    </row>
    <row r="889">
      <c r="BC889" s="58"/>
      <c r="BD889" s="58"/>
      <c r="BE889" s="58"/>
      <c r="BF889" s="58"/>
      <c r="BG889" s="58"/>
      <c r="BH889" s="58"/>
      <c r="BI889" s="58"/>
      <c r="BJ889" s="58"/>
      <c r="BK889" s="58"/>
      <c r="BL889" s="58"/>
      <c r="BM889" s="58"/>
      <c r="BN889" s="58"/>
      <c r="BO889" s="58"/>
      <c r="BP889" s="58"/>
    </row>
    <row r="890">
      <c r="BC890" s="58"/>
      <c r="BD890" s="58"/>
      <c r="BE890" s="58"/>
      <c r="BF890" s="58"/>
      <c r="BG890" s="58"/>
      <c r="BH890" s="58"/>
      <c r="BI890" s="58"/>
      <c r="BJ890" s="58"/>
      <c r="BK890" s="58"/>
      <c r="BL890" s="58"/>
      <c r="BM890" s="58"/>
      <c r="BN890" s="58"/>
      <c r="BO890" s="58"/>
      <c r="BP890" s="58"/>
    </row>
    <row r="891">
      <c r="BC891" s="58"/>
      <c r="BD891" s="58"/>
      <c r="BE891" s="58"/>
      <c r="BF891" s="58"/>
      <c r="BG891" s="58"/>
      <c r="BH891" s="58"/>
      <c r="BI891" s="58"/>
      <c r="BJ891" s="58"/>
      <c r="BK891" s="58"/>
      <c r="BL891" s="58"/>
      <c r="BM891" s="58"/>
      <c r="BN891" s="58"/>
      <c r="BO891" s="58"/>
      <c r="BP891" s="58"/>
    </row>
    <row r="892">
      <c r="BC892" s="58"/>
      <c r="BD892" s="58"/>
      <c r="BE892" s="58"/>
      <c r="BF892" s="58"/>
      <c r="BG892" s="58"/>
      <c r="BH892" s="58"/>
      <c r="BI892" s="58"/>
      <c r="BJ892" s="58"/>
      <c r="BK892" s="58"/>
      <c r="BL892" s="58"/>
      <c r="BM892" s="58"/>
      <c r="BN892" s="58"/>
      <c r="BO892" s="58"/>
      <c r="BP892" s="58"/>
    </row>
    <row r="893">
      <c r="BC893" s="58"/>
      <c r="BD893" s="58"/>
      <c r="BE893" s="58"/>
      <c r="BF893" s="58"/>
      <c r="BG893" s="58"/>
      <c r="BH893" s="58"/>
      <c r="BI893" s="58"/>
      <c r="BJ893" s="58"/>
      <c r="BK893" s="58"/>
      <c r="BL893" s="58"/>
      <c r="BM893" s="58"/>
      <c r="BN893" s="58"/>
      <c r="BO893" s="58"/>
      <c r="BP893" s="58"/>
    </row>
    <row r="894">
      <c r="BC894" s="58"/>
      <c r="BD894" s="58"/>
      <c r="BE894" s="58"/>
      <c r="BF894" s="58"/>
      <c r="BG894" s="58"/>
      <c r="BH894" s="58"/>
      <c r="BI894" s="58"/>
      <c r="BJ894" s="58"/>
      <c r="BK894" s="58"/>
      <c r="BL894" s="58"/>
      <c r="BM894" s="58"/>
      <c r="BN894" s="58"/>
      <c r="BO894" s="58"/>
      <c r="BP894" s="58"/>
    </row>
    <row r="895">
      <c r="BC895" s="58"/>
      <c r="BD895" s="58"/>
      <c r="BE895" s="58"/>
      <c r="BF895" s="58"/>
      <c r="BG895" s="58"/>
      <c r="BH895" s="58"/>
      <c r="BI895" s="58"/>
      <c r="BJ895" s="58"/>
      <c r="BK895" s="58"/>
      <c r="BL895" s="58"/>
      <c r="BM895" s="58"/>
      <c r="BN895" s="58"/>
      <c r="BO895" s="58"/>
      <c r="BP895" s="58"/>
    </row>
    <row r="896">
      <c r="BC896" s="58"/>
      <c r="BD896" s="58"/>
      <c r="BE896" s="58"/>
      <c r="BF896" s="58"/>
      <c r="BG896" s="58"/>
      <c r="BH896" s="58"/>
      <c r="BI896" s="58"/>
      <c r="BJ896" s="58"/>
      <c r="BK896" s="58"/>
      <c r="BL896" s="58"/>
      <c r="BM896" s="58"/>
      <c r="BN896" s="58"/>
      <c r="BO896" s="58"/>
      <c r="BP896" s="58"/>
    </row>
    <row r="897">
      <c r="BC897" s="58"/>
      <c r="BD897" s="58"/>
      <c r="BE897" s="58"/>
      <c r="BF897" s="58"/>
      <c r="BG897" s="58"/>
      <c r="BH897" s="58"/>
      <c r="BI897" s="58"/>
      <c r="BJ897" s="58"/>
      <c r="BK897" s="58"/>
      <c r="BL897" s="58"/>
      <c r="BM897" s="58"/>
      <c r="BN897" s="58"/>
      <c r="BO897" s="58"/>
      <c r="BP897" s="58"/>
    </row>
    <row r="898">
      <c r="BC898" s="58"/>
      <c r="BD898" s="58"/>
      <c r="BE898" s="58"/>
      <c r="BF898" s="58"/>
      <c r="BG898" s="58"/>
      <c r="BH898" s="58"/>
      <c r="BI898" s="58"/>
      <c r="BJ898" s="58"/>
      <c r="BK898" s="58"/>
      <c r="BL898" s="58"/>
      <c r="BM898" s="58"/>
      <c r="BN898" s="58"/>
      <c r="BO898" s="58"/>
      <c r="BP898" s="58"/>
    </row>
    <row r="899">
      <c r="BC899" s="58"/>
      <c r="BD899" s="58"/>
      <c r="BE899" s="58"/>
      <c r="BF899" s="58"/>
      <c r="BG899" s="58"/>
      <c r="BH899" s="58"/>
      <c r="BI899" s="58"/>
      <c r="BJ899" s="58"/>
      <c r="BK899" s="58"/>
      <c r="BL899" s="58"/>
      <c r="BM899" s="58"/>
      <c r="BN899" s="58"/>
      <c r="BO899" s="58"/>
      <c r="BP899" s="58"/>
    </row>
    <row r="900">
      <c r="BC900" s="58"/>
      <c r="BD900" s="58"/>
      <c r="BE900" s="58"/>
      <c r="BF900" s="58"/>
      <c r="BG900" s="58"/>
      <c r="BH900" s="58"/>
      <c r="BI900" s="58"/>
      <c r="BJ900" s="58"/>
      <c r="BK900" s="58"/>
      <c r="BL900" s="58"/>
      <c r="BM900" s="58"/>
      <c r="BN900" s="58"/>
      <c r="BO900" s="58"/>
      <c r="BP900" s="58"/>
    </row>
    <row r="901">
      <c r="BC901" s="58"/>
      <c r="BD901" s="58"/>
      <c r="BE901" s="58"/>
      <c r="BF901" s="58"/>
      <c r="BG901" s="58"/>
      <c r="BH901" s="58"/>
      <c r="BI901" s="58"/>
      <c r="BJ901" s="58"/>
      <c r="BK901" s="58"/>
      <c r="BL901" s="58"/>
      <c r="BM901" s="58"/>
      <c r="BN901" s="58"/>
      <c r="BO901" s="58"/>
      <c r="BP901" s="58"/>
    </row>
    <row r="902">
      <c r="BC902" s="58"/>
      <c r="BD902" s="58"/>
      <c r="BE902" s="58"/>
      <c r="BF902" s="58"/>
      <c r="BG902" s="58"/>
      <c r="BH902" s="58"/>
      <c r="BI902" s="58"/>
      <c r="BJ902" s="58"/>
      <c r="BK902" s="58"/>
      <c r="BL902" s="58"/>
      <c r="BM902" s="58"/>
      <c r="BN902" s="58"/>
      <c r="BO902" s="58"/>
      <c r="BP902" s="58"/>
    </row>
    <row r="903">
      <c r="BC903" s="58"/>
      <c r="BD903" s="58"/>
      <c r="BE903" s="58"/>
      <c r="BF903" s="58"/>
      <c r="BG903" s="58"/>
      <c r="BH903" s="58"/>
      <c r="BI903" s="58"/>
      <c r="BJ903" s="58"/>
      <c r="BK903" s="58"/>
      <c r="BL903" s="58"/>
      <c r="BM903" s="58"/>
      <c r="BN903" s="58"/>
      <c r="BO903" s="58"/>
      <c r="BP903" s="58"/>
    </row>
    <row r="904">
      <c r="BC904" s="58"/>
      <c r="BD904" s="58"/>
      <c r="BE904" s="58"/>
      <c r="BF904" s="58"/>
      <c r="BG904" s="58"/>
      <c r="BH904" s="58"/>
      <c r="BI904" s="58"/>
      <c r="BJ904" s="58"/>
      <c r="BK904" s="58"/>
      <c r="BL904" s="58"/>
      <c r="BM904" s="58"/>
      <c r="BN904" s="58"/>
      <c r="BO904" s="58"/>
      <c r="BP904" s="58"/>
    </row>
    <row r="905">
      <c r="BC905" s="58"/>
      <c r="BD905" s="58"/>
      <c r="BE905" s="58"/>
      <c r="BF905" s="58"/>
      <c r="BG905" s="58"/>
      <c r="BH905" s="58"/>
      <c r="BI905" s="58"/>
      <c r="BJ905" s="58"/>
      <c r="BK905" s="58"/>
      <c r="BL905" s="58"/>
      <c r="BM905" s="58"/>
      <c r="BN905" s="58"/>
      <c r="BO905" s="58"/>
      <c r="BP905" s="58"/>
    </row>
    <row r="906">
      <c r="BC906" s="58"/>
      <c r="BD906" s="58"/>
      <c r="BE906" s="58"/>
      <c r="BF906" s="58"/>
      <c r="BG906" s="58"/>
      <c r="BH906" s="58"/>
      <c r="BI906" s="58"/>
      <c r="BJ906" s="58"/>
      <c r="BK906" s="58"/>
      <c r="BL906" s="58"/>
      <c r="BM906" s="58"/>
      <c r="BN906" s="58"/>
      <c r="BO906" s="58"/>
      <c r="BP906" s="58"/>
    </row>
    <row r="907">
      <c r="BC907" s="58"/>
      <c r="BD907" s="58"/>
      <c r="BE907" s="58"/>
      <c r="BF907" s="58"/>
      <c r="BG907" s="58"/>
      <c r="BH907" s="58"/>
      <c r="BI907" s="58"/>
      <c r="BJ907" s="58"/>
      <c r="BK907" s="58"/>
      <c r="BL907" s="58"/>
      <c r="BM907" s="58"/>
      <c r="BN907" s="58"/>
      <c r="BO907" s="58"/>
      <c r="BP907" s="58"/>
    </row>
    <row r="908">
      <c r="BC908" s="58"/>
      <c r="BD908" s="58"/>
      <c r="BE908" s="58"/>
      <c r="BF908" s="58"/>
      <c r="BG908" s="58"/>
      <c r="BH908" s="58"/>
      <c r="BI908" s="58"/>
      <c r="BJ908" s="58"/>
      <c r="BK908" s="58"/>
      <c r="BL908" s="58"/>
      <c r="BM908" s="58"/>
      <c r="BN908" s="58"/>
      <c r="BO908" s="58"/>
      <c r="BP908" s="58"/>
    </row>
    <row r="909">
      <c r="BC909" s="58"/>
      <c r="BD909" s="58"/>
      <c r="BE909" s="58"/>
      <c r="BF909" s="58"/>
      <c r="BG909" s="58"/>
      <c r="BH909" s="58"/>
      <c r="BI909" s="58"/>
      <c r="BJ909" s="58"/>
      <c r="BK909" s="58"/>
      <c r="BL909" s="58"/>
      <c r="BM909" s="58"/>
      <c r="BN909" s="58"/>
      <c r="BO909" s="58"/>
      <c r="BP909" s="58"/>
    </row>
    <row r="910">
      <c r="BC910" s="58"/>
      <c r="BD910" s="58"/>
      <c r="BE910" s="58"/>
      <c r="BF910" s="58"/>
      <c r="BG910" s="58"/>
      <c r="BH910" s="58"/>
      <c r="BI910" s="58"/>
      <c r="BJ910" s="58"/>
      <c r="BK910" s="58"/>
      <c r="BL910" s="58"/>
      <c r="BM910" s="58"/>
      <c r="BN910" s="58"/>
      <c r="BO910" s="58"/>
      <c r="BP910" s="58"/>
    </row>
    <row r="911">
      <c r="BC911" s="58"/>
      <c r="BD911" s="58"/>
      <c r="BE911" s="58"/>
      <c r="BF911" s="58"/>
      <c r="BG911" s="58"/>
      <c r="BH911" s="58"/>
      <c r="BI911" s="58"/>
      <c r="BJ911" s="58"/>
      <c r="BK911" s="58"/>
      <c r="BL911" s="58"/>
      <c r="BM911" s="58"/>
      <c r="BN911" s="58"/>
      <c r="BO911" s="58"/>
      <c r="BP911" s="58"/>
    </row>
    <row r="912">
      <c r="BC912" s="58"/>
      <c r="BD912" s="58"/>
      <c r="BE912" s="58"/>
      <c r="BF912" s="58"/>
      <c r="BG912" s="58"/>
      <c r="BH912" s="58"/>
      <c r="BI912" s="58"/>
      <c r="BJ912" s="58"/>
      <c r="BK912" s="58"/>
      <c r="BL912" s="58"/>
      <c r="BM912" s="58"/>
      <c r="BN912" s="58"/>
      <c r="BO912" s="58"/>
      <c r="BP912" s="58"/>
    </row>
    <row r="913">
      <c r="BC913" s="58"/>
      <c r="BD913" s="58"/>
      <c r="BE913" s="58"/>
      <c r="BF913" s="58"/>
      <c r="BG913" s="58"/>
      <c r="BH913" s="58"/>
      <c r="BI913" s="58"/>
      <c r="BJ913" s="58"/>
      <c r="BK913" s="58"/>
      <c r="BL913" s="58"/>
      <c r="BM913" s="58"/>
      <c r="BN913" s="58"/>
      <c r="BO913" s="58"/>
      <c r="BP913" s="58"/>
    </row>
    <row r="914">
      <c r="BC914" s="58"/>
      <c r="BD914" s="58"/>
      <c r="BE914" s="58"/>
      <c r="BF914" s="58"/>
      <c r="BG914" s="58"/>
      <c r="BH914" s="58"/>
      <c r="BI914" s="58"/>
      <c r="BJ914" s="58"/>
      <c r="BK914" s="58"/>
      <c r="BL914" s="58"/>
      <c r="BM914" s="58"/>
      <c r="BN914" s="58"/>
      <c r="BO914" s="58"/>
      <c r="BP914" s="58"/>
    </row>
    <row r="915">
      <c r="BC915" s="58"/>
      <c r="BD915" s="58"/>
      <c r="BE915" s="58"/>
      <c r="BF915" s="58"/>
      <c r="BG915" s="58"/>
      <c r="BH915" s="58"/>
      <c r="BI915" s="58"/>
      <c r="BJ915" s="58"/>
      <c r="BK915" s="58"/>
      <c r="BL915" s="58"/>
      <c r="BM915" s="58"/>
      <c r="BN915" s="58"/>
      <c r="BO915" s="58"/>
      <c r="BP915" s="58"/>
    </row>
    <row r="916">
      <c r="BC916" s="58"/>
      <c r="BD916" s="58"/>
      <c r="BE916" s="58"/>
      <c r="BF916" s="58"/>
      <c r="BG916" s="58"/>
      <c r="BH916" s="58"/>
      <c r="BI916" s="58"/>
      <c r="BJ916" s="58"/>
      <c r="BK916" s="58"/>
      <c r="BL916" s="58"/>
      <c r="BM916" s="58"/>
      <c r="BN916" s="58"/>
      <c r="BO916" s="58"/>
      <c r="BP916" s="58"/>
    </row>
    <row r="917">
      <c r="BC917" s="58"/>
      <c r="BD917" s="58"/>
      <c r="BE917" s="58"/>
      <c r="BF917" s="58"/>
      <c r="BG917" s="58"/>
      <c r="BH917" s="58"/>
      <c r="BI917" s="58"/>
      <c r="BJ917" s="58"/>
      <c r="BK917" s="58"/>
      <c r="BL917" s="58"/>
      <c r="BM917" s="58"/>
      <c r="BN917" s="58"/>
      <c r="BO917" s="58"/>
      <c r="BP917" s="58"/>
    </row>
    <row r="918">
      <c r="BC918" s="58"/>
      <c r="BD918" s="58"/>
      <c r="BE918" s="58"/>
      <c r="BF918" s="58"/>
      <c r="BG918" s="58"/>
      <c r="BH918" s="58"/>
      <c r="BI918" s="58"/>
      <c r="BJ918" s="58"/>
      <c r="BK918" s="58"/>
      <c r="BL918" s="58"/>
      <c r="BM918" s="58"/>
      <c r="BN918" s="58"/>
      <c r="BO918" s="58"/>
      <c r="BP918" s="58"/>
    </row>
    <row r="919">
      <c r="BC919" s="58"/>
      <c r="BD919" s="58"/>
      <c r="BE919" s="58"/>
      <c r="BF919" s="58"/>
      <c r="BG919" s="58"/>
      <c r="BH919" s="58"/>
      <c r="BI919" s="58"/>
      <c r="BJ919" s="58"/>
      <c r="BK919" s="58"/>
      <c r="BL919" s="58"/>
      <c r="BM919" s="58"/>
      <c r="BN919" s="58"/>
      <c r="BO919" s="58"/>
      <c r="BP919" s="58"/>
    </row>
    <row r="920">
      <c r="BC920" s="58"/>
      <c r="BD920" s="58"/>
      <c r="BE920" s="58"/>
      <c r="BF920" s="58"/>
      <c r="BG920" s="58"/>
      <c r="BH920" s="58"/>
      <c r="BI920" s="58"/>
      <c r="BJ920" s="58"/>
      <c r="BK920" s="58"/>
      <c r="BL920" s="58"/>
      <c r="BM920" s="58"/>
      <c r="BN920" s="58"/>
      <c r="BO920" s="58"/>
      <c r="BP920" s="58"/>
    </row>
    <row r="921">
      <c r="BC921" s="58"/>
      <c r="BD921" s="58"/>
      <c r="BE921" s="58"/>
      <c r="BF921" s="58"/>
      <c r="BG921" s="58"/>
      <c r="BH921" s="58"/>
      <c r="BI921" s="58"/>
      <c r="BJ921" s="58"/>
      <c r="BK921" s="58"/>
      <c r="BL921" s="58"/>
      <c r="BM921" s="58"/>
      <c r="BN921" s="58"/>
      <c r="BO921" s="58"/>
      <c r="BP921" s="58"/>
    </row>
    <row r="922">
      <c r="BC922" s="58"/>
      <c r="BD922" s="58"/>
      <c r="BE922" s="58"/>
      <c r="BF922" s="58"/>
      <c r="BG922" s="58"/>
      <c r="BH922" s="58"/>
      <c r="BI922" s="58"/>
      <c r="BJ922" s="58"/>
      <c r="BK922" s="58"/>
      <c r="BL922" s="58"/>
      <c r="BM922" s="58"/>
      <c r="BN922" s="58"/>
      <c r="BO922" s="58"/>
      <c r="BP922" s="58"/>
    </row>
    <row r="923">
      <c r="BC923" s="58"/>
      <c r="BD923" s="58"/>
      <c r="BE923" s="58"/>
      <c r="BF923" s="58"/>
      <c r="BG923" s="58"/>
      <c r="BH923" s="58"/>
      <c r="BI923" s="58"/>
      <c r="BJ923" s="58"/>
      <c r="BK923" s="58"/>
      <c r="BL923" s="58"/>
      <c r="BM923" s="58"/>
      <c r="BN923" s="58"/>
      <c r="BO923" s="58"/>
      <c r="BP923" s="58"/>
    </row>
    <row r="924">
      <c r="BC924" s="58"/>
      <c r="BD924" s="58"/>
      <c r="BE924" s="58"/>
      <c r="BF924" s="58"/>
      <c r="BG924" s="58"/>
      <c r="BH924" s="58"/>
      <c r="BI924" s="58"/>
      <c r="BJ924" s="58"/>
      <c r="BK924" s="58"/>
      <c r="BL924" s="58"/>
      <c r="BM924" s="58"/>
      <c r="BN924" s="58"/>
      <c r="BO924" s="58"/>
      <c r="BP924" s="58"/>
    </row>
    <row r="925">
      <c r="BC925" s="58"/>
      <c r="BD925" s="58"/>
      <c r="BE925" s="58"/>
      <c r="BF925" s="58"/>
      <c r="BG925" s="58"/>
      <c r="BH925" s="58"/>
      <c r="BI925" s="58"/>
      <c r="BJ925" s="58"/>
      <c r="BK925" s="58"/>
      <c r="BL925" s="58"/>
      <c r="BM925" s="58"/>
      <c r="BN925" s="58"/>
      <c r="BO925" s="58"/>
      <c r="BP925" s="58"/>
    </row>
    <row r="926">
      <c r="BC926" s="58"/>
      <c r="BD926" s="58"/>
      <c r="BE926" s="58"/>
      <c r="BF926" s="58"/>
      <c r="BG926" s="58"/>
      <c r="BH926" s="58"/>
      <c r="BI926" s="58"/>
      <c r="BJ926" s="58"/>
      <c r="BK926" s="58"/>
      <c r="BL926" s="58"/>
      <c r="BM926" s="58"/>
      <c r="BN926" s="58"/>
      <c r="BO926" s="58"/>
      <c r="BP926" s="58"/>
    </row>
    <row r="927">
      <c r="BC927" s="58"/>
      <c r="BD927" s="58"/>
      <c r="BE927" s="58"/>
      <c r="BF927" s="58"/>
      <c r="BG927" s="58"/>
      <c r="BH927" s="58"/>
      <c r="BI927" s="58"/>
      <c r="BJ927" s="58"/>
      <c r="BK927" s="58"/>
      <c r="BL927" s="58"/>
      <c r="BM927" s="58"/>
      <c r="BN927" s="58"/>
      <c r="BO927" s="58"/>
      <c r="BP927" s="58"/>
    </row>
    <row r="928">
      <c r="BC928" s="58"/>
      <c r="BD928" s="58"/>
      <c r="BE928" s="58"/>
      <c r="BF928" s="58"/>
      <c r="BG928" s="58"/>
      <c r="BH928" s="58"/>
      <c r="BI928" s="58"/>
      <c r="BJ928" s="58"/>
      <c r="BK928" s="58"/>
      <c r="BL928" s="58"/>
      <c r="BM928" s="58"/>
      <c r="BN928" s="58"/>
      <c r="BO928" s="58"/>
      <c r="BP928" s="58"/>
    </row>
    <row r="929">
      <c r="BC929" s="58"/>
      <c r="BD929" s="58"/>
      <c r="BE929" s="58"/>
      <c r="BF929" s="58"/>
      <c r="BG929" s="58"/>
      <c r="BH929" s="58"/>
      <c r="BI929" s="58"/>
      <c r="BJ929" s="58"/>
      <c r="BK929" s="58"/>
      <c r="BL929" s="58"/>
      <c r="BM929" s="58"/>
      <c r="BN929" s="58"/>
      <c r="BO929" s="58"/>
      <c r="BP929" s="58"/>
    </row>
    <row r="930">
      <c r="BC930" s="58"/>
      <c r="BD930" s="58"/>
      <c r="BE930" s="58"/>
      <c r="BF930" s="58"/>
      <c r="BG930" s="58"/>
      <c r="BH930" s="58"/>
      <c r="BI930" s="58"/>
      <c r="BJ930" s="58"/>
      <c r="BK930" s="58"/>
      <c r="BL930" s="58"/>
      <c r="BM930" s="58"/>
      <c r="BN930" s="58"/>
      <c r="BO930" s="58"/>
      <c r="BP930" s="58"/>
    </row>
    <row r="931">
      <c r="BC931" s="58"/>
      <c r="BD931" s="58"/>
      <c r="BE931" s="58"/>
      <c r="BF931" s="58"/>
      <c r="BG931" s="58"/>
      <c r="BH931" s="58"/>
      <c r="BI931" s="58"/>
      <c r="BJ931" s="58"/>
      <c r="BK931" s="58"/>
      <c r="BL931" s="58"/>
      <c r="BM931" s="58"/>
      <c r="BN931" s="58"/>
      <c r="BO931" s="58"/>
      <c r="BP931" s="58"/>
    </row>
    <row r="932">
      <c r="BC932" s="58"/>
      <c r="BD932" s="58"/>
      <c r="BE932" s="58"/>
      <c r="BF932" s="58"/>
      <c r="BG932" s="58"/>
      <c r="BH932" s="58"/>
      <c r="BI932" s="58"/>
      <c r="BJ932" s="58"/>
      <c r="BK932" s="58"/>
      <c r="BL932" s="58"/>
      <c r="BM932" s="58"/>
      <c r="BN932" s="58"/>
      <c r="BO932" s="58"/>
      <c r="BP932" s="58"/>
    </row>
    <row r="933">
      <c r="BC933" s="58"/>
      <c r="BD933" s="58"/>
      <c r="BE933" s="58"/>
      <c r="BF933" s="58"/>
      <c r="BG933" s="58"/>
      <c r="BH933" s="58"/>
      <c r="BI933" s="58"/>
      <c r="BJ933" s="58"/>
      <c r="BK933" s="58"/>
      <c r="BL933" s="58"/>
      <c r="BM933" s="58"/>
      <c r="BN933" s="58"/>
      <c r="BO933" s="58"/>
      <c r="BP933" s="58"/>
    </row>
    <row r="934">
      <c r="BC934" s="58"/>
      <c r="BD934" s="58"/>
      <c r="BE934" s="58"/>
      <c r="BF934" s="58"/>
      <c r="BG934" s="58"/>
      <c r="BH934" s="58"/>
      <c r="BI934" s="58"/>
      <c r="BJ934" s="58"/>
      <c r="BK934" s="58"/>
      <c r="BL934" s="58"/>
      <c r="BM934" s="58"/>
      <c r="BN934" s="58"/>
      <c r="BO934" s="58"/>
      <c r="BP934" s="58"/>
    </row>
    <row r="935">
      <c r="BC935" s="58"/>
      <c r="BD935" s="58"/>
      <c r="BE935" s="58"/>
      <c r="BF935" s="58"/>
      <c r="BG935" s="58"/>
      <c r="BH935" s="58"/>
      <c r="BI935" s="58"/>
      <c r="BJ935" s="58"/>
      <c r="BK935" s="58"/>
      <c r="BL935" s="58"/>
      <c r="BM935" s="58"/>
      <c r="BN935" s="58"/>
      <c r="BO935" s="58"/>
      <c r="BP935" s="58"/>
    </row>
    <row r="936">
      <c r="BC936" s="58"/>
      <c r="BD936" s="58"/>
      <c r="BE936" s="58"/>
      <c r="BF936" s="58"/>
      <c r="BG936" s="58"/>
      <c r="BH936" s="58"/>
      <c r="BI936" s="58"/>
      <c r="BJ936" s="58"/>
      <c r="BK936" s="58"/>
      <c r="BL936" s="58"/>
      <c r="BM936" s="58"/>
      <c r="BN936" s="58"/>
      <c r="BO936" s="58"/>
      <c r="BP936" s="58"/>
    </row>
    <row r="937">
      <c r="BC937" s="58"/>
      <c r="BD937" s="58"/>
      <c r="BE937" s="58"/>
      <c r="BF937" s="58"/>
      <c r="BG937" s="58"/>
      <c r="BH937" s="58"/>
      <c r="BI937" s="58"/>
      <c r="BJ937" s="58"/>
      <c r="BK937" s="58"/>
      <c r="BL937" s="58"/>
      <c r="BM937" s="58"/>
      <c r="BN937" s="58"/>
      <c r="BO937" s="58"/>
      <c r="BP937" s="58"/>
    </row>
    <row r="938">
      <c r="BC938" s="58"/>
      <c r="BD938" s="58"/>
      <c r="BE938" s="58"/>
      <c r="BF938" s="58"/>
      <c r="BG938" s="58"/>
      <c r="BH938" s="58"/>
      <c r="BI938" s="58"/>
      <c r="BJ938" s="58"/>
      <c r="BK938" s="58"/>
      <c r="BL938" s="58"/>
      <c r="BM938" s="58"/>
      <c r="BN938" s="58"/>
      <c r="BO938" s="58"/>
      <c r="BP938" s="58"/>
    </row>
    <row r="939">
      <c r="BC939" s="58"/>
      <c r="BD939" s="58"/>
      <c r="BE939" s="58"/>
      <c r="BF939" s="58"/>
      <c r="BG939" s="58"/>
      <c r="BH939" s="58"/>
      <c r="BI939" s="58"/>
      <c r="BJ939" s="58"/>
      <c r="BK939" s="58"/>
      <c r="BL939" s="58"/>
      <c r="BM939" s="58"/>
      <c r="BN939" s="58"/>
      <c r="BO939" s="58"/>
      <c r="BP939" s="58"/>
    </row>
    <row r="940">
      <c r="BC940" s="58"/>
      <c r="BD940" s="58"/>
      <c r="BE940" s="58"/>
      <c r="BF940" s="58"/>
      <c r="BG940" s="58"/>
      <c r="BH940" s="58"/>
      <c r="BI940" s="58"/>
      <c r="BJ940" s="58"/>
      <c r="BK940" s="58"/>
      <c r="BL940" s="58"/>
      <c r="BM940" s="58"/>
      <c r="BN940" s="58"/>
      <c r="BO940" s="58"/>
      <c r="BP940" s="58"/>
    </row>
    <row r="941">
      <c r="BC941" s="58"/>
      <c r="BD941" s="58"/>
      <c r="BE941" s="58"/>
      <c r="BF941" s="58"/>
      <c r="BG941" s="58"/>
      <c r="BH941" s="58"/>
      <c r="BI941" s="58"/>
      <c r="BJ941" s="58"/>
      <c r="BK941" s="58"/>
      <c r="BL941" s="58"/>
      <c r="BM941" s="58"/>
      <c r="BN941" s="58"/>
      <c r="BO941" s="58"/>
      <c r="BP941" s="58"/>
    </row>
    <row r="942">
      <c r="BC942" s="58"/>
      <c r="BD942" s="58"/>
      <c r="BE942" s="58"/>
      <c r="BF942" s="58"/>
      <c r="BG942" s="58"/>
      <c r="BH942" s="58"/>
      <c r="BI942" s="58"/>
      <c r="BJ942" s="58"/>
      <c r="BK942" s="58"/>
      <c r="BL942" s="58"/>
      <c r="BM942" s="58"/>
      <c r="BN942" s="58"/>
      <c r="BO942" s="58"/>
      <c r="BP942" s="58"/>
    </row>
    <row r="943">
      <c r="BC943" s="58"/>
      <c r="BD943" s="58"/>
      <c r="BE943" s="58"/>
      <c r="BF943" s="58"/>
      <c r="BG943" s="58"/>
      <c r="BH943" s="58"/>
      <c r="BI943" s="58"/>
      <c r="BJ943" s="58"/>
      <c r="BK943" s="58"/>
      <c r="BL943" s="58"/>
      <c r="BM943" s="58"/>
      <c r="BN943" s="58"/>
      <c r="BO943" s="58"/>
      <c r="BP943" s="58"/>
    </row>
    <row r="944">
      <c r="BC944" s="58"/>
      <c r="BD944" s="58"/>
      <c r="BE944" s="58"/>
      <c r="BF944" s="58"/>
      <c r="BG944" s="58"/>
      <c r="BH944" s="58"/>
      <c r="BI944" s="58"/>
      <c r="BJ944" s="58"/>
      <c r="BK944" s="58"/>
      <c r="BL944" s="58"/>
      <c r="BM944" s="58"/>
      <c r="BN944" s="58"/>
      <c r="BO944" s="58"/>
      <c r="BP944" s="58"/>
    </row>
    <row r="945">
      <c r="BC945" s="58"/>
      <c r="BD945" s="58"/>
      <c r="BE945" s="58"/>
      <c r="BF945" s="58"/>
      <c r="BG945" s="58"/>
      <c r="BH945" s="58"/>
      <c r="BI945" s="58"/>
      <c r="BJ945" s="58"/>
      <c r="BK945" s="58"/>
      <c r="BL945" s="58"/>
      <c r="BM945" s="58"/>
      <c r="BN945" s="58"/>
      <c r="BO945" s="58"/>
      <c r="BP945" s="58"/>
    </row>
    <row r="946">
      <c r="BC946" s="58"/>
      <c r="BD946" s="58"/>
      <c r="BE946" s="58"/>
      <c r="BF946" s="58"/>
      <c r="BG946" s="58"/>
      <c r="BH946" s="58"/>
      <c r="BI946" s="58"/>
      <c r="BJ946" s="58"/>
      <c r="BK946" s="58"/>
      <c r="BL946" s="58"/>
      <c r="BM946" s="58"/>
      <c r="BN946" s="58"/>
      <c r="BO946" s="58"/>
      <c r="BP946" s="58"/>
    </row>
    <row r="947">
      <c r="BC947" s="58"/>
      <c r="BD947" s="58"/>
      <c r="BE947" s="58"/>
      <c r="BF947" s="58"/>
      <c r="BG947" s="58"/>
      <c r="BH947" s="58"/>
      <c r="BI947" s="58"/>
      <c r="BJ947" s="58"/>
      <c r="BK947" s="58"/>
      <c r="BL947" s="58"/>
      <c r="BM947" s="58"/>
      <c r="BN947" s="58"/>
      <c r="BO947" s="58"/>
      <c r="BP947" s="58"/>
    </row>
    <row r="948">
      <c r="BC948" s="58"/>
      <c r="BD948" s="58"/>
      <c r="BE948" s="58"/>
      <c r="BF948" s="58"/>
      <c r="BG948" s="58"/>
      <c r="BH948" s="58"/>
      <c r="BI948" s="58"/>
      <c r="BJ948" s="58"/>
      <c r="BK948" s="58"/>
      <c r="BL948" s="58"/>
      <c r="BM948" s="58"/>
      <c r="BN948" s="58"/>
      <c r="BO948" s="58"/>
      <c r="BP948" s="58"/>
    </row>
    <row r="949">
      <c r="BC949" s="58"/>
      <c r="BD949" s="58"/>
      <c r="BE949" s="58"/>
      <c r="BF949" s="58"/>
      <c r="BG949" s="58"/>
      <c r="BH949" s="58"/>
      <c r="BI949" s="58"/>
      <c r="BJ949" s="58"/>
      <c r="BK949" s="58"/>
      <c r="BL949" s="58"/>
      <c r="BM949" s="58"/>
      <c r="BN949" s="58"/>
      <c r="BO949" s="58"/>
      <c r="BP949" s="58"/>
    </row>
    <row r="950">
      <c r="BC950" s="58"/>
      <c r="BD950" s="58"/>
      <c r="BE950" s="58"/>
      <c r="BF950" s="58"/>
      <c r="BG950" s="58"/>
      <c r="BH950" s="58"/>
      <c r="BI950" s="58"/>
      <c r="BJ950" s="58"/>
      <c r="BK950" s="58"/>
      <c r="BL950" s="58"/>
      <c r="BM950" s="58"/>
      <c r="BN950" s="58"/>
      <c r="BO950" s="58"/>
      <c r="BP950" s="58"/>
    </row>
    <row r="951">
      <c r="BC951" s="58"/>
      <c r="BD951" s="58"/>
      <c r="BE951" s="58"/>
      <c r="BF951" s="58"/>
      <c r="BG951" s="58"/>
      <c r="BH951" s="58"/>
      <c r="BI951" s="58"/>
      <c r="BJ951" s="58"/>
      <c r="BK951" s="58"/>
      <c r="BL951" s="58"/>
      <c r="BM951" s="58"/>
      <c r="BN951" s="58"/>
      <c r="BO951" s="58"/>
      <c r="BP951" s="58"/>
    </row>
    <row r="952">
      <c r="BC952" s="58"/>
      <c r="BD952" s="58"/>
      <c r="BE952" s="58"/>
      <c r="BF952" s="58"/>
      <c r="BG952" s="58"/>
      <c r="BH952" s="58"/>
      <c r="BI952" s="58"/>
      <c r="BJ952" s="58"/>
      <c r="BK952" s="58"/>
      <c r="BL952" s="58"/>
      <c r="BM952" s="58"/>
      <c r="BN952" s="58"/>
      <c r="BO952" s="58"/>
      <c r="BP952" s="58"/>
    </row>
    <row r="953">
      <c r="BC953" s="58"/>
      <c r="BD953" s="58"/>
      <c r="BE953" s="58"/>
      <c r="BF953" s="58"/>
      <c r="BG953" s="58"/>
      <c r="BH953" s="58"/>
      <c r="BI953" s="58"/>
      <c r="BJ953" s="58"/>
      <c r="BK953" s="58"/>
      <c r="BL953" s="58"/>
      <c r="BM953" s="58"/>
      <c r="BN953" s="58"/>
      <c r="BO953" s="58"/>
      <c r="BP953" s="58"/>
    </row>
    <row r="954">
      <c r="BC954" s="58"/>
      <c r="BD954" s="58"/>
      <c r="BE954" s="58"/>
      <c r="BF954" s="58"/>
      <c r="BG954" s="58"/>
      <c r="BH954" s="58"/>
      <c r="BI954" s="58"/>
      <c r="BJ954" s="58"/>
      <c r="BK954" s="58"/>
      <c r="BL954" s="58"/>
      <c r="BM954" s="58"/>
      <c r="BN954" s="58"/>
      <c r="BO954" s="58"/>
      <c r="BP954" s="58"/>
    </row>
    <row r="955">
      <c r="BC955" s="58"/>
      <c r="BD955" s="58"/>
      <c r="BE955" s="58"/>
      <c r="BF955" s="58"/>
      <c r="BG955" s="58"/>
      <c r="BH955" s="58"/>
      <c r="BI955" s="58"/>
      <c r="BJ955" s="58"/>
      <c r="BK955" s="58"/>
      <c r="BL955" s="58"/>
      <c r="BM955" s="58"/>
      <c r="BN955" s="58"/>
      <c r="BO955" s="58"/>
      <c r="BP955" s="58"/>
    </row>
    <row r="956">
      <c r="BC956" s="58"/>
      <c r="BD956" s="58"/>
      <c r="BE956" s="58"/>
      <c r="BF956" s="58"/>
      <c r="BG956" s="58"/>
      <c r="BH956" s="58"/>
      <c r="BI956" s="58"/>
      <c r="BJ956" s="58"/>
      <c r="BK956" s="58"/>
      <c r="BL956" s="58"/>
      <c r="BM956" s="58"/>
      <c r="BN956" s="58"/>
      <c r="BO956" s="58"/>
      <c r="BP956" s="58"/>
    </row>
    <row r="957">
      <c r="BC957" s="58"/>
      <c r="BD957" s="58"/>
      <c r="BE957" s="58"/>
      <c r="BF957" s="58"/>
      <c r="BG957" s="58"/>
      <c r="BH957" s="58"/>
      <c r="BI957" s="58"/>
      <c r="BJ957" s="58"/>
      <c r="BK957" s="58"/>
      <c r="BL957" s="58"/>
      <c r="BM957" s="58"/>
      <c r="BN957" s="58"/>
      <c r="BO957" s="58"/>
      <c r="BP957" s="58"/>
    </row>
    <row r="958">
      <c r="BC958" s="58"/>
      <c r="BD958" s="58"/>
      <c r="BE958" s="58"/>
      <c r="BF958" s="58"/>
      <c r="BG958" s="58"/>
      <c r="BH958" s="58"/>
      <c r="BI958" s="58"/>
      <c r="BJ958" s="58"/>
      <c r="BK958" s="58"/>
      <c r="BL958" s="58"/>
      <c r="BM958" s="58"/>
      <c r="BN958" s="58"/>
      <c r="BO958" s="58"/>
      <c r="BP958" s="58"/>
    </row>
    <row r="959">
      <c r="BC959" s="58"/>
      <c r="BD959" s="58"/>
      <c r="BE959" s="58"/>
      <c r="BF959" s="58"/>
      <c r="BG959" s="58"/>
      <c r="BH959" s="58"/>
      <c r="BI959" s="58"/>
      <c r="BJ959" s="58"/>
      <c r="BK959" s="58"/>
      <c r="BL959" s="58"/>
      <c r="BM959" s="58"/>
      <c r="BN959" s="58"/>
      <c r="BO959" s="58"/>
      <c r="BP959" s="58"/>
    </row>
    <row r="960">
      <c r="BC960" s="58"/>
      <c r="BD960" s="58"/>
      <c r="BE960" s="58"/>
      <c r="BF960" s="58"/>
      <c r="BG960" s="58"/>
      <c r="BH960" s="58"/>
      <c r="BI960" s="58"/>
      <c r="BJ960" s="58"/>
      <c r="BK960" s="58"/>
      <c r="BL960" s="58"/>
      <c r="BM960" s="58"/>
      <c r="BN960" s="58"/>
      <c r="BO960" s="58"/>
      <c r="BP960" s="58"/>
    </row>
    <row r="961">
      <c r="BC961" s="58"/>
      <c r="BD961" s="58"/>
      <c r="BE961" s="58"/>
      <c r="BF961" s="58"/>
      <c r="BG961" s="58"/>
      <c r="BH961" s="58"/>
      <c r="BI961" s="58"/>
      <c r="BJ961" s="58"/>
      <c r="BK961" s="58"/>
      <c r="BL961" s="58"/>
      <c r="BM961" s="58"/>
      <c r="BN961" s="58"/>
      <c r="BO961" s="58"/>
      <c r="BP961" s="58"/>
    </row>
    <row r="962">
      <c r="BC962" s="58"/>
      <c r="BD962" s="58"/>
      <c r="BE962" s="58"/>
      <c r="BF962" s="58"/>
      <c r="BG962" s="58"/>
      <c r="BH962" s="58"/>
      <c r="BI962" s="58"/>
      <c r="BJ962" s="58"/>
      <c r="BK962" s="58"/>
      <c r="BL962" s="58"/>
      <c r="BM962" s="58"/>
      <c r="BN962" s="58"/>
      <c r="BO962" s="58"/>
      <c r="BP962" s="58"/>
    </row>
    <row r="963">
      <c r="BC963" s="58"/>
      <c r="BD963" s="58"/>
      <c r="BE963" s="58"/>
      <c r="BF963" s="58"/>
      <c r="BG963" s="58"/>
      <c r="BH963" s="58"/>
      <c r="BI963" s="58"/>
      <c r="BJ963" s="58"/>
      <c r="BK963" s="58"/>
      <c r="BL963" s="58"/>
      <c r="BM963" s="58"/>
      <c r="BN963" s="58"/>
      <c r="BO963" s="58"/>
      <c r="BP963" s="58"/>
    </row>
    <row r="964">
      <c r="BC964" s="58"/>
      <c r="BD964" s="58"/>
      <c r="BE964" s="58"/>
      <c r="BF964" s="58"/>
      <c r="BG964" s="58"/>
      <c r="BH964" s="58"/>
      <c r="BI964" s="58"/>
      <c r="BJ964" s="58"/>
      <c r="BK964" s="58"/>
      <c r="BL964" s="58"/>
      <c r="BM964" s="58"/>
      <c r="BN964" s="58"/>
      <c r="BO964" s="58"/>
      <c r="BP964" s="58"/>
    </row>
    <row r="965">
      <c r="BC965" s="58"/>
      <c r="BD965" s="58"/>
      <c r="BE965" s="58"/>
      <c r="BF965" s="58"/>
      <c r="BG965" s="58"/>
      <c r="BH965" s="58"/>
      <c r="BI965" s="58"/>
      <c r="BJ965" s="58"/>
      <c r="BK965" s="58"/>
      <c r="BL965" s="58"/>
      <c r="BM965" s="58"/>
      <c r="BN965" s="58"/>
      <c r="BO965" s="58"/>
      <c r="BP965" s="58"/>
    </row>
    <row r="966">
      <c r="BC966" s="58"/>
      <c r="BD966" s="58"/>
      <c r="BE966" s="58"/>
      <c r="BF966" s="58"/>
      <c r="BG966" s="58"/>
      <c r="BH966" s="58"/>
      <c r="BI966" s="58"/>
      <c r="BJ966" s="58"/>
      <c r="BK966" s="58"/>
      <c r="BL966" s="58"/>
      <c r="BM966" s="58"/>
      <c r="BN966" s="58"/>
      <c r="BO966" s="58"/>
      <c r="BP966" s="58"/>
    </row>
    <row r="967">
      <c r="BC967" s="58"/>
      <c r="BD967" s="58"/>
      <c r="BE967" s="58"/>
      <c r="BF967" s="58"/>
      <c r="BG967" s="58"/>
      <c r="BH967" s="58"/>
      <c r="BI967" s="58"/>
      <c r="BJ967" s="58"/>
      <c r="BK967" s="58"/>
      <c r="BL967" s="58"/>
      <c r="BM967" s="58"/>
      <c r="BN967" s="58"/>
      <c r="BO967" s="58"/>
      <c r="BP967" s="58"/>
    </row>
    <row r="968">
      <c r="BC968" s="58"/>
      <c r="BD968" s="58"/>
      <c r="BE968" s="58"/>
      <c r="BF968" s="58"/>
      <c r="BG968" s="58"/>
      <c r="BH968" s="58"/>
      <c r="BI968" s="58"/>
      <c r="BJ968" s="58"/>
      <c r="BK968" s="58"/>
      <c r="BL968" s="58"/>
      <c r="BM968" s="58"/>
      <c r="BN968" s="58"/>
      <c r="BO968" s="58"/>
      <c r="BP968" s="58"/>
    </row>
    <row r="969">
      <c r="BC969" s="58"/>
      <c r="BD969" s="58"/>
      <c r="BE969" s="58"/>
      <c r="BF969" s="58"/>
      <c r="BG969" s="58"/>
      <c r="BH969" s="58"/>
      <c r="BI969" s="58"/>
      <c r="BJ969" s="58"/>
      <c r="BK969" s="58"/>
      <c r="BL969" s="58"/>
      <c r="BM969" s="58"/>
      <c r="BN969" s="58"/>
      <c r="BO969" s="58"/>
      <c r="BP969" s="58"/>
    </row>
    <row r="970">
      <c r="BC970" s="58"/>
      <c r="BD970" s="58"/>
      <c r="BE970" s="58"/>
      <c r="BF970" s="58"/>
      <c r="BG970" s="58"/>
      <c r="BH970" s="58"/>
      <c r="BI970" s="58"/>
      <c r="BJ970" s="58"/>
      <c r="BK970" s="58"/>
      <c r="BL970" s="58"/>
      <c r="BM970" s="58"/>
      <c r="BN970" s="58"/>
      <c r="BO970" s="58"/>
      <c r="BP970" s="58"/>
    </row>
    <row r="971">
      <c r="BC971" s="58"/>
      <c r="BD971" s="58"/>
      <c r="BE971" s="58"/>
      <c r="BF971" s="58"/>
      <c r="BG971" s="58"/>
      <c r="BH971" s="58"/>
      <c r="BI971" s="58"/>
      <c r="BJ971" s="58"/>
      <c r="BK971" s="58"/>
      <c r="BL971" s="58"/>
      <c r="BM971" s="58"/>
      <c r="BN971" s="58"/>
      <c r="BO971" s="58"/>
      <c r="BP971" s="58"/>
    </row>
    <row r="972">
      <c r="BC972" s="58"/>
      <c r="BD972" s="58"/>
      <c r="BE972" s="58"/>
      <c r="BF972" s="58"/>
      <c r="BG972" s="58"/>
      <c r="BH972" s="58"/>
      <c r="BI972" s="58"/>
      <c r="BJ972" s="58"/>
      <c r="BK972" s="58"/>
      <c r="BL972" s="58"/>
      <c r="BM972" s="58"/>
      <c r="BN972" s="58"/>
      <c r="BO972" s="58"/>
      <c r="BP972" s="58"/>
    </row>
    <row r="973">
      <c r="BC973" s="58"/>
      <c r="BD973" s="58"/>
      <c r="BE973" s="58"/>
      <c r="BF973" s="58"/>
      <c r="BG973" s="58"/>
      <c r="BH973" s="58"/>
      <c r="BI973" s="58"/>
      <c r="BJ973" s="58"/>
      <c r="BK973" s="58"/>
      <c r="BL973" s="58"/>
      <c r="BM973" s="58"/>
      <c r="BN973" s="58"/>
      <c r="BO973" s="58"/>
      <c r="BP973" s="58"/>
    </row>
    <row r="974">
      <c r="BC974" s="58"/>
      <c r="BD974" s="58"/>
      <c r="BE974" s="58"/>
      <c r="BF974" s="58"/>
      <c r="BG974" s="58"/>
      <c r="BH974" s="58"/>
      <c r="BI974" s="58"/>
      <c r="BJ974" s="58"/>
      <c r="BK974" s="58"/>
      <c r="BL974" s="58"/>
      <c r="BM974" s="58"/>
      <c r="BN974" s="58"/>
      <c r="BO974" s="58"/>
      <c r="BP974" s="58"/>
    </row>
    <row r="975">
      <c r="BC975" s="58"/>
      <c r="BD975" s="58"/>
      <c r="BE975" s="58"/>
      <c r="BF975" s="58"/>
      <c r="BG975" s="58"/>
      <c r="BH975" s="58"/>
      <c r="BI975" s="58"/>
      <c r="BJ975" s="58"/>
      <c r="BK975" s="58"/>
      <c r="BL975" s="58"/>
      <c r="BM975" s="58"/>
      <c r="BN975" s="58"/>
      <c r="BO975" s="58"/>
      <c r="BP975" s="58"/>
    </row>
    <row r="976">
      <c r="BC976" s="58"/>
      <c r="BD976" s="58"/>
      <c r="BE976" s="58"/>
      <c r="BF976" s="58"/>
      <c r="BG976" s="58"/>
      <c r="BH976" s="58"/>
      <c r="BI976" s="58"/>
      <c r="BJ976" s="58"/>
      <c r="BK976" s="58"/>
      <c r="BL976" s="58"/>
      <c r="BM976" s="58"/>
      <c r="BN976" s="58"/>
      <c r="BO976" s="58"/>
      <c r="BP976" s="58"/>
    </row>
    <row r="977">
      <c r="BC977" s="58"/>
      <c r="BD977" s="58"/>
      <c r="BE977" s="58"/>
      <c r="BF977" s="58"/>
      <c r="BG977" s="58"/>
      <c r="BH977" s="58"/>
      <c r="BI977" s="58"/>
      <c r="BJ977" s="58"/>
      <c r="BK977" s="58"/>
      <c r="BL977" s="58"/>
      <c r="BM977" s="58"/>
      <c r="BN977" s="58"/>
      <c r="BO977" s="58"/>
      <c r="BP977" s="58"/>
    </row>
    <row r="978">
      <c r="BC978" s="58"/>
      <c r="BD978" s="58"/>
      <c r="BE978" s="58"/>
      <c r="BF978" s="58"/>
      <c r="BG978" s="58"/>
      <c r="BH978" s="58"/>
      <c r="BI978" s="58"/>
      <c r="BJ978" s="58"/>
      <c r="BK978" s="58"/>
      <c r="BL978" s="58"/>
      <c r="BM978" s="58"/>
      <c r="BN978" s="58"/>
      <c r="BO978" s="58"/>
      <c r="BP978" s="58"/>
    </row>
    <row r="979">
      <c r="BC979" s="58"/>
      <c r="BD979" s="58"/>
      <c r="BE979" s="58"/>
      <c r="BF979" s="58"/>
      <c r="BG979" s="58"/>
      <c r="BH979" s="58"/>
      <c r="BI979" s="58"/>
      <c r="BJ979" s="58"/>
      <c r="BK979" s="58"/>
      <c r="BL979" s="58"/>
      <c r="BM979" s="58"/>
      <c r="BN979" s="58"/>
      <c r="BO979" s="58"/>
      <c r="BP979" s="58"/>
    </row>
    <row r="980">
      <c r="BC980" s="58"/>
      <c r="BD980" s="58"/>
      <c r="BE980" s="58"/>
      <c r="BF980" s="58"/>
      <c r="BG980" s="58"/>
      <c r="BH980" s="58"/>
      <c r="BI980" s="58"/>
      <c r="BJ980" s="58"/>
      <c r="BK980" s="58"/>
      <c r="BL980" s="58"/>
      <c r="BM980" s="58"/>
      <c r="BN980" s="58"/>
      <c r="BO980" s="58"/>
      <c r="BP980" s="58"/>
    </row>
    <row r="981">
      <c r="BC981" s="58"/>
      <c r="BD981" s="58"/>
      <c r="BE981" s="58"/>
      <c r="BF981" s="58"/>
      <c r="BG981" s="58"/>
      <c r="BH981" s="58"/>
      <c r="BI981" s="58"/>
      <c r="BJ981" s="58"/>
      <c r="BK981" s="58"/>
      <c r="BL981" s="58"/>
      <c r="BM981" s="58"/>
      <c r="BN981" s="58"/>
      <c r="BO981" s="58"/>
      <c r="BP981" s="58"/>
    </row>
    <row r="982">
      <c r="BC982" s="58"/>
      <c r="BD982" s="58"/>
      <c r="BE982" s="58"/>
      <c r="BF982" s="58"/>
      <c r="BG982" s="58"/>
      <c r="BH982" s="58"/>
      <c r="BI982" s="58"/>
      <c r="BJ982" s="58"/>
      <c r="BK982" s="58"/>
      <c r="BL982" s="58"/>
      <c r="BM982" s="58"/>
      <c r="BN982" s="58"/>
      <c r="BO982" s="58"/>
      <c r="BP982" s="58"/>
    </row>
    <row r="983">
      <c r="BC983" s="58"/>
      <c r="BD983" s="58"/>
      <c r="BE983" s="58"/>
      <c r="BF983" s="58"/>
      <c r="BG983" s="58"/>
      <c r="BH983" s="58"/>
      <c r="BI983" s="58"/>
      <c r="BJ983" s="58"/>
      <c r="BK983" s="58"/>
      <c r="BL983" s="58"/>
      <c r="BM983" s="58"/>
      <c r="BN983" s="58"/>
      <c r="BO983" s="58"/>
      <c r="BP983" s="58"/>
    </row>
    <row r="984">
      <c r="BC984" s="58"/>
      <c r="BD984" s="58"/>
      <c r="BE984" s="58"/>
      <c r="BF984" s="58"/>
      <c r="BG984" s="58"/>
      <c r="BH984" s="58"/>
      <c r="BI984" s="58"/>
      <c r="BJ984" s="58"/>
      <c r="BK984" s="58"/>
      <c r="BL984" s="58"/>
      <c r="BM984" s="58"/>
      <c r="BN984" s="58"/>
      <c r="BO984" s="58"/>
      <c r="BP984" s="58"/>
    </row>
    <row r="985">
      <c r="BC985" s="58"/>
      <c r="BD985" s="58"/>
      <c r="BE985" s="58"/>
      <c r="BF985" s="58"/>
      <c r="BG985" s="58"/>
      <c r="BH985" s="58"/>
      <c r="BI985" s="58"/>
      <c r="BJ985" s="58"/>
      <c r="BK985" s="58"/>
      <c r="BL985" s="58"/>
      <c r="BM985" s="58"/>
      <c r="BN985" s="58"/>
      <c r="BO985" s="58"/>
      <c r="BP985" s="58"/>
    </row>
    <row r="986">
      <c r="BC986" s="58"/>
      <c r="BD986" s="58"/>
      <c r="BE986" s="58"/>
      <c r="BF986" s="58"/>
      <c r="BG986" s="58"/>
      <c r="BH986" s="58"/>
      <c r="BI986" s="58"/>
      <c r="BJ986" s="58"/>
      <c r="BK986" s="58"/>
      <c r="BL986" s="58"/>
      <c r="BM986" s="58"/>
      <c r="BN986" s="58"/>
      <c r="BO986" s="58"/>
      <c r="BP986" s="58"/>
    </row>
    <row r="987">
      <c r="BC987" s="58"/>
      <c r="BD987" s="58"/>
      <c r="BE987" s="58"/>
      <c r="BF987" s="58"/>
      <c r="BG987" s="58"/>
      <c r="BH987" s="58"/>
      <c r="BI987" s="58"/>
      <c r="BJ987" s="58"/>
      <c r="BK987" s="58"/>
      <c r="BL987" s="58"/>
      <c r="BM987" s="58"/>
      <c r="BN987" s="58"/>
      <c r="BO987" s="58"/>
      <c r="BP987" s="58"/>
    </row>
    <row r="988">
      <c r="BC988" s="58"/>
      <c r="BD988" s="58"/>
      <c r="BE988" s="58"/>
      <c r="BF988" s="58"/>
      <c r="BG988" s="58"/>
      <c r="BH988" s="58"/>
      <c r="BI988" s="58"/>
      <c r="BJ988" s="58"/>
      <c r="BK988" s="58"/>
      <c r="BL988" s="58"/>
      <c r="BM988" s="58"/>
      <c r="BN988" s="58"/>
      <c r="BO988" s="58"/>
      <c r="BP988" s="58"/>
    </row>
    <row r="989">
      <c r="BC989" s="58"/>
      <c r="BD989" s="58"/>
      <c r="BE989" s="58"/>
      <c r="BF989" s="58"/>
      <c r="BG989" s="58"/>
      <c r="BH989" s="58"/>
      <c r="BI989" s="58"/>
      <c r="BJ989" s="58"/>
      <c r="BK989" s="58"/>
      <c r="BL989" s="58"/>
      <c r="BM989" s="58"/>
      <c r="BN989" s="58"/>
      <c r="BO989" s="58"/>
      <c r="BP989" s="58"/>
    </row>
    <row r="990">
      <c r="BC990" s="58"/>
      <c r="BD990" s="58"/>
      <c r="BE990" s="58"/>
      <c r="BF990" s="58"/>
      <c r="BG990" s="58"/>
      <c r="BH990" s="58"/>
      <c r="BI990" s="58"/>
      <c r="BJ990" s="58"/>
      <c r="BK990" s="58"/>
      <c r="BL990" s="58"/>
      <c r="BM990" s="58"/>
      <c r="BN990" s="58"/>
      <c r="BO990" s="58"/>
      <c r="BP990" s="58"/>
    </row>
    <row r="991">
      <c r="BC991" s="58"/>
      <c r="BD991" s="58"/>
      <c r="BE991" s="58"/>
      <c r="BF991" s="58"/>
      <c r="BG991" s="58"/>
      <c r="BH991" s="58"/>
      <c r="BI991" s="58"/>
      <c r="BJ991" s="58"/>
      <c r="BK991" s="58"/>
      <c r="BL991" s="58"/>
      <c r="BM991" s="58"/>
      <c r="BN991" s="58"/>
      <c r="BO991" s="58"/>
      <c r="BP991" s="58"/>
    </row>
    <row r="992">
      <c r="BC992" s="58"/>
      <c r="BD992" s="58"/>
      <c r="BE992" s="58"/>
      <c r="BF992" s="58"/>
      <c r="BG992" s="58"/>
      <c r="BH992" s="58"/>
      <c r="BI992" s="58"/>
      <c r="BJ992" s="58"/>
      <c r="BK992" s="58"/>
      <c r="BL992" s="58"/>
      <c r="BM992" s="58"/>
      <c r="BN992" s="58"/>
      <c r="BO992" s="58"/>
      <c r="BP992" s="58"/>
    </row>
    <row r="993">
      <c r="BC993" s="58"/>
      <c r="BD993" s="58"/>
      <c r="BE993" s="58"/>
      <c r="BF993" s="58"/>
      <c r="BG993" s="58"/>
      <c r="BH993" s="58"/>
      <c r="BI993" s="58"/>
      <c r="BJ993" s="58"/>
      <c r="BK993" s="58"/>
      <c r="BL993" s="58"/>
      <c r="BM993" s="58"/>
      <c r="BN993" s="58"/>
      <c r="BO993" s="58"/>
      <c r="BP993" s="58"/>
    </row>
    <row r="994">
      <c r="BC994" s="58"/>
      <c r="BD994" s="58"/>
      <c r="BE994" s="58"/>
      <c r="BF994" s="58"/>
      <c r="BG994" s="58"/>
      <c r="BH994" s="58"/>
      <c r="BI994" s="58"/>
      <c r="BJ994" s="58"/>
      <c r="BK994" s="58"/>
      <c r="BL994" s="58"/>
      <c r="BM994" s="58"/>
      <c r="BN994" s="58"/>
      <c r="BO994" s="58"/>
      <c r="BP994" s="58"/>
    </row>
    <row r="995">
      <c r="BC995" s="58"/>
      <c r="BD995" s="58"/>
      <c r="BE995" s="58"/>
      <c r="BF995" s="58"/>
      <c r="BG995" s="58"/>
      <c r="BH995" s="58"/>
      <c r="BI995" s="58"/>
      <c r="BJ995" s="58"/>
      <c r="BK995" s="58"/>
      <c r="BL995" s="58"/>
      <c r="BM995" s="58"/>
      <c r="BN995" s="58"/>
      <c r="BO995" s="58"/>
      <c r="BP995" s="58"/>
    </row>
    <row r="996">
      <c r="BC996" s="58"/>
      <c r="BD996" s="58"/>
      <c r="BE996" s="58"/>
      <c r="BF996" s="58"/>
      <c r="BG996" s="58"/>
      <c r="BH996" s="58"/>
      <c r="BI996" s="58"/>
      <c r="BJ996" s="58"/>
      <c r="BK996" s="58"/>
      <c r="BL996" s="58"/>
      <c r="BM996" s="58"/>
      <c r="BN996" s="58"/>
      <c r="BO996" s="58"/>
      <c r="BP996" s="58"/>
    </row>
    <row r="997">
      <c r="BC997" s="58"/>
      <c r="BD997" s="58"/>
      <c r="BE997" s="58"/>
      <c r="BF997" s="58"/>
      <c r="BG997" s="58"/>
      <c r="BH997" s="58"/>
      <c r="BI997" s="58"/>
      <c r="BJ997" s="58"/>
      <c r="BK997" s="58"/>
      <c r="BL997" s="58"/>
      <c r="BM997" s="58"/>
      <c r="BN997" s="58"/>
      <c r="BO997" s="58"/>
      <c r="BP997" s="58"/>
    </row>
    <row r="998">
      <c r="BC998" s="58"/>
      <c r="BD998" s="58"/>
      <c r="BE998" s="58"/>
      <c r="BF998" s="58"/>
      <c r="BG998" s="58"/>
      <c r="BH998" s="58"/>
      <c r="BI998" s="58"/>
      <c r="BJ998" s="58"/>
      <c r="BK998" s="58"/>
      <c r="BL998" s="58"/>
      <c r="BM998" s="58"/>
      <c r="BN998" s="58"/>
      <c r="BO998" s="58"/>
      <c r="BP998" s="58"/>
    </row>
    <row r="999">
      <c r="BC999" s="58"/>
      <c r="BD999" s="58"/>
      <c r="BE999" s="58"/>
      <c r="BF999" s="58"/>
      <c r="BG999" s="58"/>
      <c r="BH999" s="58"/>
      <c r="BI999" s="58"/>
      <c r="BJ999" s="58"/>
      <c r="BK999" s="58"/>
      <c r="BL999" s="58"/>
      <c r="BM999" s="58"/>
      <c r="BN999" s="58"/>
      <c r="BO999" s="58"/>
      <c r="BP999" s="58"/>
    </row>
    <row r="1000">
      <c r="BC1000" s="58"/>
      <c r="BD1000" s="58"/>
      <c r="BE1000" s="58"/>
      <c r="BF1000" s="58"/>
      <c r="BG1000" s="58"/>
      <c r="BH1000" s="58"/>
      <c r="BI1000" s="58"/>
      <c r="BJ1000" s="58"/>
      <c r="BK1000" s="58"/>
      <c r="BL1000" s="58"/>
      <c r="BM1000" s="58"/>
      <c r="BN1000" s="58"/>
      <c r="BO1000" s="58"/>
      <c r="BP1000" s="58"/>
    </row>
    <row r="1001">
      <c r="BC1001" s="58"/>
      <c r="BD1001" s="58"/>
      <c r="BE1001" s="58"/>
      <c r="BF1001" s="58"/>
      <c r="BG1001" s="58"/>
      <c r="BH1001" s="58"/>
      <c r="BI1001" s="58"/>
      <c r="BJ1001" s="58"/>
      <c r="BK1001" s="58"/>
      <c r="BL1001" s="58"/>
      <c r="BM1001" s="58"/>
      <c r="BN1001" s="58"/>
      <c r="BO1001" s="58"/>
      <c r="BP1001" s="58"/>
    </row>
    <row r="1002">
      <c r="BC1002" s="58"/>
      <c r="BD1002" s="58"/>
      <c r="BE1002" s="58"/>
      <c r="BF1002" s="58"/>
      <c r="BG1002" s="58"/>
      <c r="BH1002" s="58"/>
      <c r="BI1002" s="58"/>
      <c r="BJ1002" s="58"/>
      <c r="BK1002" s="58"/>
      <c r="BL1002" s="58"/>
      <c r="BM1002" s="58"/>
      <c r="BN1002" s="58"/>
      <c r="BO1002" s="58"/>
      <c r="BP1002" s="58"/>
    </row>
    <row r="1003">
      <c r="BC1003" s="58"/>
      <c r="BD1003" s="58"/>
      <c r="BE1003" s="58"/>
      <c r="BF1003" s="58"/>
      <c r="BG1003" s="58"/>
      <c r="BH1003" s="58"/>
      <c r="BI1003" s="58"/>
      <c r="BJ1003" s="58"/>
      <c r="BK1003" s="58"/>
      <c r="BL1003" s="58"/>
      <c r="BM1003" s="58"/>
      <c r="BN1003" s="58"/>
      <c r="BO1003" s="58"/>
      <c r="BP1003" s="58"/>
    </row>
    <row r="1004">
      <c r="BC1004" s="58"/>
      <c r="BD1004" s="58"/>
      <c r="BE1004" s="58"/>
      <c r="BF1004" s="58"/>
      <c r="BG1004" s="58"/>
      <c r="BH1004" s="58"/>
      <c r="BI1004" s="58"/>
      <c r="BJ1004" s="58"/>
      <c r="BK1004" s="58"/>
      <c r="BL1004" s="58"/>
      <c r="BM1004" s="58"/>
      <c r="BN1004" s="58"/>
      <c r="BO1004" s="58"/>
      <c r="BP1004" s="58"/>
    </row>
    <row r="1005">
      <c r="BC1005" s="58"/>
      <c r="BD1005" s="58"/>
      <c r="BE1005" s="58"/>
      <c r="BF1005" s="58"/>
      <c r="BG1005" s="58"/>
      <c r="BH1005" s="58"/>
      <c r="BI1005" s="58"/>
      <c r="BJ1005" s="58"/>
      <c r="BK1005" s="58"/>
      <c r="BL1005" s="58"/>
      <c r="BM1005" s="58"/>
      <c r="BN1005" s="58"/>
      <c r="BO1005" s="58"/>
      <c r="BP1005" s="58"/>
    </row>
    <row r="1006">
      <c r="BC1006" s="58"/>
      <c r="BD1006" s="58"/>
      <c r="BE1006" s="58"/>
      <c r="BF1006" s="58"/>
      <c r="BG1006" s="58"/>
      <c r="BH1006" s="58"/>
      <c r="BI1006" s="58"/>
      <c r="BJ1006" s="58"/>
      <c r="BK1006" s="58"/>
      <c r="BL1006" s="58"/>
      <c r="BM1006" s="58"/>
      <c r="BN1006" s="58"/>
      <c r="BO1006" s="58"/>
      <c r="BP1006" s="58"/>
    </row>
    <row r="1007">
      <c r="BC1007" s="58"/>
      <c r="BD1007" s="58"/>
      <c r="BE1007" s="58"/>
      <c r="BF1007" s="58"/>
      <c r="BG1007" s="58"/>
      <c r="BH1007" s="58"/>
      <c r="BI1007" s="58"/>
      <c r="BJ1007" s="58"/>
      <c r="BK1007" s="58"/>
      <c r="BL1007" s="58"/>
      <c r="BM1007" s="58"/>
      <c r="BN1007" s="58"/>
      <c r="BO1007" s="58"/>
      <c r="BP1007" s="58"/>
    </row>
    <row r="1008">
      <c r="BC1008" s="58"/>
      <c r="BD1008" s="58"/>
      <c r="BE1008" s="58"/>
      <c r="BF1008" s="58"/>
      <c r="BG1008" s="58"/>
      <c r="BH1008" s="58"/>
      <c r="BI1008" s="58"/>
      <c r="BJ1008" s="58"/>
      <c r="BK1008" s="58"/>
      <c r="BL1008" s="58"/>
      <c r="BM1008" s="58"/>
      <c r="BN1008" s="58"/>
      <c r="BO1008" s="58"/>
      <c r="BP1008" s="58"/>
    </row>
    <row r="1009">
      <c r="BC1009" s="58"/>
      <c r="BD1009" s="58"/>
      <c r="BE1009" s="58"/>
      <c r="BF1009" s="58"/>
      <c r="BG1009" s="58"/>
      <c r="BH1009" s="58"/>
      <c r="BI1009" s="58"/>
      <c r="BJ1009" s="58"/>
      <c r="BK1009" s="58"/>
      <c r="BL1009" s="58"/>
      <c r="BM1009" s="58"/>
      <c r="BN1009" s="58"/>
      <c r="BO1009" s="58"/>
      <c r="BP1009" s="58"/>
    </row>
  </sheetData>
  <autoFilter ref="$A$2:$BY$86"/>
  <mergeCells count="1">
    <mergeCell ref="H1:BC1"/>
  </mergeCells>
  <hyperlinks>
    <hyperlink r:id="rId1" ref="D2"/>
    <hyperlink r:id="rId2" ref="E2"/>
    <hyperlink r:id="rId3" ref="F2"/>
  </hyperlinks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3.63"/>
    <col customWidth="1" min="2" max="2" width="26.38"/>
    <col customWidth="1" min="3" max="3" width="14.5"/>
    <col customWidth="1" min="4" max="4" width="6.0"/>
    <col customWidth="1" min="5" max="33" width="4.0"/>
    <col customWidth="1" min="34" max="34" width="5.13"/>
  </cols>
  <sheetData>
    <row r="1" ht="15.75" customHeight="1">
      <c r="A1" s="62" t="s">
        <v>2</v>
      </c>
      <c r="B1" s="63" t="s">
        <v>3</v>
      </c>
      <c r="C1" s="62" t="s">
        <v>4</v>
      </c>
      <c r="D1" s="62" t="s">
        <v>270</v>
      </c>
      <c r="E1" s="64" t="str">
        <f>HYPERLINK("https://ciencia-ciudadana.es/project/educacion-ambiental/","174")</f>
        <v>174</v>
      </c>
      <c r="F1" s="65" t="str">
        <f>HYPERLINK("https://www.citizen-science.at/projekte/projektarchiv","9")</f>
        <v>9</v>
      </c>
      <c r="G1" s="65" t="str">
        <f>HYPERLINK("https://www.schweiz-forscht.ch/de/citizen-science-projekte","10")</f>
        <v>10</v>
      </c>
      <c r="H1" s="65" t="str">
        <f>HYPERLINK(" https://www.citizenscience.gov/catalog/#","11")</f>
        <v>11</v>
      </c>
      <c r="I1" s="65" t="str">
        <f>HYPERLINK("https://www.zentrumfuercitizenscience.at/en/projects","12")</f>
        <v>12</v>
      </c>
      <c r="J1" s="65" t="str">
        <f>HYPERLINK("https://scistarter.org/finder","65")</f>
        <v>65</v>
      </c>
      <c r="K1" s="65" t="str">
        <f>HYPERLINK("https://www.scivil.be/en/projects","67")</f>
        <v>67</v>
      </c>
      <c r="L1" s="65" t="str">
        <f>HYPERLINK("https://naturalsciences.org/research-collections/citizen-science/current-projects","81")</f>
        <v>81</v>
      </c>
      <c r="M1" s="65" t="str">
        <f>HYPERLINK("https://digitalearthlab.jrc.ec.europa.eu/csp/topics","86")</f>
        <v>86</v>
      </c>
      <c r="N1" s="66" t="str">
        <f>HYPERLINK("https://ec.europa.eu/programmes/erasmus-plus/projects/?pk_kwd=180150#search/keyword=citizen%20science&amp;matchAllCountries=false","109")</f>
        <v>109</v>
      </c>
      <c r="O1" s="65" t="str">
        <f>HYPERLINK("https://www.dundee.ac.uk/leverhulme/citizenscience/","134")</f>
        <v>134</v>
      </c>
      <c r="P1" s="66" t="str">
        <f>HYPERLINK("https://www.cepf.net/grants/grantee-projects","144")</f>
        <v>144</v>
      </c>
      <c r="Q1" s="65" t="str">
        <f>HYPERLINK("http://www.conservationleadershipprogramme.org/our-projects/supported-projects/","147")</f>
        <v>147</v>
      </c>
      <c r="R1" s="65" t="str">
        <f>HYPERLINK("https://citizenscience.dk/portfolio/","180")</f>
        <v>180</v>
      </c>
      <c r="S1" s="65" t="str">
        <f>HYPERLINK("https://www.iedereenwetenschapper.be/","184")</f>
        <v>184</v>
      </c>
      <c r="T1" s="65" t="str">
        <f>HYPERLINK("https://www.nhm.ac.uk/take-part/citizen-science.html","124")</f>
        <v>124</v>
      </c>
      <c r="U1" s="65" t="str">
        <f>HYPERLINK("https://www.zooniverse.org/projects","x")</f>
        <v>x</v>
      </c>
      <c r="V1" s="65" t="str">
        <f>HYPERLINK("https://www.scientificamerican.com/citizen-science/","94")</f>
        <v>94</v>
      </c>
      <c r="W1" s="65" t="str">
        <f>HYPERLINK("https://www.inaturalist.org/projects/browse","111")</f>
        <v>111</v>
      </c>
      <c r="X1" s="66" t="str">
        <f>HYPERLINK("https://cordis.europa.eu/search/en?q=%27citizen%20science%27%20AND%20(contenttype%3D%27project%27%20OR%20%2Farticle%2Frelations%2Fcategories%2Fcollection%2Fcode%3D%27brief%27%20OR%20%2Fresult%2Frelations%2Fcategories%2Fcollection%2Fcode%3D%27pubsum%27,%27"&amp;"deliverable%27,%27publication%27)&amp;p=1&amp;num=10&amp;srt=Relevance:decreasing","98")</f>
        <v>98</v>
      </c>
      <c r="Y1" s="65" t="str">
        <f>HYPERLINK("https://earthwatch.org.uk/our-science/research-topics-and-projects/past-projects","128")</f>
        <v>128</v>
      </c>
      <c r="Z1" s="65" t="str">
        <f>HYPERLINK("https://biocollect.ala.org.au/acsa#isCitizenScience%3Dtrue%26isWorldWide%3Dfalse%26max%3D20%26sort%3DdateCreatedSort","193")</f>
        <v>193</v>
      </c>
      <c r="AA1" s="65" t="str">
        <f>HYPERLINK(" http://cienciaciudadana.cl/proyectos/","173")</f>
        <v>173</v>
      </c>
      <c r="AB1" s="65" t="str">
        <f>HYPERLINK(" https://www.fs.usda.gov/working-with-us/citizen-science/projects","176")</f>
        <v>176</v>
      </c>
      <c r="AC1" s="65" t="str">
        <f>HYPERLINK(" https://www.cientopolis.org/participar/#proyectos","175")</f>
        <v>175</v>
      </c>
      <c r="AD1" s="65" t="str">
        <f>HYPERLINK(" https://www.sibbr.gov.br/cienciacidada/projetos.html","189")</f>
        <v>189</v>
      </c>
      <c r="AE1" s="65" t="str">
        <f>HYPERLINK(" https://www.curiousminds.nz/projects/?fund=participatory-science-platform&amp;start=0","195")</f>
        <v>195</v>
      </c>
      <c r="AF1" s="65" t="str">
        <f>HYPERLINK(" https://www.science-et-cite.ch/de/home/projekte/projekte-national-und-deutschschweiz?limit=20&amp;tag_list_language_filter=de-DE&amp;types[0]=1&amp;start=0","211")</f>
        <v>211</v>
      </c>
      <c r="AG1" s="67" t="s">
        <v>271</v>
      </c>
      <c r="AH1" s="67" t="s">
        <v>15</v>
      </c>
    </row>
    <row r="2" ht="15.75" hidden="1" customHeight="1">
      <c r="A2" s="68" t="s">
        <v>272</v>
      </c>
      <c r="B2" s="69" t="s">
        <v>273</v>
      </c>
      <c r="C2" s="70"/>
      <c r="D2" s="70" t="s">
        <v>83</v>
      </c>
      <c r="E2" s="70">
        <v>224.0</v>
      </c>
      <c r="AG2" s="71"/>
      <c r="AH2" s="71"/>
    </row>
    <row r="3" ht="15.75" customHeight="1">
      <c r="A3" s="72" t="s">
        <v>272</v>
      </c>
      <c r="B3" s="73" t="s">
        <v>274</v>
      </c>
      <c r="C3" s="70"/>
      <c r="D3" s="70">
        <f>SUM(E3:AF3)</f>
        <v>12091</v>
      </c>
      <c r="E3" s="74">
        <v>236.0</v>
      </c>
      <c r="F3" s="42">
        <v>67.0</v>
      </c>
      <c r="G3" s="42">
        <v>56.0</v>
      </c>
      <c r="H3" s="42">
        <v>450.0</v>
      </c>
      <c r="I3" s="42">
        <v>66.0</v>
      </c>
      <c r="J3" s="42">
        <v>1350.0</v>
      </c>
      <c r="K3" s="42">
        <v>13.0</v>
      </c>
      <c r="L3" s="42">
        <v>12.0</v>
      </c>
      <c r="M3" s="42">
        <v>2.0</v>
      </c>
      <c r="N3" s="42">
        <v>4047.0</v>
      </c>
      <c r="O3" s="42">
        <v>5.0</v>
      </c>
      <c r="P3" s="75">
        <v>2484.0</v>
      </c>
      <c r="Q3" s="75">
        <v>798.0</v>
      </c>
      <c r="R3" s="42">
        <v>27.0</v>
      </c>
      <c r="S3" s="42">
        <v>214.0</v>
      </c>
      <c r="T3" s="42">
        <v>12.0</v>
      </c>
      <c r="U3" s="42">
        <v>102.0</v>
      </c>
      <c r="V3" s="42">
        <v>243.0</v>
      </c>
      <c r="W3" s="42">
        <v>1000.0</v>
      </c>
      <c r="X3" s="42">
        <v>247.0</v>
      </c>
      <c r="Y3" s="42">
        <v>20.0</v>
      </c>
      <c r="Z3" s="75">
        <v>508.0</v>
      </c>
      <c r="AA3" s="75">
        <v>19.0</v>
      </c>
      <c r="AB3" s="42">
        <v>7.0</v>
      </c>
      <c r="AC3" s="42">
        <v>7.0</v>
      </c>
      <c r="AD3" s="42">
        <v>16.0</v>
      </c>
      <c r="AE3" s="42">
        <v>30.0</v>
      </c>
      <c r="AF3" s="42">
        <v>53.0</v>
      </c>
      <c r="AG3" s="71"/>
      <c r="AH3" s="71"/>
    </row>
    <row r="4" ht="15.75" customHeight="1">
      <c r="A4" s="76" t="s">
        <v>275</v>
      </c>
      <c r="B4" s="72" t="s">
        <v>90</v>
      </c>
      <c r="C4" s="74" t="s">
        <v>94</v>
      </c>
      <c r="D4" s="77">
        <f>SUM(E4:I4,O4,T4,Y4:Z4,AD4:AF4)</f>
        <v>0.1256306344</v>
      </c>
      <c r="E4" s="78">
        <f t="shared" ref="E4:AF4" si="1">E3/$D$3</f>
        <v>0.01951865024</v>
      </c>
      <c r="F4" s="78">
        <f t="shared" si="1"/>
        <v>0.005541311719</v>
      </c>
      <c r="G4" s="78">
        <f t="shared" si="1"/>
        <v>0.004631544124</v>
      </c>
      <c r="H4" s="78">
        <f t="shared" si="1"/>
        <v>0.03721776528</v>
      </c>
      <c r="I4" s="78">
        <f t="shared" si="1"/>
        <v>0.005458605574</v>
      </c>
      <c r="J4" s="79">
        <f t="shared" si="1"/>
        <v>0.1116532958</v>
      </c>
      <c r="K4" s="79">
        <f t="shared" si="1"/>
        <v>0.001075179886</v>
      </c>
      <c r="L4" s="79">
        <f t="shared" si="1"/>
        <v>0.0009924737408</v>
      </c>
      <c r="M4" s="79">
        <f t="shared" si="1"/>
        <v>0.0001654122901</v>
      </c>
      <c r="N4" s="79">
        <f t="shared" si="1"/>
        <v>0.3347117691</v>
      </c>
      <c r="O4" s="80">
        <f t="shared" si="1"/>
        <v>0.0004135307253</v>
      </c>
      <c r="P4" s="79">
        <f t="shared" si="1"/>
        <v>0.2054420643</v>
      </c>
      <c r="Q4" s="79">
        <f t="shared" si="1"/>
        <v>0.06599950376</v>
      </c>
      <c r="R4" s="81">
        <f t="shared" si="1"/>
        <v>0.002233065917</v>
      </c>
      <c r="S4" s="79">
        <f t="shared" si="1"/>
        <v>0.01769911504</v>
      </c>
      <c r="T4" s="80">
        <f t="shared" si="1"/>
        <v>0.0009924737408</v>
      </c>
      <c r="U4" s="79">
        <f t="shared" si="1"/>
        <v>0.008436026797</v>
      </c>
      <c r="V4" s="79">
        <f t="shared" si="1"/>
        <v>0.02009759325</v>
      </c>
      <c r="W4" s="79">
        <f t="shared" si="1"/>
        <v>0.08270614507</v>
      </c>
      <c r="X4" s="79">
        <f t="shared" si="1"/>
        <v>0.02042841783</v>
      </c>
      <c r="Y4" s="80">
        <f t="shared" si="1"/>
        <v>0.001654122901</v>
      </c>
      <c r="Z4" s="80">
        <f t="shared" si="1"/>
        <v>0.04201472169</v>
      </c>
      <c r="AA4" s="79">
        <f t="shared" si="1"/>
        <v>0.001571416756</v>
      </c>
      <c r="AB4" s="79">
        <f t="shared" si="1"/>
        <v>0.0005789430155</v>
      </c>
      <c r="AC4" s="79">
        <f t="shared" si="1"/>
        <v>0.0005789430155</v>
      </c>
      <c r="AD4" s="80">
        <f t="shared" si="1"/>
        <v>0.001323298321</v>
      </c>
      <c r="AE4" s="80">
        <f t="shared" si="1"/>
        <v>0.002481184352</v>
      </c>
      <c r="AF4" s="80">
        <f t="shared" si="1"/>
        <v>0.004383425689</v>
      </c>
      <c r="AG4" s="71"/>
      <c r="AH4" s="71"/>
    </row>
    <row r="5" ht="15.75" customHeight="1">
      <c r="C5" s="74" t="s">
        <v>276</v>
      </c>
      <c r="D5" s="70"/>
      <c r="E5" s="70"/>
      <c r="F5" s="42"/>
      <c r="G5" s="42"/>
      <c r="H5" s="42"/>
      <c r="I5" s="42"/>
      <c r="J5" s="82" t="s">
        <v>277</v>
      </c>
      <c r="K5" s="42"/>
      <c r="L5" s="42"/>
      <c r="M5" s="42"/>
      <c r="O5" s="42"/>
      <c r="P5" s="42"/>
      <c r="Q5" s="42"/>
      <c r="R5" s="83"/>
      <c r="S5" s="42"/>
      <c r="T5" s="42"/>
      <c r="U5" s="42"/>
      <c r="V5" s="42"/>
      <c r="W5" s="42"/>
      <c r="Y5" s="42"/>
      <c r="Z5" s="42"/>
      <c r="AA5" s="42"/>
      <c r="AB5" s="42"/>
      <c r="AC5" s="42"/>
      <c r="AD5" s="42"/>
      <c r="AE5" s="42"/>
      <c r="AF5" s="42"/>
      <c r="AG5" s="71"/>
      <c r="AH5" s="71"/>
    </row>
    <row r="6" ht="15.75" customHeight="1">
      <c r="C6" s="74" t="s">
        <v>278</v>
      </c>
      <c r="D6" s="70"/>
      <c r="E6" s="70"/>
      <c r="F6" s="42"/>
      <c r="G6" s="42"/>
      <c r="H6" s="42"/>
      <c r="I6" s="42"/>
      <c r="J6" s="82" t="s">
        <v>279</v>
      </c>
      <c r="K6" s="42"/>
      <c r="L6" s="42"/>
      <c r="M6" s="42"/>
      <c r="O6" s="42"/>
      <c r="P6" s="42"/>
      <c r="Q6" s="42"/>
      <c r="R6" s="83"/>
      <c r="S6" s="42"/>
      <c r="T6" s="42"/>
      <c r="U6" s="42"/>
      <c r="V6" s="42"/>
      <c r="W6" s="42"/>
      <c r="Y6" s="42"/>
      <c r="Z6" s="42"/>
      <c r="AA6" s="42"/>
      <c r="AB6" s="42"/>
      <c r="AC6" s="42"/>
      <c r="AD6" s="42"/>
      <c r="AE6" s="42"/>
      <c r="AF6" s="42"/>
      <c r="AG6" s="71"/>
      <c r="AH6" s="71"/>
    </row>
    <row r="7" ht="15.75" customHeight="1">
      <c r="C7" s="74" t="s">
        <v>280</v>
      </c>
      <c r="D7" s="70"/>
      <c r="E7" s="70"/>
      <c r="F7" s="42"/>
      <c r="G7" s="42"/>
      <c r="H7" s="42"/>
      <c r="I7" s="42"/>
      <c r="J7" s="82" t="s">
        <v>281</v>
      </c>
      <c r="K7" s="42"/>
      <c r="L7" s="42"/>
      <c r="M7" s="42"/>
      <c r="O7" s="42"/>
      <c r="P7" s="42"/>
      <c r="Q7" s="42"/>
      <c r="R7" s="83"/>
      <c r="S7" s="42"/>
      <c r="T7" s="42"/>
      <c r="U7" s="42"/>
      <c r="V7" s="42"/>
      <c r="W7" s="42"/>
      <c r="Y7" s="42"/>
      <c r="Z7" s="42"/>
      <c r="AA7" s="42" t="s">
        <v>282</v>
      </c>
      <c r="AB7" s="42"/>
      <c r="AC7" s="42"/>
      <c r="AD7" s="42"/>
      <c r="AE7" s="42"/>
      <c r="AF7" s="42"/>
      <c r="AG7" s="71"/>
      <c r="AH7" s="71"/>
    </row>
    <row r="8" ht="15.75" customHeight="1">
      <c r="C8" s="74" t="s">
        <v>283</v>
      </c>
      <c r="D8" s="70"/>
      <c r="E8" s="70"/>
      <c r="F8" s="42"/>
      <c r="G8" s="42"/>
      <c r="H8" s="42"/>
      <c r="I8" s="42"/>
      <c r="J8" s="84"/>
      <c r="K8" s="42"/>
      <c r="L8" s="42"/>
      <c r="M8" s="42"/>
      <c r="O8" s="42"/>
      <c r="P8" s="42"/>
      <c r="Q8" s="42"/>
      <c r="R8" s="83"/>
      <c r="S8" s="42"/>
      <c r="T8" s="42"/>
      <c r="U8" s="42"/>
      <c r="V8" s="42"/>
      <c r="W8" s="42"/>
      <c r="Y8" s="42"/>
      <c r="Z8" s="42"/>
      <c r="AA8" s="42"/>
      <c r="AB8" s="42"/>
      <c r="AC8" s="42"/>
      <c r="AD8" s="42"/>
      <c r="AE8" s="42"/>
      <c r="AF8" s="42"/>
      <c r="AG8" s="71"/>
      <c r="AH8" s="71"/>
    </row>
    <row r="9" ht="15.75" customHeight="1">
      <c r="C9" s="74" t="s">
        <v>284</v>
      </c>
      <c r="D9" s="70"/>
      <c r="E9" s="70"/>
      <c r="F9" s="42"/>
      <c r="G9" s="42"/>
      <c r="H9" s="42"/>
      <c r="I9" s="42"/>
      <c r="J9" s="82" t="s">
        <v>285</v>
      </c>
      <c r="K9" s="42"/>
      <c r="L9" s="42" t="s">
        <v>286</v>
      </c>
      <c r="M9" s="42"/>
      <c r="O9" s="42"/>
      <c r="P9" s="42"/>
      <c r="Q9" s="42"/>
      <c r="R9" s="83"/>
      <c r="S9" s="42"/>
      <c r="T9" s="42"/>
      <c r="U9" s="42"/>
      <c r="V9" s="42"/>
      <c r="W9" s="42"/>
      <c r="Y9" s="42"/>
      <c r="Z9" s="42"/>
      <c r="AA9" s="42"/>
      <c r="AB9" s="42"/>
      <c r="AC9" s="42"/>
      <c r="AD9" s="42"/>
      <c r="AE9" s="42"/>
      <c r="AF9" s="42"/>
      <c r="AG9" s="71"/>
      <c r="AH9" s="71"/>
    </row>
    <row r="10" ht="15.75" customHeight="1">
      <c r="C10" s="74" t="s">
        <v>287</v>
      </c>
      <c r="D10" s="77">
        <f>SUM(E4:I4,O4,T4,Y4:Z4,AD4:AF4,J4,Q4)</f>
        <v>0.303283434</v>
      </c>
      <c r="E10" s="70"/>
      <c r="F10" s="42"/>
      <c r="G10" s="42"/>
      <c r="H10" s="42"/>
      <c r="I10" s="42"/>
      <c r="J10" s="82" t="s">
        <v>288</v>
      </c>
      <c r="K10" s="42"/>
      <c r="L10" s="42"/>
      <c r="M10" s="42"/>
      <c r="O10" s="42"/>
      <c r="P10" s="42"/>
      <c r="R10" s="83" t="s">
        <v>289</v>
      </c>
      <c r="S10" s="42"/>
      <c r="T10" s="42"/>
      <c r="U10" s="42"/>
      <c r="V10" s="42"/>
      <c r="W10" s="42"/>
      <c r="Y10" s="42"/>
      <c r="Z10" s="42"/>
      <c r="AA10" s="85" t="s">
        <v>290</v>
      </c>
      <c r="AB10" s="42"/>
      <c r="AC10" s="42"/>
      <c r="AD10" s="42"/>
      <c r="AE10" s="42"/>
      <c r="AF10" s="42"/>
      <c r="AG10" s="71"/>
      <c r="AH10" s="71"/>
    </row>
    <row r="11" ht="15.75" customHeight="1">
      <c r="A11" s="86" t="s">
        <v>291</v>
      </c>
      <c r="B11" s="69" t="s">
        <v>292</v>
      </c>
      <c r="C11" s="70" t="s">
        <v>293</v>
      </c>
      <c r="D11" s="70" t="s">
        <v>83</v>
      </c>
      <c r="E11" s="70">
        <v>3.0</v>
      </c>
      <c r="F11" s="42">
        <v>1.0</v>
      </c>
      <c r="G11" s="42">
        <v>2.0</v>
      </c>
      <c r="H11" s="42">
        <v>3.0</v>
      </c>
      <c r="I11" s="42">
        <v>2.0</v>
      </c>
      <c r="J11" s="42">
        <v>3.0</v>
      </c>
      <c r="K11" s="42">
        <v>1.0</v>
      </c>
      <c r="L11" s="42">
        <v>0.0</v>
      </c>
      <c r="M11" s="42">
        <v>2.0</v>
      </c>
      <c r="O11" s="42">
        <v>0.0</v>
      </c>
      <c r="P11" s="42">
        <v>1.0</v>
      </c>
      <c r="Q11" s="42">
        <v>0.0</v>
      </c>
      <c r="R11" s="42">
        <v>0.0</v>
      </c>
      <c r="S11" s="42">
        <v>1.0</v>
      </c>
      <c r="T11" s="42">
        <v>2.0</v>
      </c>
      <c r="U11" s="42">
        <v>2.0</v>
      </c>
      <c r="V11" s="42">
        <v>2.0</v>
      </c>
      <c r="W11" s="42">
        <v>2.0</v>
      </c>
      <c r="Y11" s="42">
        <v>1.0</v>
      </c>
      <c r="Z11" s="42">
        <v>3.0</v>
      </c>
      <c r="AA11" s="42"/>
      <c r="AB11" s="42"/>
      <c r="AC11" s="42"/>
      <c r="AD11" s="42"/>
      <c r="AE11" s="42"/>
      <c r="AF11" s="42"/>
      <c r="AG11" s="71"/>
      <c r="AH11" s="71"/>
    </row>
    <row r="12" ht="15.75" customHeight="1">
      <c r="A12" s="87" t="s">
        <v>294</v>
      </c>
      <c r="B12" s="88" t="s">
        <v>188</v>
      </c>
      <c r="C12" s="89"/>
      <c r="D12" s="89" t="s">
        <v>83</v>
      </c>
      <c r="E12" s="89" t="s">
        <v>295</v>
      </c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90"/>
      <c r="AH12" s="90"/>
    </row>
    <row r="13" ht="15.75" customHeight="1">
      <c r="A13" s="91">
        <v>0.0</v>
      </c>
      <c r="B13" s="92" t="s">
        <v>2</v>
      </c>
      <c r="C13" s="93" t="s">
        <v>296</v>
      </c>
      <c r="D13" s="93" t="s">
        <v>297</v>
      </c>
      <c r="E13" s="93" t="s">
        <v>221</v>
      </c>
      <c r="F13" s="94" t="s">
        <v>221</v>
      </c>
      <c r="G13" s="94" t="s">
        <v>221</v>
      </c>
      <c r="H13" s="94"/>
      <c r="I13" s="94" t="s">
        <v>221</v>
      </c>
      <c r="J13" s="94" t="s">
        <v>221</v>
      </c>
      <c r="K13" s="94" t="s">
        <v>221</v>
      </c>
      <c r="L13" s="94" t="s">
        <v>221</v>
      </c>
      <c r="M13" s="94" t="s">
        <v>221</v>
      </c>
      <c r="N13" s="94" t="s">
        <v>221</v>
      </c>
      <c r="O13" s="94" t="s">
        <v>221</v>
      </c>
      <c r="P13" s="94" t="s">
        <v>221</v>
      </c>
      <c r="Q13" s="94" t="s">
        <v>221</v>
      </c>
      <c r="R13" s="94" t="s">
        <v>221</v>
      </c>
      <c r="S13" s="94" t="s">
        <v>221</v>
      </c>
      <c r="T13" s="94" t="s">
        <v>221</v>
      </c>
      <c r="U13" s="94" t="s">
        <v>221</v>
      </c>
      <c r="V13" s="94" t="s">
        <v>221</v>
      </c>
      <c r="W13" s="94" t="s">
        <v>221</v>
      </c>
      <c r="X13" s="94" t="s">
        <v>221</v>
      </c>
      <c r="Y13" s="94" t="s">
        <v>221</v>
      </c>
      <c r="Z13" s="94" t="s">
        <v>221</v>
      </c>
      <c r="AA13" s="94"/>
      <c r="AB13" s="94"/>
      <c r="AC13" s="94"/>
      <c r="AD13" s="94"/>
      <c r="AE13" s="94"/>
      <c r="AF13" s="94"/>
      <c r="AG13" s="95">
        <f t="shared" ref="AG13:AG50" si="2">COUNTa(E13:Z13)</f>
        <v>21</v>
      </c>
      <c r="AH13" s="96">
        <f t="shared" ref="AH13:AH50" si="3">AG13/22</f>
        <v>0.9545454545</v>
      </c>
    </row>
    <row r="14" ht="15.75" customHeight="1">
      <c r="A14" s="91">
        <v>1.0</v>
      </c>
      <c r="B14" s="97" t="s">
        <v>222</v>
      </c>
      <c r="C14" s="93" t="s">
        <v>298</v>
      </c>
      <c r="D14" s="93" t="s">
        <v>130</v>
      </c>
      <c r="E14" s="98" t="s">
        <v>221</v>
      </c>
      <c r="F14" s="94" t="s">
        <v>221</v>
      </c>
      <c r="G14" s="94" t="s">
        <v>221</v>
      </c>
      <c r="H14" s="94"/>
      <c r="I14" s="94" t="s">
        <v>221</v>
      </c>
      <c r="J14" s="94" t="s">
        <v>221</v>
      </c>
      <c r="K14" s="94" t="s">
        <v>221</v>
      </c>
      <c r="L14" s="94" t="s">
        <v>299</v>
      </c>
      <c r="M14" s="94" t="s">
        <v>221</v>
      </c>
      <c r="N14" s="94" t="s">
        <v>221</v>
      </c>
      <c r="O14" s="94" t="s">
        <v>221</v>
      </c>
      <c r="P14" s="94" t="s">
        <v>221</v>
      </c>
      <c r="Q14" s="94" t="s">
        <v>221</v>
      </c>
      <c r="R14" s="94" t="s">
        <v>221</v>
      </c>
      <c r="S14" s="94" t="s">
        <v>221</v>
      </c>
      <c r="T14" s="94" t="s">
        <v>221</v>
      </c>
      <c r="U14" s="94" t="s">
        <v>221</v>
      </c>
      <c r="V14" s="94" t="s">
        <v>221</v>
      </c>
      <c r="W14" s="94" t="s">
        <v>221</v>
      </c>
      <c r="X14" s="94" t="s">
        <v>221</v>
      </c>
      <c r="Y14" s="94" t="s">
        <v>221</v>
      </c>
      <c r="Z14" s="94" t="s">
        <v>221</v>
      </c>
      <c r="AA14" s="94"/>
      <c r="AB14" s="94"/>
      <c r="AC14" s="94"/>
      <c r="AD14" s="94"/>
      <c r="AE14" s="94"/>
      <c r="AF14" s="94"/>
      <c r="AG14" s="95">
        <f t="shared" si="2"/>
        <v>21</v>
      </c>
      <c r="AH14" s="96">
        <f t="shared" si="3"/>
        <v>0.9545454545</v>
      </c>
    </row>
    <row r="15" ht="15.75" customHeight="1">
      <c r="A15" s="68">
        <v>2.0</v>
      </c>
      <c r="B15" s="69" t="s">
        <v>168</v>
      </c>
      <c r="C15" s="70" t="s">
        <v>300</v>
      </c>
      <c r="D15" s="70" t="s">
        <v>130</v>
      </c>
      <c r="E15" s="74" t="s">
        <v>301</v>
      </c>
      <c r="V15" s="42" t="s">
        <v>301</v>
      </c>
      <c r="AG15" s="95">
        <f t="shared" si="2"/>
        <v>2</v>
      </c>
      <c r="AH15" s="96">
        <f t="shared" si="3"/>
        <v>0.09090909091</v>
      </c>
    </row>
    <row r="16" ht="15.75" customHeight="1">
      <c r="A16" s="91">
        <v>3.0</v>
      </c>
      <c r="B16" s="92" t="s">
        <v>4</v>
      </c>
      <c r="C16" s="93" t="s">
        <v>302</v>
      </c>
      <c r="D16" s="93" t="s">
        <v>130</v>
      </c>
      <c r="E16" s="99" t="s">
        <v>303</v>
      </c>
      <c r="F16" s="94" t="s">
        <v>301</v>
      </c>
      <c r="G16" s="94" t="s">
        <v>301</v>
      </c>
      <c r="H16" s="94"/>
      <c r="I16" s="94" t="s">
        <v>301</v>
      </c>
      <c r="J16" s="94" t="s">
        <v>301</v>
      </c>
      <c r="K16" s="94" t="s">
        <v>301</v>
      </c>
      <c r="L16" s="94" t="s">
        <v>301</v>
      </c>
      <c r="M16" s="94" t="s">
        <v>301</v>
      </c>
      <c r="N16" s="100"/>
      <c r="O16" s="100"/>
      <c r="P16" s="94" t="s">
        <v>301</v>
      </c>
      <c r="Q16" s="94" t="s">
        <v>301</v>
      </c>
      <c r="R16" s="94" t="s">
        <v>301</v>
      </c>
      <c r="S16" s="94" t="s">
        <v>301</v>
      </c>
      <c r="T16" s="94" t="s">
        <v>301</v>
      </c>
      <c r="U16" s="94" t="s">
        <v>301</v>
      </c>
      <c r="V16" s="94" t="s">
        <v>301</v>
      </c>
      <c r="W16" s="94" t="s">
        <v>304</v>
      </c>
      <c r="X16" s="100"/>
      <c r="Y16" s="94" t="s">
        <v>305</v>
      </c>
      <c r="Z16" s="94" t="s">
        <v>301</v>
      </c>
      <c r="AA16" s="94"/>
      <c r="AB16" s="94"/>
      <c r="AC16" s="94"/>
      <c r="AD16" s="94"/>
      <c r="AE16" s="94"/>
      <c r="AF16" s="94"/>
      <c r="AG16" s="95">
        <f t="shared" si="2"/>
        <v>18</v>
      </c>
      <c r="AH16" s="96">
        <f t="shared" si="3"/>
        <v>0.8181818182</v>
      </c>
    </row>
    <row r="17" ht="15.75" customHeight="1">
      <c r="A17" s="68">
        <v>4.0</v>
      </c>
      <c r="B17" s="69" t="s">
        <v>59</v>
      </c>
      <c r="C17" s="70"/>
      <c r="D17" s="70" t="s">
        <v>130</v>
      </c>
      <c r="J17" s="42" t="s">
        <v>306</v>
      </c>
      <c r="P17" s="42" t="s">
        <v>301</v>
      </c>
      <c r="T17" s="42" t="s">
        <v>301</v>
      </c>
      <c r="Y17" s="42" t="s">
        <v>301</v>
      </c>
      <c r="Z17" s="42" t="s">
        <v>304</v>
      </c>
      <c r="AA17" s="42"/>
      <c r="AB17" s="42"/>
      <c r="AC17" s="42"/>
      <c r="AD17" s="42"/>
      <c r="AE17" s="42"/>
      <c r="AF17" s="42"/>
      <c r="AG17" s="95">
        <f t="shared" si="2"/>
        <v>5</v>
      </c>
      <c r="AH17" s="96">
        <f t="shared" si="3"/>
        <v>0.2272727273</v>
      </c>
    </row>
    <row r="18" ht="15.75" customHeight="1">
      <c r="A18" s="91">
        <v>5.0</v>
      </c>
      <c r="B18" s="92" t="s">
        <v>78</v>
      </c>
      <c r="C18" s="93" t="s">
        <v>78</v>
      </c>
      <c r="D18" s="93" t="s">
        <v>130</v>
      </c>
      <c r="E18" s="101" t="s">
        <v>307</v>
      </c>
      <c r="F18" s="101" t="s">
        <v>307</v>
      </c>
      <c r="G18" s="94" t="s">
        <v>307</v>
      </c>
      <c r="H18" s="94"/>
      <c r="I18" s="94" t="s">
        <v>307</v>
      </c>
      <c r="J18" s="94" t="s">
        <v>308</v>
      </c>
      <c r="K18" s="94" t="s">
        <v>307</v>
      </c>
      <c r="L18" s="94" t="s">
        <v>309</v>
      </c>
      <c r="M18" s="100"/>
      <c r="N18" s="100"/>
      <c r="O18" s="100"/>
      <c r="P18" s="94"/>
      <c r="Q18" s="100"/>
      <c r="R18" s="94" t="s">
        <v>310</v>
      </c>
      <c r="S18" s="94" t="s">
        <v>310</v>
      </c>
      <c r="T18" s="100"/>
      <c r="U18" s="100"/>
      <c r="V18" s="94" t="s">
        <v>310</v>
      </c>
      <c r="W18" s="94" t="s">
        <v>304</v>
      </c>
      <c r="X18" s="100"/>
      <c r="Y18" s="94" t="s">
        <v>307</v>
      </c>
      <c r="Z18" s="94" t="s">
        <v>307</v>
      </c>
      <c r="AA18" s="94"/>
      <c r="AB18" s="94"/>
      <c r="AC18" s="94"/>
      <c r="AD18" s="94"/>
      <c r="AE18" s="94"/>
      <c r="AF18" s="94"/>
      <c r="AG18" s="95">
        <f t="shared" si="2"/>
        <v>13</v>
      </c>
      <c r="AH18" s="96">
        <f t="shared" si="3"/>
        <v>0.5909090909</v>
      </c>
    </row>
    <row r="19" ht="15.75" customHeight="1">
      <c r="A19" s="68">
        <v>6.0</v>
      </c>
      <c r="B19" s="13" t="s">
        <v>86</v>
      </c>
      <c r="C19" s="70" t="s">
        <v>311</v>
      </c>
      <c r="D19" s="70" t="s">
        <v>130</v>
      </c>
      <c r="E19" s="74" t="s">
        <v>307</v>
      </c>
      <c r="J19" s="42" t="s">
        <v>312</v>
      </c>
      <c r="Q19" s="42" t="s">
        <v>307</v>
      </c>
      <c r="S19" s="42" t="s">
        <v>310</v>
      </c>
      <c r="U19" s="42" t="s">
        <v>313</v>
      </c>
      <c r="AG19" s="95">
        <f t="shared" si="2"/>
        <v>5</v>
      </c>
      <c r="AH19" s="96">
        <f t="shared" si="3"/>
        <v>0.2272727273</v>
      </c>
    </row>
    <row r="20" ht="15.75" customHeight="1">
      <c r="A20" s="68">
        <v>7.0</v>
      </c>
      <c r="B20" s="13" t="s">
        <v>137</v>
      </c>
      <c r="C20" s="70" t="s">
        <v>314</v>
      </c>
      <c r="D20" s="70" t="s">
        <v>130</v>
      </c>
      <c r="E20" s="74" t="s">
        <v>301</v>
      </c>
      <c r="U20" s="42" t="s">
        <v>307</v>
      </c>
      <c r="AG20" s="95">
        <f t="shared" si="2"/>
        <v>2</v>
      </c>
      <c r="AH20" s="96">
        <f t="shared" si="3"/>
        <v>0.09090909091</v>
      </c>
    </row>
    <row r="21" ht="15.75" customHeight="1">
      <c r="A21" s="68">
        <v>8.0</v>
      </c>
      <c r="B21" s="13" t="s">
        <v>170</v>
      </c>
      <c r="C21" s="70" t="s">
        <v>315</v>
      </c>
      <c r="D21" s="70" t="s">
        <v>130</v>
      </c>
      <c r="E21" s="74" t="s">
        <v>307</v>
      </c>
      <c r="H21" s="42"/>
      <c r="I21" s="42" t="s">
        <v>307</v>
      </c>
      <c r="J21" s="42" t="s">
        <v>307</v>
      </c>
      <c r="M21" s="42" t="s">
        <v>316</v>
      </c>
      <c r="U21" s="42" t="s">
        <v>307</v>
      </c>
      <c r="W21" s="42" t="s">
        <v>307</v>
      </c>
      <c r="AG21" s="95">
        <f t="shared" si="2"/>
        <v>6</v>
      </c>
      <c r="AH21" s="96">
        <f t="shared" si="3"/>
        <v>0.2727272727</v>
      </c>
    </row>
    <row r="22" ht="15.75" customHeight="1">
      <c r="A22" s="91">
        <v>9.0</v>
      </c>
      <c r="B22" s="102" t="s">
        <v>90</v>
      </c>
      <c r="C22" s="93" t="s">
        <v>317</v>
      </c>
      <c r="D22" s="93" t="s">
        <v>130</v>
      </c>
      <c r="E22" s="99" t="s">
        <v>307</v>
      </c>
      <c r="F22" s="94" t="s">
        <v>307</v>
      </c>
      <c r="G22" s="94" t="s">
        <v>318</v>
      </c>
      <c r="H22" s="94" t="s">
        <v>307</v>
      </c>
      <c r="I22" s="94" t="s">
        <v>318</v>
      </c>
      <c r="J22" s="94"/>
      <c r="K22" s="100"/>
      <c r="L22" s="100"/>
      <c r="M22" s="100"/>
      <c r="N22" s="100"/>
      <c r="O22" s="94" t="s">
        <v>307</v>
      </c>
      <c r="P22" s="100"/>
      <c r="Q22" s="94"/>
      <c r="R22" s="94"/>
      <c r="S22" s="100"/>
      <c r="T22" s="94" t="s">
        <v>307</v>
      </c>
      <c r="U22" s="94"/>
      <c r="V22" s="94"/>
      <c r="W22" s="100"/>
      <c r="X22" s="100"/>
      <c r="Y22" s="94" t="s">
        <v>319</v>
      </c>
      <c r="Z22" s="94" t="s">
        <v>304</v>
      </c>
      <c r="AA22" s="94"/>
      <c r="AB22" s="94"/>
      <c r="AC22" s="94"/>
      <c r="AD22" s="94" t="s">
        <v>307</v>
      </c>
      <c r="AE22" s="94" t="s">
        <v>307</v>
      </c>
      <c r="AF22" s="94" t="s">
        <v>307</v>
      </c>
      <c r="AG22" s="95">
        <f t="shared" si="2"/>
        <v>9</v>
      </c>
      <c r="AH22" s="96">
        <f t="shared" si="3"/>
        <v>0.4090909091</v>
      </c>
    </row>
    <row r="23" ht="15.75" customHeight="1">
      <c r="A23" s="68">
        <v>10.0</v>
      </c>
      <c r="B23" s="13" t="s">
        <v>95</v>
      </c>
      <c r="C23" s="70" t="s">
        <v>320</v>
      </c>
      <c r="D23" s="70" t="s">
        <v>130</v>
      </c>
      <c r="F23" s="42" t="s">
        <v>307</v>
      </c>
      <c r="J23" s="42" t="s">
        <v>308</v>
      </c>
      <c r="M23" s="42" t="s">
        <v>321</v>
      </c>
      <c r="T23" s="42" t="s">
        <v>307</v>
      </c>
      <c r="AG23" s="95">
        <f t="shared" si="2"/>
        <v>4</v>
      </c>
      <c r="AH23" s="96">
        <f t="shared" si="3"/>
        <v>0.1818181818</v>
      </c>
    </row>
    <row r="24" ht="15.75" customHeight="1">
      <c r="A24" s="68">
        <v>11.0</v>
      </c>
      <c r="B24" s="13" t="s">
        <v>173</v>
      </c>
      <c r="C24" s="70"/>
      <c r="D24" s="70" t="s">
        <v>130</v>
      </c>
      <c r="E24" s="74" t="s">
        <v>301</v>
      </c>
      <c r="H24" s="42"/>
      <c r="I24" s="42" t="s">
        <v>322</v>
      </c>
      <c r="J24" s="68"/>
      <c r="K24" s="13"/>
      <c r="T24" s="42" t="s">
        <v>301</v>
      </c>
      <c r="U24" s="70"/>
      <c r="AG24" s="95">
        <f t="shared" si="2"/>
        <v>3</v>
      </c>
      <c r="AH24" s="96">
        <f t="shared" si="3"/>
        <v>0.1363636364</v>
      </c>
    </row>
    <row r="25" ht="15.75" customHeight="1">
      <c r="A25" s="68">
        <v>12.0</v>
      </c>
      <c r="B25" s="13" t="s">
        <v>101</v>
      </c>
      <c r="C25" s="70"/>
      <c r="D25" s="70" t="s">
        <v>130</v>
      </c>
      <c r="E25" s="74" t="s">
        <v>301</v>
      </c>
      <c r="J25" s="68"/>
      <c r="K25" s="13"/>
      <c r="U25" s="70"/>
      <c r="AG25" s="95">
        <f t="shared" si="2"/>
        <v>1</v>
      </c>
      <c r="AH25" s="96">
        <f t="shared" si="3"/>
        <v>0.04545454545</v>
      </c>
    </row>
    <row r="26" ht="15.75" customHeight="1">
      <c r="A26" s="68">
        <v>13.0</v>
      </c>
      <c r="B26" s="11" t="s">
        <v>176</v>
      </c>
      <c r="C26" s="70"/>
      <c r="D26" s="70" t="s">
        <v>130</v>
      </c>
      <c r="J26" s="68"/>
      <c r="K26" s="13"/>
      <c r="AG26" s="95">
        <f t="shared" si="2"/>
        <v>0</v>
      </c>
      <c r="AH26" s="96">
        <f t="shared" si="3"/>
        <v>0</v>
      </c>
    </row>
    <row r="27" ht="15.75" customHeight="1">
      <c r="A27" s="68">
        <v>14.0</v>
      </c>
      <c r="B27" s="13" t="s">
        <v>142</v>
      </c>
      <c r="C27" s="70" t="s">
        <v>323</v>
      </c>
      <c r="D27" s="70" t="s">
        <v>130</v>
      </c>
      <c r="E27" s="74" t="s">
        <v>301</v>
      </c>
      <c r="H27" s="42"/>
      <c r="I27" s="42" t="s">
        <v>322</v>
      </c>
      <c r="J27" s="103" t="s">
        <v>307</v>
      </c>
      <c r="K27" s="13"/>
      <c r="Q27" s="42" t="s">
        <v>324</v>
      </c>
      <c r="T27" s="42" t="s">
        <v>301</v>
      </c>
      <c r="U27" s="70"/>
      <c r="Z27" s="42" t="s">
        <v>304</v>
      </c>
      <c r="AA27" s="42"/>
      <c r="AB27" s="42"/>
      <c r="AC27" s="42"/>
      <c r="AD27" s="42"/>
      <c r="AE27" s="42"/>
      <c r="AF27" s="42"/>
      <c r="AG27" s="95">
        <f t="shared" si="2"/>
        <v>6</v>
      </c>
      <c r="AH27" s="96">
        <f t="shared" si="3"/>
        <v>0.2727272727</v>
      </c>
    </row>
    <row r="28" ht="15.75" customHeight="1">
      <c r="A28" s="68">
        <v>15.0</v>
      </c>
      <c r="B28" s="13" t="s">
        <v>145</v>
      </c>
      <c r="C28" s="70" t="s">
        <v>325</v>
      </c>
      <c r="D28" s="70" t="s">
        <v>130</v>
      </c>
      <c r="E28" s="74" t="s">
        <v>301</v>
      </c>
      <c r="H28" s="42"/>
      <c r="I28" s="42" t="s">
        <v>322</v>
      </c>
      <c r="J28" s="103" t="s">
        <v>307</v>
      </c>
      <c r="K28" s="13"/>
      <c r="P28" s="42" t="s">
        <v>307</v>
      </c>
      <c r="Q28" s="42" t="s">
        <v>326</v>
      </c>
      <c r="T28" s="42" t="s">
        <v>301</v>
      </c>
      <c r="W28" s="42" t="s">
        <v>327</v>
      </c>
      <c r="Z28" s="42" t="s">
        <v>326</v>
      </c>
      <c r="AA28" s="42"/>
      <c r="AB28" s="42"/>
      <c r="AC28" s="42"/>
      <c r="AD28" s="42"/>
      <c r="AE28" s="42"/>
      <c r="AF28" s="42"/>
      <c r="AG28" s="95">
        <f t="shared" si="2"/>
        <v>8</v>
      </c>
      <c r="AH28" s="96">
        <f t="shared" si="3"/>
        <v>0.3636363636</v>
      </c>
    </row>
    <row r="29" ht="15.75" customHeight="1">
      <c r="A29" s="68">
        <v>16.0</v>
      </c>
      <c r="B29" s="13" t="s">
        <v>149</v>
      </c>
      <c r="C29" s="70"/>
      <c r="D29" s="70" t="s">
        <v>130</v>
      </c>
      <c r="E29" s="74" t="s">
        <v>301</v>
      </c>
      <c r="H29" s="42"/>
      <c r="I29" s="42" t="s">
        <v>322</v>
      </c>
      <c r="J29" s="103" t="s">
        <v>307</v>
      </c>
      <c r="K29" s="13"/>
      <c r="W29" s="42" t="s">
        <v>326</v>
      </c>
      <c r="Z29" s="42" t="s">
        <v>326</v>
      </c>
      <c r="AA29" s="42"/>
      <c r="AB29" s="42"/>
      <c r="AC29" s="42"/>
      <c r="AD29" s="42"/>
      <c r="AE29" s="42"/>
      <c r="AF29" s="42"/>
      <c r="AG29" s="95">
        <f t="shared" si="2"/>
        <v>5</v>
      </c>
      <c r="AH29" s="96">
        <f t="shared" si="3"/>
        <v>0.2272727273</v>
      </c>
    </row>
    <row r="30" ht="15.75" customHeight="1">
      <c r="A30" s="68">
        <v>17.0</v>
      </c>
      <c r="B30" s="13" t="s">
        <v>328</v>
      </c>
      <c r="C30" s="70"/>
      <c r="D30" s="70" t="s">
        <v>130</v>
      </c>
      <c r="J30" s="68"/>
      <c r="K30" s="13"/>
      <c r="U30" s="70"/>
      <c r="AG30" s="95">
        <f t="shared" si="2"/>
        <v>0</v>
      </c>
      <c r="AH30" s="96">
        <f t="shared" si="3"/>
        <v>0</v>
      </c>
    </row>
    <row r="31" ht="15.75" customHeight="1">
      <c r="A31" s="68">
        <v>18.0</v>
      </c>
      <c r="B31" s="13" t="s">
        <v>229</v>
      </c>
      <c r="C31" s="70"/>
      <c r="D31" s="70" t="s">
        <v>130</v>
      </c>
      <c r="E31" s="74" t="s">
        <v>301</v>
      </c>
      <c r="H31" s="42"/>
      <c r="I31" s="42" t="s">
        <v>329</v>
      </c>
      <c r="J31" s="103" t="s">
        <v>330</v>
      </c>
      <c r="K31" s="13"/>
      <c r="M31" s="42" t="s">
        <v>301</v>
      </c>
      <c r="O31" s="42" t="s">
        <v>331</v>
      </c>
      <c r="T31" s="42" t="s">
        <v>301</v>
      </c>
      <c r="U31" s="74" t="s">
        <v>301</v>
      </c>
      <c r="V31" s="42" t="s">
        <v>332</v>
      </c>
      <c r="Z31" s="42" t="s">
        <v>304</v>
      </c>
      <c r="AA31" s="42"/>
      <c r="AB31" s="42"/>
      <c r="AC31" s="42"/>
      <c r="AD31" s="42"/>
      <c r="AE31" s="42"/>
      <c r="AF31" s="42"/>
      <c r="AG31" s="95">
        <f t="shared" si="2"/>
        <v>9</v>
      </c>
      <c r="AH31" s="96">
        <f t="shared" si="3"/>
        <v>0.4090909091</v>
      </c>
    </row>
    <row r="32" ht="15.75" customHeight="1">
      <c r="A32" s="68">
        <v>19.0</v>
      </c>
      <c r="B32" s="13" t="s">
        <v>112</v>
      </c>
      <c r="C32" s="70"/>
      <c r="D32" s="70" t="s">
        <v>130</v>
      </c>
      <c r="H32" s="42"/>
      <c r="I32" s="42" t="s">
        <v>322</v>
      </c>
      <c r="J32" s="68"/>
      <c r="K32" s="13"/>
      <c r="M32" s="42" t="s">
        <v>316</v>
      </c>
      <c r="O32" s="42" t="s">
        <v>301</v>
      </c>
      <c r="V32" s="42" t="s">
        <v>332</v>
      </c>
      <c r="W32" s="42" t="s">
        <v>327</v>
      </c>
      <c r="Z32" s="42" t="s">
        <v>304</v>
      </c>
      <c r="AA32" s="42"/>
      <c r="AB32" s="42"/>
      <c r="AC32" s="42"/>
      <c r="AD32" s="42"/>
      <c r="AE32" s="42"/>
      <c r="AF32" s="42"/>
      <c r="AG32" s="95">
        <f t="shared" si="2"/>
        <v>6</v>
      </c>
      <c r="AH32" s="96">
        <f t="shared" si="3"/>
        <v>0.2727272727</v>
      </c>
    </row>
    <row r="33" ht="15.75" customHeight="1">
      <c r="A33" s="68">
        <v>20.0</v>
      </c>
      <c r="B33" s="13" t="s">
        <v>36</v>
      </c>
      <c r="C33" s="70"/>
      <c r="D33" s="70" t="s">
        <v>130</v>
      </c>
      <c r="H33" s="42"/>
      <c r="I33" s="42" t="s">
        <v>322</v>
      </c>
      <c r="J33" s="68"/>
      <c r="K33" s="13"/>
      <c r="S33" s="42" t="s">
        <v>301</v>
      </c>
      <c r="V33" s="42" t="s">
        <v>332</v>
      </c>
      <c r="AG33" s="95">
        <f t="shared" si="2"/>
        <v>3</v>
      </c>
      <c r="AH33" s="96">
        <f t="shared" si="3"/>
        <v>0.1363636364</v>
      </c>
    </row>
    <row r="34" ht="15.75" customHeight="1">
      <c r="A34" s="68">
        <v>21.0</v>
      </c>
      <c r="B34" s="13" t="s">
        <v>151</v>
      </c>
      <c r="C34" s="70"/>
      <c r="D34" s="70" t="s">
        <v>130</v>
      </c>
      <c r="E34" s="74" t="s">
        <v>301</v>
      </c>
      <c r="H34" s="42"/>
      <c r="I34" s="42" t="s">
        <v>322</v>
      </c>
      <c r="J34" s="68"/>
      <c r="K34" s="13"/>
      <c r="O34" s="42" t="s">
        <v>333</v>
      </c>
      <c r="P34" s="42" t="s">
        <v>334</v>
      </c>
      <c r="S34" s="42" t="s">
        <v>301</v>
      </c>
      <c r="W34" s="42" t="s">
        <v>335</v>
      </c>
      <c r="AG34" s="95">
        <f t="shared" si="2"/>
        <v>6</v>
      </c>
      <c r="AH34" s="96">
        <f t="shared" si="3"/>
        <v>0.2727272727</v>
      </c>
    </row>
    <row r="35" ht="15.75" customHeight="1">
      <c r="A35" s="68">
        <v>22.0</v>
      </c>
      <c r="B35" s="13" t="s">
        <v>157</v>
      </c>
      <c r="C35" s="70"/>
      <c r="D35" s="70" t="s">
        <v>130</v>
      </c>
      <c r="E35" s="74" t="s">
        <v>301</v>
      </c>
      <c r="H35" s="42"/>
      <c r="I35" s="42" t="s">
        <v>322</v>
      </c>
      <c r="J35" s="68"/>
      <c r="K35" s="13"/>
      <c r="O35" s="42" t="s">
        <v>333</v>
      </c>
      <c r="P35" s="42" t="s">
        <v>334</v>
      </c>
      <c r="S35" s="42" t="s">
        <v>301</v>
      </c>
      <c r="U35" s="70"/>
      <c r="W35" s="42" t="s">
        <v>335</v>
      </c>
      <c r="AG35" s="95">
        <f t="shared" si="2"/>
        <v>6</v>
      </c>
      <c r="AH35" s="96">
        <f t="shared" si="3"/>
        <v>0.2727272727</v>
      </c>
    </row>
    <row r="36" ht="15.75" customHeight="1">
      <c r="A36" s="68">
        <v>23.0</v>
      </c>
      <c r="B36" s="11" t="s">
        <v>336</v>
      </c>
      <c r="C36" s="70"/>
      <c r="D36" s="70" t="s">
        <v>130</v>
      </c>
      <c r="H36" s="42"/>
      <c r="I36" s="42" t="s">
        <v>322</v>
      </c>
      <c r="J36" s="103" t="s">
        <v>337</v>
      </c>
      <c r="K36" s="34"/>
      <c r="R36" s="42" t="s">
        <v>301</v>
      </c>
      <c r="T36" s="42" t="s">
        <v>301</v>
      </c>
      <c r="V36" s="42" t="s">
        <v>329</v>
      </c>
      <c r="AG36" s="95">
        <f t="shared" si="2"/>
        <v>5</v>
      </c>
      <c r="AH36" s="96">
        <f t="shared" si="3"/>
        <v>0.2272727273</v>
      </c>
    </row>
    <row r="37" ht="15.75" customHeight="1">
      <c r="A37" s="68">
        <v>24.0</v>
      </c>
      <c r="B37" s="13" t="s">
        <v>118</v>
      </c>
      <c r="C37" s="70"/>
      <c r="D37" s="70" t="s">
        <v>130</v>
      </c>
      <c r="J37" s="68"/>
      <c r="K37" s="13"/>
      <c r="U37" s="74" t="s">
        <v>306</v>
      </c>
      <c r="AG37" s="95">
        <f t="shared" si="2"/>
        <v>1</v>
      </c>
      <c r="AH37" s="96">
        <f t="shared" si="3"/>
        <v>0.04545454545</v>
      </c>
    </row>
    <row r="38" ht="15.75" customHeight="1">
      <c r="A38" s="68">
        <v>25.0</v>
      </c>
      <c r="B38" s="13" t="s">
        <v>121</v>
      </c>
      <c r="C38" s="13"/>
      <c r="D38" s="70" t="s">
        <v>130</v>
      </c>
      <c r="H38" s="42"/>
      <c r="I38" s="42" t="s">
        <v>322</v>
      </c>
      <c r="J38" s="103" t="s">
        <v>308</v>
      </c>
      <c r="K38" s="11"/>
      <c r="O38" s="42" t="s">
        <v>301</v>
      </c>
      <c r="R38" s="42" t="s">
        <v>301</v>
      </c>
      <c r="T38" s="42" t="s">
        <v>301</v>
      </c>
      <c r="U38" s="70"/>
      <c r="V38" s="42" t="s">
        <v>329</v>
      </c>
      <c r="AG38" s="95">
        <f t="shared" si="2"/>
        <v>6</v>
      </c>
      <c r="AH38" s="96">
        <f t="shared" si="3"/>
        <v>0.2727272727</v>
      </c>
    </row>
    <row r="39" ht="15.75" customHeight="1">
      <c r="A39" s="68">
        <v>26.0</v>
      </c>
      <c r="B39" s="13" t="s">
        <v>338</v>
      </c>
      <c r="C39" s="70"/>
      <c r="D39" s="70" t="s">
        <v>130</v>
      </c>
      <c r="E39" s="74" t="s">
        <v>301</v>
      </c>
      <c r="H39" s="42"/>
      <c r="I39" s="42" t="s">
        <v>339</v>
      </c>
      <c r="J39" s="68"/>
      <c r="K39" s="11" t="s">
        <v>318</v>
      </c>
      <c r="R39" s="42" t="s">
        <v>301</v>
      </c>
      <c r="T39" s="42" t="s">
        <v>321</v>
      </c>
      <c r="U39" s="74" t="s">
        <v>321</v>
      </c>
      <c r="V39" s="42" t="s">
        <v>332</v>
      </c>
      <c r="Y39" s="42" t="s">
        <v>340</v>
      </c>
      <c r="Z39" s="42" t="s">
        <v>321</v>
      </c>
      <c r="AA39" s="42"/>
      <c r="AB39" s="42"/>
      <c r="AC39" s="42"/>
      <c r="AD39" s="42"/>
      <c r="AE39" s="42"/>
      <c r="AF39" s="42"/>
      <c r="AG39" s="95">
        <f t="shared" si="2"/>
        <v>9</v>
      </c>
      <c r="AH39" s="96">
        <f t="shared" si="3"/>
        <v>0.4090909091</v>
      </c>
    </row>
    <row r="40" ht="15.75" customHeight="1">
      <c r="A40" s="68">
        <v>27.0</v>
      </c>
      <c r="B40" s="13" t="s">
        <v>341</v>
      </c>
      <c r="C40" s="70"/>
      <c r="D40" s="70" t="s">
        <v>130</v>
      </c>
      <c r="J40" s="68"/>
      <c r="K40" s="13"/>
      <c r="U40" s="70"/>
      <c r="AG40" s="95">
        <f t="shared" si="2"/>
        <v>0</v>
      </c>
      <c r="AH40" s="96">
        <f t="shared" si="3"/>
        <v>0</v>
      </c>
    </row>
    <row r="41" ht="15.75" customHeight="1">
      <c r="A41" s="68">
        <v>28.0</v>
      </c>
      <c r="B41" s="13" t="s">
        <v>188</v>
      </c>
      <c r="C41" s="70"/>
      <c r="D41" s="70" t="s">
        <v>130</v>
      </c>
      <c r="E41" s="74" t="s">
        <v>301</v>
      </c>
      <c r="H41" s="42"/>
      <c r="I41" s="42" t="s">
        <v>322</v>
      </c>
      <c r="J41" s="103" t="s">
        <v>308</v>
      </c>
      <c r="K41" s="55"/>
      <c r="P41" s="42" t="s">
        <v>307</v>
      </c>
      <c r="Q41" s="42" t="s">
        <v>342</v>
      </c>
      <c r="R41" s="42" t="s">
        <v>301</v>
      </c>
      <c r="AG41" s="95">
        <f t="shared" si="2"/>
        <v>6</v>
      </c>
      <c r="AH41" s="96">
        <f t="shared" si="3"/>
        <v>0.2727272727</v>
      </c>
    </row>
    <row r="42" ht="15.75" customHeight="1">
      <c r="A42" s="68">
        <v>29.0</v>
      </c>
      <c r="B42" s="13" t="s">
        <v>234</v>
      </c>
      <c r="C42" s="70"/>
      <c r="D42" s="70" t="s">
        <v>130</v>
      </c>
      <c r="E42" s="74" t="s">
        <v>301</v>
      </c>
      <c r="H42" s="42"/>
      <c r="I42" s="42" t="s">
        <v>322</v>
      </c>
      <c r="J42" s="68"/>
      <c r="K42" s="13"/>
      <c r="U42" s="70"/>
      <c r="AG42" s="95">
        <f t="shared" si="2"/>
        <v>2</v>
      </c>
      <c r="AH42" s="96">
        <f t="shared" si="3"/>
        <v>0.09090909091</v>
      </c>
    </row>
    <row r="43" ht="15.75" customHeight="1">
      <c r="A43" s="68">
        <v>30.0</v>
      </c>
      <c r="B43" s="13" t="s">
        <v>193</v>
      </c>
      <c r="C43" s="70"/>
      <c r="D43" s="70" t="s">
        <v>130</v>
      </c>
      <c r="E43" s="74" t="s">
        <v>301</v>
      </c>
      <c r="J43" s="68"/>
      <c r="K43" s="13"/>
      <c r="P43" s="42" t="s">
        <v>307</v>
      </c>
      <c r="T43" s="42" t="s">
        <v>343</v>
      </c>
      <c r="U43" s="70"/>
      <c r="Y43" s="42" t="s">
        <v>344</v>
      </c>
      <c r="Z43" s="42" t="s">
        <v>345</v>
      </c>
      <c r="AA43" s="42"/>
      <c r="AB43" s="42"/>
      <c r="AC43" s="42"/>
      <c r="AD43" s="42"/>
      <c r="AE43" s="42"/>
      <c r="AF43" s="42"/>
      <c r="AG43" s="95">
        <f t="shared" si="2"/>
        <v>5</v>
      </c>
      <c r="AH43" s="96">
        <f t="shared" si="3"/>
        <v>0.2272727273</v>
      </c>
    </row>
    <row r="44" ht="15.75" customHeight="1">
      <c r="A44" s="68">
        <v>31.0</v>
      </c>
      <c r="B44" s="55" t="s">
        <v>163</v>
      </c>
      <c r="C44" s="70"/>
      <c r="D44" s="70" t="s">
        <v>130</v>
      </c>
      <c r="E44" s="70"/>
      <c r="J44" s="68"/>
      <c r="K44" s="13"/>
      <c r="U44" s="70"/>
      <c r="Y44" s="42" t="s">
        <v>301</v>
      </c>
      <c r="AG44" s="95">
        <f t="shared" si="2"/>
        <v>1</v>
      </c>
      <c r="AH44" s="96">
        <f t="shared" si="3"/>
        <v>0.04545454545</v>
      </c>
    </row>
    <row r="45" ht="15.75" customHeight="1">
      <c r="A45" s="68">
        <v>32.0</v>
      </c>
      <c r="B45" s="13" t="s">
        <v>197</v>
      </c>
      <c r="C45" s="70"/>
      <c r="D45" s="70" t="s">
        <v>130</v>
      </c>
      <c r="J45" s="103" t="s">
        <v>346</v>
      </c>
      <c r="K45" s="13"/>
      <c r="U45" s="42" t="s">
        <v>339</v>
      </c>
      <c r="AG45" s="95">
        <f t="shared" si="2"/>
        <v>2</v>
      </c>
      <c r="AH45" s="96">
        <f t="shared" si="3"/>
        <v>0.09090909091</v>
      </c>
    </row>
    <row r="46" ht="15.75" customHeight="1">
      <c r="A46" s="68">
        <v>33.0</v>
      </c>
      <c r="B46" s="70" t="s">
        <v>199</v>
      </c>
      <c r="C46" s="70"/>
      <c r="D46" s="70" t="s">
        <v>130</v>
      </c>
      <c r="E46" s="70"/>
      <c r="H46" s="42"/>
      <c r="I46" s="42" t="s">
        <v>347</v>
      </c>
      <c r="J46" s="68"/>
      <c r="K46" s="70"/>
      <c r="T46" s="42" t="s">
        <v>301</v>
      </c>
      <c r="V46" s="42" t="s">
        <v>332</v>
      </c>
      <c r="W46" s="42" t="s">
        <v>327</v>
      </c>
      <c r="Z46" s="42" t="s">
        <v>304</v>
      </c>
      <c r="AA46" s="42"/>
      <c r="AB46" s="42"/>
      <c r="AC46" s="42"/>
      <c r="AD46" s="42"/>
      <c r="AE46" s="42"/>
      <c r="AF46" s="42"/>
      <c r="AG46" s="95">
        <f t="shared" si="2"/>
        <v>5</v>
      </c>
      <c r="AH46" s="96">
        <f t="shared" si="3"/>
        <v>0.2272727273</v>
      </c>
    </row>
    <row r="47" ht="15.75" customHeight="1">
      <c r="A47" s="104">
        <v>34.0</v>
      </c>
      <c r="B47" s="105" t="s">
        <v>53</v>
      </c>
      <c r="C47" s="93"/>
      <c r="D47" s="93" t="s">
        <v>83</v>
      </c>
      <c r="E47" s="93" t="s">
        <v>221</v>
      </c>
      <c r="F47" s="94" t="s">
        <v>221</v>
      </c>
      <c r="G47" s="94" t="s">
        <v>221</v>
      </c>
      <c r="H47" s="94"/>
      <c r="I47" s="94" t="s">
        <v>221</v>
      </c>
      <c r="J47" s="94" t="s">
        <v>221</v>
      </c>
      <c r="K47" s="94" t="s">
        <v>221</v>
      </c>
      <c r="L47" s="94" t="s">
        <v>221</v>
      </c>
      <c r="M47" s="94" t="s">
        <v>221</v>
      </c>
      <c r="N47" s="94" t="s">
        <v>221</v>
      </c>
      <c r="O47" s="94" t="s">
        <v>221</v>
      </c>
      <c r="P47" s="94" t="s">
        <v>348</v>
      </c>
      <c r="Q47" s="94" t="s">
        <v>221</v>
      </c>
      <c r="R47" s="94" t="s">
        <v>221</v>
      </c>
      <c r="S47" s="94" t="s">
        <v>221</v>
      </c>
      <c r="T47" s="94" t="s">
        <v>221</v>
      </c>
      <c r="U47" s="94" t="s">
        <v>221</v>
      </c>
      <c r="V47" s="94" t="s">
        <v>221</v>
      </c>
      <c r="W47" s="94" t="s">
        <v>221</v>
      </c>
      <c r="X47" s="94" t="s">
        <v>221</v>
      </c>
      <c r="Y47" s="94" t="s">
        <v>221</v>
      </c>
      <c r="Z47" s="94" t="s">
        <v>221</v>
      </c>
      <c r="AA47" s="94"/>
      <c r="AB47" s="94"/>
      <c r="AC47" s="94"/>
      <c r="AD47" s="94"/>
      <c r="AE47" s="94"/>
      <c r="AF47" s="94"/>
      <c r="AG47" s="95">
        <f t="shared" si="2"/>
        <v>21</v>
      </c>
      <c r="AH47" s="96">
        <f t="shared" si="3"/>
        <v>0.9545454545</v>
      </c>
    </row>
    <row r="48" ht="15.75" customHeight="1">
      <c r="A48" s="106">
        <v>35.0</v>
      </c>
      <c r="B48" s="105" t="s">
        <v>202</v>
      </c>
      <c r="C48" s="93"/>
      <c r="D48" s="93" t="s">
        <v>83</v>
      </c>
      <c r="E48" s="93" t="s">
        <v>221</v>
      </c>
      <c r="F48" s="94" t="s">
        <v>221</v>
      </c>
      <c r="G48" s="94" t="s">
        <v>221</v>
      </c>
      <c r="H48" s="94"/>
      <c r="I48" s="94" t="s">
        <v>221</v>
      </c>
      <c r="J48" s="94" t="s">
        <v>221</v>
      </c>
      <c r="K48" s="94" t="s">
        <v>221</v>
      </c>
      <c r="L48" s="94" t="s">
        <v>221</v>
      </c>
      <c r="M48" s="94" t="s">
        <v>221</v>
      </c>
      <c r="N48" s="94" t="s">
        <v>221</v>
      </c>
      <c r="O48" s="94" t="s">
        <v>221</v>
      </c>
      <c r="P48" s="94" t="s">
        <v>221</v>
      </c>
      <c r="Q48" s="94" t="s">
        <v>221</v>
      </c>
      <c r="R48" s="94" t="s">
        <v>221</v>
      </c>
      <c r="S48" s="94" t="s">
        <v>221</v>
      </c>
      <c r="T48" s="94" t="s">
        <v>221</v>
      </c>
      <c r="U48" s="94" t="s">
        <v>221</v>
      </c>
      <c r="V48" s="94" t="s">
        <v>221</v>
      </c>
      <c r="W48" s="94" t="s">
        <v>221</v>
      </c>
      <c r="X48" s="94" t="s">
        <v>221</v>
      </c>
      <c r="Y48" s="94" t="s">
        <v>221</v>
      </c>
      <c r="Z48" s="94" t="s">
        <v>221</v>
      </c>
      <c r="AA48" s="94"/>
      <c r="AB48" s="94"/>
      <c r="AC48" s="94"/>
      <c r="AD48" s="94"/>
      <c r="AE48" s="94"/>
      <c r="AF48" s="94"/>
      <c r="AG48" s="95">
        <f t="shared" si="2"/>
        <v>21</v>
      </c>
      <c r="AH48" s="96">
        <f t="shared" si="3"/>
        <v>0.9545454545</v>
      </c>
    </row>
    <row r="49" ht="15.75" customHeight="1">
      <c r="A49" s="74">
        <v>36.0</v>
      </c>
      <c r="B49" s="42" t="s">
        <v>349</v>
      </c>
      <c r="D49" s="42" t="s">
        <v>83</v>
      </c>
      <c r="AG49" s="95">
        <f t="shared" si="2"/>
        <v>0</v>
      </c>
      <c r="AH49" s="96">
        <f t="shared" si="3"/>
        <v>0</v>
      </c>
    </row>
    <row r="50" ht="15.75" customHeight="1">
      <c r="A50" s="103">
        <v>37.0</v>
      </c>
      <c r="B50" s="11" t="s">
        <v>350</v>
      </c>
      <c r="D50" s="42" t="s">
        <v>83</v>
      </c>
      <c r="J50" s="42" t="s">
        <v>337</v>
      </c>
      <c r="V50" s="42" t="s">
        <v>332</v>
      </c>
      <c r="W50" s="42" t="s">
        <v>304</v>
      </c>
      <c r="AG50" s="95">
        <f t="shared" si="2"/>
        <v>3</v>
      </c>
      <c r="AH50" s="96">
        <f t="shared" si="3"/>
        <v>0.1363636364</v>
      </c>
    </row>
    <row r="51" ht="15.75" customHeight="1">
      <c r="A51" s="68"/>
      <c r="B51" s="34"/>
    </row>
    <row r="52" ht="15.75" customHeight="1">
      <c r="A52" s="68"/>
      <c r="B52" s="34"/>
      <c r="C52" s="107"/>
    </row>
    <row r="53" ht="15.75" customHeight="1">
      <c r="A53" s="68"/>
      <c r="B53" s="34"/>
    </row>
    <row r="54" ht="15.75" customHeight="1">
      <c r="A54" s="68"/>
      <c r="B54" s="34"/>
    </row>
    <row r="55" ht="15.75" customHeight="1">
      <c r="A55" s="68"/>
      <c r="B55" s="34"/>
    </row>
    <row r="56" ht="15.75" customHeight="1">
      <c r="A56" s="68"/>
      <c r="B56" s="34"/>
    </row>
    <row r="57" ht="15.75" customHeight="1">
      <c r="A57" s="68"/>
      <c r="B57" s="34"/>
    </row>
    <row r="58" ht="15.75" customHeight="1">
      <c r="A58" s="68"/>
      <c r="B58" s="34"/>
    </row>
    <row r="59" ht="15.75" customHeight="1">
      <c r="A59" s="68"/>
      <c r="B59" s="34"/>
    </row>
    <row r="60" ht="15.75" customHeight="1">
      <c r="A60" s="68"/>
      <c r="B60" s="34"/>
    </row>
    <row r="61" ht="15.75" customHeight="1">
      <c r="A61" s="68"/>
      <c r="B61" s="34"/>
    </row>
    <row r="62" ht="15.75" customHeight="1">
      <c r="A62" s="68"/>
      <c r="B62" s="34"/>
    </row>
    <row r="63" ht="15.75" customHeight="1">
      <c r="A63" s="68"/>
      <c r="B63" s="34"/>
    </row>
    <row r="64" ht="15.75" customHeight="1">
      <c r="A64" s="10"/>
      <c r="B64" s="34"/>
    </row>
    <row r="65" ht="15.75" customHeight="1">
      <c r="A65" s="68"/>
      <c r="B65" s="34"/>
    </row>
    <row r="66" ht="15.75" customHeight="1">
      <c r="A66" s="68"/>
      <c r="B66" s="34"/>
    </row>
    <row r="67" ht="15.75" customHeight="1">
      <c r="A67" s="68"/>
      <c r="B67" s="34"/>
    </row>
    <row r="68" ht="15.75" customHeight="1">
      <c r="A68" s="68"/>
      <c r="B68" s="34"/>
    </row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</sheetData>
  <mergeCells count="4">
    <mergeCell ref="AG1:AG12"/>
    <mergeCell ref="AH1:AH12"/>
    <mergeCell ref="A4:A10"/>
    <mergeCell ref="B4:B10"/>
  </mergeCells>
  <hyperlinks>
    <hyperlink r:id="rId2" ref="AA10"/>
  </hyperlinks>
  <drawing r:id="rId3"/>
  <legacy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3.63"/>
    <col customWidth="1" min="2" max="2" width="26.38"/>
    <col customWidth="1" min="3" max="3" width="27.75"/>
    <col customWidth="1" min="4" max="4" width="6.0"/>
    <col customWidth="1" min="5" max="37" width="4.0"/>
  </cols>
  <sheetData>
    <row r="1" ht="15.75" customHeight="1">
      <c r="A1" s="62" t="s">
        <v>2</v>
      </c>
      <c r="B1" s="62" t="s">
        <v>351</v>
      </c>
      <c r="C1" s="62" t="s">
        <v>4</v>
      </c>
      <c r="D1" s="62" t="s">
        <v>270</v>
      </c>
      <c r="E1" s="62">
        <v>18.0</v>
      </c>
      <c r="F1" s="62">
        <v>19.0</v>
      </c>
      <c r="G1" s="62">
        <v>22.0</v>
      </c>
      <c r="H1" s="62">
        <v>23.0</v>
      </c>
      <c r="I1" s="62">
        <v>25.0</v>
      </c>
      <c r="J1" s="62">
        <v>26.0</v>
      </c>
      <c r="K1" s="108">
        <v>29.0</v>
      </c>
      <c r="L1" s="62">
        <v>30.0</v>
      </c>
      <c r="M1" s="62">
        <v>32.0</v>
      </c>
      <c r="N1" s="62">
        <v>33.0</v>
      </c>
      <c r="O1" s="62">
        <v>34.0</v>
      </c>
      <c r="P1" s="108">
        <v>35.0</v>
      </c>
      <c r="Q1" s="62">
        <v>36.0</v>
      </c>
      <c r="R1" s="62">
        <v>37.0</v>
      </c>
      <c r="S1" s="62">
        <v>38.0</v>
      </c>
      <c r="T1" s="109">
        <v>39.0</v>
      </c>
      <c r="U1" s="62">
        <v>40.0</v>
      </c>
      <c r="V1" s="62">
        <v>41.0</v>
      </c>
      <c r="W1" s="62">
        <v>42.0</v>
      </c>
      <c r="X1" s="62">
        <v>4.0</v>
      </c>
      <c r="Y1" s="62">
        <v>43.0</v>
      </c>
      <c r="Z1" s="62">
        <v>44.0</v>
      </c>
      <c r="AA1" s="62">
        <v>45.0</v>
      </c>
      <c r="AB1" s="109">
        <v>46.0</v>
      </c>
      <c r="AC1" s="62">
        <v>47.0</v>
      </c>
      <c r="AD1" s="62">
        <v>48.0</v>
      </c>
      <c r="AE1" s="62">
        <v>49.0</v>
      </c>
      <c r="AF1" s="110">
        <v>56.0</v>
      </c>
      <c r="AG1" s="110">
        <v>57.0</v>
      </c>
      <c r="AH1" s="110">
        <v>58.0</v>
      </c>
      <c r="AI1" s="110">
        <v>62.0</v>
      </c>
      <c r="AJ1" s="62"/>
      <c r="AK1" s="67" t="s">
        <v>271</v>
      </c>
    </row>
    <row r="2" ht="15.75" customHeight="1">
      <c r="A2" s="68" t="s">
        <v>272</v>
      </c>
      <c r="B2" s="69" t="s">
        <v>273</v>
      </c>
      <c r="C2" s="70"/>
      <c r="D2" s="70" t="s">
        <v>83</v>
      </c>
      <c r="E2" s="70">
        <v>224.0</v>
      </c>
      <c r="F2" s="70">
        <v>24.0</v>
      </c>
      <c r="G2" s="70">
        <v>14.0</v>
      </c>
      <c r="H2" s="70">
        <v>4.0</v>
      </c>
      <c r="I2" s="70">
        <v>5.0</v>
      </c>
      <c r="J2" s="70">
        <v>8.0</v>
      </c>
      <c r="K2" s="70">
        <v>27.0</v>
      </c>
      <c r="L2" s="70">
        <v>18.0</v>
      </c>
      <c r="M2" s="70">
        <v>4.0</v>
      </c>
      <c r="N2" s="70">
        <v>23.0</v>
      </c>
      <c r="O2" s="70">
        <v>1.0</v>
      </c>
      <c r="P2" s="70">
        <v>60.0</v>
      </c>
      <c r="Q2" s="107">
        <v>0.0</v>
      </c>
      <c r="R2" s="70">
        <v>3.0</v>
      </c>
      <c r="S2" s="70">
        <v>4.0</v>
      </c>
      <c r="U2" s="70">
        <v>10.0</v>
      </c>
      <c r="V2" s="70">
        <v>5.0</v>
      </c>
      <c r="W2" s="70">
        <v>15.0</v>
      </c>
      <c r="X2" s="70">
        <v>13.0</v>
      </c>
      <c r="Y2" s="70">
        <v>7.0</v>
      </c>
      <c r="Z2" s="70">
        <v>1.0</v>
      </c>
      <c r="AA2" s="70">
        <v>1.0</v>
      </c>
      <c r="AB2" s="70">
        <v>0.0</v>
      </c>
      <c r="AC2" s="70">
        <v>21.0</v>
      </c>
      <c r="AD2" s="70">
        <v>7.0</v>
      </c>
      <c r="AE2" s="70">
        <v>5.0</v>
      </c>
      <c r="AF2" s="70">
        <v>19.0</v>
      </c>
      <c r="AG2" s="70">
        <v>7.0</v>
      </c>
      <c r="AH2" s="111"/>
      <c r="AI2" s="70">
        <v>1.0</v>
      </c>
      <c r="AK2" s="71"/>
    </row>
    <row r="3" ht="15.75" customHeight="1">
      <c r="A3" s="68" t="s">
        <v>275</v>
      </c>
      <c r="B3" s="69" t="s">
        <v>292</v>
      </c>
      <c r="C3" s="70" t="s">
        <v>293</v>
      </c>
      <c r="D3" s="70" t="s">
        <v>83</v>
      </c>
      <c r="E3" s="70">
        <v>3.0</v>
      </c>
      <c r="F3" s="70">
        <v>3.0</v>
      </c>
      <c r="G3" s="70">
        <v>2.0</v>
      </c>
      <c r="H3" s="70">
        <v>1.0</v>
      </c>
      <c r="I3" s="70">
        <v>1.0</v>
      </c>
      <c r="J3" s="70">
        <v>1.0</v>
      </c>
      <c r="K3" s="70">
        <v>1.0</v>
      </c>
      <c r="L3" s="70">
        <v>1.0</v>
      </c>
      <c r="M3" s="70">
        <v>1.0</v>
      </c>
      <c r="N3" s="70">
        <v>0.0</v>
      </c>
      <c r="O3" s="70">
        <v>0.0</v>
      </c>
      <c r="P3" s="70">
        <v>1.0</v>
      </c>
      <c r="Q3" s="107">
        <v>0.0</v>
      </c>
      <c r="R3" s="70">
        <v>1.0</v>
      </c>
      <c r="S3" s="70">
        <v>2.0</v>
      </c>
      <c r="U3" s="70">
        <v>2.0</v>
      </c>
      <c r="V3" s="70">
        <v>1.0</v>
      </c>
      <c r="W3" s="70">
        <v>2.0</v>
      </c>
      <c r="X3" s="70">
        <v>0.0</v>
      </c>
      <c r="Y3" s="70">
        <v>0.0</v>
      </c>
      <c r="Z3" s="70">
        <v>2.0</v>
      </c>
      <c r="AA3" s="70">
        <v>0.0</v>
      </c>
      <c r="AB3" s="70">
        <v>0.0</v>
      </c>
      <c r="AC3" s="70">
        <v>2.0</v>
      </c>
      <c r="AD3" s="70">
        <v>0.0</v>
      </c>
      <c r="AE3" s="112">
        <v>0.0</v>
      </c>
      <c r="AF3" s="70">
        <v>1.0</v>
      </c>
      <c r="AG3" s="70">
        <v>1.0</v>
      </c>
      <c r="AH3" s="111"/>
      <c r="AI3" s="70">
        <v>2.0</v>
      </c>
      <c r="AK3" s="71"/>
    </row>
    <row r="4" ht="15.75" customHeight="1">
      <c r="A4" s="113" t="s">
        <v>291</v>
      </c>
      <c r="B4" s="88" t="s">
        <v>188</v>
      </c>
      <c r="C4" s="89"/>
      <c r="D4" s="89" t="s">
        <v>83</v>
      </c>
      <c r="E4" s="89" t="s">
        <v>295</v>
      </c>
      <c r="F4" s="89" t="s">
        <v>352</v>
      </c>
      <c r="G4" s="89" t="s">
        <v>295</v>
      </c>
      <c r="H4" s="89" t="s">
        <v>295</v>
      </c>
      <c r="I4" s="89" t="s">
        <v>353</v>
      </c>
      <c r="J4" s="89" t="s">
        <v>295</v>
      </c>
      <c r="K4" s="89" t="s">
        <v>354</v>
      </c>
      <c r="L4" s="114" t="s">
        <v>295</v>
      </c>
      <c r="M4" s="89" t="s">
        <v>354</v>
      </c>
      <c r="N4" s="89"/>
      <c r="O4" s="89" t="s">
        <v>295</v>
      </c>
      <c r="P4" s="115" t="s">
        <v>295</v>
      </c>
      <c r="Q4" s="116" t="s">
        <v>221</v>
      </c>
      <c r="R4" s="89" t="s">
        <v>355</v>
      </c>
      <c r="S4" s="89" t="s">
        <v>356</v>
      </c>
      <c r="T4" s="89"/>
      <c r="U4" s="89" t="s">
        <v>354</v>
      </c>
      <c r="V4" s="114" t="s">
        <v>357</v>
      </c>
      <c r="W4" s="114" t="s">
        <v>358</v>
      </c>
      <c r="X4" s="89" t="s">
        <v>295</v>
      </c>
      <c r="Y4" s="89" t="s">
        <v>295</v>
      </c>
      <c r="Z4" s="89" t="s">
        <v>359</v>
      </c>
      <c r="AA4" s="89" t="s">
        <v>353</v>
      </c>
      <c r="AB4" s="89" t="s">
        <v>295</v>
      </c>
      <c r="AC4" s="89" t="s">
        <v>353</v>
      </c>
      <c r="AD4" s="117" t="s">
        <v>353</v>
      </c>
      <c r="AE4" s="117" t="s">
        <v>353</v>
      </c>
      <c r="AF4" s="117" t="s">
        <v>295</v>
      </c>
      <c r="AG4" s="117" t="s">
        <v>295</v>
      </c>
      <c r="AH4" s="117" t="s">
        <v>295</v>
      </c>
      <c r="AI4" s="117" t="s">
        <v>353</v>
      </c>
      <c r="AJ4" s="89"/>
      <c r="AK4" s="90"/>
    </row>
    <row r="5" ht="15.75" customHeight="1">
      <c r="A5" s="68">
        <v>1.0</v>
      </c>
      <c r="B5" s="69" t="s">
        <v>2</v>
      </c>
      <c r="C5" s="70" t="s">
        <v>296</v>
      </c>
      <c r="D5" s="70" t="s">
        <v>297</v>
      </c>
      <c r="E5" s="70" t="s">
        <v>221</v>
      </c>
      <c r="F5" s="70" t="s">
        <v>221</v>
      </c>
      <c r="G5" s="70" t="s">
        <v>221</v>
      </c>
      <c r="H5" s="70" t="s">
        <v>221</v>
      </c>
      <c r="I5" s="70" t="s">
        <v>221</v>
      </c>
      <c r="J5" s="70" t="s">
        <v>221</v>
      </c>
      <c r="K5" s="70" t="s">
        <v>221</v>
      </c>
      <c r="L5" s="70" t="s">
        <v>221</v>
      </c>
      <c r="M5" s="70" t="s">
        <v>221</v>
      </c>
      <c r="N5" s="70" t="s">
        <v>221</v>
      </c>
      <c r="O5" s="70" t="s">
        <v>221</v>
      </c>
      <c r="P5" s="70" t="s">
        <v>221</v>
      </c>
      <c r="Q5" s="70" t="s">
        <v>221</v>
      </c>
      <c r="R5" s="70" t="s">
        <v>221</v>
      </c>
      <c r="S5" s="70" t="s">
        <v>221</v>
      </c>
      <c r="U5" s="70" t="s">
        <v>221</v>
      </c>
      <c r="V5" s="70" t="s">
        <v>221</v>
      </c>
      <c r="W5" s="70" t="s">
        <v>221</v>
      </c>
      <c r="X5" s="70" t="s">
        <v>221</v>
      </c>
      <c r="Y5" s="70" t="s">
        <v>221</v>
      </c>
      <c r="Z5" s="70" t="s">
        <v>221</v>
      </c>
      <c r="AA5" s="70" t="s">
        <v>221</v>
      </c>
      <c r="AB5" s="70" t="s">
        <v>221</v>
      </c>
      <c r="AC5" s="70" t="s">
        <v>221</v>
      </c>
      <c r="AD5" s="70" t="s">
        <v>221</v>
      </c>
      <c r="AE5" s="70" t="s">
        <v>221</v>
      </c>
      <c r="AF5" s="70" t="s">
        <v>221</v>
      </c>
      <c r="AG5" s="70" t="s">
        <v>221</v>
      </c>
      <c r="AI5" s="70" t="s">
        <v>221</v>
      </c>
      <c r="AK5" s="118">
        <f t="shared" ref="AK5:AK42" si="1">COUNTIF(E5:AI5,"x")</f>
        <v>29</v>
      </c>
    </row>
    <row r="6" ht="15.75" customHeight="1">
      <c r="A6" s="68">
        <v>2.0</v>
      </c>
      <c r="B6" s="69" t="s">
        <v>360</v>
      </c>
      <c r="C6" s="70" t="s">
        <v>298</v>
      </c>
      <c r="D6" s="70" t="s">
        <v>130</v>
      </c>
      <c r="E6" s="70" t="s">
        <v>221</v>
      </c>
      <c r="F6" s="70" t="s">
        <v>221</v>
      </c>
      <c r="G6" s="70" t="s">
        <v>221</v>
      </c>
      <c r="H6" s="70" t="s">
        <v>221</v>
      </c>
      <c r="I6" s="70" t="s">
        <v>221</v>
      </c>
      <c r="J6" s="70" t="s">
        <v>221</v>
      </c>
      <c r="K6" s="70" t="s">
        <v>221</v>
      </c>
      <c r="L6" s="70" t="s">
        <v>221</v>
      </c>
      <c r="M6" s="70" t="s">
        <v>221</v>
      </c>
      <c r="N6" s="70" t="s">
        <v>221</v>
      </c>
      <c r="O6" s="70" t="s">
        <v>221</v>
      </c>
      <c r="P6" s="70" t="s">
        <v>221</v>
      </c>
      <c r="Q6" s="70" t="s">
        <v>221</v>
      </c>
      <c r="R6" s="70" t="s">
        <v>221</v>
      </c>
      <c r="S6" s="70" t="s">
        <v>221</v>
      </c>
      <c r="U6" s="70" t="s">
        <v>221</v>
      </c>
      <c r="V6" s="70" t="s">
        <v>221</v>
      </c>
      <c r="W6" s="70" t="s">
        <v>221</v>
      </c>
      <c r="X6" s="70" t="s">
        <v>221</v>
      </c>
      <c r="Y6" s="70" t="s">
        <v>221</v>
      </c>
      <c r="Z6" s="70" t="s">
        <v>221</v>
      </c>
      <c r="AA6" s="70" t="s">
        <v>221</v>
      </c>
      <c r="AB6" s="70" t="s">
        <v>221</v>
      </c>
      <c r="AC6" s="70" t="s">
        <v>221</v>
      </c>
      <c r="AD6" s="70" t="s">
        <v>221</v>
      </c>
      <c r="AE6" s="70" t="s">
        <v>221</v>
      </c>
      <c r="AF6" s="70" t="s">
        <v>221</v>
      </c>
      <c r="AG6" s="70" t="s">
        <v>221</v>
      </c>
      <c r="AI6" s="70" t="s">
        <v>221</v>
      </c>
      <c r="AK6" s="118">
        <f t="shared" si="1"/>
        <v>29</v>
      </c>
    </row>
    <row r="7" ht="15.75" customHeight="1">
      <c r="A7" s="68">
        <v>3.0</v>
      </c>
      <c r="B7" s="69" t="s">
        <v>168</v>
      </c>
      <c r="C7" s="70" t="s">
        <v>300</v>
      </c>
      <c r="D7" s="70" t="s">
        <v>130</v>
      </c>
      <c r="E7" s="70" t="s">
        <v>221</v>
      </c>
      <c r="I7" s="70" t="s">
        <v>221</v>
      </c>
      <c r="J7" s="70" t="s">
        <v>221</v>
      </c>
      <c r="K7" s="70" t="s">
        <v>221</v>
      </c>
      <c r="M7" s="70" t="s">
        <v>221</v>
      </c>
      <c r="O7" s="70" t="s">
        <v>221</v>
      </c>
      <c r="P7" s="70"/>
      <c r="Q7" s="70" t="s">
        <v>221</v>
      </c>
      <c r="V7" s="70" t="s">
        <v>221</v>
      </c>
      <c r="AB7" s="70" t="s">
        <v>221</v>
      </c>
      <c r="AI7" s="70" t="s">
        <v>221</v>
      </c>
      <c r="AK7" s="118">
        <f t="shared" si="1"/>
        <v>10</v>
      </c>
    </row>
    <row r="8" ht="15.75" customHeight="1">
      <c r="A8" s="68">
        <v>4.0</v>
      </c>
      <c r="B8" s="69" t="s">
        <v>4</v>
      </c>
      <c r="C8" s="70" t="s">
        <v>302</v>
      </c>
      <c r="D8" s="70" t="s">
        <v>130</v>
      </c>
      <c r="E8" s="70" t="s">
        <v>221</v>
      </c>
      <c r="F8" s="70" t="s">
        <v>221</v>
      </c>
      <c r="G8" s="70" t="s">
        <v>221</v>
      </c>
      <c r="H8" s="70" t="s">
        <v>221</v>
      </c>
      <c r="I8" s="70" t="s">
        <v>221</v>
      </c>
      <c r="J8" s="70" t="s">
        <v>221</v>
      </c>
      <c r="K8" s="70" t="s">
        <v>221</v>
      </c>
      <c r="L8" s="70" t="s">
        <v>221</v>
      </c>
      <c r="M8" s="70" t="s">
        <v>221</v>
      </c>
      <c r="N8" s="70" t="s">
        <v>221</v>
      </c>
      <c r="O8" s="70" t="s">
        <v>221</v>
      </c>
      <c r="P8" s="70" t="s">
        <v>221</v>
      </c>
      <c r="Q8" s="70" t="s">
        <v>221</v>
      </c>
      <c r="R8" s="70" t="s">
        <v>221</v>
      </c>
      <c r="S8" s="70" t="s">
        <v>221</v>
      </c>
      <c r="U8" s="70" t="s">
        <v>221</v>
      </c>
      <c r="V8" s="70" t="s">
        <v>221</v>
      </c>
      <c r="W8" s="70" t="s">
        <v>221</v>
      </c>
      <c r="X8" s="70" t="s">
        <v>221</v>
      </c>
      <c r="Y8" s="70" t="s">
        <v>221</v>
      </c>
      <c r="Z8" s="70" t="s">
        <v>221</v>
      </c>
      <c r="AA8" s="70" t="s">
        <v>221</v>
      </c>
      <c r="AC8" s="70" t="s">
        <v>221</v>
      </c>
      <c r="AE8" s="70" t="s">
        <v>221</v>
      </c>
      <c r="AF8" s="70" t="s">
        <v>221</v>
      </c>
      <c r="AG8" s="70" t="s">
        <v>221</v>
      </c>
      <c r="AK8" s="118">
        <f t="shared" si="1"/>
        <v>26</v>
      </c>
    </row>
    <row r="9" ht="15.75" customHeight="1">
      <c r="A9" s="68">
        <v>5.0</v>
      </c>
      <c r="B9" s="69" t="s">
        <v>59</v>
      </c>
      <c r="C9" s="70"/>
      <c r="D9" s="70" t="s">
        <v>130</v>
      </c>
      <c r="F9" s="70" t="s">
        <v>221</v>
      </c>
      <c r="G9" s="70" t="s">
        <v>221</v>
      </c>
      <c r="H9" s="70" t="s">
        <v>221</v>
      </c>
      <c r="I9" s="70" t="s">
        <v>221</v>
      </c>
      <c r="J9" s="70" t="s">
        <v>221</v>
      </c>
      <c r="K9" s="70" t="s">
        <v>221</v>
      </c>
      <c r="L9" s="70" t="s">
        <v>221</v>
      </c>
      <c r="M9" s="70" t="s">
        <v>221</v>
      </c>
      <c r="N9" s="70" t="s">
        <v>221</v>
      </c>
      <c r="O9" s="70" t="s">
        <v>221</v>
      </c>
      <c r="P9" s="70" t="s">
        <v>221</v>
      </c>
      <c r="R9" s="70" t="s">
        <v>221</v>
      </c>
      <c r="U9" s="70" t="s">
        <v>221</v>
      </c>
      <c r="V9" s="70" t="s">
        <v>221</v>
      </c>
      <c r="W9" s="70" t="s">
        <v>221</v>
      </c>
      <c r="Z9" s="70" t="s">
        <v>221</v>
      </c>
      <c r="AA9" s="70" t="s">
        <v>221</v>
      </c>
      <c r="AE9" s="70" t="s">
        <v>221</v>
      </c>
      <c r="AF9" s="70" t="s">
        <v>221</v>
      </c>
      <c r="AG9" s="70" t="s">
        <v>221</v>
      </c>
      <c r="AK9" s="118">
        <f t="shared" si="1"/>
        <v>20</v>
      </c>
    </row>
    <row r="10" ht="15.75" customHeight="1">
      <c r="A10" s="68">
        <v>6.0</v>
      </c>
      <c r="B10" s="69" t="s">
        <v>78</v>
      </c>
      <c r="C10" s="70" t="s">
        <v>78</v>
      </c>
      <c r="D10" s="70" t="s">
        <v>130</v>
      </c>
      <c r="E10" s="70" t="s">
        <v>221</v>
      </c>
      <c r="F10" s="70" t="s">
        <v>221</v>
      </c>
      <c r="G10" s="70" t="s">
        <v>221</v>
      </c>
      <c r="H10" s="70" t="s">
        <v>221</v>
      </c>
      <c r="I10" s="70" t="s">
        <v>221</v>
      </c>
      <c r="J10" s="70" t="s">
        <v>221</v>
      </c>
      <c r="M10" s="70" t="s">
        <v>221</v>
      </c>
      <c r="N10" s="70" t="s">
        <v>221</v>
      </c>
      <c r="P10" s="70" t="s">
        <v>221</v>
      </c>
      <c r="S10" s="70" t="s">
        <v>221</v>
      </c>
      <c r="V10" s="70" t="s">
        <v>221</v>
      </c>
      <c r="W10" s="70" t="s">
        <v>221</v>
      </c>
      <c r="X10" s="70" t="s">
        <v>221</v>
      </c>
      <c r="Y10" s="70" t="s">
        <v>221</v>
      </c>
      <c r="AD10" s="70" t="s">
        <v>221</v>
      </c>
      <c r="AE10" s="70" t="s">
        <v>221</v>
      </c>
      <c r="AF10" s="70" t="s">
        <v>221</v>
      </c>
      <c r="AK10" s="118">
        <f t="shared" si="1"/>
        <v>17</v>
      </c>
    </row>
    <row r="11" ht="15.75" customHeight="1">
      <c r="A11" s="68">
        <v>7.0</v>
      </c>
      <c r="B11" s="13" t="s">
        <v>86</v>
      </c>
      <c r="C11" s="70" t="s">
        <v>311</v>
      </c>
      <c r="D11" s="70" t="s">
        <v>130</v>
      </c>
      <c r="E11" s="70" t="s">
        <v>221</v>
      </c>
      <c r="F11" s="70" t="s">
        <v>221</v>
      </c>
      <c r="H11" s="70" t="s">
        <v>221</v>
      </c>
      <c r="I11" s="70" t="s">
        <v>221</v>
      </c>
      <c r="R11" s="70" t="s">
        <v>221</v>
      </c>
      <c r="AK11" s="118">
        <f t="shared" si="1"/>
        <v>5</v>
      </c>
    </row>
    <row r="12" ht="15.75" customHeight="1">
      <c r="A12" s="68">
        <v>8.0</v>
      </c>
      <c r="B12" s="13" t="s">
        <v>137</v>
      </c>
      <c r="C12" s="70" t="s">
        <v>314</v>
      </c>
      <c r="D12" s="70" t="s">
        <v>130</v>
      </c>
      <c r="E12" s="70" t="s">
        <v>221</v>
      </c>
      <c r="F12" s="70" t="s">
        <v>221</v>
      </c>
      <c r="G12" s="70" t="s">
        <v>221</v>
      </c>
      <c r="J12" s="70" t="s">
        <v>221</v>
      </c>
      <c r="M12" s="70" t="s">
        <v>221</v>
      </c>
      <c r="AK12" s="118">
        <f t="shared" si="1"/>
        <v>5</v>
      </c>
    </row>
    <row r="13" ht="15.75" customHeight="1">
      <c r="A13" s="68">
        <v>9.0</v>
      </c>
      <c r="B13" s="13" t="s">
        <v>170</v>
      </c>
      <c r="C13" s="70" t="s">
        <v>315</v>
      </c>
      <c r="D13" s="70" t="s">
        <v>130</v>
      </c>
      <c r="E13" s="70" t="s">
        <v>221</v>
      </c>
      <c r="F13" s="70" t="s">
        <v>221</v>
      </c>
      <c r="H13" s="70" t="s">
        <v>221</v>
      </c>
      <c r="J13" s="70" t="s">
        <v>221</v>
      </c>
      <c r="N13" s="70" t="s">
        <v>221</v>
      </c>
      <c r="O13" s="70" t="s">
        <v>221</v>
      </c>
      <c r="P13" s="70" t="s">
        <v>221</v>
      </c>
      <c r="Q13" s="70" t="s">
        <v>221</v>
      </c>
      <c r="S13" s="70" t="s">
        <v>221</v>
      </c>
      <c r="U13" s="70" t="s">
        <v>221</v>
      </c>
      <c r="V13" s="70" t="s">
        <v>221</v>
      </c>
      <c r="W13" s="70" t="s">
        <v>221</v>
      </c>
      <c r="AA13" s="70" t="s">
        <v>221</v>
      </c>
      <c r="AC13" s="70" t="s">
        <v>221</v>
      </c>
      <c r="AK13" s="118">
        <f t="shared" si="1"/>
        <v>14</v>
      </c>
    </row>
    <row r="14" ht="15.75" customHeight="1">
      <c r="A14" s="68">
        <v>10.0</v>
      </c>
      <c r="B14" s="13" t="s">
        <v>90</v>
      </c>
      <c r="C14" s="70" t="s">
        <v>317</v>
      </c>
      <c r="D14" s="70" t="s">
        <v>130</v>
      </c>
      <c r="E14" s="70" t="s">
        <v>221</v>
      </c>
      <c r="F14" s="70" t="s">
        <v>221</v>
      </c>
      <c r="I14" s="70" t="s">
        <v>221</v>
      </c>
      <c r="J14" s="70" t="s">
        <v>221</v>
      </c>
      <c r="K14" s="70" t="s">
        <v>221</v>
      </c>
      <c r="M14" s="70" t="s">
        <v>221</v>
      </c>
      <c r="N14" s="70" t="s">
        <v>221</v>
      </c>
      <c r="O14" s="70" t="s">
        <v>221</v>
      </c>
      <c r="S14" s="70" t="s">
        <v>221</v>
      </c>
      <c r="U14" s="70" t="s">
        <v>221</v>
      </c>
      <c r="V14" s="70" t="s">
        <v>221</v>
      </c>
      <c r="AA14" s="70" t="s">
        <v>221</v>
      </c>
      <c r="AF14" s="70" t="s">
        <v>221</v>
      </c>
      <c r="AK14" s="118">
        <f t="shared" si="1"/>
        <v>13</v>
      </c>
    </row>
    <row r="15" ht="15.75" customHeight="1">
      <c r="A15" s="68">
        <v>11.0</v>
      </c>
      <c r="B15" s="13" t="s">
        <v>95</v>
      </c>
      <c r="C15" s="70" t="s">
        <v>320</v>
      </c>
      <c r="D15" s="70" t="s">
        <v>130</v>
      </c>
      <c r="G15" s="70" t="s">
        <v>221</v>
      </c>
      <c r="H15" s="70" t="s">
        <v>221</v>
      </c>
      <c r="M15" s="70" t="s">
        <v>221</v>
      </c>
      <c r="O15" s="70" t="s">
        <v>221</v>
      </c>
      <c r="S15" s="70" t="s">
        <v>221</v>
      </c>
      <c r="U15" s="70" t="s">
        <v>221</v>
      </c>
      <c r="V15" s="70" t="s">
        <v>221</v>
      </c>
      <c r="AA15" s="70" t="s">
        <v>221</v>
      </c>
      <c r="AC15" s="70" t="s">
        <v>221</v>
      </c>
      <c r="AK15" s="118">
        <f t="shared" si="1"/>
        <v>9</v>
      </c>
    </row>
    <row r="16" ht="15.75" customHeight="1">
      <c r="A16" s="68">
        <v>12.0</v>
      </c>
      <c r="B16" s="13" t="s">
        <v>173</v>
      </c>
      <c r="C16" s="70"/>
      <c r="D16" s="70" t="s">
        <v>130</v>
      </c>
      <c r="E16" s="70" t="s">
        <v>221</v>
      </c>
      <c r="H16" s="70" t="s">
        <v>221</v>
      </c>
      <c r="I16" s="70" t="s">
        <v>221</v>
      </c>
      <c r="J16" s="70" t="s">
        <v>221</v>
      </c>
      <c r="K16" s="70" t="s">
        <v>221</v>
      </c>
      <c r="N16" s="70" t="s">
        <v>221</v>
      </c>
      <c r="O16" s="70" t="s">
        <v>221</v>
      </c>
      <c r="P16" s="70" t="s">
        <v>221</v>
      </c>
      <c r="R16" s="70" t="s">
        <v>221</v>
      </c>
      <c r="U16" s="70" t="s">
        <v>221</v>
      </c>
      <c r="V16" s="70" t="s">
        <v>221</v>
      </c>
      <c r="Z16" s="70" t="s">
        <v>221</v>
      </c>
      <c r="AA16" s="70" t="s">
        <v>221</v>
      </c>
      <c r="AC16" s="70" t="s">
        <v>221</v>
      </c>
      <c r="AF16" s="70" t="s">
        <v>221</v>
      </c>
      <c r="AK16" s="118">
        <f t="shared" si="1"/>
        <v>15</v>
      </c>
    </row>
    <row r="17" ht="15.75" customHeight="1">
      <c r="A17" s="68">
        <v>13.0</v>
      </c>
      <c r="B17" s="13" t="s">
        <v>101</v>
      </c>
      <c r="C17" s="70"/>
      <c r="D17" s="70" t="s">
        <v>130</v>
      </c>
      <c r="E17" s="70" t="s">
        <v>221</v>
      </c>
      <c r="H17" s="70" t="s">
        <v>221</v>
      </c>
      <c r="J17" s="70" t="s">
        <v>221</v>
      </c>
      <c r="M17" s="70" t="s">
        <v>221</v>
      </c>
      <c r="N17" s="70" t="s">
        <v>221</v>
      </c>
      <c r="R17" s="70" t="s">
        <v>221</v>
      </c>
      <c r="Z17" s="70" t="s">
        <v>221</v>
      </c>
      <c r="AA17" s="70" t="s">
        <v>221</v>
      </c>
      <c r="AC17" s="70" t="s">
        <v>221</v>
      </c>
      <c r="AK17" s="118">
        <f t="shared" si="1"/>
        <v>9</v>
      </c>
    </row>
    <row r="18" ht="15.75" customHeight="1">
      <c r="A18" s="68">
        <v>14.0</v>
      </c>
      <c r="B18" s="13" t="s">
        <v>361</v>
      </c>
      <c r="C18" s="70"/>
      <c r="D18" s="70" t="s">
        <v>130</v>
      </c>
      <c r="AI18" s="70" t="s">
        <v>221</v>
      </c>
      <c r="AK18" s="118">
        <f t="shared" si="1"/>
        <v>1</v>
      </c>
    </row>
    <row r="19" ht="15.75" customHeight="1">
      <c r="A19" s="68">
        <v>15.0</v>
      </c>
      <c r="B19" s="13" t="s">
        <v>142</v>
      </c>
      <c r="C19" s="70" t="s">
        <v>323</v>
      </c>
      <c r="D19" s="70" t="s">
        <v>130</v>
      </c>
      <c r="E19" s="70" t="s">
        <v>221</v>
      </c>
      <c r="G19" s="70" t="s">
        <v>221</v>
      </c>
      <c r="H19" s="70" t="s">
        <v>221</v>
      </c>
      <c r="J19" s="70" t="s">
        <v>221</v>
      </c>
      <c r="K19" s="70" t="s">
        <v>221</v>
      </c>
      <c r="L19" s="70" t="s">
        <v>221</v>
      </c>
      <c r="R19" s="70" t="s">
        <v>221</v>
      </c>
      <c r="U19" s="70" t="s">
        <v>221</v>
      </c>
      <c r="W19" s="70" t="s">
        <v>221</v>
      </c>
      <c r="Z19" s="70" t="s">
        <v>221</v>
      </c>
      <c r="AA19" s="70" t="s">
        <v>221</v>
      </c>
      <c r="AC19" s="70" t="s">
        <v>221</v>
      </c>
      <c r="AK19" s="118">
        <f t="shared" si="1"/>
        <v>12</v>
      </c>
    </row>
    <row r="20" ht="15.75" customHeight="1">
      <c r="A20" s="68">
        <v>16.0</v>
      </c>
      <c r="B20" s="13" t="s">
        <v>145</v>
      </c>
      <c r="C20" s="70" t="s">
        <v>325</v>
      </c>
      <c r="D20" s="70" t="s">
        <v>130</v>
      </c>
      <c r="E20" s="70" t="s">
        <v>221</v>
      </c>
      <c r="G20" s="70" t="s">
        <v>221</v>
      </c>
      <c r="H20" s="70" t="s">
        <v>221</v>
      </c>
      <c r="I20" s="70" t="s">
        <v>221</v>
      </c>
      <c r="J20" s="70" t="s">
        <v>221</v>
      </c>
      <c r="K20" s="70" t="s">
        <v>221</v>
      </c>
      <c r="L20" s="70" t="s">
        <v>221</v>
      </c>
      <c r="R20" s="70" t="s">
        <v>221</v>
      </c>
      <c r="U20" s="70" t="s">
        <v>221</v>
      </c>
      <c r="W20" s="70" t="s">
        <v>221</v>
      </c>
      <c r="Z20" s="70" t="s">
        <v>221</v>
      </c>
      <c r="AA20" s="70" t="s">
        <v>221</v>
      </c>
      <c r="AC20" s="70" t="s">
        <v>221</v>
      </c>
      <c r="AK20" s="118">
        <f t="shared" si="1"/>
        <v>13</v>
      </c>
    </row>
    <row r="21" ht="15.75" customHeight="1">
      <c r="A21" s="68">
        <v>17.0</v>
      </c>
      <c r="B21" s="13" t="s">
        <v>149</v>
      </c>
      <c r="C21" s="70" t="s">
        <v>362</v>
      </c>
      <c r="D21" s="70" t="s">
        <v>130</v>
      </c>
      <c r="E21" s="70" t="s">
        <v>221</v>
      </c>
      <c r="G21" s="70" t="s">
        <v>221</v>
      </c>
      <c r="H21" s="70" t="s">
        <v>221</v>
      </c>
      <c r="I21" s="70" t="s">
        <v>221</v>
      </c>
      <c r="J21" s="70" t="s">
        <v>221</v>
      </c>
      <c r="K21" s="70" t="s">
        <v>221</v>
      </c>
      <c r="L21" s="70" t="s">
        <v>221</v>
      </c>
      <c r="N21" s="70" t="s">
        <v>221</v>
      </c>
      <c r="O21" s="70" t="s">
        <v>221</v>
      </c>
      <c r="R21" s="70" t="s">
        <v>221</v>
      </c>
      <c r="U21" s="70" t="s">
        <v>221</v>
      </c>
      <c r="W21" s="70" t="s">
        <v>221</v>
      </c>
      <c r="Z21" s="70" t="s">
        <v>221</v>
      </c>
      <c r="AA21" s="70" t="s">
        <v>221</v>
      </c>
      <c r="AC21" s="70" t="s">
        <v>221</v>
      </c>
      <c r="AG21" s="70" t="s">
        <v>221</v>
      </c>
      <c r="AK21" s="118">
        <f t="shared" si="1"/>
        <v>16</v>
      </c>
    </row>
    <row r="22" ht="15.75" customHeight="1">
      <c r="A22" s="68">
        <v>18.0</v>
      </c>
      <c r="B22" s="13" t="s">
        <v>328</v>
      </c>
      <c r="C22" s="70" t="s">
        <v>363</v>
      </c>
      <c r="D22" s="70" t="s">
        <v>130</v>
      </c>
      <c r="AK22" s="118">
        <f t="shared" si="1"/>
        <v>0</v>
      </c>
    </row>
    <row r="23" ht="15.75" customHeight="1">
      <c r="A23" s="68">
        <v>19.0</v>
      </c>
      <c r="B23" s="13" t="s">
        <v>229</v>
      </c>
      <c r="C23" s="70" t="s">
        <v>364</v>
      </c>
      <c r="D23" s="70" t="s">
        <v>130</v>
      </c>
      <c r="E23" s="70" t="s">
        <v>221</v>
      </c>
      <c r="F23" s="70" t="s">
        <v>221</v>
      </c>
      <c r="G23" s="70" t="s">
        <v>221</v>
      </c>
      <c r="H23" s="70" t="s">
        <v>221</v>
      </c>
      <c r="I23" s="70" t="s">
        <v>221</v>
      </c>
      <c r="J23" s="70" t="s">
        <v>221</v>
      </c>
      <c r="K23" s="70" t="s">
        <v>221</v>
      </c>
      <c r="L23" s="70" t="s">
        <v>221</v>
      </c>
      <c r="O23" s="70" t="s">
        <v>221</v>
      </c>
      <c r="R23" s="70" t="s">
        <v>221</v>
      </c>
      <c r="S23" s="70" t="s">
        <v>221</v>
      </c>
      <c r="U23" s="70" t="s">
        <v>221</v>
      </c>
      <c r="V23" s="70" t="s">
        <v>221</v>
      </c>
      <c r="W23" s="70" t="s">
        <v>221</v>
      </c>
      <c r="Z23" s="70" t="s">
        <v>221</v>
      </c>
      <c r="AC23" s="70" t="s">
        <v>221</v>
      </c>
      <c r="AF23" s="70" t="s">
        <v>221</v>
      </c>
      <c r="AG23" s="70" t="s">
        <v>221</v>
      </c>
      <c r="AK23" s="118">
        <f t="shared" si="1"/>
        <v>18</v>
      </c>
    </row>
    <row r="24" ht="15.75" customHeight="1">
      <c r="A24" s="68">
        <v>20.0</v>
      </c>
      <c r="B24" s="13" t="s">
        <v>112</v>
      </c>
      <c r="C24" s="70" t="s">
        <v>365</v>
      </c>
      <c r="D24" s="70" t="s">
        <v>130</v>
      </c>
      <c r="H24" s="70" t="s">
        <v>221</v>
      </c>
      <c r="O24" s="70" t="s">
        <v>221</v>
      </c>
      <c r="S24" s="70" t="s">
        <v>221</v>
      </c>
      <c r="U24" s="70" t="s">
        <v>221</v>
      </c>
      <c r="V24" s="70" t="s">
        <v>221</v>
      </c>
      <c r="AA24" s="70" t="s">
        <v>221</v>
      </c>
      <c r="AC24" s="70" t="s">
        <v>221</v>
      </c>
      <c r="AF24" s="70" t="s">
        <v>221</v>
      </c>
      <c r="AK24" s="118">
        <f t="shared" si="1"/>
        <v>8</v>
      </c>
    </row>
    <row r="25" ht="15.75" customHeight="1">
      <c r="A25" s="68">
        <v>21.0</v>
      </c>
      <c r="B25" s="13" t="s">
        <v>36</v>
      </c>
      <c r="C25" s="70" t="s">
        <v>366</v>
      </c>
      <c r="D25" s="70" t="s">
        <v>130</v>
      </c>
      <c r="F25" s="70" t="s">
        <v>221</v>
      </c>
      <c r="G25" s="70" t="s">
        <v>221</v>
      </c>
      <c r="J25" s="70" t="s">
        <v>221</v>
      </c>
      <c r="K25" s="70"/>
      <c r="L25" s="70" t="s">
        <v>221</v>
      </c>
      <c r="M25" s="70" t="s">
        <v>221</v>
      </c>
      <c r="O25" s="70" t="s">
        <v>221</v>
      </c>
      <c r="U25" s="70" t="s">
        <v>221</v>
      </c>
      <c r="Z25" s="70" t="s">
        <v>221</v>
      </c>
      <c r="AC25" s="70" t="s">
        <v>221</v>
      </c>
      <c r="AG25" s="70" t="s">
        <v>221</v>
      </c>
      <c r="AK25" s="118">
        <f t="shared" si="1"/>
        <v>10</v>
      </c>
    </row>
    <row r="26" ht="15.75" customHeight="1">
      <c r="A26" s="68">
        <v>22.0</v>
      </c>
      <c r="B26" s="13" t="s">
        <v>151</v>
      </c>
      <c r="C26" s="70" t="s">
        <v>367</v>
      </c>
      <c r="D26" s="70" t="s">
        <v>130</v>
      </c>
      <c r="E26" s="70" t="s">
        <v>221</v>
      </c>
      <c r="F26" s="70" t="s">
        <v>221</v>
      </c>
      <c r="G26" s="70" t="s">
        <v>221</v>
      </c>
      <c r="H26" s="70" t="s">
        <v>221</v>
      </c>
      <c r="I26" s="70" t="s">
        <v>221</v>
      </c>
      <c r="J26" s="70" t="s">
        <v>221</v>
      </c>
      <c r="K26" s="70"/>
      <c r="L26" s="70" t="s">
        <v>221</v>
      </c>
      <c r="M26" s="70" t="s">
        <v>221</v>
      </c>
      <c r="N26" s="70" t="s">
        <v>221</v>
      </c>
      <c r="O26" s="70" t="s">
        <v>221</v>
      </c>
      <c r="U26" s="70" t="s">
        <v>221</v>
      </c>
      <c r="X26" s="70" t="s">
        <v>221</v>
      </c>
      <c r="Z26" s="70" t="s">
        <v>221</v>
      </c>
      <c r="AE26" s="70" t="s">
        <v>221</v>
      </c>
      <c r="AK26" s="118">
        <f t="shared" si="1"/>
        <v>14</v>
      </c>
    </row>
    <row r="27" ht="15.75" customHeight="1">
      <c r="A27" s="68">
        <v>23.0</v>
      </c>
      <c r="B27" s="13" t="s">
        <v>157</v>
      </c>
      <c r="C27" s="70" t="s">
        <v>368</v>
      </c>
      <c r="D27" s="70" t="s">
        <v>130</v>
      </c>
      <c r="E27" s="70" t="s">
        <v>221</v>
      </c>
      <c r="F27" s="70" t="s">
        <v>221</v>
      </c>
      <c r="G27" s="70" t="s">
        <v>221</v>
      </c>
      <c r="I27" s="70" t="s">
        <v>221</v>
      </c>
      <c r="J27" s="70" t="s">
        <v>221</v>
      </c>
      <c r="K27" s="70"/>
      <c r="L27" s="70" t="s">
        <v>221</v>
      </c>
      <c r="M27" s="70" t="s">
        <v>221</v>
      </c>
      <c r="N27" s="70" t="s">
        <v>221</v>
      </c>
      <c r="O27" s="70" t="s">
        <v>221</v>
      </c>
      <c r="U27" s="70" t="s">
        <v>221</v>
      </c>
      <c r="X27" s="70" t="s">
        <v>221</v>
      </c>
      <c r="Z27" s="70" t="s">
        <v>221</v>
      </c>
      <c r="AE27" s="70" t="s">
        <v>221</v>
      </c>
      <c r="AK27" s="118">
        <f t="shared" si="1"/>
        <v>13</v>
      </c>
    </row>
    <row r="28" ht="15.75" customHeight="1">
      <c r="A28" s="68">
        <v>24.0</v>
      </c>
      <c r="B28" s="13" t="s">
        <v>183</v>
      </c>
      <c r="C28" s="70"/>
      <c r="D28" s="70" t="s">
        <v>130</v>
      </c>
      <c r="G28" s="70" t="s">
        <v>221</v>
      </c>
      <c r="J28" s="70" t="s">
        <v>221</v>
      </c>
      <c r="K28" s="70" t="s">
        <v>221</v>
      </c>
      <c r="L28" s="70" t="s">
        <v>221</v>
      </c>
      <c r="O28" s="70" t="s">
        <v>221</v>
      </c>
      <c r="U28" s="70" t="s">
        <v>221</v>
      </c>
      <c r="W28" s="70" t="s">
        <v>221</v>
      </c>
      <c r="AK28" s="118">
        <f t="shared" si="1"/>
        <v>7</v>
      </c>
    </row>
    <row r="29" ht="15.75" customHeight="1">
      <c r="A29" s="68">
        <v>25.0</v>
      </c>
      <c r="B29" s="13" t="s">
        <v>118</v>
      </c>
      <c r="C29" s="70" t="s">
        <v>118</v>
      </c>
      <c r="D29" s="70" t="s">
        <v>130</v>
      </c>
      <c r="G29" s="70" t="s">
        <v>221</v>
      </c>
      <c r="H29" s="70" t="s">
        <v>221</v>
      </c>
      <c r="J29" s="70" t="s">
        <v>221</v>
      </c>
      <c r="K29" s="70"/>
      <c r="L29" s="70" t="s">
        <v>221</v>
      </c>
      <c r="N29" s="70" t="s">
        <v>221</v>
      </c>
      <c r="R29" s="70" t="s">
        <v>221</v>
      </c>
      <c r="X29" s="70" t="s">
        <v>221</v>
      </c>
      <c r="AC29" s="70" t="s">
        <v>221</v>
      </c>
      <c r="AI29" s="70" t="s">
        <v>221</v>
      </c>
      <c r="AK29" s="118">
        <f t="shared" si="1"/>
        <v>9</v>
      </c>
    </row>
    <row r="30" ht="15.75" customHeight="1">
      <c r="A30" s="68">
        <v>26.0</v>
      </c>
      <c r="B30" s="13" t="s">
        <v>121</v>
      </c>
      <c r="C30" s="13" t="s">
        <v>369</v>
      </c>
      <c r="D30" s="70" t="s">
        <v>130</v>
      </c>
      <c r="G30" s="70" t="s">
        <v>221</v>
      </c>
      <c r="J30" s="70" t="s">
        <v>221</v>
      </c>
      <c r="K30" s="70" t="s">
        <v>221</v>
      </c>
      <c r="N30" s="70" t="s">
        <v>221</v>
      </c>
      <c r="R30" s="70" t="s">
        <v>221</v>
      </c>
      <c r="AK30" s="118">
        <f t="shared" si="1"/>
        <v>5</v>
      </c>
    </row>
    <row r="31" ht="15.75" customHeight="1">
      <c r="A31" s="68">
        <v>27.0</v>
      </c>
      <c r="B31" s="13" t="s">
        <v>338</v>
      </c>
      <c r="C31" s="70" t="s">
        <v>370</v>
      </c>
      <c r="D31" s="70" t="s">
        <v>130</v>
      </c>
      <c r="E31" s="70" t="s">
        <v>221</v>
      </c>
      <c r="G31" s="70" t="s">
        <v>221</v>
      </c>
      <c r="H31" s="70" t="s">
        <v>221</v>
      </c>
      <c r="K31" s="70"/>
      <c r="L31" s="70" t="s">
        <v>221</v>
      </c>
      <c r="M31" s="70" t="s">
        <v>221</v>
      </c>
      <c r="O31" s="70" t="s">
        <v>221</v>
      </c>
      <c r="P31" s="70" t="s">
        <v>221</v>
      </c>
      <c r="R31" s="70" t="s">
        <v>221</v>
      </c>
      <c r="S31" s="70" t="s">
        <v>221</v>
      </c>
      <c r="U31" s="70" t="s">
        <v>221</v>
      </c>
      <c r="V31" s="70" t="s">
        <v>221</v>
      </c>
      <c r="W31" s="70" t="s">
        <v>221</v>
      </c>
      <c r="X31" s="70" t="s">
        <v>221</v>
      </c>
      <c r="Y31" s="70" t="s">
        <v>221</v>
      </c>
      <c r="Z31" s="70" t="s">
        <v>221</v>
      </c>
      <c r="AA31" s="70" t="s">
        <v>221</v>
      </c>
      <c r="AC31" s="70" t="s">
        <v>221</v>
      </c>
      <c r="AK31" s="118">
        <f t="shared" si="1"/>
        <v>17</v>
      </c>
    </row>
    <row r="32" ht="15.75" customHeight="1">
      <c r="A32" s="68">
        <v>28.0</v>
      </c>
      <c r="B32" s="34" t="s">
        <v>341</v>
      </c>
      <c r="C32" s="70"/>
      <c r="D32" s="70" t="s">
        <v>130</v>
      </c>
      <c r="O32" s="70" t="s">
        <v>221</v>
      </c>
      <c r="U32" s="70" t="s">
        <v>221</v>
      </c>
      <c r="W32" s="70" t="s">
        <v>221</v>
      </c>
      <c r="Y32" s="70" t="s">
        <v>221</v>
      </c>
      <c r="Z32" s="70" t="s">
        <v>221</v>
      </c>
      <c r="AA32" s="70" t="s">
        <v>221</v>
      </c>
      <c r="AC32" s="70" t="s">
        <v>221</v>
      </c>
      <c r="AI32" s="70" t="s">
        <v>221</v>
      </c>
      <c r="AK32" s="118">
        <f t="shared" si="1"/>
        <v>8</v>
      </c>
    </row>
    <row r="33" ht="15.75" customHeight="1">
      <c r="A33" s="68">
        <v>29.0</v>
      </c>
      <c r="B33" s="13" t="s">
        <v>188</v>
      </c>
      <c r="C33" s="70" t="s">
        <v>371</v>
      </c>
      <c r="D33" s="70" t="s">
        <v>130</v>
      </c>
      <c r="E33" s="70" t="s">
        <v>221</v>
      </c>
      <c r="F33" s="70" t="s">
        <v>221</v>
      </c>
      <c r="G33" s="70" t="s">
        <v>221</v>
      </c>
      <c r="H33" s="70" t="s">
        <v>221</v>
      </c>
      <c r="J33" s="70" t="s">
        <v>221</v>
      </c>
      <c r="M33" s="70" t="s">
        <v>221</v>
      </c>
      <c r="Z33" s="70" t="s">
        <v>221</v>
      </c>
      <c r="AA33" s="70" t="s">
        <v>221</v>
      </c>
      <c r="AK33" s="118">
        <f t="shared" si="1"/>
        <v>8</v>
      </c>
    </row>
    <row r="34" ht="15.75" customHeight="1">
      <c r="A34" s="68">
        <v>31.0</v>
      </c>
      <c r="B34" s="11" t="s">
        <v>190</v>
      </c>
      <c r="C34" s="70"/>
      <c r="D34" s="70" t="s">
        <v>130</v>
      </c>
      <c r="E34" s="70" t="s">
        <v>221</v>
      </c>
      <c r="F34" s="70" t="s">
        <v>221</v>
      </c>
      <c r="J34" s="70" t="s">
        <v>221</v>
      </c>
      <c r="K34" s="70" t="s">
        <v>221</v>
      </c>
      <c r="N34" s="70" t="s">
        <v>221</v>
      </c>
      <c r="R34" s="70" t="s">
        <v>221</v>
      </c>
      <c r="W34" s="70" t="s">
        <v>221</v>
      </c>
      <c r="X34" s="70" t="s">
        <v>221</v>
      </c>
      <c r="AI34" s="70" t="s">
        <v>221</v>
      </c>
      <c r="AK34" s="118">
        <f t="shared" si="1"/>
        <v>9</v>
      </c>
    </row>
    <row r="35" ht="15.75" customHeight="1">
      <c r="A35" s="68">
        <v>32.0</v>
      </c>
      <c r="B35" s="13" t="s">
        <v>372</v>
      </c>
      <c r="C35" s="70" t="s">
        <v>373</v>
      </c>
      <c r="D35" s="70" t="s">
        <v>297</v>
      </c>
      <c r="E35" s="70" t="s">
        <v>221</v>
      </c>
      <c r="F35" s="70" t="s">
        <v>221</v>
      </c>
      <c r="G35" s="70" t="s">
        <v>221</v>
      </c>
      <c r="H35" s="70" t="s">
        <v>221</v>
      </c>
      <c r="J35" s="70" t="s">
        <v>221</v>
      </c>
      <c r="K35" s="70"/>
      <c r="L35" s="70" t="s">
        <v>221</v>
      </c>
      <c r="U35" s="70" t="s">
        <v>221</v>
      </c>
      <c r="V35" s="70" t="s">
        <v>221</v>
      </c>
      <c r="W35" s="70" t="s">
        <v>221</v>
      </c>
      <c r="AK35" s="118">
        <f t="shared" si="1"/>
        <v>9</v>
      </c>
    </row>
    <row r="36" ht="15.75" customHeight="1">
      <c r="A36" s="68">
        <v>34.0</v>
      </c>
      <c r="B36" s="13" t="s">
        <v>193</v>
      </c>
      <c r="C36" s="70" t="s">
        <v>374</v>
      </c>
      <c r="D36" s="70" t="s">
        <v>130</v>
      </c>
      <c r="E36" s="70" t="s">
        <v>221</v>
      </c>
      <c r="F36" s="70" t="s">
        <v>221</v>
      </c>
      <c r="G36" s="70" t="s">
        <v>221</v>
      </c>
      <c r="H36" s="70" t="s">
        <v>221</v>
      </c>
      <c r="J36" s="70" t="s">
        <v>221</v>
      </c>
      <c r="K36" s="70"/>
      <c r="L36" s="70" t="s">
        <v>221</v>
      </c>
      <c r="M36" s="70" t="s">
        <v>221</v>
      </c>
      <c r="O36" s="70" t="s">
        <v>221</v>
      </c>
      <c r="P36" s="70" t="s">
        <v>221</v>
      </c>
      <c r="S36" s="70" t="s">
        <v>221</v>
      </c>
      <c r="U36" s="70" t="s">
        <v>221</v>
      </c>
      <c r="V36" s="70" t="s">
        <v>221</v>
      </c>
      <c r="W36" s="70" t="s">
        <v>221</v>
      </c>
      <c r="Y36" s="70" t="s">
        <v>221</v>
      </c>
      <c r="AC36" s="70" t="s">
        <v>221</v>
      </c>
      <c r="AF36" s="70" t="s">
        <v>221</v>
      </c>
      <c r="AG36" s="70" t="s">
        <v>221</v>
      </c>
      <c r="AK36" s="118">
        <f t="shared" si="1"/>
        <v>17</v>
      </c>
    </row>
    <row r="37" ht="15.75" customHeight="1">
      <c r="A37" s="68">
        <v>35.0</v>
      </c>
      <c r="B37" s="55" t="s">
        <v>163</v>
      </c>
      <c r="C37" s="70"/>
      <c r="D37" s="70" t="s">
        <v>130</v>
      </c>
      <c r="I37" s="70" t="s">
        <v>221</v>
      </c>
      <c r="U37" s="70" t="s">
        <v>221</v>
      </c>
      <c r="AK37" s="118">
        <f t="shared" si="1"/>
        <v>2</v>
      </c>
    </row>
    <row r="38" ht="15.75" customHeight="1">
      <c r="A38" s="68">
        <v>36.0</v>
      </c>
      <c r="B38" s="13" t="s">
        <v>375</v>
      </c>
      <c r="C38" s="70" t="s">
        <v>376</v>
      </c>
      <c r="D38" s="70" t="s">
        <v>83</v>
      </c>
      <c r="E38" s="70" t="s">
        <v>221</v>
      </c>
      <c r="F38" s="70" t="s">
        <v>221</v>
      </c>
      <c r="G38" s="70" t="s">
        <v>221</v>
      </c>
      <c r="H38" s="70" t="s">
        <v>221</v>
      </c>
      <c r="I38" s="70" t="s">
        <v>221</v>
      </c>
      <c r="J38" s="70" t="s">
        <v>221</v>
      </c>
      <c r="K38" s="70" t="s">
        <v>221</v>
      </c>
      <c r="O38" s="70" t="s">
        <v>221</v>
      </c>
      <c r="P38" s="70" t="s">
        <v>221</v>
      </c>
      <c r="U38" s="70" t="s">
        <v>221</v>
      </c>
      <c r="V38" s="70" t="s">
        <v>221</v>
      </c>
      <c r="W38" s="70" t="s">
        <v>221</v>
      </c>
      <c r="X38" s="70" t="s">
        <v>221</v>
      </c>
      <c r="Y38" s="70" t="s">
        <v>221</v>
      </c>
      <c r="Z38" s="70" t="s">
        <v>221</v>
      </c>
      <c r="AA38" s="70" t="s">
        <v>221</v>
      </c>
      <c r="AC38" s="70" t="s">
        <v>221</v>
      </c>
      <c r="AF38" s="70" t="s">
        <v>221</v>
      </c>
      <c r="AK38" s="118">
        <f t="shared" si="1"/>
        <v>18</v>
      </c>
    </row>
    <row r="39" ht="15.75" customHeight="1">
      <c r="A39" s="68">
        <v>37.0</v>
      </c>
      <c r="B39" s="13" t="s">
        <v>377</v>
      </c>
      <c r="C39" s="70" t="s">
        <v>378</v>
      </c>
      <c r="D39" s="70" t="s">
        <v>83</v>
      </c>
      <c r="E39" s="70" t="s">
        <v>221</v>
      </c>
      <c r="F39" s="70" t="s">
        <v>221</v>
      </c>
      <c r="V39" s="70" t="s">
        <v>221</v>
      </c>
      <c r="AC39" s="70" t="s">
        <v>221</v>
      </c>
      <c r="AK39" s="118">
        <f t="shared" si="1"/>
        <v>4</v>
      </c>
    </row>
    <row r="40" ht="15.75" customHeight="1">
      <c r="A40" s="68">
        <v>38.0</v>
      </c>
      <c r="B40" s="13" t="s">
        <v>379</v>
      </c>
      <c r="C40" s="70" t="s">
        <v>380</v>
      </c>
      <c r="D40" s="70" t="s">
        <v>83</v>
      </c>
      <c r="E40" s="70" t="s">
        <v>221</v>
      </c>
      <c r="V40" s="70" t="s">
        <v>221</v>
      </c>
      <c r="AC40" s="70" t="s">
        <v>221</v>
      </c>
      <c r="AK40" s="118">
        <f t="shared" si="1"/>
        <v>3</v>
      </c>
    </row>
    <row r="41" ht="15.75" customHeight="1">
      <c r="A41" s="68">
        <v>41.0</v>
      </c>
      <c r="B41" s="13" t="s">
        <v>197</v>
      </c>
      <c r="C41" s="70" t="s">
        <v>381</v>
      </c>
      <c r="D41" s="70" t="s">
        <v>130</v>
      </c>
      <c r="AK41" s="118">
        <f t="shared" si="1"/>
        <v>0</v>
      </c>
    </row>
    <row r="42" ht="15.75" customHeight="1">
      <c r="A42" s="68">
        <v>42.0</v>
      </c>
      <c r="B42" s="70" t="s">
        <v>199</v>
      </c>
      <c r="C42" s="70" t="s">
        <v>382</v>
      </c>
      <c r="D42" s="70" t="s">
        <v>130</v>
      </c>
      <c r="K42" s="70" t="s">
        <v>221</v>
      </c>
      <c r="AK42" s="118">
        <f t="shared" si="1"/>
        <v>1</v>
      </c>
    </row>
    <row r="43" ht="15.75" customHeight="1">
      <c r="A43" s="68"/>
    </row>
    <row r="44" ht="15.75" customHeight="1">
      <c r="A44" s="70" t="s">
        <v>383</v>
      </c>
    </row>
    <row r="45" ht="15.75" customHeight="1">
      <c r="A45" s="68"/>
      <c r="B45" s="34" t="s">
        <v>186</v>
      </c>
    </row>
    <row r="46" ht="15.75" customHeight="1">
      <c r="A46" s="68"/>
      <c r="B46" s="34" t="s">
        <v>384</v>
      </c>
    </row>
    <row r="47" ht="15.75" customHeight="1">
      <c r="A47" s="68"/>
      <c r="B47" s="34" t="s">
        <v>385</v>
      </c>
      <c r="C47" s="107"/>
    </row>
    <row r="48" ht="15.75" customHeight="1">
      <c r="A48" s="68"/>
      <c r="B48" s="34" t="s">
        <v>386</v>
      </c>
    </row>
    <row r="49" ht="15.75" customHeight="1">
      <c r="A49" s="68"/>
      <c r="B49" s="34" t="s">
        <v>387</v>
      </c>
    </row>
    <row r="50" ht="15.75" customHeight="1">
      <c r="A50" s="68"/>
      <c r="B50" s="34" t="s">
        <v>388</v>
      </c>
    </row>
    <row r="51" ht="15.75" customHeight="1">
      <c r="A51" s="68"/>
      <c r="B51" s="34" t="s">
        <v>389</v>
      </c>
    </row>
    <row r="52" ht="15.75" customHeight="1">
      <c r="A52" s="68"/>
      <c r="B52" s="34" t="s">
        <v>390</v>
      </c>
    </row>
    <row r="53" ht="15.75" customHeight="1">
      <c r="A53" s="68"/>
      <c r="B53" s="34" t="s">
        <v>391</v>
      </c>
    </row>
    <row r="54" ht="15.75" customHeight="1">
      <c r="A54" s="68"/>
      <c r="B54" s="34" t="s">
        <v>392</v>
      </c>
    </row>
    <row r="55" ht="15.75" customHeight="1">
      <c r="A55" s="68"/>
      <c r="B55" s="34" t="s">
        <v>393</v>
      </c>
    </row>
    <row r="56" ht="15.75" customHeight="1">
      <c r="A56" s="68"/>
      <c r="B56" s="34" t="s">
        <v>394</v>
      </c>
    </row>
    <row r="57" ht="15.75" customHeight="1">
      <c r="A57" s="68"/>
      <c r="B57" s="34" t="s">
        <v>395</v>
      </c>
    </row>
    <row r="58" ht="15.75" customHeight="1">
      <c r="A58" s="68"/>
      <c r="B58" s="34" t="s">
        <v>396</v>
      </c>
    </row>
    <row r="59" ht="15.75" customHeight="1">
      <c r="A59" s="10"/>
      <c r="B59" s="34" t="s">
        <v>397</v>
      </c>
    </row>
    <row r="60" ht="15.75" customHeight="1">
      <c r="A60" s="68"/>
      <c r="B60" s="34" t="s">
        <v>398</v>
      </c>
    </row>
    <row r="61" ht="15.75" customHeight="1">
      <c r="A61" s="68"/>
      <c r="B61" s="34" t="s">
        <v>399</v>
      </c>
    </row>
    <row r="62" ht="15.75" customHeight="1">
      <c r="A62" s="68"/>
      <c r="B62" s="34"/>
    </row>
    <row r="63" ht="15.75" customHeight="1">
      <c r="A63" s="68"/>
    </row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K1:AK4"/>
  </mergeCell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5.25"/>
    <col customWidth="1" min="2" max="2" width="2.75"/>
    <col customWidth="1" min="3" max="3" width="26.63"/>
    <col customWidth="1" min="4" max="4" width="30.63"/>
    <col customWidth="1" hidden="1" min="5" max="5" width="8.0"/>
    <col customWidth="1" min="6" max="6" width="11.38"/>
    <col customWidth="1" min="7" max="7" width="21.38"/>
    <col customWidth="1" min="8" max="8" width="15.13"/>
    <col customWidth="1" min="9" max="9" width="53.63"/>
  </cols>
  <sheetData>
    <row r="1">
      <c r="B1" s="1"/>
      <c r="C1" s="119" t="s">
        <v>400</v>
      </c>
      <c r="F1" s="120" t="s">
        <v>401</v>
      </c>
    </row>
    <row r="2">
      <c r="B2" s="7" t="s">
        <v>2</v>
      </c>
      <c r="C2" s="4" t="s">
        <v>402</v>
      </c>
      <c r="D2" s="4" t="s">
        <v>9</v>
      </c>
      <c r="E2" s="121"/>
      <c r="F2" s="122" t="s">
        <v>403</v>
      </c>
      <c r="G2" s="121" t="s">
        <v>404</v>
      </c>
      <c r="H2" s="121" t="s">
        <v>405</v>
      </c>
      <c r="I2" s="121" t="s">
        <v>406</v>
      </c>
    </row>
    <row r="3">
      <c r="B3" s="123">
        <v>0.0</v>
      </c>
      <c r="C3" s="124" t="s">
        <v>407</v>
      </c>
      <c r="D3" s="125" t="s">
        <v>408</v>
      </c>
      <c r="E3" s="126"/>
      <c r="F3" s="127">
        <v>1.0</v>
      </c>
      <c r="G3" s="125" t="s">
        <v>20</v>
      </c>
      <c r="H3" s="126" t="s">
        <v>20</v>
      </c>
      <c r="I3" s="126" t="s">
        <v>18</v>
      </c>
    </row>
    <row r="4">
      <c r="B4" s="128">
        <v>1.0</v>
      </c>
      <c r="C4" s="124" t="s">
        <v>222</v>
      </c>
      <c r="D4" s="126" t="s">
        <v>409</v>
      </c>
      <c r="E4" s="125">
        <v>1850.0</v>
      </c>
      <c r="F4" s="129">
        <f>E4/1850</f>
        <v>1</v>
      </c>
      <c r="G4" s="125" t="s">
        <v>410</v>
      </c>
      <c r="H4" s="126" t="s">
        <v>222</v>
      </c>
      <c r="I4" s="126" t="s">
        <v>29</v>
      </c>
    </row>
    <row r="5">
      <c r="B5" s="128">
        <v>2.0</v>
      </c>
      <c r="C5" s="130" t="s">
        <v>168</v>
      </c>
      <c r="D5" s="13"/>
      <c r="E5" s="13"/>
      <c r="F5" s="131"/>
      <c r="G5" s="13"/>
      <c r="H5" s="13"/>
      <c r="I5" s="13"/>
    </row>
    <row r="6">
      <c r="B6" s="128">
        <v>3.0</v>
      </c>
      <c r="C6" s="132" t="s">
        <v>4</v>
      </c>
      <c r="D6" s="126" t="s">
        <v>411</v>
      </c>
      <c r="E6" s="125">
        <v>1845.0</v>
      </c>
      <c r="F6" s="129">
        <f t="shared" ref="F6:F9" si="1">E6/1850</f>
        <v>0.9972972973</v>
      </c>
      <c r="G6" s="125" t="s">
        <v>4</v>
      </c>
      <c r="H6" s="126"/>
      <c r="I6" s="126" t="s">
        <v>34</v>
      </c>
    </row>
    <row r="7">
      <c r="B7" s="128">
        <v>4.0</v>
      </c>
      <c r="C7" s="133" t="s">
        <v>59</v>
      </c>
      <c r="D7" s="11" t="s">
        <v>412</v>
      </c>
      <c r="E7" s="11">
        <v>1516.0</v>
      </c>
      <c r="F7" s="131">
        <f t="shared" si="1"/>
        <v>0.8194594595</v>
      </c>
      <c r="G7" s="11" t="s">
        <v>413</v>
      </c>
      <c r="H7" s="13"/>
      <c r="I7" s="13"/>
    </row>
    <row r="8">
      <c r="B8" s="128">
        <v>5.0</v>
      </c>
      <c r="C8" s="133" t="s">
        <v>78</v>
      </c>
      <c r="D8" s="13" t="s">
        <v>414</v>
      </c>
      <c r="E8" s="11">
        <v>1828.0</v>
      </c>
      <c r="F8" s="131">
        <f t="shared" si="1"/>
        <v>0.9881081081</v>
      </c>
      <c r="G8" s="11" t="s">
        <v>415</v>
      </c>
      <c r="H8" s="13" t="s">
        <v>416</v>
      </c>
      <c r="I8" s="13" t="s">
        <v>80</v>
      </c>
    </row>
    <row r="9">
      <c r="B9" s="128">
        <v>6.0</v>
      </c>
      <c r="C9" s="133" t="s">
        <v>86</v>
      </c>
      <c r="D9" s="11" t="s">
        <v>417</v>
      </c>
      <c r="E9" s="11">
        <v>761.0</v>
      </c>
      <c r="F9" s="131">
        <f t="shared" si="1"/>
        <v>0.4113513514</v>
      </c>
      <c r="G9" s="13"/>
      <c r="H9" s="13"/>
      <c r="I9" s="13" t="s">
        <v>418</v>
      </c>
    </row>
    <row r="10">
      <c r="B10" s="128">
        <v>7.0</v>
      </c>
      <c r="C10" s="133" t="s">
        <v>137</v>
      </c>
      <c r="D10" s="13"/>
      <c r="E10" s="13"/>
      <c r="F10" s="131"/>
      <c r="G10" s="13"/>
      <c r="H10" s="13"/>
      <c r="I10" s="13"/>
    </row>
    <row r="11">
      <c r="B11" s="128">
        <v>8.0</v>
      </c>
      <c r="C11" s="133" t="s">
        <v>170</v>
      </c>
      <c r="D11" s="11" t="s">
        <v>419</v>
      </c>
      <c r="E11" s="11">
        <v>99.0</v>
      </c>
      <c r="F11" s="131">
        <f>E11/1850</f>
        <v>0.05351351351</v>
      </c>
      <c r="G11" s="13"/>
      <c r="H11" s="13"/>
      <c r="I11" s="13"/>
    </row>
    <row r="12">
      <c r="B12" s="128">
        <v>9.0</v>
      </c>
      <c r="C12" s="133" t="s">
        <v>90</v>
      </c>
      <c r="D12" s="13"/>
      <c r="E12" s="13"/>
      <c r="F12" s="131"/>
      <c r="G12" s="13"/>
      <c r="H12" s="13"/>
      <c r="I12" s="13" t="s">
        <v>420</v>
      </c>
    </row>
    <row r="13">
      <c r="B13" s="128">
        <v>10.0</v>
      </c>
      <c r="C13" s="133" t="s">
        <v>95</v>
      </c>
      <c r="D13" s="11" t="s">
        <v>421</v>
      </c>
      <c r="E13" s="11">
        <v>178.0</v>
      </c>
      <c r="F13" s="131">
        <f>E13/1850</f>
        <v>0.09621621622</v>
      </c>
      <c r="G13" s="13"/>
      <c r="H13" s="13"/>
      <c r="I13" s="13"/>
    </row>
    <row r="14">
      <c r="B14" s="128">
        <v>11.0</v>
      </c>
      <c r="C14" s="133" t="s">
        <v>173</v>
      </c>
      <c r="D14" s="13"/>
      <c r="E14" s="13"/>
      <c r="F14" s="131"/>
      <c r="G14" s="13"/>
      <c r="H14" s="13" t="s">
        <v>422</v>
      </c>
      <c r="I14" s="13"/>
    </row>
    <row r="15">
      <c r="B15" s="128">
        <v>12.0</v>
      </c>
      <c r="C15" s="133" t="s">
        <v>101</v>
      </c>
      <c r="D15" s="13" t="s">
        <v>423</v>
      </c>
      <c r="E15" s="11">
        <v>1326.0</v>
      </c>
      <c r="F15" s="131">
        <f>E15/1850</f>
        <v>0.7167567568</v>
      </c>
      <c r="G15" s="11" t="s">
        <v>424</v>
      </c>
      <c r="H15" s="13" t="s">
        <v>425</v>
      </c>
      <c r="I15" s="13" t="s">
        <v>426</v>
      </c>
    </row>
    <row r="16">
      <c r="B16" s="128">
        <v>13.0</v>
      </c>
      <c r="C16" s="133" t="s">
        <v>176</v>
      </c>
      <c r="D16" s="13"/>
      <c r="E16" s="13"/>
      <c r="F16" s="131"/>
      <c r="G16" s="13"/>
      <c r="H16" s="13"/>
      <c r="I16" s="13"/>
    </row>
    <row r="17">
      <c r="B17" s="128">
        <v>14.0</v>
      </c>
      <c r="C17" s="133" t="s">
        <v>142</v>
      </c>
      <c r="D17" s="13"/>
      <c r="E17" s="13"/>
      <c r="F17" s="131"/>
      <c r="G17" s="13"/>
      <c r="H17" s="13"/>
      <c r="I17" s="13"/>
    </row>
    <row r="18">
      <c r="B18" s="128">
        <v>15.0</v>
      </c>
      <c r="C18" s="133" t="s">
        <v>145</v>
      </c>
      <c r="D18" s="11" t="s">
        <v>427</v>
      </c>
      <c r="E18" s="11">
        <v>1339.0</v>
      </c>
      <c r="F18" s="131">
        <f>E18/1850</f>
        <v>0.7237837838</v>
      </c>
      <c r="G18" s="13"/>
      <c r="H18" s="13"/>
      <c r="I18" s="13" t="s">
        <v>144</v>
      </c>
    </row>
    <row r="19">
      <c r="B19" s="128">
        <v>16.0</v>
      </c>
      <c r="C19" s="133" t="s">
        <v>149</v>
      </c>
      <c r="D19" s="13"/>
      <c r="E19" s="13"/>
      <c r="F19" s="131"/>
      <c r="G19" s="13"/>
      <c r="H19" s="13"/>
      <c r="I19" s="13"/>
    </row>
    <row r="20">
      <c r="B20" s="128">
        <v>17.0</v>
      </c>
      <c r="C20" s="133" t="s">
        <v>328</v>
      </c>
      <c r="D20" s="13"/>
      <c r="E20" s="13"/>
      <c r="F20" s="131"/>
      <c r="G20" s="13"/>
      <c r="H20" s="13"/>
      <c r="I20" s="13"/>
    </row>
    <row r="21">
      <c r="B21" s="128">
        <v>18.0</v>
      </c>
      <c r="C21" s="133" t="s">
        <v>229</v>
      </c>
      <c r="D21" s="13"/>
      <c r="E21" s="13"/>
      <c r="F21" s="134">
        <v>0.0</v>
      </c>
      <c r="G21" s="11" t="s">
        <v>428</v>
      </c>
      <c r="H21" s="13"/>
      <c r="I21" s="13" t="s">
        <v>109</v>
      </c>
    </row>
    <row r="22">
      <c r="B22" s="128">
        <v>19.0</v>
      </c>
      <c r="C22" s="133" t="s">
        <v>112</v>
      </c>
      <c r="D22" s="11" t="s">
        <v>429</v>
      </c>
      <c r="E22" s="11">
        <v>492.0</v>
      </c>
      <c r="F22" s="131">
        <f t="shared" ref="F22:F23" si="2">E22/1850</f>
        <v>0.2659459459</v>
      </c>
      <c r="G22" s="11" t="s">
        <v>430</v>
      </c>
      <c r="H22" s="13"/>
      <c r="I22" s="13" t="s">
        <v>431</v>
      </c>
    </row>
    <row r="23">
      <c r="B23" s="128">
        <v>20.0</v>
      </c>
      <c r="C23" s="124" t="s">
        <v>36</v>
      </c>
      <c r="D23" s="126" t="s">
        <v>432</v>
      </c>
      <c r="E23" s="125">
        <v>100.0</v>
      </c>
      <c r="F23" s="129">
        <f t="shared" si="2"/>
        <v>0.05405405405</v>
      </c>
      <c r="G23" s="125" t="s">
        <v>36</v>
      </c>
      <c r="H23" s="126" t="s">
        <v>36</v>
      </c>
      <c r="I23" s="126" t="s">
        <v>38</v>
      </c>
    </row>
    <row r="24">
      <c r="B24" s="128">
        <v>21.0</v>
      </c>
      <c r="C24" s="133" t="s">
        <v>151</v>
      </c>
      <c r="D24" s="13" t="s">
        <v>433</v>
      </c>
      <c r="E24" s="13"/>
      <c r="F24" s="134">
        <v>0.0</v>
      </c>
      <c r="G24" s="11" t="s">
        <v>155</v>
      </c>
      <c r="H24" s="13" t="s">
        <v>156</v>
      </c>
      <c r="I24" s="13" t="s">
        <v>153</v>
      </c>
    </row>
    <row r="25">
      <c r="B25" s="128">
        <v>22.0</v>
      </c>
      <c r="C25" s="133" t="s">
        <v>157</v>
      </c>
      <c r="D25" s="13"/>
      <c r="E25" s="13"/>
      <c r="F25" s="135">
        <v>0.0</v>
      </c>
      <c r="G25" s="11" t="s">
        <v>161</v>
      </c>
      <c r="H25" s="13"/>
      <c r="I25" s="13" t="s">
        <v>159</v>
      </c>
    </row>
    <row r="26">
      <c r="B26" s="128">
        <v>23.0</v>
      </c>
      <c r="C26" s="133" t="s">
        <v>183</v>
      </c>
      <c r="D26" s="11" t="s">
        <v>434</v>
      </c>
      <c r="E26" s="11">
        <v>1248.0</v>
      </c>
      <c r="F26" s="131">
        <f>E26/1850</f>
        <v>0.6745945946</v>
      </c>
      <c r="G26" s="13"/>
      <c r="H26" s="13"/>
      <c r="I26" s="13"/>
    </row>
    <row r="27">
      <c r="B27" s="128">
        <v>24.0</v>
      </c>
      <c r="C27" s="133" t="s">
        <v>118</v>
      </c>
      <c r="D27" s="13"/>
      <c r="E27" s="13"/>
      <c r="F27" s="131"/>
      <c r="G27" s="13"/>
      <c r="H27" s="13"/>
      <c r="I27" s="13" t="s">
        <v>120</v>
      </c>
    </row>
    <row r="28">
      <c r="B28" s="128">
        <v>25.0</v>
      </c>
      <c r="C28" s="133" t="s">
        <v>186</v>
      </c>
      <c r="D28" s="13"/>
      <c r="E28" s="13"/>
      <c r="F28" s="131"/>
      <c r="G28" s="13"/>
      <c r="H28" s="13"/>
      <c r="I28" s="13"/>
    </row>
    <row r="29">
      <c r="B29" s="128">
        <v>26.0</v>
      </c>
      <c r="C29" s="133" t="s">
        <v>121</v>
      </c>
      <c r="D29" s="13"/>
      <c r="E29" s="13"/>
      <c r="F29" s="131"/>
      <c r="G29" s="13"/>
      <c r="H29" s="13"/>
      <c r="I29" s="13" t="s">
        <v>123</v>
      </c>
    </row>
    <row r="30">
      <c r="B30" s="128">
        <v>27.0</v>
      </c>
      <c r="C30" s="133" t="s">
        <v>126</v>
      </c>
      <c r="D30" s="11" t="s">
        <v>435</v>
      </c>
      <c r="E30" s="11">
        <v>840.0</v>
      </c>
      <c r="F30" s="131">
        <f t="shared" ref="F30:F33" si="3">E30/1850</f>
        <v>0.4540540541</v>
      </c>
      <c r="G30" s="11" t="s">
        <v>436</v>
      </c>
      <c r="H30" s="13"/>
      <c r="I30" s="11" t="s">
        <v>437</v>
      </c>
    </row>
    <row r="31">
      <c r="B31" s="128">
        <v>28.0</v>
      </c>
      <c r="C31" s="136" t="s">
        <v>188</v>
      </c>
      <c r="D31" s="11" t="s">
        <v>438</v>
      </c>
      <c r="E31" s="11">
        <v>194.0</v>
      </c>
      <c r="F31" s="131">
        <f t="shared" si="3"/>
        <v>0.1048648649</v>
      </c>
      <c r="G31" s="13"/>
      <c r="H31" s="13"/>
      <c r="I31" s="13"/>
    </row>
    <row r="32">
      <c r="B32" s="128">
        <v>29.0</v>
      </c>
      <c r="C32" s="133" t="s">
        <v>234</v>
      </c>
      <c r="D32" s="11" t="s">
        <v>439</v>
      </c>
      <c r="E32" s="11">
        <v>434.0</v>
      </c>
      <c r="F32" s="131">
        <f t="shared" si="3"/>
        <v>0.2345945946</v>
      </c>
      <c r="G32" s="13"/>
      <c r="H32" s="13"/>
      <c r="I32" s="13"/>
    </row>
    <row r="33">
      <c r="B33" s="128">
        <v>30.0</v>
      </c>
      <c r="C33" s="133" t="s">
        <v>193</v>
      </c>
      <c r="D33" s="11" t="s">
        <v>440</v>
      </c>
      <c r="E33" s="11">
        <v>355.0</v>
      </c>
      <c r="F33" s="131">
        <f t="shared" si="3"/>
        <v>0.1918918919</v>
      </c>
      <c r="G33" s="13"/>
      <c r="H33" s="13"/>
      <c r="I33" s="13"/>
    </row>
    <row r="34">
      <c r="B34" s="128">
        <v>31.0</v>
      </c>
      <c r="C34" s="133" t="s">
        <v>163</v>
      </c>
      <c r="D34" s="13"/>
      <c r="E34" s="13"/>
      <c r="F34" s="131"/>
      <c r="G34" s="13"/>
      <c r="H34" s="13"/>
      <c r="I34" s="13"/>
    </row>
    <row r="35">
      <c r="B35" s="128">
        <v>32.0</v>
      </c>
      <c r="C35" s="133" t="s">
        <v>197</v>
      </c>
      <c r="D35" s="11" t="s">
        <v>441</v>
      </c>
      <c r="E35" s="11">
        <v>99.0</v>
      </c>
      <c r="F35" s="131">
        <f t="shared" ref="F35:F36" si="4">E35/1850</f>
        <v>0.05351351351</v>
      </c>
      <c r="G35" s="13"/>
      <c r="H35" s="13"/>
      <c r="I35" s="13"/>
    </row>
    <row r="36">
      <c r="B36" s="128">
        <v>33.0</v>
      </c>
      <c r="C36" s="133" t="s">
        <v>199</v>
      </c>
      <c r="D36" s="11" t="s">
        <v>442</v>
      </c>
      <c r="E36" s="11">
        <v>386.0</v>
      </c>
      <c r="F36" s="131">
        <f t="shared" si="4"/>
        <v>0.2086486486</v>
      </c>
      <c r="G36" s="13"/>
      <c r="H36" s="13"/>
      <c r="I36" s="13"/>
    </row>
    <row r="37">
      <c r="B37" s="137">
        <v>34.0</v>
      </c>
      <c r="C37" s="124" t="s">
        <v>443</v>
      </c>
      <c r="D37" s="126" t="s">
        <v>444</v>
      </c>
      <c r="E37" s="126"/>
      <c r="F37" s="127">
        <v>1.0</v>
      </c>
      <c r="G37" s="125" t="s">
        <v>56</v>
      </c>
      <c r="H37" s="126" t="s">
        <v>56</v>
      </c>
      <c r="I37" s="126" t="s">
        <v>55</v>
      </c>
    </row>
    <row r="38">
      <c r="B38" s="123">
        <v>35.0</v>
      </c>
      <c r="C38" s="133" t="s">
        <v>202</v>
      </c>
      <c r="D38" s="11" t="s">
        <v>204</v>
      </c>
      <c r="E38" s="13"/>
      <c r="F38" s="135">
        <v>1.0</v>
      </c>
      <c r="G38" s="13"/>
      <c r="H38" s="13"/>
      <c r="I38" s="13"/>
    </row>
    <row r="39">
      <c r="B39" s="137">
        <v>36.0</v>
      </c>
      <c r="C39" s="133" t="s">
        <v>133</v>
      </c>
      <c r="D39" s="13" t="s">
        <v>445</v>
      </c>
      <c r="E39" s="11">
        <v>87.0</v>
      </c>
      <c r="F39" s="131">
        <f t="shared" ref="F39:F41" si="5">E39/1850</f>
        <v>0.04702702703</v>
      </c>
      <c r="G39" s="11" t="s">
        <v>446</v>
      </c>
      <c r="H39" s="13" t="s">
        <v>446</v>
      </c>
      <c r="I39" s="13" t="s">
        <v>135</v>
      </c>
    </row>
    <row r="40">
      <c r="B40" s="123">
        <v>37.0</v>
      </c>
      <c r="C40" s="133" t="s">
        <v>447</v>
      </c>
      <c r="D40" s="11" t="s">
        <v>448</v>
      </c>
      <c r="E40" s="11">
        <v>866.0</v>
      </c>
      <c r="F40" s="131">
        <f t="shared" si="5"/>
        <v>0.4681081081</v>
      </c>
      <c r="G40" s="13"/>
      <c r="H40" s="13"/>
      <c r="I40" s="13"/>
    </row>
    <row r="41">
      <c r="B41" s="137">
        <v>38.0</v>
      </c>
      <c r="C41" s="133" t="s">
        <v>210</v>
      </c>
      <c r="D41" s="11" t="s">
        <v>449</v>
      </c>
      <c r="E41" s="11">
        <v>1248.0</v>
      </c>
      <c r="F41" s="131">
        <f t="shared" si="5"/>
        <v>0.6745945946</v>
      </c>
      <c r="G41" s="13"/>
      <c r="H41" s="13"/>
      <c r="I41" s="13"/>
    </row>
    <row r="42">
      <c r="B42" s="123">
        <v>39.0</v>
      </c>
      <c r="C42" s="133" t="s">
        <v>235</v>
      </c>
      <c r="D42" s="13"/>
      <c r="E42" s="13"/>
      <c r="F42" s="131"/>
      <c r="G42" s="13"/>
      <c r="H42" s="13"/>
      <c r="I42" s="13"/>
    </row>
    <row r="43">
      <c r="B43" s="137">
        <v>40.0</v>
      </c>
      <c r="C43" s="133" t="s">
        <v>450</v>
      </c>
      <c r="D43" s="11" t="s">
        <v>451</v>
      </c>
      <c r="E43" s="13"/>
      <c r="F43" s="135">
        <v>1.0</v>
      </c>
      <c r="G43" s="11" t="s">
        <v>452</v>
      </c>
      <c r="H43" s="13" t="s">
        <v>453</v>
      </c>
      <c r="I43" s="13" t="s">
        <v>70</v>
      </c>
      <c r="J43" s="138"/>
    </row>
    <row r="44">
      <c r="B44" s="139">
        <v>41.0</v>
      </c>
      <c r="C44" s="133" t="s">
        <v>40</v>
      </c>
      <c r="D44" s="11" t="s">
        <v>454</v>
      </c>
      <c r="E44" s="11">
        <v>1850.0</v>
      </c>
      <c r="F44" s="131">
        <f t="shared" ref="F44:F46" si="6">E44/1850</f>
        <v>1</v>
      </c>
      <c r="G44" s="11" t="s">
        <v>455</v>
      </c>
      <c r="H44" s="13" t="s">
        <v>43</v>
      </c>
      <c r="I44" s="13"/>
    </row>
    <row r="45">
      <c r="B45" s="139">
        <v>42.0</v>
      </c>
      <c r="C45" s="133" t="s">
        <v>94</v>
      </c>
      <c r="D45" s="13" t="s">
        <v>456</v>
      </c>
      <c r="E45" s="11">
        <v>709.0</v>
      </c>
      <c r="F45" s="131">
        <f t="shared" si="6"/>
        <v>0.3832432432</v>
      </c>
      <c r="G45" s="13"/>
      <c r="H45" s="13"/>
      <c r="I45" s="13" t="s">
        <v>457</v>
      </c>
    </row>
    <row r="46">
      <c r="B46" s="139">
        <v>43.0</v>
      </c>
      <c r="C46" s="124" t="s">
        <v>458</v>
      </c>
      <c r="D46" s="125" t="s">
        <v>459</v>
      </c>
      <c r="E46" s="125">
        <v>1325.0</v>
      </c>
      <c r="F46" s="129">
        <f t="shared" si="6"/>
        <v>0.7162162162</v>
      </c>
      <c r="G46" s="126"/>
      <c r="H46" s="126" t="s">
        <v>460</v>
      </c>
      <c r="I46" s="126"/>
    </row>
    <row r="47">
      <c r="B47" s="1"/>
      <c r="C47" s="29"/>
      <c r="D47" s="13"/>
      <c r="E47" s="13"/>
      <c r="F47" s="131"/>
      <c r="G47" s="11" t="s">
        <v>461</v>
      </c>
      <c r="H47" s="13" t="s">
        <v>461</v>
      </c>
      <c r="I47" s="13"/>
    </row>
    <row r="48">
      <c r="B48" s="1"/>
      <c r="C48" s="29"/>
      <c r="D48" s="13"/>
      <c r="E48" s="13"/>
      <c r="F48" s="131"/>
      <c r="G48" s="13"/>
      <c r="H48" s="13" t="s">
        <v>462</v>
      </c>
      <c r="I48" s="13"/>
    </row>
    <row r="49">
      <c r="B49" s="1"/>
      <c r="C49" s="29"/>
      <c r="D49" s="13"/>
      <c r="E49" s="13"/>
      <c r="F49" s="131"/>
      <c r="G49" s="11" t="s">
        <v>463</v>
      </c>
      <c r="H49" s="13" t="s">
        <v>269</v>
      </c>
      <c r="I49" s="13"/>
    </row>
    <row r="50">
      <c r="B50" s="1"/>
      <c r="C50" s="29"/>
      <c r="D50" s="13"/>
      <c r="E50" s="13"/>
      <c r="F50" s="131"/>
      <c r="G50" s="13"/>
      <c r="H50" s="13"/>
      <c r="I50" s="13" t="s">
        <v>47</v>
      </c>
    </row>
    <row r="51">
      <c r="C51" s="29"/>
      <c r="D51" s="13"/>
      <c r="E51" s="13"/>
      <c r="F51" s="131"/>
      <c r="G51" s="13"/>
      <c r="H51" s="13"/>
      <c r="I51" s="13" t="s">
        <v>237</v>
      </c>
    </row>
    <row r="52">
      <c r="C52" s="29"/>
      <c r="D52" s="13"/>
      <c r="E52" s="13"/>
      <c r="F52" s="131"/>
      <c r="G52" s="13"/>
      <c r="H52" s="13"/>
      <c r="I52" s="13" t="s">
        <v>238</v>
      </c>
    </row>
    <row r="53">
      <c r="C53" s="29"/>
      <c r="D53" s="13"/>
      <c r="E53" s="13"/>
      <c r="F53" s="131"/>
      <c r="G53" s="13"/>
      <c r="H53" s="13"/>
      <c r="I53" s="13" t="s">
        <v>239</v>
      </c>
    </row>
    <row r="54">
      <c r="C54" s="29"/>
      <c r="D54" s="13"/>
      <c r="E54" s="13"/>
      <c r="F54" s="131"/>
      <c r="G54" s="13"/>
      <c r="H54" s="13"/>
      <c r="I54" s="13" t="s">
        <v>240</v>
      </c>
    </row>
    <row r="55">
      <c r="C55" s="29"/>
      <c r="D55" s="13"/>
      <c r="E55" s="13"/>
      <c r="F55" s="131"/>
      <c r="G55" s="13"/>
      <c r="H55" s="13"/>
      <c r="I55" s="13" t="s">
        <v>241</v>
      </c>
    </row>
    <row r="56">
      <c r="C56" s="29"/>
      <c r="D56" s="13"/>
      <c r="E56" s="13"/>
      <c r="F56" s="131"/>
      <c r="G56" s="13"/>
      <c r="H56" s="13"/>
      <c r="I56" s="13" t="s">
        <v>242</v>
      </c>
    </row>
    <row r="57">
      <c r="C57" s="29"/>
      <c r="D57" s="13"/>
      <c r="E57" s="13"/>
      <c r="F57" s="131"/>
      <c r="G57" s="13"/>
      <c r="H57" s="13"/>
      <c r="I57" s="13" t="s">
        <v>243</v>
      </c>
    </row>
    <row r="58">
      <c r="C58" s="29"/>
      <c r="D58" s="13"/>
      <c r="E58" s="13"/>
      <c r="F58" s="131"/>
      <c r="G58" s="13"/>
      <c r="H58" s="13"/>
      <c r="I58" s="13" t="s">
        <v>244</v>
      </c>
    </row>
    <row r="59">
      <c r="C59" s="29"/>
      <c r="D59" s="13"/>
      <c r="E59" s="13"/>
      <c r="F59" s="131"/>
      <c r="G59" s="13"/>
      <c r="H59" s="13"/>
      <c r="I59" s="13" t="s">
        <v>245</v>
      </c>
    </row>
    <row r="60">
      <c r="C60" s="29"/>
      <c r="D60" s="13"/>
      <c r="E60" s="13"/>
      <c r="F60" s="131"/>
      <c r="G60" s="11" t="s">
        <v>464</v>
      </c>
      <c r="H60" s="13"/>
      <c r="I60" s="13" t="s">
        <v>246</v>
      </c>
    </row>
    <row r="61">
      <c r="C61" s="29"/>
      <c r="D61" s="13"/>
      <c r="E61" s="13"/>
      <c r="F61" s="131"/>
      <c r="G61" s="11" t="s">
        <v>465</v>
      </c>
      <c r="H61" s="13"/>
      <c r="I61" s="13" t="s">
        <v>248</v>
      </c>
      <c r="J61" s="138"/>
    </row>
    <row r="62">
      <c r="C62" s="29"/>
      <c r="D62" s="13"/>
      <c r="E62" s="13"/>
      <c r="F62" s="131"/>
      <c r="G62" s="13"/>
      <c r="H62" s="13"/>
      <c r="I62" s="13" t="s">
        <v>249</v>
      </c>
    </row>
    <row r="63">
      <c r="C63" s="29"/>
      <c r="D63" s="13"/>
      <c r="E63" s="13"/>
      <c r="F63" s="131"/>
      <c r="G63" s="13"/>
      <c r="H63" s="13"/>
      <c r="I63" s="13" t="s">
        <v>233</v>
      </c>
    </row>
    <row r="64">
      <c r="C64" s="29"/>
      <c r="D64" s="13"/>
      <c r="E64" s="13"/>
      <c r="F64" s="131"/>
      <c r="G64" s="13"/>
      <c r="H64" s="13"/>
      <c r="I64" s="13"/>
    </row>
    <row r="65">
      <c r="C65" s="29"/>
      <c r="D65" s="13"/>
      <c r="E65" s="13"/>
      <c r="F65" s="131"/>
      <c r="G65" s="13"/>
      <c r="H65" s="13"/>
      <c r="I65" s="13"/>
    </row>
    <row r="66">
      <c r="C66" s="29"/>
      <c r="D66" s="13"/>
      <c r="E66" s="13"/>
      <c r="F66" s="131"/>
      <c r="G66" s="13"/>
      <c r="H66" s="13"/>
      <c r="I66" s="13"/>
    </row>
    <row r="67">
      <c r="C67" s="29"/>
      <c r="D67" s="13"/>
      <c r="E67" s="13"/>
      <c r="F67" s="131"/>
      <c r="G67" s="13"/>
      <c r="H67" s="13"/>
      <c r="I67" s="13"/>
    </row>
    <row r="68">
      <c r="C68" s="29"/>
      <c r="D68" s="13"/>
      <c r="E68" s="13"/>
      <c r="F68" s="131"/>
      <c r="G68" s="13"/>
      <c r="H68" s="13"/>
      <c r="I68" s="13"/>
    </row>
    <row r="69">
      <c r="C69" s="29"/>
      <c r="D69" s="13"/>
      <c r="E69" s="13"/>
      <c r="F69" s="131"/>
      <c r="G69" s="13"/>
      <c r="H69" s="13"/>
      <c r="I69" s="13"/>
    </row>
    <row r="70">
      <c r="C70" s="29"/>
      <c r="D70" s="13"/>
      <c r="E70" s="13"/>
      <c r="F70" s="131"/>
      <c r="G70" s="13"/>
      <c r="H70" s="13"/>
      <c r="I70" s="13"/>
    </row>
    <row r="71">
      <c r="C71" s="29"/>
      <c r="D71" s="13"/>
      <c r="E71" s="13"/>
      <c r="F71" s="131"/>
      <c r="G71" s="13"/>
      <c r="H71" s="13"/>
      <c r="I71" s="13"/>
    </row>
    <row r="72">
      <c r="C72" s="29"/>
      <c r="D72" s="13"/>
      <c r="E72" s="13"/>
      <c r="F72" s="131"/>
      <c r="G72" s="13"/>
      <c r="H72" s="13"/>
      <c r="I72" s="13"/>
    </row>
    <row r="73">
      <c r="C73" s="29"/>
      <c r="D73" s="13"/>
      <c r="E73" s="13"/>
      <c r="F73" s="131"/>
      <c r="G73" s="13"/>
      <c r="H73" s="13"/>
      <c r="I73" s="13"/>
    </row>
    <row r="74">
      <c r="C74" s="29"/>
      <c r="D74" s="13"/>
      <c r="E74" s="13"/>
      <c r="F74" s="131"/>
      <c r="G74" s="13"/>
      <c r="H74" s="13"/>
      <c r="I74" s="13"/>
    </row>
    <row r="75">
      <c r="C75" s="29"/>
      <c r="D75" s="13"/>
      <c r="E75" s="13"/>
      <c r="F75" s="131"/>
      <c r="G75" s="13"/>
      <c r="H75" s="13"/>
      <c r="I75" s="13"/>
    </row>
    <row r="76">
      <c r="C76" s="13"/>
      <c r="D76" s="13"/>
      <c r="E76" s="13"/>
      <c r="F76" s="131"/>
      <c r="G76" s="13"/>
      <c r="H76" s="13"/>
      <c r="I76" s="13"/>
    </row>
    <row r="77">
      <c r="C77" s="13"/>
      <c r="D77" s="13"/>
      <c r="E77" s="13"/>
      <c r="F77" s="131"/>
      <c r="G77" s="13"/>
      <c r="H77" s="13"/>
      <c r="I77" s="13"/>
    </row>
    <row r="78">
      <c r="C78" s="13"/>
      <c r="D78" s="13"/>
      <c r="E78" s="13"/>
      <c r="F78" s="131"/>
      <c r="G78" s="13"/>
      <c r="H78" s="13"/>
      <c r="I78" s="13"/>
    </row>
    <row r="79">
      <c r="C79" s="13"/>
      <c r="D79" s="13"/>
      <c r="E79" s="13"/>
      <c r="F79" s="131"/>
      <c r="G79" s="13"/>
      <c r="H79" s="13"/>
      <c r="I79" s="13"/>
    </row>
    <row r="80">
      <c r="C80" s="13"/>
      <c r="D80" s="13"/>
      <c r="E80" s="13"/>
      <c r="F80" s="131"/>
      <c r="G80" s="13"/>
      <c r="H80" s="13"/>
      <c r="I80" s="13"/>
    </row>
    <row r="81">
      <c r="C81" s="13"/>
      <c r="D81" s="13"/>
      <c r="E81" s="13"/>
      <c r="F81" s="131"/>
      <c r="G81" s="13"/>
      <c r="H81" s="13"/>
      <c r="I81" s="13"/>
    </row>
    <row r="82">
      <c r="C82" s="13"/>
      <c r="D82" s="13"/>
      <c r="E82" s="13"/>
      <c r="F82" s="131"/>
      <c r="G82" s="13"/>
      <c r="H82" s="13"/>
      <c r="I82" s="13"/>
    </row>
    <row r="83">
      <c r="C83" s="13"/>
      <c r="D83" s="13"/>
      <c r="E83" s="13"/>
      <c r="F83" s="131"/>
      <c r="G83" s="13"/>
      <c r="H83" s="13"/>
      <c r="I83" s="13"/>
    </row>
    <row r="84">
      <c r="C84" s="13"/>
      <c r="D84" s="13"/>
      <c r="E84" s="13"/>
      <c r="F84" s="131"/>
      <c r="G84" s="13"/>
      <c r="H84" s="13"/>
      <c r="I84" s="13"/>
    </row>
    <row r="85">
      <c r="C85" s="13"/>
      <c r="D85" s="13"/>
      <c r="E85" s="13"/>
      <c r="F85" s="131"/>
      <c r="G85" s="13"/>
      <c r="H85" s="13"/>
    </row>
    <row r="86">
      <c r="C86" s="13"/>
      <c r="D86" s="13"/>
      <c r="E86" s="13"/>
      <c r="F86" s="131"/>
      <c r="G86" s="13"/>
      <c r="H86" s="13"/>
    </row>
    <row r="87">
      <c r="C87" s="13"/>
      <c r="D87" s="13"/>
      <c r="E87" s="13"/>
      <c r="F87" s="131"/>
      <c r="G87" s="13"/>
      <c r="H87" s="13"/>
    </row>
    <row r="88">
      <c r="C88" s="13"/>
      <c r="D88" s="13"/>
      <c r="E88" s="13"/>
      <c r="F88" s="131"/>
      <c r="G88" s="13"/>
      <c r="H88" s="13"/>
    </row>
    <row r="89">
      <c r="C89" s="13"/>
      <c r="D89" s="13"/>
      <c r="E89" s="13"/>
      <c r="F89" s="131"/>
      <c r="G89" s="13"/>
      <c r="H89" s="13"/>
    </row>
    <row r="90">
      <c r="C90" s="13"/>
      <c r="D90" s="13"/>
      <c r="E90" s="13"/>
      <c r="F90" s="131"/>
      <c r="G90" s="13"/>
      <c r="H90" s="13"/>
    </row>
    <row r="91">
      <c r="C91" s="13"/>
      <c r="D91" s="13"/>
      <c r="E91" s="13"/>
      <c r="F91" s="131"/>
      <c r="G91" s="13"/>
      <c r="H91" s="13"/>
    </row>
    <row r="92">
      <c r="C92" s="13"/>
      <c r="D92" s="13"/>
      <c r="E92" s="13"/>
      <c r="F92" s="131"/>
      <c r="G92" s="13"/>
      <c r="H92" s="13"/>
    </row>
    <row r="93">
      <c r="C93" s="13"/>
      <c r="D93" s="13"/>
      <c r="E93" s="13"/>
      <c r="F93" s="131"/>
      <c r="G93" s="13"/>
      <c r="H93" s="13"/>
    </row>
    <row r="94">
      <c r="C94" s="13"/>
      <c r="D94" s="13"/>
      <c r="E94" s="13"/>
      <c r="F94" s="131"/>
      <c r="G94" s="13"/>
      <c r="H94" s="13"/>
    </row>
    <row r="95">
      <c r="C95" s="13"/>
      <c r="D95" s="13"/>
      <c r="E95" s="13"/>
      <c r="F95" s="131"/>
      <c r="G95" s="13"/>
      <c r="H95" s="13"/>
    </row>
    <row r="96">
      <c r="C96" s="13"/>
      <c r="D96" s="13"/>
      <c r="E96" s="13"/>
      <c r="F96" s="131"/>
      <c r="G96" s="13"/>
      <c r="H96" s="13"/>
    </row>
    <row r="97">
      <c r="C97" s="13"/>
      <c r="D97" s="13"/>
      <c r="E97" s="13"/>
      <c r="F97" s="131"/>
      <c r="G97" s="13"/>
      <c r="H97" s="13"/>
    </row>
    <row r="98">
      <c r="C98" s="13"/>
      <c r="D98" s="13"/>
      <c r="E98" s="13"/>
      <c r="F98" s="131"/>
      <c r="G98" s="13"/>
      <c r="H98" s="13"/>
    </row>
    <row r="99">
      <c r="C99" s="13"/>
      <c r="D99" s="13"/>
      <c r="E99" s="13"/>
      <c r="F99" s="131"/>
      <c r="G99" s="13"/>
      <c r="H99" s="13"/>
    </row>
    <row r="100">
      <c r="C100" s="13"/>
      <c r="D100" s="13"/>
      <c r="E100" s="13"/>
      <c r="F100" s="131"/>
      <c r="G100" s="13"/>
      <c r="H100" s="13"/>
    </row>
    <row r="101">
      <c r="C101" s="13"/>
      <c r="D101" s="13"/>
      <c r="E101" s="13"/>
      <c r="F101" s="131"/>
      <c r="G101" s="13"/>
      <c r="H101" s="13"/>
    </row>
    <row r="102">
      <c r="C102" s="13"/>
      <c r="D102" s="13"/>
      <c r="E102" s="13"/>
      <c r="F102" s="131"/>
      <c r="G102" s="13"/>
      <c r="H102" s="13"/>
    </row>
    <row r="103">
      <c r="C103" s="13"/>
      <c r="D103" s="13"/>
      <c r="E103" s="13"/>
      <c r="F103" s="131"/>
      <c r="G103" s="13"/>
      <c r="H103" s="13"/>
    </row>
    <row r="104">
      <c r="C104" s="13"/>
      <c r="D104" s="13"/>
      <c r="E104" s="13"/>
      <c r="F104" s="131"/>
      <c r="G104" s="13"/>
      <c r="H104" s="13"/>
    </row>
    <row r="105">
      <c r="C105" s="13"/>
      <c r="D105" s="13"/>
      <c r="E105" s="13"/>
      <c r="F105" s="131"/>
      <c r="G105" s="13"/>
      <c r="H105" s="13"/>
    </row>
    <row r="106">
      <c r="C106" s="13"/>
      <c r="D106" s="13"/>
      <c r="E106" s="13"/>
      <c r="F106" s="131"/>
      <c r="G106" s="13"/>
      <c r="H106" s="13"/>
    </row>
    <row r="107">
      <c r="C107" s="13"/>
      <c r="D107" s="13"/>
      <c r="E107" s="13"/>
      <c r="F107" s="131"/>
      <c r="G107" s="13"/>
      <c r="H107" s="13"/>
    </row>
    <row r="108">
      <c r="C108" s="13"/>
      <c r="D108" s="13"/>
      <c r="E108" s="13"/>
      <c r="F108" s="131"/>
      <c r="G108" s="13"/>
      <c r="H108" s="13"/>
    </row>
    <row r="109">
      <c r="C109" s="13"/>
      <c r="D109" s="13"/>
      <c r="E109" s="13"/>
      <c r="F109" s="131"/>
      <c r="G109" s="13"/>
      <c r="H109" s="13"/>
    </row>
    <row r="110">
      <c r="F110" s="140"/>
    </row>
    <row r="111">
      <c r="F111" s="140"/>
    </row>
    <row r="112">
      <c r="F112" s="140"/>
    </row>
    <row r="113">
      <c r="F113" s="140"/>
    </row>
    <row r="114">
      <c r="F114" s="140"/>
    </row>
    <row r="115">
      <c r="F115" s="140"/>
    </row>
    <row r="116">
      <c r="F116" s="140"/>
    </row>
    <row r="117">
      <c r="F117" s="140"/>
    </row>
    <row r="118">
      <c r="F118" s="140"/>
    </row>
    <row r="119">
      <c r="F119" s="140"/>
    </row>
    <row r="120">
      <c r="F120" s="140"/>
    </row>
    <row r="121">
      <c r="F121" s="140"/>
    </row>
    <row r="122">
      <c r="F122" s="140"/>
    </row>
    <row r="123">
      <c r="F123" s="140"/>
    </row>
    <row r="124">
      <c r="F124" s="140"/>
    </row>
    <row r="125">
      <c r="F125" s="140"/>
    </row>
    <row r="126">
      <c r="F126" s="140"/>
    </row>
    <row r="127">
      <c r="F127" s="140"/>
    </row>
    <row r="128">
      <c r="F128" s="140"/>
    </row>
    <row r="129">
      <c r="F129" s="140"/>
    </row>
    <row r="130">
      <c r="F130" s="140"/>
    </row>
    <row r="131">
      <c r="F131" s="140"/>
    </row>
    <row r="132">
      <c r="F132" s="140"/>
    </row>
    <row r="133">
      <c r="F133" s="140"/>
    </row>
    <row r="134">
      <c r="F134" s="140"/>
    </row>
    <row r="135">
      <c r="F135" s="140"/>
    </row>
    <row r="136">
      <c r="F136" s="140"/>
    </row>
    <row r="137">
      <c r="F137" s="140"/>
    </row>
    <row r="138">
      <c r="F138" s="140"/>
    </row>
    <row r="139">
      <c r="F139" s="140"/>
    </row>
    <row r="140">
      <c r="F140" s="140"/>
    </row>
    <row r="141">
      <c r="F141" s="140"/>
    </row>
    <row r="142">
      <c r="F142" s="140"/>
    </row>
    <row r="143">
      <c r="F143" s="140"/>
    </row>
    <row r="144">
      <c r="F144" s="140"/>
    </row>
    <row r="145">
      <c r="F145" s="140"/>
    </row>
    <row r="146">
      <c r="F146" s="140"/>
    </row>
    <row r="147">
      <c r="F147" s="140"/>
    </row>
    <row r="148">
      <c r="F148" s="140"/>
    </row>
    <row r="149">
      <c r="F149" s="140"/>
    </row>
    <row r="150">
      <c r="F150" s="140"/>
    </row>
    <row r="151">
      <c r="F151" s="140"/>
    </row>
    <row r="152">
      <c r="F152" s="140"/>
    </row>
    <row r="153">
      <c r="F153" s="140"/>
    </row>
    <row r="154">
      <c r="F154" s="140"/>
    </row>
    <row r="155">
      <c r="F155" s="140"/>
    </row>
    <row r="156">
      <c r="F156" s="140"/>
    </row>
    <row r="157">
      <c r="F157" s="140"/>
    </row>
    <row r="158">
      <c r="F158" s="140"/>
    </row>
    <row r="159">
      <c r="F159" s="140"/>
    </row>
    <row r="160">
      <c r="F160" s="140"/>
    </row>
    <row r="161">
      <c r="F161" s="140"/>
    </row>
    <row r="162">
      <c r="F162" s="140"/>
    </row>
    <row r="163">
      <c r="F163" s="140"/>
    </row>
    <row r="164">
      <c r="F164" s="140"/>
    </row>
    <row r="165">
      <c r="F165" s="140"/>
    </row>
    <row r="166">
      <c r="F166" s="140"/>
    </row>
    <row r="167">
      <c r="F167" s="140"/>
    </row>
    <row r="168">
      <c r="F168" s="140"/>
    </row>
    <row r="169">
      <c r="F169" s="140"/>
    </row>
    <row r="170">
      <c r="F170" s="140"/>
    </row>
    <row r="171">
      <c r="F171" s="140"/>
    </row>
    <row r="172">
      <c r="F172" s="140"/>
    </row>
    <row r="173">
      <c r="F173" s="140"/>
    </row>
    <row r="174">
      <c r="F174" s="140"/>
    </row>
    <row r="175">
      <c r="F175" s="140"/>
    </row>
    <row r="176">
      <c r="F176" s="140"/>
    </row>
    <row r="177">
      <c r="F177" s="140"/>
    </row>
    <row r="178">
      <c r="F178" s="140"/>
    </row>
    <row r="179">
      <c r="F179" s="140"/>
    </row>
    <row r="180">
      <c r="F180" s="140"/>
    </row>
    <row r="181">
      <c r="F181" s="140"/>
    </row>
    <row r="182">
      <c r="F182" s="140"/>
    </row>
    <row r="183">
      <c r="F183" s="140"/>
    </row>
    <row r="184">
      <c r="F184" s="140"/>
    </row>
    <row r="185">
      <c r="F185" s="140"/>
    </row>
    <row r="186">
      <c r="F186" s="140"/>
    </row>
    <row r="187">
      <c r="F187" s="140"/>
    </row>
    <row r="188">
      <c r="F188" s="140"/>
    </row>
    <row r="189">
      <c r="F189" s="140"/>
    </row>
    <row r="190">
      <c r="F190" s="140"/>
    </row>
    <row r="191">
      <c r="F191" s="140"/>
    </row>
    <row r="192">
      <c r="F192" s="140"/>
    </row>
    <row r="193">
      <c r="F193" s="140"/>
    </row>
    <row r="194">
      <c r="F194" s="140"/>
    </row>
    <row r="195">
      <c r="F195" s="140"/>
    </row>
    <row r="196">
      <c r="F196" s="140"/>
    </row>
    <row r="197">
      <c r="F197" s="140"/>
    </row>
    <row r="198">
      <c r="F198" s="140"/>
    </row>
    <row r="199">
      <c r="F199" s="140"/>
    </row>
    <row r="200">
      <c r="F200" s="140"/>
    </row>
    <row r="201">
      <c r="F201" s="140"/>
    </row>
    <row r="202">
      <c r="F202" s="140"/>
    </row>
    <row r="203">
      <c r="F203" s="140"/>
    </row>
    <row r="204">
      <c r="F204" s="140"/>
    </row>
    <row r="205">
      <c r="F205" s="140"/>
    </row>
    <row r="206">
      <c r="F206" s="140"/>
    </row>
    <row r="207">
      <c r="F207" s="140"/>
    </row>
    <row r="208">
      <c r="F208" s="140"/>
    </row>
    <row r="209">
      <c r="F209" s="140"/>
    </row>
    <row r="210">
      <c r="F210" s="140"/>
    </row>
    <row r="211">
      <c r="F211" s="140"/>
    </row>
    <row r="212">
      <c r="F212" s="140"/>
    </row>
    <row r="213">
      <c r="F213" s="140"/>
    </row>
    <row r="214">
      <c r="F214" s="140"/>
    </row>
    <row r="215">
      <c r="F215" s="140"/>
    </row>
    <row r="216">
      <c r="F216" s="140"/>
    </row>
    <row r="217">
      <c r="F217" s="140"/>
    </row>
    <row r="218">
      <c r="F218" s="140"/>
    </row>
    <row r="219">
      <c r="F219" s="140"/>
    </row>
    <row r="220">
      <c r="F220" s="140"/>
    </row>
    <row r="221">
      <c r="F221" s="140"/>
    </row>
    <row r="222">
      <c r="F222" s="140"/>
    </row>
    <row r="223">
      <c r="F223" s="140"/>
    </row>
    <row r="224">
      <c r="F224" s="140"/>
    </row>
    <row r="225">
      <c r="F225" s="140"/>
    </row>
    <row r="226">
      <c r="F226" s="140"/>
    </row>
    <row r="227">
      <c r="F227" s="140"/>
    </row>
    <row r="228">
      <c r="F228" s="140"/>
    </row>
    <row r="229">
      <c r="F229" s="140"/>
    </row>
    <row r="230">
      <c r="F230" s="140"/>
    </row>
    <row r="231">
      <c r="F231" s="140"/>
    </row>
    <row r="232">
      <c r="F232" s="140"/>
    </row>
    <row r="233">
      <c r="F233" s="140"/>
    </row>
    <row r="234">
      <c r="F234" s="140"/>
    </row>
    <row r="235">
      <c r="F235" s="140"/>
    </row>
    <row r="236">
      <c r="F236" s="140"/>
    </row>
    <row r="237">
      <c r="F237" s="140"/>
    </row>
    <row r="238">
      <c r="F238" s="140"/>
    </row>
    <row r="239">
      <c r="F239" s="140"/>
    </row>
    <row r="240">
      <c r="F240" s="140"/>
    </row>
    <row r="241">
      <c r="F241" s="140"/>
    </row>
    <row r="242">
      <c r="F242" s="140"/>
    </row>
    <row r="243">
      <c r="F243" s="140"/>
    </row>
    <row r="244">
      <c r="F244" s="140"/>
    </row>
    <row r="245">
      <c r="F245" s="140"/>
    </row>
    <row r="246">
      <c r="F246" s="140"/>
    </row>
    <row r="247">
      <c r="F247" s="140"/>
    </row>
    <row r="248">
      <c r="F248" s="140"/>
    </row>
    <row r="249">
      <c r="F249" s="140"/>
    </row>
    <row r="250">
      <c r="F250" s="140"/>
    </row>
    <row r="251">
      <c r="F251" s="140"/>
    </row>
    <row r="252">
      <c r="F252" s="140"/>
    </row>
    <row r="253">
      <c r="F253" s="140"/>
    </row>
    <row r="254">
      <c r="F254" s="140"/>
    </row>
    <row r="255">
      <c r="F255" s="140"/>
    </row>
    <row r="256">
      <c r="F256" s="140"/>
    </row>
    <row r="257">
      <c r="F257" s="140"/>
    </row>
    <row r="258">
      <c r="F258" s="140"/>
    </row>
    <row r="259">
      <c r="F259" s="140"/>
    </row>
    <row r="260">
      <c r="F260" s="140"/>
    </row>
    <row r="261">
      <c r="F261" s="140"/>
    </row>
    <row r="262">
      <c r="F262" s="140"/>
    </row>
    <row r="263">
      <c r="F263" s="140"/>
    </row>
    <row r="264">
      <c r="F264" s="140"/>
    </row>
    <row r="265">
      <c r="F265" s="140"/>
    </row>
    <row r="266">
      <c r="F266" s="140"/>
    </row>
    <row r="267">
      <c r="F267" s="140"/>
    </row>
    <row r="268">
      <c r="F268" s="140"/>
    </row>
    <row r="269">
      <c r="F269" s="140"/>
    </row>
    <row r="270">
      <c r="F270" s="140"/>
    </row>
    <row r="271">
      <c r="F271" s="140"/>
    </row>
    <row r="272">
      <c r="F272" s="140"/>
    </row>
    <row r="273">
      <c r="F273" s="140"/>
    </row>
    <row r="274">
      <c r="F274" s="140"/>
    </row>
    <row r="275">
      <c r="F275" s="140"/>
    </row>
    <row r="276">
      <c r="F276" s="140"/>
    </row>
    <row r="277">
      <c r="F277" s="140"/>
    </row>
    <row r="278">
      <c r="F278" s="140"/>
    </row>
    <row r="279">
      <c r="F279" s="140"/>
    </row>
    <row r="280">
      <c r="F280" s="140"/>
    </row>
    <row r="281">
      <c r="F281" s="140"/>
    </row>
    <row r="282">
      <c r="F282" s="140"/>
    </row>
    <row r="283">
      <c r="F283" s="140"/>
    </row>
    <row r="284">
      <c r="F284" s="140"/>
    </row>
    <row r="285">
      <c r="F285" s="140"/>
    </row>
    <row r="286">
      <c r="F286" s="140"/>
    </row>
    <row r="287">
      <c r="F287" s="140"/>
    </row>
    <row r="288">
      <c r="F288" s="140"/>
    </row>
    <row r="289">
      <c r="F289" s="140"/>
    </row>
    <row r="290">
      <c r="F290" s="140"/>
    </row>
    <row r="291">
      <c r="F291" s="140"/>
    </row>
    <row r="292">
      <c r="F292" s="140"/>
    </row>
    <row r="293">
      <c r="F293" s="140"/>
    </row>
    <row r="294">
      <c r="F294" s="140"/>
    </row>
    <row r="295">
      <c r="F295" s="140"/>
    </row>
    <row r="296">
      <c r="F296" s="140"/>
    </row>
    <row r="297">
      <c r="F297" s="140"/>
    </row>
    <row r="298">
      <c r="F298" s="140"/>
    </row>
    <row r="299">
      <c r="F299" s="140"/>
    </row>
    <row r="300">
      <c r="F300" s="140"/>
    </row>
    <row r="301">
      <c r="F301" s="140"/>
    </row>
    <row r="302">
      <c r="F302" s="140"/>
    </row>
    <row r="303">
      <c r="F303" s="140"/>
    </row>
    <row r="304">
      <c r="F304" s="140"/>
    </row>
    <row r="305">
      <c r="F305" s="140"/>
    </row>
    <row r="306">
      <c r="F306" s="140"/>
    </row>
    <row r="307">
      <c r="F307" s="140"/>
    </row>
    <row r="308">
      <c r="F308" s="140"/>
    </row>
    <row r="309">
      <c r="F309" s="140"/>
    </row>
    <row r="310">
      <c r="F310" s="140"/>
    </row>
    <row r="311">
      <c r="F311" s="140"/>
    </row>
    <row r="312">
      <c r="F312" s="140"/>
    </row>
    <row r="313">
      <c r="F313" s="140"/>
    </row>
    <row r="314">
      <c r="F314" s="140"/>
    </row>
    <row r="315">
      <c r="F315" s="140"/>
    </row>
    <row r="316">
      <c r="F316" s="140"/>
    </row>
    <row r="317">
      <c r="F317" s="140"/>
    </row>
    <row r="318">
      <c r="F318" s="140"/>
    </row>
    <row r="319">
      <c r="F319" s="140"/>
    </row>
    <row r="320">
      <c r="F320" s="140"/>
    </row>
    <row r="321">
      <c r="F321" s="140"/>
    </row>
    <row r="322">
      <c r="F322" s="140"/>
    </row>
    <row r="323">
      <c r="F323" s="140"/>
    </row>
    <row r="324">
      <c r="F324" s="140"/>
    </row>
    <row r="325">
      <c r="F325" s="140"/>
    </row>
    <row r="326">
      <c r="F326" s="140"/>
    </row>
    <row r="327">
      <c r="F327" s="140"/>
    </row>
    <row r="328">
      <c r="F328" s="140"/>
    </row>
    <row r="329">
      <c r="F329" s="140"/>
    </row>
    <row r="330">
      <c r="F330" s="140"/>
    </row>
    <row r="331">
      <c r="F331" s="140"/>
    </row>
    <row r="332">
      <c r="F332" s="140"/>
    </row>
    <row r="333">
      <c r="F333" s="140"/>
    </row>
    <row r="334">
      <c r="F334" s="140"/>
    </row>
    <row r="335">
      <c r="F335" s="140"/>
    </row>
    <row r="336">
      <c r="F336" s="140"/>
    </row>
    <row r="337">
      <c r="F337" s="140"/>
    </row>
    <row r="338">
      <c r="F338" s="140"/>
    </row>
    <row r="339">
      <c r="F339" s="140"/>
    </row>
    <row r="340">
      <c r="F340" s="140"/>
    </row>
    <row r="341">
      <c r="F341" s="140"/>
    </row>
    <row r="342">
      <c r="F342" s="140"/>
    </row>
    <row r="343">
      <c r="F343" s="140"/>
    </row>
    <row r="344">
      <c r="F344" s="140"/>
    </row>
    <row r="345">
      <c r="F345" s="140"/>
    </row>
    <row r="346">
      <c r="F346" s="140"/>
    </row>
    <row r="347">
      <c r="F347" s="140"/>
    </row>
    <row r="348">
      <c r="F348" s="140"/>
    </row>
    <row r="349">
      <c r="F349" s="140"/>
    </row>
    <row r="350">
      <c r="F350" s="140"/>
    </row>
    <row r="351">
      <c r="F351" s="140"/>
    </row>
    <row r="352">
      <c r="F352" s="140"/>
    </row>
    <row r="353">
      <c r="F353" s="140"/>
    </row>
    <row r="354">
      <c r="F354" s="140"/>
    </row>
    <row r="355">
      <c r="F355" s="140"/>
    </row>
    <row r="356">
      <c r="F356" s="140"/>
    </row>
    <row r="357">
      <c r="F357" s="140"/>
    </row>
    <row r="358">
      <c r="F358" s="140"/>
    </row>
    <row r="359">
      <c r="F359" s="140"/>
    </row>
    <row r="360">
      <c r="F360" s="140"/>
    </row>
    <row r="361">
      <c r="F361" s="140"/>
    </row>
    <row r="362">
      <c r="F362" s="140"/>
    </row>
    <row r="363">
      <c r="F363" s="140"/>
    </row>
    <row r="364">
      <c r="F364" s="140"/>
    </row>
    <row r="365">
      <c r="F365" s="140"/>
    </row>
    <row r="366">
      <c r="F366" s="140"/>
    </row>
    <row r="367">
      <c r="F367" s="140"/>
    </row>
    <row r="368">
      <c r="F368" s="140"/>
    </row>
    <row r="369">
      <c r="F369" s="140"/>
    </row>
    <row r="370">
      <c r="F370" s="140"/>
    </row>
    <row r="371">
      <c r="F371" s="140"/>
    </row>
    <row r="372">
      <c r="F372" s="140"/>
    </row>
    <row r="373">
      <c r="F373" s="140"/>
    </row>
    <row r="374">
      <c r="F374" s="140"/>
    </row>
    <row r="375">
      <c r="F375" s="140"/>
    </row>
    <row r="376">
      <c r="F376" s="140"/>
    </row>
    <row r="377">
      <c r="F377" s="140"/>
    </row>
    <row r="378">
      <c r="F378" s="140"/>
    </row>
    <row r="379">
      <c r="F379" s="140"/>
    </row>
    <row r="380">
      <c r="F380" s="140"/>
    </row>
    <row r="381">
      <c r="F381" s="140"/>
    </row>
    <row r="382">
      <c r="F382" s="140"/>
    </row>
    <row r="383">
      <c r="F383" s="140"/>
    </row>
    <row r="384">
      <c r="F384" s="140"/>
    </row>
    <row r="385">
      <c r="F385" s="140"/>
    </row>
    <row r="386">
      <c r="F386" s="140"/>
    </row>
    <row r="387">
      <c r="F387" s="140"/>
    </row>
    <row r="388">
      <c r="F388" s="140"/>
    </row>
    <row r="389">
      <c r="F389" s="140"/>
    </row>
    <row r="390">
      <c r="F390" s="140"/>
    </row>
    <row r="391">
      <c r="F391" s="140"/>
    </row>
    <row r="392">
      <c r="F392" s="140"/>
    </row>
    <row r="393">
      <c r="F393" s="140"/>
    </row>
    <row r="394">
      <c r="F394" s="140"/>
    </row>
    <row r="395">
      <c r="F395" s="140"/>
    </row>
    <row r="396">
      <c r="F396" s="140"/>
    </row>
    <row r="397">
      <c r="F397" s="140"/>
    </row>
    <row r="398">
      <c r="F398" s="140"/>
    </row>
    <row r="399">
      <c r="F399" s="140"/>
    </row>
    <row r="400">
      <c r="F400" s="140"/>
    </row>
    <row r="401">
      <c r="F401" s="140"/>
    </row>
    <row r="402">
      <c r="F402" s="140"/>
    </row>
    <row r="403">
      <c r="F403" s="140"/>
    </row>
    <row r="404">
      <c r="F404" s="140"/>
    </row>
    <row r="405">
      <c r="F405" s="140"/>
    </row>
    <row r="406">
      <c r="F406" s="140"/>
    </row>
    <row r="407">
      <c r="F407" s="140"/>
    </row>
    <row r="408">
      <c r="F408" s="140"/>
    </row>
    <row r="409">
      <c r="F409" s="140"/>
    </row>
    <row r="410">
      <c r="F410" s="140"/>
    </row>
    <row r="411">
      <c r="F411" s="140"/>
    </row>
    <row r="412">
      <c r="F412" s="140"/>
    </row>
    <row r="413">
      <c r="F413" s="140"/>
    </row>
    <row r="414">
      <c r="F414" s="140"/>
    </row>
    <row r="415">
      <c r="F415" s="140"/>
    </row>
    <row r="416">
      <c r="F416" s="140"/>
    </row>
    <row r="417">
      <c r="F417" s="140"/>
    </row>
    <row r="418">
      <c r="F418" s="140"/>
    </row>
    <row r="419">
      <c r="F419" s="140"/>
    </row>
    <row r="420">
      <c r="F420" s="140"/>
    </row>
    <row r="421">
      <c r="F421" s="140"/>
    </row>
    <row r="422">
      <c r="F422" s="140"/>
    </row>
    <row r="423">
      <c r="F423" s="140"/>
    </row>
    <row r="424">
      <c r="F424" s="140"/>
    </row>
    <row r="425">
      <c r="F425" s="140"/>
    </row>
    <row r="426">
      <c r="F426" s="140"/>
    </row>
    <row r="427">
      <c r="F427" s="140"/>
    </row>
    <row r="428">
      <c r="F428" s="140"/>
    </row>
    <row r="429">
      <c r="F429" s="140"/>
    </row>
    <row r="430">
      <c r="F430" s="140"/>
    </row>
    <row r="431">
      <c r="F431" s="140"/>
    </row>
    <row r="432">
      <c r="F432" s="140"/>
    </row>
    <row r="433">
      <c r="F433" s="140"/>
    </row>
    <row r="434">
      <c r="F434" s="140"/>
    </row>
    <row r="435">
      <c r="F435" s="140"/>
    </row>
    <row r="436">
      <c r="F436" s="140"/>
    </row>
    <row r="437">
      <c r="F437" s="140"/>
    </row>
    <row r="438">
      <c r="F438" s="140"/>
    </row>
    <row r="439">
      <c r="F439" s="140"/>
    </row>
    <row r="440">
      <c r="F440" s="140"/>
    </row>
    <row r="441">
      <c r="F441" s="140"/>
    </row>
    <row r="442">
      <c r="F442" s="140"/>
    </row>
    <row r="443">
      <c r="F443" s="140"/>
    </row>
    <row r="444">
      <c r="F444" s="140"/>
    </row>
    <row r="445">
      <c r="F445" s="140"/>
    </row>
    <row r="446">
      <c r="F446" s="140"/>
    </row>
    <row r="447">
      <c r="F447" s="140"/>
    </row>
    <row r="448">
      <c r="F448" s="140"/>
    </row>
    <row r="449">
      <c r="F449" s="140"/>
    </row>
    <row r="450">
      <c r="F450" s="140"/>
    </row>
    <row r="451">
      <c r="F451" s="140"/>
    </row>
    <row r="452">
      <c r="F452" s="140"/>
    </row>
    <row r="453">
      <c r="F453" s="140"/>
    </row>
    <row r="454">
      <c r="F454" s="140"/>
    </row>
    <row r="455">
      <c r="F455" s="140"/>
    </row>
    <row r="456">
      <c r="F456" s="140"/>
    </row>
    <row r="457">
      <c r="F457" s="140"/>
    </row>
    <row r="458">
      <c r="F458" s="140"/>
    </row>
    <row r="459">
      <c r="F459" s="140"/>
    </row>
    <row r="460">
      <c r="F460" s="140"/>
    </row>
    <row r="461">
      <c r="F461" s="140"/>
    </row>
    <row r="462">
      <c r="F462" s="140"/>
    </row>
    <row r="463">
      <c r="F463" s="140"/>
    </row>
    <row r="464">
      <c r="F464" s="140"/>
    </row>
    <row r="465">
      <c r="F465" s="140"/>
    </row>
    <row r="466">
      <c r="F466" s="140"/>
    </row>
    <row r="467">
      <c r="F467" s="140"/>
    </row>
    <row r="468">
      <c r="F468" s="140"/>
    </row>
    <row r="469">
      <c r="F469" s="140"/>
    </row>
    <row r="470">
      <c r="F470" s="140"/>
    </row>
    <row r="471">
      <c r="F471" s="140"/>
    </row>
    <row r="472">
      <c r="F472" s="140"/>
    </row>
    <row r="473">
      <c r="F473" s="140"/>
    </row>
    <row r="474">
      <c r="F474" s="140"/>
    </row>
    <row r="475">
      <c r="F475" s="140"/>
    </row>
    <row r="476">
      <c r="F476" s="140"/>
    </row>
    <row r="477">
      <c r="F477" s="140"/>
    </row>
    <row r="478">
      <c r="F478" s="140"/>
    </row>
    <row r="479">
      <c r="F479" s="140"/>
    </row>
    <row r="480">
      <c r="F480" s="140"/>
    </row>
    <row r="481">
      <c r="F481" s="140"/>
    </row>
    <row r="482">
      <c r="F482" s="140"/>
    </row>
    <row r="483">
      <c r="F483" s="140"/>
    </row>
    <row r="484">
      <c r="F484" s="140"/>
    </row>
    <row r="485">
      <c r="F485" s="140"/>
    </row>
    <row r="486">
      <c r="F486" s="140"/>
    </row>
    <row r="487">
      <c r="F487" s="140"/>
    </row>
    <row r="488">
      <c r="F488" s="140"/>
    </row>
    <row r="489">
      <c r="F489" s="140"/>
    </row>
    <row r="490">
      <c r="F490" s="140"/>
    </row>
    <row r="491">
      <c r="F491" s="140"/>
    </row>
    <row r="492">
      <c r="F492" s="140"/>
    </row>
    <row r="493">
      <c r="F493" s="140"/>
    </row>
    <row r="494">
      <c r="F494" s="140"/>
    </row>
    <row r="495">
      <c r="F495" s="140"/>
    </row>
    <row r="496">
      <c r="F496" s="140"/>
    </row>
    <row r="497">
      <c r="F497" s="140"/>
    </row>
    <row r="498">
      <c r="F498" s="140"/>
    </row>
    <row r="499">
      <c r="F499" s="140"/>
    </row>
    <row r="500">
      <c r="F500" s="140"/>
    </row>
    <row r="501">
      <c r="F501" s="140"/>
    </row>
    <row r="502">
      <c r="F502" s="140"/>
    </row>
    <row r="503">
      <c r="F503" s="140"/>
    </row>
    <row r="504">
      <c r="F504" s="140"/>
    </row>
    <row r="505">
      <c r="F505" s="140"/>
    </row>
    <row r="506">
      <c r="F506" s="140"/>
    </row>
    <row r="507">
      <c r="F507" s="140"/>
    </row>
    <row r="508">
      <c r="F508" s="140"/>
    </row>
    <row r="509">
      <c r="F509" s="140"/>
    </row>
    <row r="510">
      <c r="F510" s="140"/>
    </row>
    <row r="511">
      <c r="F511" s="140"/>
    </row>
    <row r="512">
      <c r="F512" s="140"/>
    </row>
    <row r="513">
      <c r="F513" s="140"/>
    </row>
    <row r="514">
      <c r="F514" s="140"/>
    </row>
    <row r="515">
      <c r="F515" s="140"/>
    </row>
    <row r="516">
      <c r="F516" s="140"/>
    </row>
    <row r="517">
      <c r="F517" s="140"/>
    </row>
    <row r="518">
      <c r="F518" s="140"/>
    </row>
    <row r="519">
      <c r="F519" s="140"/>
    </row>
    <row r="520">
      <c r="F520" s="140"/>
    </row>
    <row r="521">
      <c r="F521" s="140"/>
    </row>
    <row r="522">
      <c r="F522" s="140"/>
    </row>
    <row r="523">
      <c r="F523" s="140"/>
    </row>
    <row r="524">
      <c r="F524" s="140"/>
    </row>
    <row r="525">
      <c r="F525" s="140"/>
    </row>
    <row r="526">
      <c r="F526" s="140"/>
    </row>
    <row r="527">
      <c r="F527" s="140"/>
    </row>
    <row r="528">
      <c r="F528" s="140"/>
    </row>
    <row r="529">
      <c r="F529" s="140"/>
    </row>
    <row r="530">
      <c r="F530" s="140"/>
    </row>
    <row r="531">
      <c r="F531" s="140"/>
    </row>
    <row r="532">
      <c r="F532" s="140"/>
    </row>
    <row r="533">
      <c r="F533" s="140"/>
    </row>
    <row r="534">
      <c r="F534" s="140"/>
    </row>
    <row r="535">
      <c r="F535" s="140"/>
    </row>
    <row r="536">
      <c r="F536" s="140"/>
    </row>
    <row r="537">
      <c r="F537" s="140"/>
    </row>
    <row r="538">
      <c r="F538" s="140"/>
    </row>
    <row r="539">
      <c r="F539" s="140"/>
    </row>
    <row r="540">
      <c r="F540" s="140"/>
    </row>
    <row r="541">
      <c r="F541" s="140"/>
    </row>
    <row r="542">
      <c r="F542" s="140"/>
    </row>
    <row r="543">
      <c r="F543" s="140"/>
    </row>
    <row r="544">
      <c r="F544" s="140"/>
    </row>
    <row r="545">
      <c r="F545" s="140"/>
    </row>
    <row r="546">
      <c r="F546" s="140"/>
    </row>
    <row r="547">
      <c r="F547" s="140"/>
    </row>
    <row r="548">
      <c r="F548" s="140"/>
    </row>
    <row r="549">
      <c r="F549" s="140"/>
    </row>
    <row r="550">
      <c r="F550" s="140"/>
    </row>
    <row r="551">
      <c r="F551" s="140"/>
    </row>
    <row r="552">
      <c r="F552" s="140"/>
    </row>
    <row r="553">
      <c r="F553" s="140"/>
    </row>
    <row r="554">
      <c r="F554" s="140"/>
    </row>
    <row r="555">
      <c r="F555" s="140"/>
    </row>
    <row r="556">
      <c r="F556" s="140"/>
    </row>
    <row r="557">
      <c r="F557" s="140"/>
    </row>
    <row r="558">
      <c r="F558" s="140"/>
    </row>
    <row r="559">
      <c r="F559" s="140"/>
    </row>
    <row r="560">
      <c r="F560" s="140"/>
    </row>
    <row r="561">
      <c r="F561" s="140"/>
    </row>
    <row r="562">
      <c r="F562" s="140"/>
    </row>
    <row r="563">
      <c r="F563" s="140"/>
    </row>
    <row r="564">
      <c r="F564" s="140"/>
    </row>
    <row r="565">
      <c r="F565" s="140"/>
    </row>
    <row r="566">
      <c r="F566" s="140"/>
    </row>
    <row r="567">
      <c r="F567" s="140"/>
    </row>
    <row r="568">
      <c r="F568" s="140"/>
    </row>
    <row r="569">
      <c r="F569" s="140"/>
    </row>
    <row r="570">
      <c r="F570" s="140"/>
    </row>
    <row r="571">
      <c r="F571" s="140"/>
    </row>
    <row r="572">
      <c r="F572" s="140"/>
    </row>
    <row r="573">
      <c r="F573" s="140"/>
    </row>
    <row r="574">
      <c r="F574" s="140"/>
    </row>
    <row r="575">
      <c r="F575" s="140"/>
    </row>
    <row r="576">
      <c r="F576" s="140"/>
    </row>
    <row r="577">
      <c r="F577" s="140"/>
    </row>
    <row r="578">
      <c r="F578" s="140"/>
    </row>
    <row r="579">
      <c r="F579" s="140"/>
    </row>
    <row r="580">
      <c r="F580" s="140"/>
    </row>
    <row r="581">
      <c r="F581" s="140"/>
    </row>
    <row r="582">
      <c r="F582" s="140"/>
    </row>
    <row r="583">
      <c r="F583" s="140"/>
    </row>
    <row r="584">
      <c r="F584" s="140"/>
    </row>
    <row r="585">
      <c r="F585" s="140"/>
    </row>
    <row r="586">
      <c r="F586" s="140"/>
    </row>
    <row r="587">
      <c r="F587" s="140"/>
    </row>
    <row r="588">
      <c r="F588" s="140"/>
    </row>
    <row r="589">
      <c r="F589" s="140"/>
    </row>
    <row r="590">
      <c r="F590" s="140"/>
    </row>
    <row r="591">
      <c r="F591" s="140"/>
    </row>
    <row r="592">
      <c r="F592" s="140"/>
    </row>
    <row r="593">
      <c r="F593" s="140"/>
    </row>
    <row r="594">
      <c r="F594" s="140"/>
    </row>
    <row r="595">
      <c r="F595" s="140"/>
    </row>
    <row r="596">
      <c r="F596" s="140"/>
    </row>
    <row r="597">
      <c r="F597" s="140"/>
    </row>
    <row r="598">
      <c r="F598" s="140"/>
    </row>
    <row r="599">
      <c r="F599" s="140"/>
    </row>
    <row r="600">
      <c r="F600" s="140"/>
    </row>
    <row r="601">
      <c r="F601" s="140"/>
    </row>
    <row r="602">
      <c r="F602" s="140"/>
    </row>
    <row r="603">
      <c r="F603" s="140"/>
    </row>
    <row r="604">
      <c r="F604" s="140"/>
    </row>
    <row r="605">
      <c r="F605" s="140"/>
    </row>
    <row r="606">
      <c r="F606" s="140"/>
    </row>
    <row r="607">
      <c r="F607" s="140"/>
    </row>
    <row r="608">
      <c r="F608" s="140"/>
    </row>
    <row r="609">
      <c r="F609" s="140"/>
    </row>
    <row r="610">
      <c r="F610" s="140"/>
    </row>
    <row r="611">
      <c r="F611" s="140"/>
    </row>
    <row r="612">
      <c r="F612" s="140"/>
    </row>
    <row r="613">
      <c r="F613" s="140"/>
    </row>
    <row r="614">
      <c r="F614" s="140"/>
    </row>
    <row r="615">
      <c r="F615" s="140"/>
    </row>
    <row r="616">
      <c r="F616" s="140"/>
    </row>
    <row r="617">
      <c r="F617" s="140"/>
    </row>
    <row r="618">
      <c r="F618" s="140"/>
    </row>
    <row r="619">
      <c r="F619" s="140"/>
    </row>
    <row r="620">
      <c r="F620" s="140"/>
    </row>
    <row r="621">
      <c r="F621" s="140"/>
    </row>
    <row r="622">
      <c r="F622" s="140"/>
    </row>
    <row r="623">
      <c r="F623" s="140"/>
    </row>
    <row r="624">
      <c r="F624" s="140"/>
    </row>
    <row r="625">
      <c r="F625" s="140"/>
    </row>
    <row r="626">
      <c r="F626" s="140"/>
    </row>
    <row r="627">
      <c r="F627" s="140"/>
    </row>
    <row r="628">
      <c r="F628" s="140"/>
    </row>
    <row r="629">
      <c r="F629" s="140"/>
    </row>
    <row r="630">
      <c r="F630" s="140"/>
    </row>
    <row r="631">
      <c r="F631" s="140"/>
    </row>
    <row r="632">
      <c r="F632" s="140"/>
    </row>
    <row r="633">
      <c r="F633" s="140"/>
    </row>
    <row r="634">
      <c r="F634" s="140"/>
    </row>
    <row r="635">
      <c r="F635" s="140"/>
    </row>
    <row r="636">
      <c r="F636" s="140"/>
    </row>
    <row r="637">
      <c r="F637" s="140"/>
    </row>
    <row r="638">
      <c r="F638" s="140"/>
    </row>
    <row r="639">
      <c r="F639" s="140"/>
    </row>
    <row r="640">
      <c r="F640" s="140"/>
    </row>
    <row r="641">
      <c r="F641" s="140"/>
    </row>
    <row r="642">
      <c r="F642" s="140"/>
    </row>
    <row r="643">
      <c r="F643" s="140"/>
    </row>
    <row r="644">
      <c r="F644" s="140"/>
    </row>
    <row r="645">
      <c r="F645" s="140"/>
    </row>
    <row r="646">
      <c r="F646" s="140"/>
    </row>
    <row r="647">
      <c r="F647" s="140"/>
    </row>
    <row r="648">
      <c r="F648" s="140"/>
    </row>
    <row r="649">
      <c r="F649" s="140"/>
    </row>
    <row r="650">
      <c r="F650" s="140"/>
    </row>
    <row r="651">
      <c r="F651" s="140"/>
    </row>
    <row r="652">
      <c r="F652" s="140"/>
    </row>
    <row r="653">
      <c r="F653" s="140"/>
    </row>
    <row r="654">
      <c r="F654" s="140"/>
    </row>
    <row r="655">
      <c r="F655" s="140"/>
    </row>
    <row r="656">
      <c r="F656" s="140"/>
    </row>
    <row r="657">
      <c r="F657" s="140"/>
    </row>
    <row r="658">
      <c r="F658" s="140"/>
    </row>
    <row r="659">
      <c r="F659" s="140"/>
    </row>
    <row r="660">
      <c r="F660" s="140"/>
    </row>
    <row r="661">
      <c r="F661" s="140"/>
    </row>
    <row r="662">
      <c r="F662" s="140"/>
    </row>
    <row r="663">
      <c r="F663" s="140"/>
    </row>
    <row r="664">
      <c r="F664" s="140"/>
    </row>
    <row r="665">
      <c r="F665" s="140"/>
    </row>
    <row r="666">
      <c r="F666" s="140"/>
    </row>
    <row r="667">
      <c r="F667" s="140"/>
    </row>
    <row r="668">
      <c r="F668" s="140"/>
    </row>
    <row r="669">
      <c r="F669" s="140"/>
    </row>
    <row r="670">
      <c r="F670" s="140"/>
    </row>
    <row r="671">
      <c r="F671" s="140"/>
    </row>
    <row r="672">
      <c r="F672" s="140"/>
    </row>
    <row r="673">
      <c r="F673" s="140"/>
    </row>
    <row r="674">
      <c r="F674" s="140"/>
    </row>
    <row r="675">
      <c r="F675" s="140"/>
    </row>
    <row r="676">
      <c r="F676" s="140"/>
    </row>
    <row r="677">
      <c r="F677" s="140"/>
    </row>
    <row r="678">
      <c r="F678" s="140"/>
    </row>
    <row r="679">
      <c r="F679" s="140"/>
    </row>
    <row r="680">
      <c r="F680" s="140"/>
    </row>
    <row r="681">
      <c r="F681" s="140"/>
    </row>
    <row r="682">
      <c r="F682" s="140"/>
    </row>
    <row r="683">
      <c r="F683" s="140"/>
    </row>
    <row r="684">
      <c r="F684" s="140"/>
    </row>
    <row r="685">
      <c r="F685" s="140"/>
    </row>
    <row r="686">
      <c r="F686" s="140"/>
    </row>
    <row r="687">
      <c r="F687" s="140"/>
    </row>
    <row r="688">
      <c r="F688" s="140"/>
    </row>
    <row r="689">
      <c r="F689" s="140"/>
    </row>
    <row r="690">
      <c r="F690" s="140"/>
    </row>
    <row r="691">
      <c r="F691" s="140"/>
    </row>
    <row r="692">
      <c r="F692" s="140"/>
    </row>
    <row r="693">
      <c r="F693" s="140"/>
    </row>
    <row r="694">
      <c r="F694" s="140"/>
    </row>
    <row r="695">
      <c r="F695" s="140"/>
    </row>
    <row r="696">
      <c r="F696" s="140"/>
    </row>
    <row r="697">
      <c r="F697" s="140"/>
    </row>
    <row r="698">
      <c r="F698" s="140"/>
    </row>
    <row r="699">
      <c r="F699" s="140"/>
    </row>
    <row r="700">
      <c r="F700" s="140"/>
    </row>
    <row r="701">
      <c r="F701" s="140"/>
    </row>
    <row r="702">
      <c r="F702" s="140"/>
    </row>
    <row r="703">
      <c r="F703" s="140"/>
    </row>
    <row r="704">
      <c r="F704" s="140"/>
    </row>
    <row r="705">
      <c r="F705" s="140"/>
    </row>
    <row r="706">
      <c r="F706" s="140"/>
    </row>
    <row r="707">
      <c r="F707" s="140"/>
    </row>
    <row r="708">
      <c r="F708" s="140"/>
    </row>
    <row r="709">
      <c r="F709" s="140"/>
    </row>
    <row r="710">
      <c r="F710" s="140"/>
    </row>
    <row r="711">
      <c r="F711" s="140"/>
    </row>
    <row r="712">
      <c r="F712" s="140"/>
    </row>
    <row r="713">
      <c r="F713" s="140"/>
    </row>
    <row r="714">
      <c r="F714" s="140"/>
    </row>
    <row r="715">
      <c r="F715" s="140"/>
    </row>
    <row r="716">
      <c r="F716" s="140"/>
    </row>
    <row r="717">
      <c r="F717" s="140"/>
    </row>
    <row r="718">
      <c r="F718" s="140"/>
    </row>
    <row r="719">
      <c r="F719" s="140"/>
    </row>
    <row r="720">
      <c r="F720" s="140"/>
    </row>
    <row r="721">
      <c r="F721" s="140"/>
    </row>
    <row r="722">
      <c r="F722" s="140"/>
    </row>
    <row r="723">
      <c r="F723" s="140"/>
    </row>
    <row r="724">
      <c r="F724" s="140"/>
    </row>
    <row r="725">
      <c r="F725" s="140"/>
    </row>
    <row r="726">
      <c r="F726" s="140"/>
    </row>
    <row r="727">
      <c r="F727" s="140"/>
    </row>
    <row r="728">
      <c r="F728" s="140"/>
    </row>
    <row r="729">
      <c r="F729" s="140"/>
    </row>
    <row r="730">
      <c r="F730" s="140"/>
    </row>
    <row r="731">
      <c r="F731" s="140"/>
    </row>
    <row r="732">
      <c r="F732" s="140"/>
    </row>
    <row r="733">
      <c r="F733" s="140"/>
    </row>
    <row r="734">
      <c r="F734" s="140"/>
    </row>
    <row r="735">
      <c r="F735" s="140"/>
    </row>
    <row r="736">
      <c r="F736" s="140"/>
    </row>
    <row r="737">
      <c r="F737" s="140"/>
    </row>
    <row r="738">
      <c r="F738" s="140"/>
    </row>
    <row r="739">
      <c r="F739" s="140"/>
    </row>
    <row r="740">
      <c r="F740" s="140"/>
    </row>
    <row r="741">
      <c r="F741" s="140"/>
    </row>
    <row r="742">
      <c r="F742" s="140"/>
    </row>
    <row r="743">
      <c r="F743" s="140"/>
    </row>
    <row r="744">
      <c r="F744" s="140"/>
    </row>
    <row r="745">
      <c r="F745" s="140"/>
    </row>
    <row r="746">
      <c r="F746" s="140"/>
    </row>
    <row r="747">
      <c r="F747" s="140"/>
    </row>
    <row r="748">
      <c r="F748" s="140"/>
    </row>
    <row r="749">
      <c r="F749" s="140"/>
    </row>
    <row r="750">
      <c r="F750" s="140"/>
    </row>
    <row r="751">
      <c r="F751" s="140"/>
    </row>
    <row r="752">
      <c r="F752" s="140"/>
    </row>
    <row r="753">
      <c r="F753" s="140"/>
    </row>
    <row r="754">
      <c r="F754" s="140"/>
    </row>
    <row r="755">
      <c r="F755" s="140"/>
    </row>
    <row r="756">
      <c r="F756" s="140"/>
    </row>
    <row r="757">
      <c r="F757" s="140"/>
    </row>
    <row r="758">
      <c r="F758" s="140"/>
    </row>
    <row r="759">
      <c r="F759" s="140"/>
    </row>
    <row r="760">
      <c r="F760" s="140"/>
    </row>
    <row r="761">
      <c r="F761" s="140"/>
    </row>
    <row r="762">
      <c r="F762" s="140"/>
    </row>
    <row r="763">
      <c r="F763" s="140"/>
    </row>
    <row r="764">
      <c r="F764" s="140"/>
    </row>
    <row r="765">
      <c r="F765" s="140"/>
    </row>
    <row r="766">
      <c r="F766" s="140"/>
    </row>
    <row r="767">
      <c r="F767" s="140"/>
    </row>
    <row r="768">
      <c r="F768" s="140"/>
    </row>
    <row r="769">
      <c r="F769" s="140"/>
    </row>
    <row r="770">
      <c r="F770" s="140"/>
    </row>
    <row r="771">
      <c r="F771" s="140"/>
    </row>
    <row r="772">
      <c r="F772" s="140"/>
    </row>
    <row r="773">
      <c r="F773" s="140"/>
    </row>
    <row r="774">
      <c r="F774" s="140"/>
    </row>
    <row r="775">
      <c r="F775" s="140"/>
    </row>
    <row r="776">
      <c r="F776" s="140"/>
    </row>
    <row r="777">
      <c r="F777" s="140"/>
    </row>
    <row r="778">
      <c r="F778" s="140"/>
    </row>
    <row r="779">
      <c r="F779" s="140"/>
    </row>
    <row r="780">
      <c r="F780" s="140"/>
    </row>
    <row r="781">
      <c r="F781" s="140"/>
    </row>
    <row r="782">
      <c r="F782" s="140"/>
    </row>
    <row r="783">
      <c r="F783" s="140"/>
    </row>
    <row r="784">
      <c r="F784" s="140"/>
    </row>
    <row r="785">
      <c r="F785" s="140"/>
    </row>
    <row r="786">
      <c r="F786" s="140"/>
    </row>
    <row r="787">
      <c r="F787" s="140"/>
    </row>
    <row r="788">
      <c r="F788" s="140"/>
    </row>
    <row r="789">
      <c r="F789" s="140"/>
    </row>
    <row r="790">
      <c r="F790" s="140"/>
    </row>
    <row r="791">
      <c r="F791" s="140"/>
    </row>
    <row r="792">
      <c r="F792" s="140"/>
    </row>
    <row r="793">
      <c r="F793" s="140"/>
    </row>
    <row r="794">
      <c r="F794" s="140"/>
    </row>
    <row r="795">
      <c r="F795" s="140"/>
    </row>
    <row r="796">
      <c r="F796" s="140"/>
    </row>
    <row r="797">
      <c r="F797" s="140"/>
    </row>
    <row r="798">
      <c r="F798" s="140"/>
    </row>
    <row r="799">
      <c r="F799" s="140"/>
    </row>
    <row r="800">
      <c r="F800" s="140"/>
    </row>
    <row r="801">
      <c r="F801" s="140"/>
    </row>
    <row r="802">
      <c r="F802" s="140"/>
    </row>
    <row r="803">
      <c r="F803" s="140"/>
    </row>
    <row r="804">
      <c r="F804" s="140"/>
    </row>
    <row r="805">
      <c r="F805" s="140"/>
    </row>
    <row r="806">
      <c r="F806" s="140"/>
    </row>
    <row r="807">
      <c r="F807" s="140"/>
    </row>
    <row r="808">
      <c r="F808" s="140"/>
    </row>
    <row r="809">
      <c r="F809" s="140"/>
    </row>
    <row r="810">
      <c r="F810" s="140"/>
    </row>
    <row r="811">
      <c r="F811" s="140"/>
    </row>
    <row r="812">
      <c r="F812" s="140"/>
    </row>
    <row r="813">
      <c r="F813" s="140"/>
    </row>
    <row r="814">
      <c r="F814" s="140"/>
    </row>
    <row r="815">
      <c r="F815" s="140"/>
    </row>
    <row r="816">
      <c r="F816" s="140"/>
    </row>
    <row r="817">
      <c r="F817" s="140"/>
    </row>
    <row r="818">
      <c r="F818" s="140"/>
    </row>
    <row r="819">
      <c r="F819" s="140"/>
    </row>
    <row r="820">
      <c r="F820" s="140"/>
    </row>
    <row r="821">
      <c r="F821" s="140"/>
    </row>
    <row r="822">
      <c r="F822" s="140"/>
    </row>
    <row r="823">
      <c r="F823" s="140"/>
    </row>
    <row r="824">
      <c r="F824" s="140"/>
    </row>
    <row r="825">
      <c r="F825" s="140"/>
    </row>
    <row r="826">
      <c r="F826" s="140"/>
    </row>
    <row r="827">
      <c r="F827" s="140"/>
    </row>
    <row r="828">
      <c r="F828" s="140"/>
    </row>
    <row r="829">
      <c r="F829" s="140"/>
    </row>
    <row r="830">
      <c r="F830" s="140"/>
    </row>
    <row r="831">
      <c r="F831" s="140"/>
    </row>
    <row r="832">
      <c r="F832" s="140"/>
    </row>
    <row r="833">
      <c r="F833" s="140"/>
    </row>
    <row r="834">
      <c r="F834" s="140"/>
    </row>
    <row r="835">
      <c r="F835" s="140"/>
    </row>
    <row r="836">
      <c r="F836" s="140"/>
    </row>
    <row r="837">
      <c r="F837" s="140"/>
    </row>
    <row r="838">
      <c r="F838" s="140"/>
    </row>
    <row r="839">
      <c r="F839" s="140"/>
    </row>
    <row r="840">
      <c r="F840" s="140"/>
    </row>
    <row r="841">
      <c r="F841" s="140"/>
    </row>
    <row r="842">
      <c r="F842" s="140"/>
    </row>
    <row r="843">
      <c r="F843" s="140"/>
    </row>
    <row r="844">
      <c r="F844" s="140"/>
    </row>
    <row r="845">
      <c r="F845" s="140"/>
    </row>
    <row r="846">
      <c r="F846" s="140"/>
    </row>
    <row r="847">
      <c r="F847" s="140"/>
    </row>
    <row r="848">
      <c r="F848" s="140"/>
    </row>
    <row r="849">
      <c r="F849" s="140"/>
    </row>
    <row r="850">
      <c r="F850" s="140"/>
    </row>
    <row r="851">
      <c r="F851" s="140"/>
    </row>
    <row r="852">
      <c r="F852" s="140"/>
    </row>
    <row r="853">
      <c r="F853" s="140"/>
    </row>
    <row r="854">
      <c r="F854" s="140"/>
    </row>
    <row r="855">
      <c r="F855" s="140"/>
    </row>
    <row r="856">
      <c r="F856" s="140"/>
    </row>
    <row r="857">
      <c r="F857" s="140"/>
    </row>
    <row r="858">
      <c r="F858" s="140"/>
    </row>
    <row r="859">
      <c r="F859" s="140"/>
    </row>
    <row r="860">
      <c r="F860" s="140"/>
    </row>
    <row r="861">
      <c r="F861" s="140"/>
    </row>
    <row r="862">
      <c r="F862" s="140"/>
    </row>
    <row r="863">
      <c r="F863" s="140"/>
    </row>
    <row r="864">
      <c r="F864" s="140"/>
    </row>
    <row r="865">
      <c r="F865" s="140"/>
    </row>
    <row r="866">
      <c r="F866" s="140"/>
    </row>
    <row r="867">
      <c r="F867" s="140"/>
    </row>
    <row r="868">
      <c r="F868" s="140"/>
    </row>
    <row r="869">
      <c r="F869" s="140"/>
    </row>
    <row r="870">
      <c r="F870" s="140"/>
    </row>
    <row r="871">
      <c r="F871" s="140"/>
    </row>
    <row r="872">
      <c r="F872" s="140"/>
    </row>
    <row r="873">
      <c r="F873" s="140"/>
    </row>
    <row r="874">
      <c r="F874" s="140"/>
    </row>
    <row r="875">
      <c r="F875" s="140"/>
    </row>
    <row r="876">
      <c r="F876" s="140"/>
    </row>
    <row r="877">
      <c r="F877" s="140"/>
    </row>
    <row r="878">
      <c r="F878" s="140"/>
    </row>
    <row r="879">
      <c r="F879" s="140"/>
    </row>
    <row r="880">
      <c r="F880" s="140"/>
    </row>
    <row r="881">
      <c r="F881" s="140"/>
    </row>
    <row r="882">
      <c r="F882" s="140"/>
    </row>
    <row r="883">
      <c r="F883" s="140"/>
    </row>
    <row r="884">
      <c r="F884" s="140"/>
    </row>
    <row r="885">
      <c r="F885" s="140"/>
    </row>
    <row r="886">
      <c r="F886" s="140"/>
    </row>
    <row r="887">
      <c r="F887" s="140"/>
    </row>
    <row r="888">
      <c r="F888" s="140"/>
    </row>
    <row r="889">
      <c r="F889" s="140"/>
    </row>
    <row r="890">
      <c r="F890" s="140"/>
    </row>
    <row r="891">
      <c r="F891" s="140"/>
    </row>
    <row r="892">
      <c r="F892" s="140"/>
    </row>
    <row r="893">
      <c r="F893" s="140"/>
    </row>
    <row r="894">
      <c r="F894" s="140"/>
    </row>
    <row r="895">
      <c r="F895" s="140"/>
    </row>
    <row r="896">
      <c r="F896" s="140"/>
    </row>
    <row r="897">
      <c r="F897" s="140"/>
    </row>
    <row r="898">
      <c r="F898" s="140"/>
    </row>
    <row r="899">
      <c r="F899" s="140"/>
    </row>
    <row r="900">
      <c r="F900" s="140"/>
    </row>
    <row r="901">
      <c r="F901" s="140"/>
    </row>
    <row r="902">
      <c r="F902" s="140"/>
    </row>
    <row r="903">
      <c r="F903" s="140"/>
    </row>
    <row r="904">
      <c r="F904" s="140"/>
    </row>
    <row r="905">
      <c r="F905" s="140"/>
    </row>
    <row r="906">
      <c r="F906" s="140"/>
    </row>
    <row r="907">
      <c r="F907" s="140"/>
    </row>
    <row r="908">
      <c r="F908" s="140"/>
    </row>
    <row r="909">
      <c r="F909" s="140"/>
    </row>
    <row r="910">
      <c r="F910" s="140"/>
    </row>
    <row r="911">
      <c r="F911" s="140"/>
    </row>
    <row r="912">
      <c r="F912" s="140"/>
    </row>
    <row r="913">
      <c r="F913" s="140"/>
    </row>
    <row r="914">
      <c r="F914" s="140"/>
    </row>
    <row r="915">
      <c r="F915" s="140"/>
    </row>
    <row r="916">
      <c r="F916" s="140"/>
    </row>
    <row r="917">
      <c r="F917" s="140"/>
    </row>
    <row r="918">
      <c r="F918" s="140"/>
    </row>
    <row r="919">
      <c r="F919" s="140"/>
    </row>
    <row r="920">
      <c r="F920" s="140"/>
    </row>
    <row r="921">
      <c r="F921" s="140"/>
    </row>
    <row r="922">
      <c r="F922" s="140"/>
    </row>
    <row r="923">
      <c r="F923" s="140"/>
    </row>
    <row r="924">
      <c r="F924" s="140"/>
    </row>
    <row r="925">
      <c r="F925" s="140"/>
    </row>
    <row r="926">
      <c r="F926" s="140"/>
    </row>
    <row r="927">
      <c r="F927" s="140"/>
    </row>
    <row r="928">
      <c r="F928" s="140"/>
    </row>
    <row r="929">
      <c r="F929" s="140"/>
    </row>
    <row r="930">
      <c r="F930" s="140"/>
    </row>
    <row r="931">
      <c r="F931" s="140"/>
    </row>
    <row r="932">
      <c r="F932" s="140"/>
    </row>
    <row r="933">
      <c r="F933" s="140"/>
    </row>
    <row r="934">
      <c r="F934" s="140"/>
    </row>
    <row r="935">
      <c r="F935" s="140"/>
    </row>
    <row r="936">
      <c r="F936" s="140"/>
    </row>
    <row r="937">
      <c r="F937" s="140"/>
    </row>
    <row r="938">
      <c r="F938" s="140"/>
    </row>
    <row r="939">
      <c r="F939" s="140"/>
    </row>
    <row r="940">
      <c r="F940" s="140"/>
    </row>
    <row r="941">
      <c r="F941" s="140"/>
    </row>
    <row r="942">
      <c r="F942" s="140"/>
    </row>
    <row r="943">
      <c r="F943" s="140"/>
    </row>
    <row r="944">
      <c r="F944" s="140"/>
    </row>
    <row r="945">
      <c r="F945" s="140"/>
    </row>
    <row r="946">
      <c r="F946" s="140"/>
    </row>
    <row r="947">
      <c r="F947" s="140"/>
    </row>
    <row r="948">
      <c r="F948" s="140"/>
    </row>
    <row r="949">
      <c r="F949" s="140"/>
    </row>
    <row r="950">
      <c r="F950" s="140"/>
    </row>
    <row r="951">
      <c r="F951" s="140"/>
    </row>
    <row r="952">
      <c r="F952" s="140"/>
    </row>
    <row r="953">
      <c r="F953" s="140"/>
    </row>
    <row r="954">
      <c r="F954" s="140"/>
    </row>
    <row r="955">
      <c r="F955" s="140"/>
    </row>
    <row r="956">
      <c r="F956" s="140"/>
    </row>
    <row r="957">
      <c r="F957" s="140"/>
    </row>
    <row r="958">
      <c r="F958" s="140"/>
    </row>
    <row r="959">
      <c r="F959" s="140"/>
    </row>
    <row r="960">
      <c r="F960" s="140"/>
    </row>
    <row r="961">
      <c r="F961" s="140"/>
    </row>
    <row r="962">
      <c r="F962" s="140"/>
    </row>
    <row r="963">
      <c r="F963" s="140"/>
    </row>
    <row r="964">
      <c r="F964" s="140"/>
    </row>
    <row r="965">
      <c r="F965" s="140"/>
    </row>
    <row r="966">
      <c r="F966" s="140"/>
    </row>
    <row r="967">
      <c r="F967" s="140"/>
    </row>
    <row r="968">
      <c r="F968" s="140"/>
    </row>
    <row r="969">
      <c r="F969" s="140"/>
    </row>
    <row r="970">
      <c r="F970" s="140"/>
    </row>
    <row r="971">
      <c r="F971" s="140"/>
    </row>
    <row r="972">
      <c r="F972" s="140"/>
    </row>
    <row r="973">
      <c r="F973" s="140"/>
    </row>
    <row r="974">
      <c r="F974" s="140"/>
    </row>
    <row r="975">
      <c r="F975" s="140"/>
    </row>
    <row r="976">
      <c r="F976" s="140"/>
    </row>
    <row r="977">
      <c r="F977" s="140"/>
    </row>
    <row r="978">
      <c r="F978" s="140"/>
    </row>
    <row r="979">
      <c r="F979" s="140"/>
    </row>
    <row r="980">
      <c r="F980" s="140"/>
    </row>
    <row r="981">
      <c r="F981" s="140"/>
    </row>
    <row r="982">
      <c r="F982" s="140"/>
    </row>
    <row r="983">
      <c r="F983" s="140"/>
    </row>
    <row r="984">
      <c r="F984" s="140"/>
    </row>
    <row r="985">
      <c r="F985" s="140"/>
    </row>
    <row r="986">
      <c r="F986" s="140"/>
    </row>
    <row r="987">
      <c r="F987" s="140"/>
    </row>
    <row r="988">
      <c r="F988" s="140"/>
    </row>
    <row r="989">
      <c r="F989" s="140"/>
    </row>
    <row r="990">
      <c r="F990" s="140"/>
    </row>
    <row r="991">
      <c r="F991" s="140"/>
    </row>
    <row r="992">
      <c r="F992" s="140"/>
    </row>
    <row r="993">
      <c r="F993" s="140"/>
    </row>
    <row r="994">
      <c r="F994" s="140"/>
    </row>
    <row r="995">
      <c r="F995" s="140"/>
    </row>
    <row r="996">
      <c r="F996" s="140"/>
    </row>
    <row r="997">
      <c r="F997" s="140"/>
    </row>
    <row r="998">
      <c r="F998" s="140"/>
    </row>
    <row r="999">
      <c r="F999" s="140"/>
    </row>
    <row r="1000">
      <c r="F1000" s="140"/>
    </row>
    <row r="1001">
      <c r="F1001" s="140"/>
    </row>
    <row r="1002">
      <c r="F1002" s="140"/>
    </row>
  </sheetData>
  <autoFilter ref="$B$2:$I$63"/>
  <hyperlinks>
    <hyperlink r:id="rId1" ref="C1"/>
    <hyperlink r:id="rId2" ref="G2"/>
    <hyperlink r:id="rId3" ref="H2"/>
    <hyperlink r:id="rId4" ref="I2"/>
  </hyperlinks>
  <drawing r:id="rId5"/>
</worksheet>
</file>