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curie.sharepoint.com/sites/PhDPostdocs/Documents partages/01.Articles/In_Preparation/A2_OptoBetaCar/Figures/Figure3_yPH554(b-carotene)/"/>
    </mc:Choice>
  </mc:AlternateContent>
  <xr:revisionPtr revIDLastSave="2" documentId="13_ncr:1_{75B17DD8-29D0-6A4A-BF1D-FD751749FA03}" xr6:coauthVersionLast="46" xr6:coauthVersionMax="46" xr10:uidLastSave="{56F38E77-B3FD-A841-B21E-933C5943E3AF}"/>
  <bookViews>
    <workbookView xWindow="0" yWindow="0" windowWidth="28800" windowHeight="18000" xr2:uid="{D9A3635C-2D5A-494D-9602-8D19CE88F27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AJ4" i="1"/>
  <c r="AJ3" i="1"/>
  <c r="AJ2" i="1"/>
  <c r="I6" i="1"/>
  <c r="S20" i="1"/>
  <c r="R20" i="1"/>
  <c r="S19" i="1"/>
  <c r="S6" i="1" s="1"/>
  <c r="R19" i="1"/>
  <c r="S18" i="1"/>
  <c r="R18" i="1"/>
  <c r="V17" i="1"/>
  <c r="P17" i="1"/>
  <c r="V16" i="1"/>
  <c r="P16" i="1"/>
  <c r="V15" i="1"/>
  <c r="V4" i="1" s="1"/>
  <c r="P15" i="1"/>
  <c r="V14" i="1"/>
  <c r="P14" i="1"/>
  <c r="P5" i="1" s="1"/>
  <c r="AH6" i="1"/>
  <c r="AF6" i="1"/>
  <c r="AE6" i="1"/>
  <c r="AD6" i="1"/>
  <c r="AB6" i="1"/>
  <c r="AA6" i="1"/>
  <c r="Z6" i="1"/>
  <c r="Y6" i="1"/>
  <c r="X6" i="1"/>
  <c r="W6" i="1"/>
  <c r="U6" i="1"/>
  <c r="T6" i="1"/>
  <c r="Q6" i="1"/>
  <c r="O6" i="1"/>
  <c r="N6" i="1"/>
  <c r="L6" i="1"/>
  <c r="K6" i="1"/>
  <c r="J6" i="1"/>
  <c r="H6" i="1"/>
  <c r="G6" i="1"/>
  <c r="F6" i="1"/>
  <c r="E6" i="1"/>
  <c r="D6" i="1"/>
  <c r="C6" i="1"/>
  <c r="AH5" i="1"/>
  <c r="AF5" i="1"/>
  <c r="AE5" i="1"/>
  <c r="AD5" i="1"/>
  <c r="AB5" i="1"/>
  <c r="AA5" i="1"/>
  <c r="Z5" i="1"/>
  <c r="Y5" i="1"/>
  <c r="X5" i="1"/>
  <c r="W5" i="1"/>
  <c r="U5" i="1"/>
  <c r="T5" i="1"/>
  <c r="R5" i="1"/>
  <c r="Q5" i="1"/>
  <c r="O5" i="1"/>
  <c r="N5" i="1"/>
  <c r="L5" i="1"/>
  <c r="K5" i="1"/>
  <c r="J5" i="1"/>
  <c r="I5" i="1"/>
  <c r="H5" i="1"/>
  <c r="G5" i="1"/>
  <c r="F5" i="1"/>
  <c r="E5" i="1"/>
  <c r="D5" i="1"/>
  <c r="C5" i="1"/>
  <c r="AH4" i="1"/>
  <c r="AG4" i="1"/>
  <c r="AF4" i="1"/>
  <c r="AE4" i="1"/>
  <c r="AD4" i="1"/>
  <c r="AC4" i="1"/>
  <c r="AB4" i="1"/>
  <c r="AA4" i="1"/>
  <c r="Z4" i="1"/>
  <c r="Y4" i="1"/>
  <c r="X4" i="1"/>
  <c r="W4" i="1"/>
  <c r="U4" i="1"/>
  <c r="T4" i="1"/>
  <c r="Q4" i="1"/>
  <c r="P4" i="1"/>
  <c r="O4" i="1"/>
  <c r="N4" i="1"/>
  <c r="M4" i="1"/>
  <c r="L4" i="1"/>
  <c r="K4" i="1"/>
  <c r="I4" i="1"/>
  <c r="H4" i="1"/>
  <c r="G4" i="1"/>
  <c r="F4" i="1"/>
  <c r="E4" i="1"/>
  <c r="D4" i="1"/>
  <c r="C4" i="1"/>
  <c r="R4" i="1" l="1"/>
  <c r="P6" i="1"/>
  <c r="R6" i="1"/>
  <c r="S4" i="1"/>
  <c r="S5" i="1"/>
  <c r="AG5" i="1"/>
  <c r="AG6" i="1"/>
  <c r="M6" i="1"/>
  <c r="M5" i="1"/>
  <c r="V5" i="1"/>
  <c r="V6" i="1"/>
  <c r="AC5" i="1"/>
  <c r="AC6" i="1"/>
</calcChain>
</file>

<file path=xl/sharedStrings.xml><?xml version="1.0" encoding="utf-8"?>
<sst xmlns="http://schemas.openxmlformats.org/spreadsheetml/2006/main" count="135" uniqueCount="23">
  <si>
    <t>BOX</t>
  </si>
  <si>
    <t>TUB</t>
  </si>
  <si>
    <t>eVOLVER</t>
  </si>
  <si>
    <t>FLASK</t>
  </si>
  <si>
    <t>Tube</t>
  </si>
  <si>
    <t>Flask</t>
  </si>
  <si>
    <t>Container</t>
  </si>
  <si>
    <t>-</t>
  </si>
  <si>
    <t>mL</t>
  </si>
  <si>
    <t>1mL</t>
  </si>
  <si>
    <t>Stir</t>
  </si>
  <si>
    <t>Flat</t>
  </si>
  <si>
    <t>Indented</t>
  </si>
  <si>
    <t>Light</t>
  </si>
  <si>
    <t>Side</t>
  </si>
  <si>
    <t>Side+2</t>
  </si>
  <si>
    <t>Other</t>
  </si>
  <si>
    <t>yPH435</t>
  </si>
  <si>
    <t xml:space="preserve">SD </t>
  </si>
  <si>
    <t>N</t>
  </si>
  <si>
    <t>AVERAGED CONTENT</t>
  </si>
  <si>
    <t>yPH_554</t>
  </si>
  <si>
    <t>Constitutive bcar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</si>
</sst>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1" fontId="1" fillId="0" borderId="0" xfId="0" applyNumberFormat="1" applyFon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6" xfId="0" applyFill="1" applyBorder="1"/>
    <xf numFmtId="0" fontId="0" fillId="3" borderId="7" xfId="0" applyFill="1" applyBorder="1"/>
    <xf numFmtId="0" fontId="1" fillId="4" borderId="11" xfId="0" applyFont="1" applyFill="1" applyBorder="1"/>
    <xf numFmtId="0" fontId="1" fillId="4" borderId="0" xfId="0" applyFont="1" applyFill="1"/>
    <xf numFmtId="0" fontId="1" fillId="4" borderId="7" xfId="0" applyFont="1" applyFill="1" applyBorder="1"/>
    <xf numFmtId="0" fontId="3" fillId="0" borderId="0" xfId="0" applyFont="1" applyAlignment="1">
      <alignment horizontal="right"/>
    </xf>
    <xf numFmtId="0" fontId="4" fillId="5" borderId="7" xfId="0" applyFont="1" applyFill="1" applyBorder="1"/>
    <xf numFmtId="0" fontId="4" fillId="5" borderId="0" xfId="0" applyFont="1" applyFill="1"/>
    <xf numFmtId="0" fontId="0" fillId="6" borderId="7" xfId="0" applyFill="1" applyBorder="1"/>
    <xf numFmtId="0" fontId="0" fillId="6" borderId="11" xfId="0" applyFill="1" applyBorder="1"/>
    <xf numFmtId="0" fontId="0" fillId="6" borderId="0" xfId="0" applyFill="1"/>
    <xf numFmtId="0" fontId="0" fillId="7" borderId="0" xfId="0" applyFill="1"/>
    <xf numFmtId="0" fontId="0" fillId="7" borderId="7" xfId="0" applyFill="1" applyBorder="1"/>
    <xf numFmtId="0" fontId="0" fillId="7" borderId="0" xfId="0" applyFill="1" applyAlignment="1">
      <alignment horizontal="center"/>
    </xf>
    <xf numFmtId="0" fontId="0" fillId="6" borderId="6" xfId="0" applyFill="1" applyBorder="1"/>
    <xf numFmtId="0" fontId="0" fillId="8" borderId="11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0" xfId="0" applyNumberFormat="1"/>
    <xf numFmtId="1" fontId="0" fillId="9" borderId="0" xfId="0" applyNumberFormat="1" applyFill="1"/>
    <xf numFmtId="0" fontId="0" fillId="0" borderId="0" xfId="0" applyFill="1" applyAlignment="1">
      <alignment horizontal="right"/>
    </xf>
    <xf numFmtId="0" fontId="0" fillId="0" borderId="8" xfId="0" applyFill="1" applyBorder="1"/>
    <xf numFmtId="0" fontId="0" fillId="0" borderId="5" xfId="0" applyFill="1" applyBorder="1"/>
    <xf numFmtId="0" fontId="0" fillId="0" borderId="9" xfId="0" applyFill="1" applyBorder="1"/>
    <xf numFmtId="0" fontId="0" fillId="0" borderId="15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0" xfId="0" applyFill="1"/>
    <xf numFmtId="0" fontId="0" fillId="0" borderId="7" xfId="0" applyFill="1" applyBorder="1"/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Border="1"/>
    <xf numFmtId="0" fontId="0" fillId="7" borderId="0" xfId="0" applyFill="1" applyBorder="1"/>
    <xf numFmtId="0" fontId="0" fillId="4" borderId="7" xfId="0" applyFill="1" applyBorder="1"/>
    <xf numFmtId="1" fontId="5" fillId="0" borderId="0" xfId="0" applyNumberFormat="1" applyFon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ylvain/Documents/DOCUMENTS/PhD/INSTITUT%20CURIE%20-%20PREVIOUS%20ONDRIVE%20LOCATION/Team%20Hersen%20-%2001.Articles/In_Preparation/A2_OptoBetaCar/Data/PAPER_EXPS/RYP/Plaq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S4"/>
      <sheetName val="S5"/>
      <sheetName val="S6"/>
      <sheetName val="S7"/>
      <sheetName val="S8"/>
      <sheetName val="S9"/>
      <sheetName val="S10"/>
      <sheetName val="BILAN 554"/>
      <sheetName val="BILAN 551"/>
      <sheetName val="Template"/>
      <sheetName val="Light-FinalOD"/>
      <sheetName val="Light-Bcar"/>
      <sheetName val="S7ERR"/>
      <sheetName val="Onsets"/>
    </sheetNames>
    <sheetDataSet>
      <sheetData sheetId="0"/>
      <sheetData sheetId="1"/>
      <sheetData sheetId="2"/>
      <sheetData sheetId="3"/>
      <sheetData sheetId="4"/>
      <sheetData sheetId="5"/>
      <sheetData sheetId="6">
        <row r="19">
          <cell r="M19">
            <v>291.51755553186172</v>
          </cell>
        </row>
        <row r="20">
          <cell r="M20">
            <v>278.98236005250106</v>
          </cell>
        </row>
        <row r="21">
          <cell r="M21">
            <v>273.21973464255802</v>
          </cell>
        </row>
        <row r="22">
          <cell r="M22">
            <v>312.7263933808274</v>
          </cell>
        </row>
        <row r="24">
          <cell r="M24">
            <v>350.15375429076687</v>
          </cell>
        </row>
        <row r="25">
          <cell r="M25">
            <v>424.88965909188403</v>
          </cell>
        </row>
        <row r="26">
          <cell r="M26">
            <v>418.711174116275</v>
          </cell>
        </row>
      </sheetData>
      <sheetData sheetId="7">
        <row r="38">
          <cell r="M38">
            <v>226.22760372230064</v>
          </cell>
        </row>
        <row r="39">
          <cell r="M39">
            <v>261.87270935081443</v>
          </cell>
        </row>
        <row r="40">
          <cell r="M40">
            <v>247.13939902436209</v>
          </cell>
        </row>
        <row r="51">
          <cell r="M51">
            <v>799.0048454995964</v>
          </cell>
        </row>
        <row r="52">
          <cell r="M52">
            <v>535.62712057780016</v>
          </cell>
        </row>
        <row r="53">
          <cell r="M53">
            <v>528.60371457988549</v>
          </cell>
        </row>
        <row r="55">
          <cell r="M55">
            <v>496.95218097086274</v>
          </cell>
        </row>
        <row r="56">
          <cell r="M56">
            <v>765.59746039109484</v>
          </cell>
        </row>
        <row r="57">
          <cell r="M57">
            <v>481.28813733077703</v>
          </cell>
        </row>
      </sheetData>
      <sheetData sheetId="8"/>
      <sheetData sheetId="9"/>
      <sheetData sheetId="10">
        <row r="7">
          <cell r="D7">
            <v>1068.4044479653282</v>
          </cell>
        </row>
      </sheetData>
      <sheetData sheetId="11"/>
      <sheetData sheetId="12"/>
      <sheetData sheetId="13"/>
      <sheetData sheetId="14"/>
      <sheetData sheetId="15">
        <row r="27">
          <cell r="M27">
            <v>380.5115025843844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A51B2-0C81-D64F-9AD2-18E4843E13D3}">
  <dimension ref="A1:AJ46"/>
  <sheetViews>
    <sheetView tabSelected="1" topLeftCell="P1" zoomScale="75" workbookViewId="0">
      <selection activeCell="AB24" sqref="AB24"/>
    </sheetView>
  </sheetViews>
  <sheetFormatPr baseColWidth="10" defaultRowHeight="16" x14ac:dyDescent="0.2"/>
  <cols>
    <col min="11" max="11" width="11.83203125" customWidth="1"/>
  </cols>
  <sheetData>
    <row r="1" spans="1:36" s="2" customFormat="1" ht="21" x14ac:dyDescent="0.25">
      <c r="A1" s="2" t="s">
        <v>21</v>
      </c>
      <c r="D1" s="3" t="s">
        <v>0</v>
      </c>
      <c r="E1" s="3"/>
      <c r="F1" s="3"/>
      <c r="G1" s="3"/>
      <c r="H1" s="3"/>
      <c r="J1" s="3" t="s">
        <v>1</v>
      </c>
      <c r="K1" s="3"/>
      <c r="L1" s="3"/>
      <c r="M1" s="3"/>
      <c r="O1" s="3" t="s">
        <v>2</v>
      </c>
      <c r="P1" s="3"/>
      <c r="Q1" s="3"/>
      <c r="R1" s="3"/>
      <c r="S1" s="3"/>
      <c r="T1" s="3"/>
      <c r="U1" s="3"/>
      <c r="V1" s="3"/>
      <c r="W1" s="3"/>
      <c r="X1" s="3"/>
      <c r="Z1" s="3" t="s">
        <v>3</v>
      </c>
      <c r="AA1" s="3"/>
      <c r="AB1" s="3"/>
      <c r="AC1" s="3"/>
      <c r="AD1" s="3"/>
      <c r="AE1" s="3"/>
      <c r="AF1" s="3"/>
      <c r="AG1" s="3"/>
      <c r="AH1" s="3"/>
      <c r="AJ1" t="s">
        <v>17</v>
      </c>
    </row>
    <row r="2" spans="1:36" x14ac:dyDescent="0.2">
      <c r="A2" t="s">
        <v>22</v>
      </c>
      <c r="D2" s="4"/>
      <c r="J2" s="4"/>
      <c r="O2" s="4"/>
      <c r="P2" s="4"/>
      <c r="Z2" s="4"/>
      <c r="AJ2" s="40">
        <f>[1]S8!M38</f>
        <v>226.22760372230064</v>
      </c>
    </row>
    <row r="3" spans="1:36" x14ac:dyDescent="0.2">
      <c r="D3" s="4"/>
      <c r="J3" s="4"/>
      <c r="O3" s="4"/>
      <c r="P3" s="4"/>
      <c r="Z3" s="4"/>
      <c r="AJ3" s="40">
        <f>[1]S8!M39</f>
        <v>261.87270935081443</v>
      </c>
    </row>
    <row r="4" spans="1:36" s="1" customFormat="1" x14ac:dyDescent="0.2">
      <c r="B4" s="51" t="s">
        <v>20</v>
      </c>
      <c r="C4" s="5" t="str">
        <f t="shared" ref="C4:P4" si="0">IFERROR(AVERAGE(C14:C47),"")</f>
        <v/>
      </c>
      <c r="D4" s="5">
        <f t="shared" si="0"/>
        <v>1068.4044479653282</v>
      </c>
      <c r="E4" s="5">
        <f t="shared" si="0"/>
        <v>808.03781933806249</v>
      </c>
      <c r="F4" s="5">
        <f t="shared" si="0"/>
        <v>899.60820542696138</v>
      </c>
      <c r="G4" s="5">
        <f t="shared" si="0"/>
        <v>757.83474849866298</v>
      </c>
      <c r="H4" s="5">
        <f t="shared" si="0"/>
        <v>879.64199556587857</v>
      </c>
      <c r="I4" s="5" t="str">
        <f t="shared" si="0"/>
        <v/>
      </c>
      <c r="J4" s="5">
        <f t="shared" si="0"/>
        <v>1151.3422354206666</v>
      </c>
      <c r="K4" s="5">
        <f t="shared" si="0"/>
        <v>1086.0948168462126</v>
      </c>
      <c r="L4" s="5">
        <f t="shared" si="0"/>
        <v>1054.8970982394046</v>
      </c>
      <c r="M4" s="5">
        <f t="shared" si="0"/>
        <v>1326.1553619305714</v>
      </c>
      <c r="N4" s="5" t="str">
        <f t="shared" si="0"/>
        <v/>
      </c>
      <c r="O4" s="5">
        <f t="shared" si="0"/>
        <v>1144.2861118793101</v>
      </c>
      <c r="P4" s="5">
        <f t="shared" si="0"/>
        <v>393.56652252082756</v>
      </c>
      <c r="Q4" s="5">
        <f>IFERROR(AVERAGE(Q14:Q46),"")</f>
        <v>903.86414502668583</v>
      </c>
      <c r="R4" s="5">
        <f t="shared" ref="R4:AH4" si="1">IFERROR(AVERAGE(R14:R47),"")</f>
        <v>636.66239237008301</v>
      </c>
      <c r="S4" s="5">
        <f t="shared" si="1"/>
        <v>769.94936945129564</v>
      </c>
      <c r="T4" s="5">
        <f t="shared" si="1"/>
        <v>376.43777622684001</v>
      </c>
      <c r="U4" s="5">
        <f t="shared" si="1"/>
        <v>631.48563837746224</v>
      </c>
      <c r="V4" s="5">
        <f t="shared" si="1"/>
        <v>289.11151090193704</v>
      </c>
      <c r="W4" s="5">
        <f t="shared" si="1"/>
        <v>514.80663835497228</v>
      </c>
      <c r="X4" s="5">
        <f t="shared" si="1"/>
        <v>352.7875315399848</v>
      </c>
      <c r="Y4" s="5" t="str">
        <f t="shared" si="1"/>
        <v/>
      </c>
      <c r="Z4" s="5">
        <f t="shared" si="1"/>
        <v>996.10995786036892</v>
      </c>
      <c r="AA4" s="5">
        <f t="shared" si="1"/>
        <v>911.49597971137598</v>
      </c>
      <c r="AB4" s="5">
        <f t="shared" si="1"/>
        <v>1019.6753332481085</v>
      </c>
      <c r="AC4" s="5">
        <f t="shared" si="1"/>
        <v>895.69219451693994</v>
      </c>
      <c r="AD4" s="5">
        <f t="shared" si="1"/>
        <v>1002.9146525311553</v>
      </c>
      <c r="AE4" s="5">
        <f t="shared" si="1"/>
        <v>981.88976102975414</v>
      </c>
      <c r="AF4" s="5">
        <f t="shared" si="1"/>
        <v>1001.3898341237134</v>
      </c>
      <c r="AG4" s="5">
        <f t="shared" si="1"/>
        <v>1013.9844381124547</v>
      </c>
      <c r="AH4" s="5">
        <f t="shared" si="1"/>
        <v>850.75955858855218</v>
      </c>
      <c r="AI4" s="5"/>
      <c r="AJ4" s="40">
        <f>[1]S8!M40</f>
        <v>247.13939902436209</v>
      </c>
    </row>
    <row r="5" spans="1:36" x14ac:dyDescent="0.2">
      <c r="B5" s="51" t="s">
        <v>18</v>
      </c>
      <c r="C5" s="6" t="str">
        <f t="shared" ref="C5:P5" si="2">IFERROR(STDEV(C14:C47),"-")</f>
        <v>-</v>
      </c>
      <c r="D5" s="6">
        <f t="shared" si="2"/>
        <v>164.37107762641151</v>
      </c>
      <c r="E5" s="6">
        <f t="shared" si="2"/>
        <v>309.00703667773075</v>
      </c>
      <c r="F5" s="6">
        <f t="shared" si="2"/>
        <v>200.522915991199</v>
      </c>
      <c r="G5" s="6">
        <f t="shared" si="2"/>
        <v>135.62180125973561</v>
      </c>
      <c r="H5" s="6">
        <f t="shared" si="2"/>
        <v>152.85566469320869</v>
      </c>
      <c r="I5" s="6" t="str">
        <f t="shared" si="2"/>
        <v>-</v>
      </c>
      <c r="J5" s="6">
        <f t="shared" si="2"/>
        <v>210.31679553859286</v>
      </c>
      <c r="K5" s="6">
        <f t="shared" si="2"/>
        <v>159.56243342789767</v>
      </c>
      <c r="L5" s="6">
        <f t="shared" si="2"/>
        <v>41.986487377525201</v>
      </c>
      <c r="M5" s="6">
        <f t="shared" si="2"/>
        <v>98.905530923392035</v>
      </c>
      <c r="N5" s="6" t="str">
        <f t="shared" si="2"/>
        <v>-</v>
      </c>
      <c r="O5" s="6">
        <f t="shared" si="2"/>
        <v>92.940542497007598</v>
      </c>
      <c r="P5" s="6">
        <f t="shared" si="2"/>
        <v>34.969007132237287</v>
      </c>
      <c r="Q5" s="6">
        <f>IFERROR(STDEV(Q14:Q46),"-")</f>
        <v>147.48144159488555</v>
      </c>
      <c r="R5" s="6">
        <f t="shared" ref="R5:AH5" si="3">IFERROR(STDEV(R14:R47),"-")</f>
        <v>125.01033731287777</v>
      </c>
      <c r="S5" s="6">
        <f t="shared" si="3"/>
        <v>229.21759655797891</v>
      </c>
      <c r="T5" s="6">
        <f t="shared" si="3"/>
        <v>59.597888688882946</v>
      </c>
      <c r="U5" s="6">
        <f t="shared" si="3"/>
        <v>217.41391270708533</v>
      </c>
      <c r="V5" s="6">
        <f t="shared" si="3"/>
        <v>17.498571130826505</v>
      </c>
      <c r="W5" s="6">
        <f t="shared" si="3"/>
        <v>105.27180261663248</v>
      </c>
      <c r="X5" s="6">
        <f t="shared" si="3"/>
        <v>28.538668081928233</v>
      </c>
      <c r="Y5" s="6" t="str">
        <f t="shared" si="3"/>
        <v>-</v>
      </c>
      <c r="Z5" s="6">
        <f t="shared" si="3"/>
        <v>128.87819551720546</v>
      </c>
      <c r="AA5" s="6">
        <f t="shared" si="3"/>
        <v>140.56799093701429</v>
      </c>
      <c r="AB5" s="6">
        <f t="shared" si="3"/>
        <v>175.21872038624829</v>
      </c>
      <c r="AC5" s="6">
        <f t="shared" si="3"/>
        <v>154.7720635829894</v>
      </c>
      <c r="AD5" s="6">
        <f t="shared" si="3"/>
        <v>339.7339913734271</v>
      </c>
      <c r="AE5" s="6">
        <f t="shared" si="3"/>
        <v>159.21386346140341</v>
      </c>
      <c r="AF5" s="6">
        <f t="shared" si="3"/>
        <v>72.926165488121697</v>
      </c>
      <c r="AG5" s="6">
        <f t="shared" si="3"/>
        <v>35.286854268446014</v>
      </c>
      <c r="AH5" s="6">
        <f t="shared" si="3"/>
        <v>60.449742014635532</v>
      </c>
      <c r="AI5" s="6"/>
    </row>
    <row r="6" spans="1:36" x14ac:dyDescent="0.2">
      <c r="B6" s="52" t="s">
        <v>19</v>
      </c>
      <c r="C6" t="str">
        <f t="shared" ref="C6:P6" si="4">IF(COUNTA(C14:C47)=0,"-",COUNTA(C14:C47))</f>
        <v>-</v>
      </c>
      <c r="D6">
        <f t="shared" si="4"/>
        <v>8</v>
      </c>
      <c r="E6">
        <f t="shared" si="4"/>
        <v>4</v>
      </c>
      <c r="F6">
        <f t="shared" si="4"/>
        <v>4</v>
      </c>
      <c r="G6">
        <f t="shared" si="4"/>
        <v>4</v>
      </c>
      <c r="H6">
        <f t="shared" si="4"/>
        <v>4</v>
      </c>
      <c r="I6" s="7" t="str">
        <f t="shared" si="4"/>
        <v>-</v>
      </c>
      <c r="J6">
        <f t="shared" si="4"/>
        <v>14</v>
      </c>
      <c r="K6">
        <f t="shared" si="4"/>
        <v>4</v>
      </c>
      <c r="L6">
        <f t="shared" si="4"/>
        <v>4</v>
      </c>
      <c r="M6">
        <f t="shared" si="4"/>
        <v>4</v>
      </c>
      <c r="N6" t="str">
        <f t="shared" si="4"/>
        <v>-</v>
      </c>
      <c r="O6">
        <f t="shared" si="4"/>
        <v>16</v>
      </c>
      <c r="P6">
        <f t="shared" si="4"/>
        <v>4</v>
      </c>
      <c r="Q6">
        <f>IF(COUNTA(Q14:Q46)=0,"-",COUNTA(Q14:Q46))</f>
        <v>33</v>
      </c>
      <c r="R6">
        <f t="shared" ref="R6:AH6" si="5">IF(COUNTA(R14:R47)=0,"-",COUNTA(R14:R47))</f>
        <v>7</v>
      </c>
      <c r="S6">
        <f t="shared" si="5"/>
        <v>7</v>
      </c>
      <c r="T6">
        <f t="shared" si="5"/>
        <v>7</v>
      </c>
      <c r="U6">
        <f t="shared" si="5"/>
        <v>16</v>
      </c>
      <c r="V6">
        <f t="shared" si="5"/>
        <v>4</v>
      </c>
      <c r="W6">
        <f t="shared" si="5"/>
        <v>18</v>
      </c>
      <c r="X6">
        <f t="shared" si="5"/>
        <v>8</v>
      </c>
      <c r="Y6" t="str">
        <f t="shared" si="5"/>
        <v>-</v>
      </c>
      <c r="Z6">
        <f t="shared" si="5"/>
        <v>6</v>
      </c>
      <c r="AA6">
        <f t="shared" si="5"/>
        <v>6</v>
      </c>
      <c r="AB6">
        <f t="shared" si="5"/>
        <v>6</v>
      </c>
      <c r="AC6" s="57">
        <f t="shared" si="5"/>
        <v>2</v>
      </c>
      <c r="AD6" s="57">
        <f t="shared" si="5"/>
        <v>2</v>
      </c>
      <c r="AE6" s="57">
        <f t="shared" si="5"/>
        <v>6</v>
      </c>
      <c r="AF6" s="57">
        <f t="shared" si="5"/>
        <v>2</v>
      </c>
      <c r="AG6" s="57">
        <f t="shared" si="5"/>
        <v>2</v>
      </c>
      <c r="AH6" s="57">
        <f t="shared" si="5"/>
        <v>2</v>
      </c>
      <c r="AI6" s="57"/>
    </row>
    <row r="7" spans="1:36" x14ac:dyDescent="0.2">
      <c r="I7" s="7"/>
    </row>
    <row r="8" spans="1:36" x14ac:dyDescent="0.2">
      <c r="D8" s="8" t="s">
        <v>0</v>
      </c>
      <c r="E8" s="9" t="s">
        <v>0</v>
      </c>
      <c r="F8" s="9" t="s">
        <v>0</v>
      </c>
      <c r="G8" s="9" t="s">
        <v>0</v>
      </c>
      <c r="H8" s="10" t="s">
        <v>0</v>
      </c>
      <c r="I8" s="7"/>
      <c r="J8" s="11" t="s">
        <v>4</v>
      </c>
      <c r="K8" s="9"/>
      <c r="L8" s="10"/>
      <c r="M8" s="10" t="s">
        <v>4</v>
      </c>
      <c r="O8" s="11" t="s">
        <v>2</v>
      </c>
      <c r="P8" s="10" t="s">
        <v>2</v>
      </c>
      <c r="Q8" s="9" t="s">
        <v>2</v>
      </c>
      <c r="R8" s="9" t="s">
        <v>2</v>
      </c>
      <c r="S8" s="9" t="s">
        <v>2</v>
      </c>
      <c r="T8" s="9" t="s">
        <v>2</v>
      </c>
      <c r="U8" s="11" t="s">
        <v>2</v>
      </c>
      <c r="V8" s="10" t="s">
        <v>2</v>
      </c>
      <c r="W8" s="9" t="s">
        <v>2</v>
      </c>
      <c r="X8" s="10" t="s">
        <v>2</v>
      </c>
      <c r="Y8" s="7"/>
      <c r="Z8" s="8" t="s">
        <v>5</v>
      </c>
      <c r="AA8" s="9" t="s">
        <v>5</v>
      </c>
      <c r="AB8" s="9" t="s">
        <v>5</v>
      </c>
      <c r="AC8" s="9" t="s">
        <v>5</v>
      </c>
      <c r="AD8" s="9" t="s">
        <v>5</v>
      </c>
      <c r="AE8" s="12" t="s">
        <v>5</v>
      </c>
      <c r="AF8" s="12" t="s">
        <v>5</v>
      </c>
      <c r="AG8" s="12" t="s">
        <v>5</v>
      </c>
      <c r="AH8" s="12" t="s">
        <v>5</v>
      </c>
    </row>
    <row r="9" spans="1:36" x14ac:dyDescent="0.2">
      <c r="C9" t="s">
        <v>6</v>
      </c>
      <c r="D9" s="13" t="s">
        <v>7</v>
      </c>
      <c r="E9" t="s">
        <v>7</v>
      </c>
      <c r="F9" t="s">
        <v>7</v>
      </c>
      <c r="G9" t="s">
        <v>7</v>
      </c>
      <c r="H9" s="14" t="s">
        <v>7</v>
      </c>
      <c r="I9" s="7" t="s">
        <v>6</v>
      </c>
      <c r="J9" s="15" t="s">
        <v>7</v>
      </c>
      <c r="K9" s="12" t="s">
        <v>7</v>
      </c>
      <c r="L9" s="16" t="s">
        <v>7</v>
      </c>
      <c r="M9" s="16" t="s">
        <v>7</v>
      </c>
      <c r="N9" s="7" t="s">
        <v>6</v>
      </c>
      <c r="O9" s="18" t="s">
        <v>7</v>
      </c>
      <c r="P9" s="14" t="s">
        <v>7</v>
      </c>
      <c r="Q9" t="s">
        <v>7</v>
      </c>
      <c r="R9" t="s">
        <v>7</v>
      </c>
      <c r="S9" t="s">
        <v>7</v>
      </c>
      <c r="T9" t="s">
        <v>7</v>
      </c>
      <c r="U9" s="18" t="s">
        <v>7</v>
      </c>
      <c r="V9" s="14" t="s">
        <v>7</v>
      </c>
      <c r="W9" t="s">
        <v>7</v>
      </c>
      <c r="X9" s="14" t="s">
        <v>7</v>
      </c>
      <c r="Y9" s="7" t="s">
        <v>6</v>
      </c>
      <c r="Z9" s="17">
        <v>250</v>
      </c>
      <c r="AA9" s="16">
        <v>250</v>
      </c>
      <c r="AB9" s="15">
        <v>250</v>
      </c>
      <c r="AC9" s="12">
        <v>250</v>
      </c>
      <c r="AD9" s="12">
        <v>250</v>
      </c>
      <c r="AE9" s="15">
        <v>250</v>
      </c>
      <c r="AF9" s="12">
        <v>250</v>
      </c>
      <c r="AG9" s="12">
        <v>250</v>
      </c>
      <c r="AH9" s="16">
        <v>250</v>
      </c>
    </row>
    <row r="10" spans="1:36" x14ac:dyDescent="0.2">
      <c r="C10" t="s">
        <v>8</v>
      </c>
      <c r="D10" s="13" t="s">
        <v>9</v>
      </c>
      <c r="E10">
        <v>1</v>
      </c>
      <c r="F10">
        <v>1</v>
      </c>
      <c r="G10">
        <v>1</v>
      </c>
      <c r="H10" s="14">
        <v>1</v>
      </c>
      <c r="I10" s="7" t="s">
        <v>8</v>
      </c>
      <c r="J10" s="18">
        <v>3</v>
      </c>
      <c r="K10" s="53">
        <v>3</v>
      </c>
      <c r="L10" s="14">
        <v>3</v>
      </c>
      <c r="M10" s="55">
        <v>1.5</v>
      </c>
      <c r="N10" s="7" t="s">
        <v>8</v>
      </c>
      <c r="O10" s="18">
        <v>10</v>
      </c>
      <c r="P10" s="14">
        <v>10</v>
      </c>
      <c r="Q10">
        <v>15</v>
      </c>
      <c r="R10">
        <v>15</v>
      </c>
      <c r="S10">
        <v>15</v>
      </c>
      <c r="T10">
        <v>15</v>
      </c>
      <c r="U10" s="18">
        <v>20</v>
      </c>
      <c r="V10" s="14">
        <v>20</v>
      </c>
      <c r="W10">
        <v>25</v>
      </c>
      <c r="X10" s="14">
        <v>25</v>
      </c>
      <c r="Y10" s="7" t="s">
        <v>8</v>
      </c>
      <c r="Z10" s="19">
        <v>50</v>
      </c>
      <c r="AA10" s="20">
        <v>50</v>
      </c>
      <c r="AB10" s="21">
        <v>25</v>
      </c>
      <c r="AC10" s="22">
        <v>25</v>
      </c>
      <c r="AD10" s="22">
        <v>25</v>
      </c>
      <c r="AE10" s="21">
        <v>25</v>
      </c>
      <c r="AF10" s="22">
        <v>25</v>
      </c>
      <c r="AG10" s="22">
        <v>25</v>
      </c>
      <c r="AH10" s="23">
        <v>25</v>
      </c>
    </row>
    <row r="11" spans="1:36" x14ac:dyDescent="0.2">
      <c r="C11" t="s">
        <v>10</v>
      </c>
      <c r="D11" s="13" t="s">
        <v>7</v>
      </c>
      <c r="E11" t="s">
        <v>7</v>
      </c>
      <c r="F11" t="s">
        <v>7</v>
      </c>
      <c r="G11" t="s">
        <v>7</v>
      </c>
      <c r="H11" s="14" t="s">
        <v>7</v>
      </c>
      <c r="I11" s="7" t="s">
        <v>10</v>
      </c>
      <c r="J11" s="18" t="s">
        <v>7</v>
      </c>
      <c r="K11" s="53" t="s">
        <v>7</v>
      </c>
      <c r="L11" s="14" t="s">
        <v>7</v>
      </c>
      <c r="M11" s="14" t="s">
        <v>7</v>
      </c>
      <c r="N11" s="24" t="s">
        <v>10</v>
      </c>
      <c r="O11" s="18">
        <v>255</v>
      </c>
      <c r="P11" s="25">
        <v>100</v>
      </c>
      <c r="Q11">
        <v>255</v>
      </c>
      <c r="R11">
        <v>255</v>
      </c>
      <c r="S11">
        <v>255</v>
      </c>
      <c r="T11" s="26">
        <v>100</v>
      </c>
      <c r="U11" s="18">
        <v>255</v>
      </c>
      <c r="V11" s="25">
        <v>100</v>
      </c>
      <c r="W11">
        <v>255</v>
      </c>
      <c r="X11" s="25">
        <v>100</v>
      </c>
      <c r="Y11" s="7" t="s">
        <v>10</v>
      </c>
      <c r="Z11" s="13" t="s">
        <v>11</v>
      </c>
      <c r="AA11" s="27" t="s">
        <v>12</v>
      </c>
      <c r="AB11" s="18" t="s">
        <v>11</v>
      </c>
      <c r="AC11" t="s">
        <v>11</v>
      </c>
      <c r="AD11" t="s">
        <v>11</v>
      </c>
      <c r="AE11" s="28" t="s">
        <v>12</v>
      </c>
      <c r="AF11" s="29" t="s">
        <v>12</v>
      </c>
      <c r="AG11" s="29" t="s">
        <v>12</v>
      </c>
      <c r="AH11" s="27" t="s">
        <v>12</v>
      </c>
    </row>
    <row r="12" spans="1:36" x14ac:dyDescent="0.2">
      <c r="C12" t="s">
        <v>13</v>
      </c>
      <c r="D12" s="13">
        <v>0</v>
      </c>
      <c r="E12" s="30">
        <v>2000</v>
      </c>
      <c r="F12" s="30">
        <v>4000</v>
      </c>
      <c r="G12" s="30">
        <v>6000</v>
      </c>
      <c r="H12" s="31">
        <v>8000</v>
      </c>
      <c r="I12" s="7" t="s">
        <v>13</v>
      </c>
      <c r="J12" s="28">
        <v>0</v>
      </c>
      <c r="K12" s="54">
        <v>150</v>
      </c>
      <c r="L12" s="31">
        <v>250</v>
      </c>
      <c r="M12" s="14" t="s">
        <v>7</v>
      </c>
      <c r="N12" s="7" t="s">
        <v>13</v>
      </c>
      <c r="O12" s="18" t="s">
        <v>7</v>
      </c>
      <c r="P12" s="14" t="s">
        <v>7</v>
      </c>
      <c r="Q12" t="s">
        <v>7</v>
      </c>
      <c r="R12" s="32" t="s">
        <v>14</v>
      </c>
      <c r="S12" s="32" t="s">
        <v>15</v>
      </c>
      <c r="T12" t="s">
        <v>7</v>
      </c>
      <c r="U12" s="18" t="s">
        <v>7</v>
      </c>
      <c r="V12" s="14" t="s">
        <v>7</v>
      </c>
      <c r="W12" t="s">
        <v>7</v>
      </c>
      <c r="X12" s="14" t="s">
        <v>7</v>
      </c>
      <c r="Y12" s="7" t="s">
        <v>13</v>
      </c>
      <c r="Z12" s="33" t="s">
        <v>7</v>
      </c>
      <c r="AA12" s="27" t="s">
        <v>7</v>
      </c>
      <c r="AB12" s="34">
        <v>0</v>
      </c>
      <c r="AC12" s="30">
        <v>12</v>
      </c>
      <c r="AD12" s="30">
        <v>16</v>
      </c>
      <c r="AE12" s="34">
        <v>0</v>
      </c>
      <c r="AF12" s="30">
        <v>12</v>
      </c>
      <c r="AG12" s="30">
        <v>16</v>
      </c>
      <c r="AH12" s="31">
        <v>20</v>
      </c>
    </row>
    <row r="13" spans="1:36" x14ac:dyDescent="0.2">
      <c r="C13" t="s">
        <v>16</v>
      </c>
      <c r="D13" s="35" t="s">
        <v>7</v>
      </c>
      <c r="E13" s="36" t="s">
        <v>7</v>
      </c>
      <c r="F13" s="36" t="s">
        <v>7</v>
      </c>
      <c r="G13" s="36" t="s">
        <v>7</v>
      </c>
      <c r="H13" s="37" t="s">
        <v>7</v>
      </c>
      <c r="I13" s="7" t="s">
        <v>16</v>
      </c>
      <c r="J13" s="38" t="s">
        <v>7</v>
      </c>
      <c r="K13" s="36" t="s">
        <v>7</v>
      </c>
      <c r="L13" s="37" t="s">
        <v>7</v>
      </c>
      <c r="M13" s="37" t="s">
        <v>7</v>
      </c>
      <c r="N13" s="7" t="s">
        <v>16</v>
      </c>
      <c r="O13" s="38" t="s">
        <v>7</v>
      </c>
      <c r="P13" s="37" t="s">
        <v>7</v>
      </c>
      <c r="Q13" s="36" t="s">
        <v>7</v>
      </c>
      <c r="R13" s="36" t="s">
        <v>7</v>
      </c>
      <c r="S13" s="36" t="s">
        <v>7</v>
      </c>
      <c r="T13" s="36" t="s">
        <v>7</v>
      </c>
      <c r="U13" s="38" t="s">
        <v>7</v>
      </c>
      <c r="V13" s="37" t="s">
        <v>7</v>
      </c>
      <c r="W13" s="36" t="s">
        <v>7</v>
      </c>
      <c r="X13" s="37" t="s">
        <v>7</v>
      </c>
      <c r="Y13" s="7" t="s">
        <v>16</v>
      </c>
      <c r="Z13" s="35" t="s">
        <v>7</v>
      </c>
      <c r="AA13" s="37" t="s">
        <v>7</v>
      </c>
      <c r="AB13" s="38" t="s">
        <v>7</v>
      </c>
      <c r="AC13" s="36" t="s">
        <v>7</v>
      </c>
      <c r="AD13" s="36" t="s">
        <v>7</v>
      </c>
      <c r="AE13" s="38" t="s">
        <v>7</v>
      </c>
      <c r="AF13" s="36" t="s">
        <v>7</v>
      </c>
      <c r="AG13" s="36" t="s">
        <v>7</v>
      </c>
      <c r="AH13" s="37" t="s">
        <v>7</v>
      </c>
    </row>
    <row r="14" spans="1:36" x14ac:dyDescent="0.2">
      <c r="D14">
        <v>1228.03329741168</v>
      </c>
      <c r="E14" s="49">
        <v>570.55932409374361</v>
      </c>
      <c r="F14" s="49">
        <v>836.7094461199797</v>
      </c>
      <c r="G14" s="49">
        <v>657.88983288360248</v>
      </c>
      <c r="H14" s="49">
        <v>689.61397689297962</v>
      </c>
      <c r="I14" s="7"/>
      <c r="J14">
        <v>1375.1089638022197</v>
      </c>
      <c r="M14">
        <v>1280.5147745987285</v>
      </c>
      <c r="O14">
        <v>1193.5169534614024</v>
      </c>
      <c r="P14" s="6">
        <f>[1]S7!M24</f>
        <v>350.15375429076687</v>
      </c>
      <c r="Q14">
        <v>876.44713795028599</v>
      </c>
      <c r="R14" s="39">
        <v>696.98063205620576</v>
      </c>
      <c r="S14" s="39">
        <v>858.33414353461148</v>
      </c>
      <c r="T14">
        <v>300.66646597651362</v>
      </c>
      <c r="U14">
        <v>684.96691127029931</v>
      </c>
      <c r="V14" s="6">
        <f>[1]S7!M19</f>
        <v>291.51755553186172</v>
      </c>
      <c r="W14">
        <v>442.47457786861753</v>
      </c>
      <c r="X14">
        <v>382.59080041271443</v>
      </c>
      <c r="Z14">
        <v>1067.1880587357552</v>
      </c>
      <c r="AA14">
        <v>780.39017922692801</v>
      </c>
      <c r="AB14">
        <v>1021.3510932756809</v>
      </c>
      <c r="AE14">
        <v>735.71498017252406</v>
      </c>
    </row>
    <row r="15" spans="1:36" x14ac:dyDescent="0.2">
      <c r="D15">
        <v>1133.2173164398337</v>
      </c>
      <c r="E15" s="49">
        <v>518.08540798970728</v>
      </c>
      <c r="F15" s="49">
        <v>680.7621089952321</v>
      </c>
      <c r="G15" s="49">
        <v>629.61138241831486</v>
      </c>
      <c r="H15" s="49">
        <v>822.84746059778001</v>
      </c>
      <c r="I15" s="7"/>
      <c r="J15">
        <v>1245.5825710827853</v>
      </c>
      <c r="M15">
        <v>1213.311868787104</v>
      </c>
      <c r="O15">
        <v>1087.8886237822403</v>
      </c>
      <c r="P15" s="6">
        <f>[1]S7!M25</f>
        <v>424.88965909188403</v>
      </c>
      <c r="Q15">
        <v>1117.0912066156745</v>
      </c>
      <c r="R15" s="39">
        <v>544.49879131200794</v>
      </c>
      <c r="S15" s="39">
        <v>818.04197228341741</v>
      </c>
      <c r="T15">
        <v>401.9975801437941</v>
      </c>
      <c r="U15">
        <v>677.57385232512615</v>
      </c>
      <c r="V15" s="6">
        <f>[1]S7!M20</f>
        <v>278.98236005250106</v>
      </c>
      <c r="W15">
        <v>455.78208396992926</v>
      </c>
      <c r="X15">
        <v>361.52058241897066</v>
      </c>
      <c r="Z15">
        <v>988.74770332746743</v>
      </c>
      <c r="AA15">
        <v>1100.8634422310192</v>
      </c>
      <c r="AB15">
        <v>1130.3987127169862</v>
      </c>
      <c r="AE15">
        <v>940.67433753647811</v>
      </c>
    </row>
    <row r="16" spans="1:36" x14ac:dyDescent="0.2">
      <c r="D16">
        <v>1328.6713123028505</v>
      </c>
      <c r="E16" s="49">
        <v>1130.4726433064379</v>
      </c>
      <c r="F16" s="49">
        <v>1161.0799073394551</v>
      </c>
      <c r="G16" s="49">
        <v>835.04600785731566</v>
      </c>
      <c r="H16" s="49">
        <v>990.85472512684146</v>
      </c>
      <c r="J16">
        <v>1119.4939507728557</v>
      </c>
      <c r="M16">
        <v>1374.0000049604439</v>
      </c>
      <c r="O16">
        <v>1272.1144113722753</v>
      </c>
      <c r="P16" s="6">
        <f>[1]S7!M26</f>
        <v>418.711174116275</v>
      </c>
      <c r="Q16">
        <v>801.77724260403625</v>
      </c>
      <c r="R16" s="39">
        <v>552.86638984540866</v>
      </c>
      <c r="S16" s="39">
        <v>818.88689330572288</v>
      </c>
      <c r="T16">
        <v>351.22310745962221</v>
      </c>
      <c r="U16">
        <v>442.84423081587619</v>
      </c>
      <c r="V16" s="6">
        <f>[1]S7!M21</f>
        <v>273.21973464255802</v>
      </c>
      <c r="W16">
        <v>413.78026783766393</v>
      </c>
      <c r="X16">
        <v>359.85714415630673</v>
      </c>
      <c r="Z16">
        <v>741.33898572724513</v>
      </c>
      <c r="AA16">
        <v>724.4913417848793</v>
      </c>
      <c r="AB16">
        <v>1131.8773245060208</v>
      </c>
      <c r="AE16">
        <v>1046.3026672156409</v>
      </c>
    </row>
    <row r="17" spans="4:34" x14ac:dyDescent="0.2">
      <c r="D17">
        <v>1108.5891888287251</v>
      </c>
      <c r="E17" s="49">
        <v>1013.0339019623613</v>
      </c>
      <c r="F17" s="49">
        <v>919.88135925317852</v>
      </c>
      <c r="G17" s="49">
        <v>908.79177083541867</v>
      </c>
      <c r="H17" s="49">
        <v>1015.2518196459132</v>
      </c>
      <c r="J17">
        <v>1005.8256694908174</v>
      </c>
      <c r="M17">
        <v>1436.794799376009</v>
      </c>
      <c r="O17">
        <v>972.92655718479648</v>
      </c>
      <c r="P17" s="6">
        <f>[1]S7ERR!M27</f>
        <v>380.5115025843844</v>
      </c>
      <c r="Q17">
        <v>861.29136711268075</v>
      </c>
      <c r="R17" s="39">
        <v>799.05525271967701</v>
      </c>
      <c r="S17" s="39">
        <v>1150.5447983425829</v>
      </c>
      <c r="T17">
        <v>358.82739666037185</v>
      </c>
      <c r="U17">
        <v>425.10088934746051</v>
      </c>
      <c r="V17" s="6">
        <f>[1]S7!M22</f>
        <v>312.7263933808274</v>
      </c>
      <c r="W17">
        <v>421.68159958531788</v>
      </c>
      <c r="X17">
        <v>316.52853798120225</v>
      </c>
      <c r="Z17">
        <v>1071.6238941028589</v>
      </c>
      <c r="AA17">
        <v>988.98965798385461</v>
      </c>
      <c r="AB17">
        <v>1070.5149352610831</v>
      </c>
      <c r="AE17">
        <v>1068.9254275878707</v>
      </c>
    </row>
    <row r="18" spans="4:34" x14ac:dyDescent="0.2">
      <c r="D18">
        <v>893.26634705055494</v>
      </c>
      <c r="J18">
        <v>1025.7869286427851</v>
      </c>
      <c r="O18">
        <v>1137.4221187149005</v>
      </c>
      <c r="Q18">
        <v>912.67312678163478</v>
      </c>
      <c r="R18" s="56">
        <f>[1]S8!M51</f>
        <v>799.0048454995964</v>
      </c>
      <c r="S18" s="56">
        <f>[1]S8!M55</f>
        <v>496.95218097086274</v>
      </c>
      <c r="T18">
        <v>492.93220516942483</v>
      </c>
      <c r="U18">
        <v>447.64971913023879</v>
      </c>
      <c r="W18">
        <v>477.64441542208448</v>
      </c>
      <c r="X18">
        <v>387.02663577981832</v>
      </c>
      <c r="Z18">
        <v>1071.9935470501177</v>
      </c>
      <c r="AA18">
        <v>978.70658508738643</v>
      </c>
      <c r="AB18" s="15">
        <v>672.02905811624612</v>
      </c>
      <c r="AC18" s="12">
        <v>786.25181881917263</v>
      </c>
      <c r="AD18" s="12">
        <v>762.68644343143285</v>
      </c>
      <c r="AE18" s="12">
        <v>1197.3058961708041</v>
      </c>
      <c r="AF18" s="12">
        <v>949.82324798113018</v>
      </c>
      <c r="AG18" s="12">
        <v>989.03286417249501</v>
      </c>
      <c r="AH18" s="16">
        <v>808.0151360890261</v>
      </c>
    </row>
    <row r="19" spans="4:34" x14ac:dyDescent="0.2">
      <c r="D19">
        <v>910.73244880852678</v>
      </c>
      <c r="J19">
        <v>1020.2421344339052</v>
      </c>
      <c r="O19">
        <v>1235.5187695936679</v>
      </c>
      <c r="Q19">
        <v>601.79499813710061</v>
      </c>
      <c r="R19" s="56">
        <f>[1]S8!M52</f>
        <v>535.62712057780016</v>
      </c>
      <c r="S19" s="56">
        <f>[1]S8!M56</f>
        <v>765.59746039109484</v>
      </c>
      <c r="T19">
        <v>356.80750734142276</v>
      </c>
      <c r="U19">
        <v>677.94350527238475</v>
      </c>
      <c r="W19">
        <v>418.77058262565583</v>
      </c>
      <c r="X19">
        <v>316.52853798120225</v>
      </c>
      <c r="Z19">
        <v>1035.767558218769</v>
      </c>
      <c r="AA19">
        <v>895.53467195418739</v>
      </c>
      <c r="AB19" s="38">
        <v>1091.8808756126336</v>
      </c>
      <c r="AC19" s="36">
        <v>1005.1325702147072</v>
      </c>
      <c r="AD19" s="36">
        <v>1243.1428616308776</v>
      </c>
      <c r="AE19" s="36">
        <v>902.4152574952069</v>
      </c>
      <c r="AF19" s="36">
        <v>1052.9564202662966</v>
      </c>
      <c r="AG19" s="36">
        <v>1038.9360120524143</v>
      </c>
      <c r="AH19" s="37">
        <v>893.50398108807838</v>
      </c>
    </row>
    <row r="20" spans="4:34" x14ac:dyDescent="0.2">
      <c r="D20">
        <v>1062.1053307109487</v>
      </c>
      <c r="J20">
        <v>1638.7243227615393</v>
      </c>
      <c r="O20">
        <v>1248.4104161293137</v>
      </c>
      <c r="Q20">
        <v>652.4374519115371</v>
      </c>
      <c r="R20" s="56">
        <f>[1]S8!M53</f>
        <v>528.60371457988549</v>
      </c>
      <c r="S20" s="56">
        <f>[1]S8!M57</f>
        <v>481.28813733077703</v>
      </c>
      <c r="T20">
        <v>372.61017083673045</v>
      </c>
      <c r="U20">
        <v>402.55205956468211</v>
      </c>
      <c r="W20">
        <v>454.83154781983552</v>
      </c>
      <c r="X20">
        <v>369.8377737322906</v>
      </c>
    </row>
    <row r="21" spans="4:34" x14ac:dyDescent="0.2">
      <c r="D21">
        <v>882.62034216950553</v>
      </c>
      <c r="J21">
        <v>1419.1504720898945</v>
      </c>
      <c r="O21">
        <v>1154.7958072360577</v>
      </c>
      <c r="Q21">
        <v>852.41969637847296</v>
      </c>
      <c r="U21">
        <v>445.80145439394545</v>
      </c>
      <c r="W21">
        <v>609.92736297679107</v>
      </c>
      <c r="X21">
        <v>328.41023985737337</v>
      </c>
    </row>
    <row r="22" spans="4:34" x14ac:dyDescent="0.2">
      <c r="J22">
        <v>987.74964036986898</v>
      </c>
      <c r="O22">
        <v>1146.2937894491085</v>
      </c>
      <c r="Q22">
        <v>1019.5028285393879</v>
      </c>
      <c r="U22">
        <v>463.17514291510253</v>
      </c>
      <c r="W22">
        <v>475.743343121897</v>
      </c>
    </row>
    <row r="23" spans="4:34" x14ac:dyDescent="0.2">
      <c r="J23">
        <v>1074.950770628187</v>
      </c>
      <c r="O23">
        <v>1268.7875348469472</v>
      </c>
      <c r="Q23">
        <v>911.93382088711746</v>
      </c>
      <c r="U23">
        <v>1006.3801489117053</v>
      </c>
      <c r="W23">
        <v>505.26937228418251</v>
      </c>
    </row>
    <row r="24" spans="4:34" x14ac:dyDescent="0.2">
      <c r="I24" s="41"/>
      <c r="J24" s="42">
        <v>1083.3141685599142</v>
      </c>
      <c r="K24" s="43">
        <v>1072.9176794182642</v>
      </c>
      <c r="L24" s="44">
        <v>1068.3432241959383</v>
      </c>
      <c r="O24">
        <v>1016.693466140222</v>
      </c>
      <c r="Q24">
        <v>1052.4019408454087</v>
      </c>
      <c r="U24">
        <v>463.5447958623613</v>
      </c>
      <c r="W24">
        <v>492.37772574853676</v>
      </c>
    </row>
    <row r="25" spans="4:34" x14ac:dyDescent="0.2">
      <c r="J25" s="45">
        <v>813.2700887824418</v>
      </c>
      <c r="K25" s="46">
        <v>885.31880868449366</v>
      </c>
      <c r="L25" s="47">
        <v>992.5181633895055</v>
      </c>
      <c r="O25">
        <v>1024.3083168537503</v>
      </c>
      <c r="Q25">
        <v>951.11703329653551</v>
      </c>
      <c r="U25">
        <v>451.62348831326943</v>
      </c>
      <c r="W25">
        <v>625.92805483670179</v>
      </c>
    </row>
    <row r="26" spans="4:34" x14ac:dyDescent="0.2">
      <c r="J26" s="48">
        <v>1146.6634423963671</v>
      </c>
      <c r="K26" s="49">
        <v>1273.7184411255585</v>
      </c>
      <c r="L26" s="50">
        <v>1076.2445559435921</v>
      </c>
      <c r="O26">
        <v>1180.6253069257566</v>
      </c>
      <c r="Q26">
        <v>977.36239255190037</v>
      </c>
      <c r="U26">
        <v>737.45762978102925</v>
      </c>
      <c r="W26">
        <v>468.13905392114742</v>
      </c>
    </row>
    <row r="27" spans="4:34" x14ac:dyDescent="0.2">
      <c r="J27" s="45">
        <v>1162.9281720757483</v>
      </c>
      <c r="K27" s="46">
        <v>1112.4243381565336</v>
      </c>
      <c r="L27" s="47">
        <v>1082.482449428582</v>
      </c>
      <c r="O27">
        <v>1122.6360008245542</v>
      </c>
      <c r="Q27">
        <v>985.49475739159095</v>
      </c>
      <c r="U27">
        <v>903.80145604742677</v>
      </c>
      <c r="W27">
        <v>472.41646659656908</v>
      </c>
    </row>
    <row r="28" spans="4:34" x14ac:dyDescent="0.2">
      <c r="O28">
        <v>1052.2910449612314</v>
      </c>
      <c r="Q28">
        <v>1019.1331755921291</v>
      </c>
      <c r="U28">
        <v>967.70520930476766</v>
      </c>
      <c r="W28">
        <v>506.16049992489542</v>
      </c>
    </row>
    <row r="29" spans="4:34" x14ac:dyDescent="0.2">
      <c r="O29">
        <v>1194.3486725927346</v>
      </c>
      <c r="Q29">
        <v>927.0895917247226</v>
      </c>
      <c r="U29">
        <v>905.64972078372</v>
      </c>
      <c r="W29">
        <v>511.86371682545763</v>
      </c>
    </row>
    <row r="30" spans="4:34" x14ac:dyDescent="0.2">
      <c r="Q30">
        <v>954.44390982186326</v>
      </c>
      <c r="W30">
        <v>787.2221578057264</v>
      </c>
    </row>
    <row r="31" spans="4:34" x14ac:dyDescent="0.2">
      <c r="Q31">
        <v>1155.3766904388926</v>
      </c>
      <c r="W31">
        <v>726.50666121849144</v>
      </c>
    </row>
    <row r="32" spans="4:34" x14ac:dyDescent="0.2">
      <c r="Q32">
        <v>427.5036335046417</v>
      </c>
    </row>
    <row r="33" spans="17:17" x14ac:dyDescent="0.2">
      <c r="Q33">
        <v>659.13741158060031</v>
      </c>
    </row>
    <row r="34" spans="17:17" x14ac:dyDescent="0.2">
      <c r="Q34">
        <v>869.97821137325911</v>
      </c>
    </row>
    <row r="35" spans="17:17" x14ac:dyDescent="0.2">
      <c r="Q35">
        <v>850.94108458943822</v>
      </c>
    </row>
    <row r="36" spans="17:17" x14ac:dyDescent="0.2">
      <c r="Q36">
        <v>908.90266671959625</v>
      </c>
    </row>
    <row r="37" spans="17:17" x14ac:dyDescent="0.2">
      <c r="Q37">
        <v>1017.6545638030944</v>
      </c>
    </row>
    <row r="38" spans="17:17" x14ac:dyDescent="0.2">
      <c r="Q38">
        <v>936.84842953235125</v>
      </c>
    </row>
    <row r="39" spans="17:17" x14ac:dyDescent="0.2">
      <c r="Q39">
        <v>894.26441000815328</v>
      </c>
    </row>
    <row r="40" spans="17:17" x14ac:dyDescent="0.2">
      <c r="Q40">
        <v>996.95399875660939</v>
      </c>
    </row>
    <row r="41" spans="17:17" x14ac:dyDescent="0.2">
      <c r="Q41">
        <v>1032.8103346406995</v>
      </c>
    </row>
    <row r="42" spans="17:17" x14ac:dyDescent="0.2">
      <c r="Q42">
        <v>856.11622585105943</v>
      </c>
    </row>
    <row r="43" spans="17:17" x14ac:dyDescent="0.2">
      <c r="Q43">
        <v>843.69588682316851</v>
      </c>
    </row>
    <row r="44" spans="17:17" x14ac:dyDescent="0.2">
      <c r="Q44">
        <v>928.53123821903125</v>
      </c>
    </row>
    <row r="45" spans="17:17" x14ac:dyDescent="0.2">
      <c r="Q45">
        <v>974.10944661602423</v>
      </c>
    </row>
    <row r="46" spans="17:17" x14ac:dyDescent="0.2">
      <c r="Q46">
        <v>1000.2808752819373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E89235E35BD349B28BDE4DC10BD5F4" ma:contentTypeVersion="16" ma:contentTypeDescription="Crée un document." ma:contentTypeScope="" ma:versionID="c24bdb459d45206c711ea027f5fb9bac">
  <xsd:schema xmlns:xsd="http://www.w3.org/2001/XMLSchema" xmlns:xs="http://www.w3.org/2001/XMLSchema" xmlns:p="http://schemas.microsoft.com/office/2006/metadata/properties" xmlns:ns2="6b4a7be8-9c0a-461c-8f42-3a8cd4497b49" xmlns:ns3="df979fa8-1fd2-4f9a-a202-ddeba68bae49" targetNamespace="http://schemas.microsoft.com/office/2006/metadata/properties" ma:root="true" ma:fieldsID="8267682a91f85568094f5a407eef226f" ns2:_="" ns3:_="">
    <xsd:import namespace="6b4a7be8-9c0a-461c-8f42-3a8cd4497b49"/>
    <xsd:import namespace="df979fa8-1fd2-4f9a-a202-ddeba68bae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a7be8-9c0a-461c-8f42-3a8cd4497b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72d59c0-2df5-4876-ac93-1567968c72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79fa8-1fd2-4f9a-a202-ddeba68ba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d9e4595-1f59-4402-876c-e705aa5c9d11}" ma:internalName="TaxCatchAll" ma:showField="CatchAllData" ma:web="df979fa8-1fd2-4f9a-a202-ddeba68bae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9EBFCE-9051-4B48-9053-8A3156D27E5D}"/>
</file>

<file path=customXml/itemProps2.xml><?xml version="1.0" encoding="utf-8"?>
<ds:datastoreItem xmlns:ds="http://schemas.openxmlformats.org/officeDocument/2006/customXml" ds:itemID="{0D790D8C-69CC-43C2-BA09-3EA7BC04C3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Pouzet Sylvain</cp:lastModifiedBy>
  <dcterms:created xsi:type="dcterms:W3CDTF">2022-10-28T13:53:59Z</dcterms:created>
  <dcterms:modified xsi:type="dcterms:W3CDTF">2022-10-28T14:18:40Z</dcterms:modified>
</cp:coreProperties>
</file>