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an\CICERO senter for klimaforskning\CM - Documents\GCP\Cement\data\2022\"/>
    </mc:Choice>
  </mc:AlternateContent>
  <xr:revisionPtr revIDLastSave="0" documentId="13_ncr:1_{3FF0BCA7-690C-402F-AA3B-7500640A82CE}" xr6:coauthVersionLast="47" xr6:coauthVersionMax="47" xr10:uidLastSave="{00000000-0000-0000-0000-000000000000}"/>
  <bookViews>
    <workbookView xWindow="-110" yWindow="-110" windowWidth="19420" windowHeight="12220" activeTab="6" xr2:uid="{00000000-000D-0000-FFFF-FFFF00000000}"/>
  </bookViews>
  <sheets>
    <sheet name="BUR1 Emissions" sheetId="1" r:id="rId1"/>
    <sheet name="BUR1 Production" sheetId="3" r:id="rId2"/>
    <sheet name="BUR2" sheetId="4" r:id="rId3"/>
    <sheet name="PPI 2019" sheetId="6" r:id="rId4"/>
    <sheet name="PPI 2018" sheetId="7" r:id="rId5"/>
    <sheet name="BUR3" sheetId="5" r:id="rId6"/>
    <sheet name="Combined" sheetId="8" r:id="rId7"/>
    <sheet name="Notes" sheetId="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" i="8" l="1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W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R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M2" i="8"/>
  <c r="H10" i="8"/>
  <c r="H9" i="8"/>
  <c r="H8" i="8"/>
  <c r="H7" i="8"/>
  <c r="H6" i="8"/>
  <c r="H5" i="8"/>
  <c r="H4" i="8"/>
  <c r="H3" i="8"/>
  <c r="H2" i="8"/>
  <c r="H11" i="8"/>
  <c r="H14" i="8"/>
  <c r="H13" i="8"/>
  <c r="H12" i="8"/>
  <c r="H15" i="8"/>
  <c r="H19" i="8"/>
  <c r="H18" i="8"/>
  <c r="H17" i="8"/>
  <c r="H16" i="8"/>
  <c r="H20" i="8"/>
  <c r="H21" i="8"/>
  <c r="M18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C7" i="4"/>
  <c r="C6" i="4"/>
  <c r="C1" i="4" s="1"/>
  <c r="C5" i="4"/>
  <c r="C4" i="4"/>
  <c r="C3" i="4"/>
  <c r="C2" i="4"/>
  <c r="G14" i="4" l="1"/>
  <c r="M14" i="4" s="1"/>
  <c r="G6" i="4"/>
  <c r="M6" i="4" s="1"/>
  <c r="G13" i="4"/>
  <c r="M13" i="4" s="1"/>
  <c r="G5" i="4"/>
  <c r="M5" i="4" s="1"/>
  <c r="G12" i="4"/>
  <c r="M12" i="4" s="1"/>
  <c r="G4" i="4"/>
  <c r="M4" i="4" s="1"/>
  <c r="G11" i="4"/>
  <c r="M11" i="4" s="1"/>
  <c r="G3" i="4"/>
  <c r="M3" i="4" s="1"/>
  <c r="G18" i="4"/>
  <c r="J18" i="4" s="1"/>
  <c r="G10" i="4"/>
  <c r="M10" i="4" s="1"/>
  <c r="G2" i="4"/>
  <c r="M2" i="4" s="1"/>
  <c r="G17" i="4"/>
  <c r="M17" i="4" s="1"/>
  <c r="G9" i="4"/>
  <c r="M9" i="4" s="1"/>
  <c r="G16" i="4"/>
  <c r="M16" i="4" s="1"/>
  <c r="G8" i="4"/>
  <c r="M8" i="4" s="1"/>
  <c r="G15" i="4"/>
  <c r="M15" i="4" s="1"/>
  <c r="G7" i="4"/>
  <c r="M7" i="4" s="1"/>
  <c r="J12" i="4" l="1"/>
  <c r="J8" i="4"/>
  <c r="J9" i="4"/>
  <c r="J13" i="4"/>
  <c r="J3" i="4"/>
  <c r="J4" i="4"/>
  <c r="J5" i="4"/>
  <c r="J6" i="4"/>
  <c r="J11" i="4"/>
  <c r="J2" i="4"/>
  <c r="J10" i="4"/>
  <c r="J7" i="4"/>
  <c r="J14" i="4"/>
  <c r="K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K2" authorId="0" shapeId="0" xr:uid="{46D17295-1B33-45E7-94A9-DD46FF7F34A4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This could be a consistent method change, for example increased EF.</t>
        </r>
      </text>
    </comment>
    <comment ref="J12" authorId="0" shapeId="0" xr:uid="{76F43214-70D4-423D-BF23-677F2E8EF251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Before 2010 have a very consistent error, but 2010-12 look like activity data have been revised.</t>
        </r>
      </text>
    </comment>
  </commentList>
</comments>
</file>

<file path=xl/sharedStrings.xml><?xml version="1.0" encoding="utf-8"?>
<sst xmlns="http://schemas.openxmlformats.org/spreadsheetml/2006/main" count="238" uniqueCount="195">
  <si>
    <r>
      <rPr>
        <sz val="10"/>
        <rFont val="Arial"/>
        <family val="2"/>
      </rPr>
      <t>Created by Online2PDF.com</t>
    </r>
  </si>
  <si>
    <r>
      <rPr>
        <b/>
        <sz val="11"/>
        <rFont val="Franklin Gothic Demi Cond"/>
        <family val="2"/>
      </rPr>
      <t xml:space="preserve">Appendix A6. </t>
    </r>
    <r>
      <rPr>
        <sz val="11"/>
        <rFont val="Arial Narrow"/>
        <family val="2"/>
      </rPr>
      <t>Development of GHG emissions of IPPU by industrial sub-sector from 2000 – 2012</t>
    </r>
  </si>
  <si>
    <r>
      <rPr>
        <b/>
        <sz val="8"/>
        <rFont val="Franklin Gothic Demi Cond"/>
        <family val="2"/>
      </rPr>
      <t>Code</t>
    </r>
  </si>
  <si>
    <r>
      <rPr>
        <b/>
        <sz val="8"/>
        <rFont val="Franklin Gothic Demi Cond"/>
        <family val="2"/>
      </rPr>
      <t>Categories</t>
    </r>
  </si>
  <si>
    <r>
      <rPr>
        <b/>
        <sz val="8"/>
        <rFont val="Franklin Gothic Demi Cond"/>
        <family val="2"/>
      </rPr>
      <t>Year</t>
    </r>
  </si>
  <si>
    <r>
      <rPr>
        <b/>
        <sz val="8"/>
        <rFont val="Franklin Gothic Demi Cond"/>
        <family val="2"/>
      </rPr>
      <t>Mineral</t>
    </r>
  </si>
  <si>
    <r>
      <rPr>
        <sz val="8"/>
        <rFont val="Arial Narrow"/>
        <family val="2"/>
      </rPr>
      <t>2.A.1</t>
    </r>
  </si>
  <si>
    <r>
      <rPr>
        <sz val="8"/>
        <rFont val="Arial Narrow"/>
        <family val="2"/>
      </rPr>
      <t>Cement</t>
    </r>
  </si>
  <si>
    <r>
      <rPr>
        <sz val="8"/>
        <rFont val="Arial Narrow"/>
        <family val="2"/>
      </rPr>
      <t>2.A.2</t>
    </r>
  </si>
  <si>
    <r>
      <rPr>
        <sz val="8"/>
        <rFont val="Arial Narrow"/>
        <family val="2"/>
      </rPr>
      <t>Lime</t>
    </r>
  </si>
  <si>
    <r>
      <rPr>
        <sz val="8"/>
        <rFont val="Arial Narrow"/>
        <family val="2"/>
      </rPr>
      <t>2.A.3</t>
    </r>
  </si>
  <si>
    <r>
      <rPr>
        <sz val="8"/>
        <rFont val="Arial Narrow"/>
        <family val="2"/>
      </rPr>
      <t>Glass</t>
    </r>
  </si>
  <si>
    <r>
      <rPr>
        <sz val="8"/>
        <rFont val="Arial Narrow"/>
        <family val="2"/>
      </rPr>
      <t>2.A.4.a</t>
    </r>
  </si>
  <si>
    <r>
      <rPr>
        <sz val="8"/>
        <rFont val="Arial Narrow"/>
        <family val="2"/>
      </rPr>
      <t>Ceramics</t>
    </r>
  </si>
  <si>
    <r>
      <rPr>
        <sz val="8"/>
        <rFont val="Arial Narrow"/>
        <family val="2"/>
      </rPr>
      <t>2.A.4.b</t>
    </r>
  </si>
  <si>
    <r>
      <rPr>
        <sz val="8"/>
        <rFont val="Arial Narrow"/>
        <family val="2"/>
      </rPr>
      <t>Other Uses of Soda Ash</t>
    </r>
  </si>
  <si>
    <r>
      <rPr>
        <b/>
        <sz val="8"/>
        <rFont val="Franklin Gothic Demi Cond"/>
        <family val="2"/>
      </rPr>
      <t>Chemical</t>
    </r>
  </si>
  <si>
    <r>
      <rPr>
        <sz val="8"/>
        <rFont val="Arial Narrow"/>
        <family val="2"/>
      </rPr>
      <t>2.B.1</t>
    </r>
  </si>
  <si>
    <r>
      <rPr>
        <sz val="8"/>
        <rFont val="Arial Narrow"/>
        <family val="2"/>
      </rPr>
      <t>Ammonia</t>
    </r>
  </si>
  <si>
    <r>
      <rPr>
        <sz val="8"/>
        <rFont val="Arial Narrow"/>
        <family val="2"/>
      </rPr>
      <t>2.B.2</t>
    </r>
  </si>
  <si>
    <r>
      <rPr>
        <sz val="8"/>
        <rFont val="Arial Narrow"/>
        <family val="2"/>
      </rPr>
      <t>Nitric Acid</t>
    </r>
  </si>
  <si>
    <r>
      <rPr>
        <sz val="8"/>
        <rFont val="Arial Narrow"/>
        <family val="2"/>
      </rPr>
      <t>2.B.5</t>
    </r>
  </si>
  <si>
    <r>
      <rPr>
        <sz val="8"/>
        <rFont val="Arial Narrow"/>
        <family val="2"/>
      </rPr>
      <t>Carbide</t>
    </r>
  </si>
  <si>
    <r>
      <rPr>
        <sz val="8"/>
        <rFont val="Arial Narrow"/>
        <family val="2"/>
      </rPr>
      <t>2.B.8.a</t>
    </r>
  </si>
  <si>
    <r>
      <rPr>
        <sz val="8"/>
        <rFont val="Arial Narrow"/>
        <family val="2"/>
      </rPr>
      <t>Methanol</t>
    </r>
  </si>
  <si>
    <r>
      <rPr>
        <sz val="8"/>
        <rFont val="Arial Narrow"/>
        <family val="2"/>
      </rPr>
      <t>2.B.8.b</t>
    </r>
  </si>
  <si>
    <r>
      <rPr>
        <sz val="8"/>
        <rFont val="Arial Narrow"/>
        <family val="2"/>
      </rPr>
      <t>Ethylene</t>
    </r>
  </si>
  <si>
    <r>
      <rPr>
        <sz val="8"/>
        <rFont val="Arial Narrow"/>
        <family val="2"/>
      </rPr>
      <t>2.B.8.c</t>
    </r>
  </si>
  <si>
    <r>
      <rPr>
        <sz val="8"/>
        <rFont val="Arial Narrow"/>
        <family val="2"/>
      </rPr>
      <t>Ethylene Dichloride &amp;VCM</t>
    </r>
  </si>
  <si>
    <r>
      <rPr>
        <sz val="8"/>
        <rFont val="Arial Narrow"/>
        <family val="2"/>
      </rPr>
      <t>2.B.8.f</t>
    </r>
  </si>
  <si>
    <r>
      <rPr>
        <sz val="8"/>
        <rFont val="Arial Narrow"/>
        <family val="2"/>
      </rPr>
      <t>Carbon Black</t>
    </r>
  </si>
  <si>
    <r>
      <rPr>
        <b/>
        <sz val="8"/>
        <rFont val="Franklin Gothic Demi Cond"/>
        <family val="2"/>
      </rPr>
      <t>Metal</t>
    </r>
  </si>
  <si>
    <r>
      <rPr>
        <sz val="8"/>
        <rFont val="Arial Narrow"/>
        <family val="2"/>
      </rPr>
      <t>2.C.1</t>
    </r>
  </si>
  <si>
    <r>
      <rPr>
        <sz val="8"/>
        <rFont val="Arial Narrow"/>
        <family val="2"/>
      </rPr>
      <t>Iron and Steel</t>
    </r>
  </si>
  <si>
    <r>
      <rPr>
        <sz val="8"/>
        <rFont val="Arial Narrow"/>
        <family val="2"/>
      </rPr>
      <t>2.C.3</t>
    </r>
  </si>
  <si>
    <r>
      <rPr>
        <sz val="8"/>
        <rFont val="Arial Narrow"/>
        <family val="2"/>
      </rPr>
      <t>Aluminium</t>
    </r>
  </si>
  <si>
    <r>
      <rPr>
        <sz val="8"/>
        <rFont val="Arial Narrow"/>
        <family val="2"/>
      </rPr>
      <t>2.C.5</t>
    </r>
  </si>
  <si>
    <r>
      <rPr>
        <sz val="8"/>
        <rFont val="Arial Narrow"/>
        <family val="2"/>
      </rPr>
      <t>Lead</t>
    </r>
  </si>
  <si>
    <r>
      <rPr>
        <sz val="8"/>
        <rFont val="Arial Narrow"/>
        <family val="2"/>
      </rPr>
      <t>2.C.6</t>
    </r>
  </si>
  <si>
    <r>
      <rPr>
        <sz val="8"/>
        <rFont val="Arial Narrow"/>
        <family val="2"/>
      </rPr>
      <t>Zinc</t>
    </r>
  </si>
  <si>
    <r>
      <rPr>
        <b/>
        <sz val="8"/>
        <rFont val="Franklin Gothic Demi Cond"/>
        <family val="2"/>
      </rPr>
      <t>Non-Energy Products from Fuels and Solvent Use</t>
    </r>
  </si>
  <si>
    <r>
      <rPr>
        <sz val="8"/>
        <rFont val="Arial Narrow"/>
        <family val="2"/>
      </rPr>
      <t>2.D.1</t>
    </r>
  </si>
  <si>
    <r>
      <rPr>
        <sz val="8"/>
        <rFont val="Arial Narrow"/>
        <family val="2"/>
      </rPr>
      <t>Lubricant Use</t>
    </r>
  </si>
  <si>
    <r>
      <rPr>
        <sz val="8"/>
        <rFont val="Arial Narrow"/>
        <family val="2"/>
      </rPr>
      <t>2.D.2</t>
    </r>
  </si>
  <si>
    <r>
      <rPr>
        <sz val="8"/>
        <rFont val="Arial Narrow"/>
        <family val="2"/>
      </rPr>
      <t>Paraffin Wax Use</t>
    </r>
  </si>
  <si>
    <r>
      <rPr>
        <b/>
        <sz val="8"/>
        <rFont val="Franklin Gothic Demi Cond"/>
        <family val="2"/>
      </rPr>
      <t>Others</t>
    </r>
  </si>
  <si>
    <r>
      <rPr>
        <sz val="8"/>
        <rFont val="Arial Narrow"/>
        <family val="2"/>
      </rPr>
      <t>2.H.1</t>
    </r>
  </si>
  <si>
    <r>
      <rPr>
        <sz val="8"/>
        <rFont val="Arial Narrow"/>
        <family val="2"/>
      </rPr>
      <t>Pulp and Paper Industry</t>
    </r>
  </si>
  <si>
    <r>
      <rPr>
        <sz val="8"/>
        <rFont val="Arial Narrow"/>
        <family val="2"/>
      </rPr>
      <t>2.H.2</t>
    </r>
  </si>
  <si>
    <r>
      <rPr>
        <sz val="8"/>
        <rFont val="Arial Narrow"/>
        <family val="2"/>
      </rPr>
      <t>Food and Beverages Industry</t>
    </r>
  </si>
  <si>
    <r>
      <rPr>
        <sz val="11"/>
        <rFont val="Segoe UI"/>
        <family val="2"/>
      </rPr>
      <t>Table 1-3. Development of Industrial Products (000 ton) in 2000-2012</t>
    </r>
  </si>
  <si>
    <r>
      <rPr>
        <b/>
        <sz val="7"/>
        <rFont val="Segoe UI"/>
        <family val="2"/>
      </rPr>
      <t>Industry</t>
    </r>
  </si>
  <si>
    <r>
      <rPr>
        <b/>
        <sz val="7"/>
        <rFont val="Segoe UI"/>
        <family val="2"/>
      </rPr>
      <t>Year</t>
    </r>
  </si>
  <si>
    <r>
      <rPr>
        <sz val="9"/>
        <rFont val="Segoe UI Semibold"/>
        <family val="2"/>
      </rPr>
      <t>Mineral</t>
    </r>
  </si>
  <si>
    <r>
      <rPr>
        <sz val="7"/>
        <rFont val="Segoe UI"/>
        <family val="2"/>
      </rPr>
      <t>Cement</t>
    </r>
  </si>
  <si>
    <r>
      <rPr>
        <sz val="7"/>
        <rFont val="Segoe UI"/>
        <family val="2"/>
      </rPr>
      <t>Lime</t>
    </r>
  </si>
  <si>
    <r>
      <rPr>
        <sz val="7"/>
        <rFont val="Segoe UI"/>
        <family val="2"/>
      </rPr>
      <t>Glass</t>
    </r>
  </si>
  <si>
    <r>
      <rPr>
        <sz val="7"/>
        <rFont val="Segoe UI"/>
        <family val="2"/>
      </rPr>
      <t>Ceramics</t>
    </r>
  </si>
  <si>
    <r>
      <rPr>
        <sz val="7"/>
        <rFont val="Segoe UI"/>
        <family val="2"/>
      </rPr>
      <t>Other Soda Ash</t>
    </r>
  </si>
  <si>
    <r>
      <rPr>
        <sz val="7"/>
        <rFont val="Segoe UI"/>
        <family val="2"/>
      </rPr>
      <t>Other Carbonate Consumption</t>
    </r>
  </si>
  <si>
    <r>
      <rPr>
        <sz val="9"/>
        <rFont val="Segoe UI Semibold"/>
        <family val="2"/>
      </rPr>
      <t>Chemical</t>
    </r>
  </si>
  <si>
    <r>
      <rPr>
        <sz val="7"/>
        <rFont val="Segoe UI"/>
        <family val="2"/>
      </rPr>
      <t>Ammonia</t>
    </r>
  </si>
  <si>
    <r>
      <rPr>
        <sz val="7"/>
        <rFont val="Segoe UI"/>
        <family val="2"/>
      </rPr>
      <t>Nitric Acid</t>
    </r>
  </si>
  <si>
    <r>
      <rPr>
        <sz val="7"/>
        <rFont val="Segoe UI"/>
        <family val="2"/>
      </rPr>
      <t>Carbide</t>
    </r>
  </si>
  <si>
    <r>
      <rPr>
        <sz val="7"/>
        <rFont val="Segoe UI"/>
        <family val="2"/>
      </rPr>
      <t>Methanol</t>
    </r>
  </si>
  <si>
    <r>
      <rPr>
        <sz val="7"/>
        <rFont val="Segoe UI"/>
        <family val="2"/>
      </rPr>
      <t>(thylene</t>
    </r>
  </si>
  <si>
    <r>
      <rPr>
        <sz val="7"/>
        <rFont val="Segoe UI"/>
        <family val="2"/>
      </rPr>
      <t>(DC</t>
    </r>
  </si>
  <si>
    <r>
      <rPr>
        <sz val="7"/>
        <rFont val="Segoe UI"/>
        <family val="2"/>
      </rPr>
      <t>VCM</t>
    </r>
  </si>
  <si>
    <r>
      <rPr>
        <sz val="7"/>
        <rFont val="Segoe UI"/>
        <family val="2"/>
      </rPr>
      <t>Carbon Black</t>
    </r>
  </si>
  <si>
    <r>
      <rPr>
        <sz val="9"/>
        <rFont val="Segoe UI Semibold"/>
        <family val="2"/>
      </rPr>
      <t>Metal</t>
    </r>
  </si>
  <si>
    <r>
      <rPr>
        <sz val="7"/>
        <rFont val="Segoe UI"/>
        <family val="2"/>
      </rPr>
      <t>DR Iron</t>
    </r>
  </si>
  <si>
    <r>
      <rPr>
        <sz val="7"/>
        <rFont val="Segoe UI"/>
        <family val="2"/>
      </rPr>
      <t>Pig Iron</t>
    </r>
  </si>
  <si>
    <r>
      <rPr>
        <sz val="7"/>
        <rFont val="Segoe UI"/>
        <family val="2"/>
      </rPr>
      <t>Sinter</t>
    </r>
  </si>
  <si>
    <r>
      <rPr>
        <sz val="7"/>
        <rFont val="Segoe UI"/>
        <family val="2"/>
      </rPr>
      <t>Aluminium</t>
    </r>
  </si>
  <si>
    <r>
      <rPr>
        <sz val="7"/>
        <rFont val="Segoe UI"/>
        <family val="2"/>
      </rPr>
      <t>Lead</t>
    </r>
  </si>
  <si>
    <r>
      <rPr>
        <sz val="7"/>
        <rFont val="Segoe UI"/>
        <family val="2"/>
      </rPr>
      <t>=inc</t>
    </r>
  </si>
  <si>
    <r>
      <rPr>
        <sz val="9"/>
        <rFont val="Segoe UI Semibold"/>
        <family val="2"/>
      </rPr>
      <t>Non-Energy Products from Fuels and Solvent Use</t>
    </r>
  </si>
  <si>
    <r>
      <rPr>
        <sz val="7"/>
        <rFont val="Segoe UI"/>
        <family val="2"/>
      </rPr>
      <t>Lubricant Use*</t>
    </r>
  </si>
  <si>
    <r>
      <rPr>
        <sz val="7"/>
        <rFont val="Segoe UI"/>
        <family val="2"/>
      </rPr>
      <t xml:space="preserve">Paraffin Wax Use </t>
    </r>
  </si>
  <si>
    <r>
      <rPr>
        <sz val="9"/>
        <rFont val="Segoe UI Semibold"/>
        <family val="2"/>
      </rPr>
      <t>Others</t>
    </r>
  </si>
  <si>
    <r>
      <rPr>
        <sz val="7"/>
        <rFont val="Segoe UI"/>
        <family val="2"/>
      </rPr>
      <t>Pulp and Paper</t>
    </r>
  </si>
  <si>
    <r>
      <rPr>
        <sz val="7"/>
        <rFont val="Segoe UI"/>
        <family val="2"/>
      </rPr>
      <t>Food &amp; Beverages</t>
    </r>
  </si>
  <si>
    <r>
      <rPr>
        <sz val="8"/>
        <rFont val="Segoe UI Light"/>
        <family val="2"/>
      </rPr>
      <t>(*unit in thousand TJ)</t>
    </r>
  </si>
  <si>
    <r>
      <rPr>
        <i/>
        <sz val="8"/>
        <rFont val="Segoe UI"/>
        <family val="2"/>
      </rPr>
      <t>Source: (a) Statistics of Large and Medium Industry/ISIC – BPS, Indonesia (b) Centre for Assessment of Green Industry (PPIH-LH)</t>
    </r>
  </si>
  <si>
    <r>
      <rPr>
        <i/>
        <sz val="8"/>
        <rFont val="Segoe UI"/>
        <family val="2"/>
      </rPr>
      <t>MoI (c) Indonesian Cement Association</t>
    </r>
  </si>
  <si>
    <t>Production: p39</t>
  </si>
  <si>
    <t>Emissions: p196 of Indonesia's first BUR</t>
  </si>
  <si>
    <t>pixel</t>
  </si>
  <si>
    <t>estimated</t>
  </si>
  <si>
    <t>BUR1</t>
  </si>
  <si>
    <t>Final</t>
  </si>
  <si>
    <t>adjustment</t>
  </si>
  <si>
    <t>Year</t>
  </si>
  <si>
    <t>BUR2</t>
  </si>
  <si>
    <t>Tabel 4.4.2. Emisi GRK sektor IPPU (2014-2018</t>
  </si>
  <si>
    <t>Code</t>
  </si>
  <si>
    <t>Categories</t>
  </si>
  <si>
    <t>Gg CO2 eq (Total 3 Gas)</t>
  </si>
  <si>
    <t>2018*</t>
  </si>
  <si>
    <t>Mineral</t>
  </si>
  <si>
    <t>2.A.1</t>
  </si>
  <si>
    <t>Cement</t>
  </si>
  <si>
    <t>2.A.2</t>
  </si>
  <si>
    <t>Lime</t>
  </si>
  <si>
    <t>2.A.3</t>
  </si>
  <si>
    <t>Glass</t>
  </si>
  <si>
    <t>2.A.4.a</t>
  </si>
  <si>
    <t>Ceramics</t>
  </si>
  <si>
    <t>2.A.4.b</t>
  </si>
  <si>
    <t>Other Uses of Soda Ash</t>
  </si>
  <si>
    <t>Chemical</t>
  </si>
  <si>
    <t>2.B.1</t>
  </si>
  <si>
    <t>Ammonia</t>
  </si>
  <si>
    <t>2.B.2</t>
  </si>
  <si>
    <t>Nitric Acid</t>
  </si>
  <si>
    <t>2.B.5</t>
  </si>
  <si>
    <t>Carbide</t>
  </si>
  <si>
    <t>2.B.8.a</t>
  </si>
  <si>
    <t>Methanol</t>
  </si>
  <si>
    <t>2.B.8.b</t>
  </si>
  <si>
    <t>Ethylene</t>
  </si>
  <si>
    <t>2.B.8.c</t>
  </si>
  <si>
    <t>Ethylene Dichloride and VCM</t>
  </si>
  <si>
    <t>2.B.8.f</t>
  </si>
  <si>
    <t>Carbon Black</t>
  </si>
  <si>
    <t>Metal</t>
  </si>
  <si>
    <t>2.C.1</t>
  </si>
  <si>
    <t>Iron and Steel</t>
  </si>
  <si>
    <t>2.C.3</t>
  </si>
  <si>
    <t>Aluminium</t>
  </si>
  <si>
    <t>2.C.5</t>
  </si>
  <si>
    <t>Lead</t>
  </si>
  <si>
    <t>2.C.6</t>
  </si>
  <si>
    <t>Zinc</t>
  </si>
  <si>
    <t>2.D.1</t>
  </si>
  <si>
    <t>Lubricant Use</t>
  </si>
  <si>
    <t>2.D.2</t>
  </si>
  <si>
    <t>Paraffin Wax Use</t>
  </si>
  <si>
    <t>Others</t>
  </si>
  <si>
    <t>2.H.1</t>
  </si>
  <si>
    <t>Pulp and Paper</t>
  </si>
  <si>
    <t>2.H.2</t>
  </si>
  <si>
    <t>Food and Beverages</t>
  </si>
  <si>
    <t>Total</t>
  </si>
  <si>
    <t>Keterangan: Sumber Laporan IGRK dan MPV Tahun 2019</t>
  </si>
  <si>
    <t>PPI 2019</t>
  </si>
  <si>
    <t>Book of Statistics of the Directorate General of PPI 2019</t>
  </si>
  <si>
    <t>http://ditjenppi.menlhk.go.id/admin/berita-admin/peraturan-perubahan-iklim/3328-peraturan-perubahan-iklim.html</t>
  </si>
  <si>
    <t>5.4.4  SEKTOR IPPU</t>
  </si>
  <si>
    <t>Tabel 5.6  Emisi GRK dari Sektor IPPU Tahun 2010 – 2017 (Gg CO2e)</t>
  </si>
  <si>
    <t>Emissions (Gg CO2e)</t>
  </si>
  <si>
    <t>Ethylene Dichloride
and VCM</t>
  </si>
  <si>
    <t>Non-Energy Products from Fuels and
Solvent Use</t>
  </si>
  <si>
    <t>Pulp and Paper Industry</t>
  </si>
  <si>
    <t>Food and Beverages Industry</t>
  </si>
  <si>
    <t>Total Sectoral</t>
  </si>
  <si>
    <t>Other uses of Soda Ash</t>
  </si>
  <si>
    <t xml:space="preserve">2.A.4.b           </t>
  </si>
  <si>
    <t>PPI 2018</t>
  </si>
  <si>
    <t>2018 Directorate General of PPI Statistics Book</t>
  </si>
  <si>
    <t>https://drive.google.com/file/d/1QGJfzcm5uwIN2h-GgUrwSY54jwIC7EnV/view?usp=sharing</t>
  </si>
  <si>
    <t>http://ditjenppi.menlhk.go.id/reddplus/images/adminppi/dokumen/statistik_PPI_2018_opt.pdf</t>
  </si>
  <si>
    <t>2A1 CO2: BUR1</t>
  </si>
  <si>
    <t>Cement production: BUR1</t>
  </si>
  <si>
    <t>2A1 CO2: BUR2</t>
  </si>
  <si>
    <t>2A1 CO2: BUR3</t>
  </si>
  <si>
    <t>2A1 CO2: PPI2018</t>
  </si>
  <si>
    <t>2A1 CO2: PPI2019</t>
  </si>
  <si>
    <t>2A1 CO2: combined</t>
  </si>
  <si>
    <t>2A2 CO2: BUR1</t>
  </si>
  <si>
    <t>2A2 CO2: PPI 2018</t>
  </si>
  <si>
    <t>2A2 CO2: PPI 2019</t>
  </si>
  <si>
    <t>2A2 CO2: BUR3</t>
  </si>
  <si>
    <t>2A1</t>
  </si>
  <si>
    <t>2A2</t>
  </si>
  <si>
    <t>2A3</t>
  </si>
  <si>
    <t>2A4a</t>
  </si>
  <si>
    <t>2A4b</t>
  </si>
  <si>
    <t>2A4d</t>
  </si>
  <si>
    <t>2A2 CO2: combined</t>
  </si>
  <si>
    <t>2A3 CO2: BUR1</t>
  </si>
  <si>
    <t>2A3 CO2: PPI 2018</t>
  </si>
  <si>
    <t>2A3 CO2: PPI 2019</t>
  </si>
  <si>
    <t>2A3 CO2: BUR3</t>
  </si>
  <si>
    <t>2A3 CO2: combined</t>
  </si>
  <si>
    <t>2A4a CO2: BUR1</t>
  </si>
  <si>
    <t>2A4a CO2: PPI 2018</t>
  </si>
  <si>
    <t>2A4a CO2: PPI 2019</t>
  </si>
  <si>
    <t>2A4a CO2: BUR3</t>
  </si>
  <si>
    <t>2A4a CO2: combined</t>
  </si>
  <si>
    <t>2A4b CO2: BUR1</t>
  </si>
  <si>
    <t>2A4b CO2: PPI 2018</t>
  </si>
  <si>
    <t>2A4b CO2: PPI 2019</t>
  </si>
  <si>
    <t>2A4b CO2: BUR3</t>
  </si>
  <si>
    <t>2A4b CO2: combined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</si>
</sst>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;###0"/>
    <numFmt numFmtId="165" formatCode="#,##0;#,##0"/>
    <numFmt numFmtId="166" formatCode="###0.00;###0.00"/>
    <numFmt numFmtId="167" formatCode="###0.0;###0.0"/>
    <numFmt numFmtId="168" formatCode="0.000"/>
    <numFmt numFmtId="169" formatCode="0.0"/>
  </numFmts>
  <fonts count="36" x14ac:knownFonts="1">
    <font>
      <sz val="10"/>
      <color rgb="FF000000"/>
      <name val="Times New Roman"/>
      <charset val="204"/>
    </font>
    <font>
      <sz val="10"/>
      <name val="Arial"/>
      <family val="2"/>
    </font>
    <font>
      <b/>
      <sz val="8"/>
      <name val="Franklin Gothic Demi Cond"/>
      <family val="2"/>
    </font>
    <font>
      <b/>
      <sz val="8"/>
      <color rgb="FF000000"/>
      <name val="Franklin Gothic Demi Cond"/>
      <family val="2"/>
    </font>
    <font>
      <sz val="8"/>
      <name val="Arial Narrow"/>
      <family val="2"/>
    </font>
    <font>
      <sz val="8"/>
      <color rgb="FF000000"/>
      <name val="Arial Narrow"/>
      <family val="2"/>
    </font>
    <font>
      <b/>
      <sz val="11"/>
      <name val="Franklin Gothic Demi Cond"/>
      <family val="2"/>
    </font>
    <font>
      <sz val="11"/>
      <name val="Arial Narrow"/>
      <family val="2"/>
    </font>
    <font>
      <sz val="11"/>
      <name val="Segoe UI"/>
      <family val="2"/>
    </font>
    <font>
      <b/>
      <sz val="7"/>
      <name val="Segoe UI"/>
      <family val="2"/>
    </font>
    <font>
      <b/>
      <sz val="7"/>
      <color rgb="FF000000"/>
      <name val="Segoe UI"/>
      <family val="2"/>
    </font>
    <font>
      <b/>
      <sz val="9"/>
      <name val="Segoe UI Semibold"/>
      <family val="2"/>
    </font>
    <font>
      <sz val="9"/>
      <name val="Segoe UI Semibold"/>
      <family val="2"/>
    </font>
    <font>
      <sz val="7"/>
      <name val="Segoe UI"/>
      <family val="2"/>
    </font>
    <font>
      <sz val="7"/>
      <color rgb="FF000000"/>
      <name val="Segoe UI"/>
      <family val="2"/>
    </font>
    <font>
      <sz val="8"/>
      <name val="Segoe UI Light"/>
      <family val="2"/>
    </font>
    <font>
      <i/>
      <sz val="8"/>
      <name val="Segoe UI"/>
      <family val="2"/>
    </font>
    <font>
      <sz val="10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  <charset val="204"/>
    </font>
    <font>
      <b/>
      <sz val="11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i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indexed="8"/>
      <name val="Arial"/>
      <family val="1"/>
      <charset val="204"/>
    </font>
    <font>
      <b/>
      <sz val="11"/>
      <color indexed="8"/>
      <name val="Arial"/>
      <family val="2"/>
    </font>
    <font>
      <b/>
      <sz val="12"/>
      <color indexed="8"/>
      <name val="Cambria"/>
      <family val="2"/>
    </font>
    <font>
      <b/>
      <sz val="12"/>
      <color indexed="8"/>
      <name val="Gill Sans MT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1"/>
      <charset val="204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color indexed="8"/>
      <name val="Calibri"/>
      <family val="1"/>
      <charset val="204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D9F1"/>
      </patternFill>
    </fill>
    <fill>
      <patternFill patternType="solid">
        <fgColor rgb="FFE6E7E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6F9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6F92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3" fillId="2" borderId="4" xfId="0" applyNumberFormat="1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4" fontId="5" fillId="0" borderId="4" xfId="0" applyNumberFormat="1" applyFont="1" applyFill="1" applyBorder="1" applyAlignment="1">
      <alignment horizontal="left" vertical="top" wrapText="1"/>
    </xf>
    <xf numFmtId="166" fontId="5" fillId="0" borderId="4" xfId="0" applyNumberFormat="1" applyFont="1" applyFill="1" applyBorder="1" applyAlignment="1">
      <alignment horizontal="left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top"/>
    </xf>
    <xf numFmtId="164" fontId="10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167" fontId="14" fillId="0" borderId="1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1" fontId="0" fillId="0" borderId="0" xfId="0" applyNumberForma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1" fontId="0" fillId="4" borderId="0" xfId="0" applyNumberFormat="1" applyFill="1" applyBorder="1" applyAlignment="1">
      <alignment horizontal="left" vertical="top"/>
    </xf>
    <xf numFmtId="0" fontId="0" fillId="5" borderId="0" xfId="0" applyFill="1" applyBorder="1" applyAlignment="1">
      <alignment vertical="top"/>
    </xf>
    <xf numFmtId="168" fontId="0" fillId="0" borderId="0" xfId="0" applyNumberFormat="1" applyFill="1" applyBorder="1" applyAlignment="1">
      <alignment vertical="top"/>
    </xf>
    <xf numFmtId="168" fontId="0" fillId="6" borderId="0" xfId="0" applyNumberFormat="1" applyFill="1" applyBorder="1" applyAlignment="1">
      <alignment vertical="top"/>
    </xf>
    <xf numFmtId="0" fontId="0" fillId="7" borderId="0" xfId="0" applyFill="1" applyBorder="1" applyAlignment="1">
      <alignment vertical="top"/>
    </xf>
    <xf numFmtId="1" fontId="0" fillId="4" borderId="0" xfId="0" applyNumberFormat="1" applyFill="1" applyBorder="1" applyAlignment="1">
      <alignment vertical="top"/>
    </xf>
    <xf numFmtId="1" fontId="0" fillId="7" borderId="0" xfId="0" applyNumberFormat="1" applyFill="1" applyBorder="1" applyAlignment="1">
      <alignment horizontal="left" vertical="top"/>
    </xf>
    <xf numFmtId="0" fontId="20" fillId="0" borderId="0" xfId="0" applyFont="1" applyFill="1" applyBorder="1" applyAlignment="1">
      <alignment vertical="top" wrapText="1"/>
    </xf>
    <xf numFmtId="1" fontId="21" fillId="8" borderId="1" xfId="0" applyNumberFormat="1" applyFont="1" applyFill="1" applyBorder="1" applyAlignment="1">
      <alignment horizontal="center" vertical="top" shrinkToFit="1"/>
    </xf>
    <xf numFmtId="0" fontId="25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center" wrapText="1"/>
    </xf>
    <xf numFmtId="0" fontId="20" fillId="8" borderId="1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top"/>
    </xf>
    <xf numFmtId="0" fontId="21" fillId="8" borderId="4" xfId="0" applyFont="1" applyFill="1" applyBorder="1" applyAlignment="1">
      <alignment horizontal="left" vertical="top"/>
    </xf>
    <xf numFmtId="0" fontId="24" fillId="0" borderId="6" xfId="0" applyFont="1" applyFill="1" applyBorder="1" applyAlignment="1">
      <alignment horizontal="left" vertical="top"/>
    </xf>
    <xf numFmtId="0" fontId="20" fillId="0" borderId="1" xfId="0" applyFont="1" applyFill="1" applyBorder="1" applyAlignment="1">
      <alignment horizontal="left"/>
    </xf>
    <xf numFmtId="0" fontId="20" fillId="0" borderId="4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left" vertical="top"/>
    </xf>
    <xf numFmtId="0" fontId="20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top"/>
    </xf>
    <xf numFmtId="0" fontId="24" fillId="0" borderId="9" xfId="0" applyFont="1" applyFill="1" applyBorder="1" applyAlignment="1">
      <alignment horizontal="left" vertical="top" wrapText="1"/>
    </xf>
    <xf numFmtId="0" fontId="25" fillId="0" borderId="9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horizontal="right" vertical="top"/>
    </xf>
    <xf numFmtId="0" fontId="28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vertical="top"/>
    </xf>
    <xf numFmtId="0" fontId="30" fillId="0" borderId="2" xfId="0" applyFont="1" applyFill="1" applyBorder="1" applyAlignment="1">
      <alignment vertical="center"/>
    </xf>
    <xf numFmtId="0" fontId="30" fillId="0" borderId="4" xfId="0" applyFont="1" applyFill="1" applyBorder="1" applyAlignment="1">
      <alignment vertical="top"/>
    </xf>
    <xf numFmtId="0" fontId="30" fillId="0" borderId="5" xfId="0" applyFont="1" applyFill="1" applyBorder="1" applyAlignment="1">
      <alignment vertical="top"/>
    </xf>
    <xf numFmtId="0" fontId="30" fillId="0" borderId="6" xfId="0" applyFont="1" applyFill="1" applyBorder="1" applyAlignment="1">
      <alignment vertical="top"/>
    </xf>
    <xf numFmtId="0" fontId="30" fillId="0" borderId="3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left" vertical="top"/>
    </xf>
    <xf numFmtId="0" fontId="30" fillId="0" borderId="0" xfId="0" applyFont="1" applyFill="1" applyBorder="1" applyAlignment="1">
      <alignment vertical="top"/>
    </xf>
    <xf numFmtId="0" fontId="30" fillId="0" borderId="10" xfId="0" applyFont="1" applyFill="1" applyBorder="1" applyAlignment="1">
      <alignment vertical="top"/>
    </xf>
    <xf numFmtId="0" fontId="30" fillId="0" borderId="11" xfId="0" applyFont="1" applyFill="1" applyBorder="1" applyAlignment="1">
      <alignment vertical="top"/>
    </xf>
    <xf numFmtId="0" fontId="31" fillId="0" borderId="1" xfId="0" applyFont="1" applyFill="1" applyBorder="1" applyAlignment="1">
      <alignment horizontal="left" vertical="top"/>
    </xf>
    <xf numFmtId="0" fontId="31" fillId="0" borderId="4" xfId="0" applyFont="1" applyFill="1" applyBorder="1" applyAlignment="1">
      <alignment vertical="top"/>
    </xf>
    <xf numFmtId="0" fontId="31" fillId="0" borderId="5" xfId="0" applyFont="1" applyFill="1" applyBorder="1" applyAlignment="1">
      <alignment vertical="top"/>
    </xf>
    <xf numFmtId="0" fontId="20" fillId="0" borderId="1" xfId="0" applyFont="1" applyFill="1" applyBorder="1" applyAlignment="1"/>
    <xf numFmtId="1" fontId="32" fillId="0" borderId="1" xfId="0" applyNumberFormat="1" applyFont="1" applyFill="1" applyBorder="1" applyAlignment="1">
      <alignment vertical="top" shrinkToFit="1"/>
    </xf>
    <xf numFmtId="0" fontId="33" fillId="0" borderId="5" xfId="0" applyFont="1" applyFill="1" applyBorder="1" applyAlignment="1">
      <alignment vertical="top"/>
    </xf>
    <xf numFmtId="0" fontId="33" fillId="0" borderId="6" xfId="0" applyFont="1" applyFill="1" applyBorder="1" applyAlignment="1">
      <alignment vertical="top"/>
    </xf>
    <xf numFmtId="3" fontId="32" fillId="0" borderId="1" xfId="0" applyNumberFormat="1" applyFont="1" applyFill="1" applyBorder="1" applyAlignment="1">
      <alignment vertical="top" shrinkToFit="1"/>
    </xf>
    <xf numFmtId="2" fontId="32" fillId="0" borderId="1" xfId="0" applyNumberFormat="1" applyFont="1" applyFill="1" applyBorder="1" applyAlignment="1">
      <alignment vertical="top" shrinkToFit="1"/>
    </xf>
    <xf numFmtId="169" fontId="32" fillId="0" borderId="1" xfId="0" applyNumberFormat="1" applyFont="1" applyFill="1" applyBorder="1" applyAlignment="1">
      <alignment vertical="top" shrinkToFit="1"/>
    </xf>
    <xf numFmtId="3" fontId="32" fillId="0" borderId="8" xfId="0" applyNumberFormat="1" applyFont="1" applyFill="1" applyBorder="1" applyAlignment="1">
      <alignment vertical="top" shrinkToFit="1"/>
    </xf>
    <xf numFmtId="3" fontId="32" fillId="0" borderId="3" xfId="0" applyNumberFormat="1" applyFont="1" applyFill="1" applyBorder="1" applyAlignment="1">
      <alignment vertical="top" shrinkToFit="1"/>
    </xf>
    <xf numFmtId="3" fontId="32" fillId="0" borderId="10" xfId="0" applyNumberFormat="1" applyFont="1" applyFill="1" applyBorder="1" applyAlignment="1">
      <alignment vertical="top" shrinkToFit="1"/>
    </xf>
    <xf numFmtId="0" fontId="33" fillId="0" borderId="11" xfId="0" applyFont="1" applyFill="1" applyBorder="1" applyAlignment="1">
      <alignment vertical="top"/>
    </xf>
    <xf numFmtId="3" fontId="32" fillId="0" borderId="4" xfId="0" applyNumberFormat="1" applyFont="1" applyFill="1" applyBorder="1" applyAlignment="1">
      <alignment vertical="top" shrinkToFit="1"/>
    </xf>
    <xf numFmtId="1" fontId="32" fillId="0" borderId="4" xfId="0" applyNumberFormat="1" applyFont="1" applyFill="1" applyBorder="1" applyAlignment="1">
      <alignment vertical="top" shrinkToFit="1"/>
    </xf>
    <xf numFmtId="1" fontId="32" fillId="0" borderId="4" xfId="0" applyNumberFormat="1" applyFont="1" applyFill="1" applyBorder="1" applyAlignment="1">
      <alignment vertical="center" shrinkToFit="1"/>
    </xf>
    <xf numFmtId="1" fontId="32" fillId="0" borderId="1" xfId="0" applyNumberFormat="1" applyFont="1" applyFill="1" applyBorder="1" applyAlignment="1">
      <alignment vertical="center" shrinkToFit="1"/>
    </xf>
    <xf numFmtId="3" fontId="32" fillId="0" borderId="1" xfId="0" applyNumberFormat="1" applyFont="1" applyFill="1" applyBorder="1" applyAlignment="1">
      <alignment vertical="center" shrinkToFit="1"/>
    </xf>
    <xf numFmtId="0" fontId="34" fillId="0" borderId="5" xfId="0" applyFont="1" applyFill="1" applyBorder="1" applyAlignment="1">
      <alignment vertical="top"/>
    </xf>
    <xf numFmtId="3" fontId="32" fillId="0" borderId="4" xfId="0" applyNumberFormat="1" applyFont="1" applyFill="1" applyBorder="1" applyAlignment="1">
      <alignment vertical="center" shrinkToFit="1"/>
    </xf>
    <xf numFmtId="2" fontId="32" fillId="0" borderId="4" xfId="0" applyNumberFormat="1" applyFont="1" applyFill="1" applyBorder="1" applyAlignment="1">
      <alignment vertical="center" shrinkToFit="1"/>
    </xf>
    <xf numFmtId="2" fontId="32" fillId="0" borderId="1" xfId="0" applyNumberFormat="1" applyFont="1" applyFill="1" applyBorder="1" applyAlignment="1">
      <alignment vertical="center" shrinkToFit="1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vertical="top"/>
    </xf>
    <xf numFmtId="1" fontId="35" fillId="0" borderId="0" xfId="0" applyNumberFormat="1" applyFont="1" applyFill="1" applyBorder="1" applyAlignment="1">
      <alignment vertical="top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/>
    </xf>
    <xf numFmtId="0" fontId="21" fillId="8" borderId="7" xfId="0" applyFont="1" applyFill="1" applyBorder="1" applyAlignment="1">
      <alignment horizontal="left" vertical="top"/>
    </xf>
    <xf numFmtId="0" fontId="21" fillId="8" borderId="8" xfId="0" applyFont="1" applyFill="1" applyBorder="1" applyAlignment="1">
      <alignment horizontal="left" vertical="top"/>
    </xf>
    <xf numFmtId="0" fontId="21" fillId="8" borderId="2" xfId="0" applyFont="1" applyFill="1" applyBorder="1" applyAlignment="1">
      <alignment horizontal="left" vertical="top"/>
    </xf>
    <xf numFmtId="0" fontId="21" fillId="8" borderId="3" xfId="0" applyFont="1" applyFill="1" applyBorder="1" applyAlignment="1">
      <alignment horizontal="left" vertical="top"/>
    </xf>
    <xf numFmtId="0" fontId="21" fillId="8" borderId="4" xfId="0" applyFont="1" applyFill="1" applyBorder="1" applyAlignment="1">
      <alignment horizontal="center" vertical="top"/>
    </xf>
    <xf numFmtId="0" fontId="21" fillId="8" borderId="5" xfId="0" applyFont="1" applyFill="1" applyBorder="1" applyAlignment="1">
      <alignment horizontal="center" vertical="top"/>
    </xf>
    <xf numFmtId="0" fontId="27" fillId="0" borderId="4" xfId="0" applyFont="1" applyFill="1" applyBorder="1" applyAlignment="1">
      <alignment horizontal="left" vertical="top" wrapText="1"/>
    </xf>
    <xf numFmtId="0" fontId="27" fillId="0" borderId="6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0</xdr:rowOff>
    </xdr:from>
    <xdr:to>
      <xdr:col>19</xdr:col>
      <xdr:colOff>141657</xdr:colOff>
      <xdr:row>54</xdr:row>
      <xdr:rowOff>151754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D82287-D59E-4E5C-A6C9-C04EDF814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" y="3724275"/>
          <a:ext cx="9742857" cy="51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15</xdr:row>
      <xdr:rowOff>6350</xdr:rowOff>
    </xdr:from>
    <xdr:to>
      <xdr:col>8</xdr:col>
      <xdr:colOff>526429</xdr:colOff>
      <xdr:row>31</xdr:row>
      <xdr:rowOff>79036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FADB75-34F3-4D29-9756-B497FC67D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" y="2482850"/>
          <a:ext cx="4971429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workbookViewId="0">
      <selection activeCell="C9" sqref="C9:O9"/>
    </sheetView>
  </sheetViews>
  <sheetFormatPr defaultColWidth="9.296875" defaultRowHeight="13" x14ac:dyDescent="0.3"/>
  <cols>
    <col min="1" max="1" width="9.296875" customWidth="1"/>
    <col min="2" max="2" width="26.69921875" customWidth="1"/>
    <col min="3" max="10" width="9.296875" customWidth="1"/>
    <col min="11" max="11" width="9.5" customWidth="1"/>
    <col min="12" max="12" width="8" customWidth="1"/>
    <col min="13" max="15" width="9.296875" customWidth="1"/>
    <col min="16" max="16" width="2.19921875" customWidth="1"/>
  </cols>
  <sheetData>
    <row r="1" spans="1:15" ht="15" customHeight="1" x14ac:dyDescent="0.3">
      <c r="A1" t="s">
        <v>1</v>
      </c>
    </row>
    <row r="2" spans="1:15" ht="14.15" customHeight="1" x14ac:dyDescent="0.3">
      <c r="A2" s="91" t="s">
        <v>2</v>
      </c>
      <c r="B2" s="93" t="s">
        <v>3</v>
      </c>
      <c r="C2" s="95" t="s">
        <v>4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7"/>
    </row>
    <row r="3" spans="1:15" ht="14.15" customHeight="1" x14ac:dyDescent="0.3">
      <c r="A3" s="92"/>
      <c r="B3" s="94"/>
      <c r="C3" s="2">
        <v>2000</v>
      </c>
      <c r="D3" s="2">
        <v>2001</v>
      </c>
      <c r="E3" s="2">
        <v>2002</v>
      </c>
      <c r="F3" s="2">
        <v>2003</v>
      </c>
      <c r="G3" s="2">
        <v>2004</v>
      </c>
      <c r="H3" s="2">
        <v>2005</v>
      </c>
      <c r="I3" s="2">
        <v>2006</v>
      </c>
      <c r="J3" s="2">
        <v>2007</v>
      </c>
      <c r="K3" s="8">
        <v>2008</v>
      </c>
      <c r="L3" s="2">
        <v>2009</v>
      </c>
      <c r="M3" s="2">
        <v>2010</v>
      </c>
      <c r="N3" s="2">
        <v>2011</v>
      </c>
      <c r="O3" s="2">
        <v>2012</v>
      </c>
    </row>
    <row r="4" spans="1:15" ht="14.15" customHeight="1" x14ac:dyDescent="0.3">
      <c r="A4" s="88" t="s">
        <v>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</row>
    <row r="5" spans="1:15" ht="14.15" customHeight="1" x14ac:dyDescent="0.3">
      <c r="A5" s="3" t="s">
        <v>6</v>
      </c>
      <c r="B5" s="3" t="s">
        <v>7</v>
      </c>
      <c r="C5" s="4">
        <v>16626</v>
      </c>
      <c r="D5" s="4">
        <v>18702</v>
      </c>
      <c r="E5" s="4">
        <v>18353</v>
      </c>
      <c r="F5" s="4">
        <v>18011</v>
      </c>
      <c r="G5" s="4">
        <v>19275</v>
      </c>
      <c r="H5" s="4">
        <v>18770</v>
      </c>
      <c r="I5" s="4">
        <v>19303</v>
      </c>
      <c r="J5" s="4">
        <v>19824</v>
      </c>
      <c r="K5" s="9">
        <v>20772</v>
      </c>
      <c r="L5" s="4">
        <v>19650</v>
      </c>
      <c r="M5" s="4">
        <v>19052</v>
      </c>
      <c r="N5" s="4">
        <v>20695</v>
      </c>
      <c r="O5" s="4">
        <v>22675</v>
      </c>
    </row>
    <row r="6" spans="1:15" ht="14.15" customHeight="1" x14ac:dyDescent="0.3">
      <c r="A6" s="3" t="s">
        <v>8</v>
      </c>
      <c r="B6" s="3" t="s">
        <v>9</v>
      </c>
      <c r="C6" s="4">
        <v>3688</v>
      </c>
      <c r="D6" s="4">
        <v>7037</v>
      </c>
      <c r="E6" s="4">
        <v>2078</v>
      </c>
      <c r="F6" s="4">
        <v>2059</v>
      </c>
      <c r="G6" s="4">
        <v>2115</v>
      </c>
      <c r="H6" s="4">
        <v>2121</v>
      </c>
      <c r="I6" s="4">
        <v>2316</v>
      </c>
      <c r="J6" s="4">
        <v>2512</v>
      </c>
      <c r="K6" s="9">
        <v>1714</v>
      </c>
      <c r="L6" s="5">
        <v>916</v>
      </c>
      <c r="M6" s="5">
        <v>916</v>
      </c>
      <c r="N6" s="5">
        <v>916</v>
      </c>
      <c r="O6" s="5">
        <v>916</v>
      </c>
    </row>
    <row r="7" spans="1:15" ht="14.15" customHeight="1" x14ac:dyDescent="0.3">
      <c r="A7" s="3" t="s">
        <v>10</v>
      </c>
      <c r="B7" s="3" t="s">
        <v>11</v>
      </c>
      <c r="C7" s="5">
        <v>255</v>
      </c>
      <c r="D7" s="5">
        <v>153</v>
      </c>
      <c r="E7" s="5">
        <v>139</v>
      </c>
      <c r="F7" s="5">
        <v>175</v>
      </c>
      <c r="G7" s="5">
        <v>163</v>
      </c>
      <c r="H7" s="5">
        <v>190</v>
      </c>
      <c r="I7" s="5">
        <v>73</v>
      </c>
      <c r="J7" s="5">
        <v>58</v>
      </c>
      <c r="K7" s="10">
        <v>42</v>
      </c>
      <c r="L7" s="5">
        <v>43</v>
      </c>
      <c r="M7" s="5">
        <v>48</v>
      </c>
      <c r="N7" s="5">
        <v>39</v>
      </c>
      <c r="O7" s="5">
        <v>39</v>
      </c>
    </row>
    <row r="8" spans="1:15" ht="14.15" customHeight="1" x14ac:dyDescent="0.3">
      <c r="A8" s="3" t="s">
        <v>12</v>
      </c>
      <c r="B8" s="3" t="s">
        <v>13</v>
      </c>
      <c r="C8" s="6">
        <v>5.3</v>
      </c>
      <c r="D8" s="6">
        <v>5.3</v>
      </c>
      <c r="E8" s="6">
        <v>6.51</v>
      </c>
      <c r="F8" s="6">
        <v>5.16</v>
      </c>
      <c r="G8" s="6">
        <v>6.7</v>
      </c>
      <c r="H8" s="6">
        <v>5.84</v>
      </c>
      <c r="I8" s="6">
        <v>4.2</v>
      </c>
      <c r="J8" s="6">
        <v>4.37</v>
      </c>
      <c r="K8" s="11">
        <v>4.7</v>
      </c>
      <c r="L8" s="6">
        <v>4.7</v>
      </c>
      <c r="M8" s="6">
        <v>5.09</v>
      </c>
      <c r="N8" s="6">
        <v>5.69</v>
      </c>
      <c r="O8" s="6">
        <v>5.69</v>
      </c>
    </row>
    <row r="9" spans="1:15" ht="14.15" customHeight="1" x14ac:dyDescent="0.3">
      <c r="A9" s="3" t="s">
        <v>14</v>
      </c>
      <c r="B9" s="3" t="s">
        <v>15</v>
      </c>
      <c r="C9" s="4">
        <v>8410</v>
      </c>
      <c r="D9" s="4">
        <v>8410</v>
      </c>
      <c r="E9" s="4">
        <v>7521</v>
      </c>
      <c r="F9" s="4">
        <v>6066</v>
      </c>
      <c r="G9" s="4">
        <v>7445</v>
      </c>
      <c r="H9" s="4">
        <v>5453</v>
      </c>
      <c r="I9" s="4">
        <v>2978</v>
      </c>
      <c r="J9" s="4">
        <v>2075</v>
      </c>
      <c r="K9" s="9">
        <v>2082</v>
      </c>
      <c r="L9" s="4">
        <v>2038</v>
      </c>
      <c r="M9" s="4">
        <v>2035</v>
      </c>
      <c r="N9" s="4">
        <v>2037</v>
      </c>
      <c r="O9" s="4">
        <v>2037</v>
      </c>
    </row>
    <row r="10" spans="1:15" ht="14.15" customHeight="1" x14ac:dyDescent="0.3">
      <c r="A10" s="88" t="s">
        <v>16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90"/>
    </row>
    <row r="11" spans="1:15" ht="14.15" customHeight="1" x14ac:dyDescent="0.3">
      <c r="A11" s="3" t="s">
        <v>17</v>
      </c>
      <c r="B11" s="3" t="s">
        <v>18</v>
      </c>
      <c r="C11" s="4">
        <v>8107</v>
      </c>
      <c r="D11" s="4">
        <v>7466</v>
      </c>
      <c r="E11" s="4">
        <v>8084</v>
      </c>
      <c r="F11" s="4">
        <v>8235</v>
      </c>
      <c r="G11" s="4">
        <v>7702</v>
      </c>
      <c r="H11" s="4">
        <v>8683</v>
      </c>
      <c r="I11" s="4">
        <v>8319</v>
      </c>
      <c r="J11" s="4">
        <v>6896</v>
      </c>
      <c r="K11" s="9">
        <v>7111</v>
      </c>
      <c r="L11" s="4">
        <v>7759</v>
      </c>
      <c r="M11" s="4">
        <v>7671</v>
      </c>
      <c r="N11" s="4">
        <v>7085</v>
      </c>
      <c r="O11" s="4">
        <v>7182</v>
      </c>
    </row>
    <row r="12" spans="1:15" ht="14.15" customHeight="1" x14ac:dyDescent="0.3">
      <c r="A12" s="3" t="s">
        <v>19</v>
      </c>
      <c r="B12" s="3" t="s">
        <v>20</v>
      </c>
      <c r="C12" s="5">
        <v>265</v>
      </c>
      <c r="D12" s="5">
        <v>265</v>
      </c>
      <c r="E12" s="5">
        <v>265</v>
      </c>
      <c r="F12" s="5">
        <v>265</v>
      </c>
      <c r="G12" s="5">
        <v>265</v>
      </c>
      <c r="H12" s="5">
        <v>265</v>
      </c>
      <c r="I12" s="5">
        <v>265</v>
      </c>
      <c r="J12" s="5">
        <v>265</v>
      </c>
      <c r="K12" s="10">
        <v>265</v>
      </c>
      <c r="L12" s="5">
        <v>265</v>
      </c>
      <c r="M12" s="5">
        <v>265</v>
      </c>
      <c r="N12" s="5">
        <v>295</v>
      </c>
      <c r="O12" s="5">
        <v>420</v>
      </c>
    </row>
    <row r="13" spans="1:15" ht="14.15" customHeight="1" x14ac:dyDescent="0.3">
      <c r="A13" s="3" t="s">
        <v>21</v>
      </c>
      <c r="B13" s="3" t="s">
        <v>22</v>
      </c>
      <c r="C13" s="7">
        <v>24</v>
      </c>
      <c r="D13" s="7">
        <v>76</v>
      </c>
      <c r="E13" s="7">
        <v>83</v>
      </c>
      <c r="F13" s="7">
        <v>83</v>
      </c>
      <c r="G13" s="7">
        <v>22</v>
      </c>
      <c r="H13" s="7">
        <v>22</v>
      </c>
      <c r="I13" s="7">
        <v>38</v>
      </c>
      <c r="J13" s="7">
        <v>36</v>
      </c>
      <c r="K13" s="12">
        <v>34</v>
      </c>
      <c r="L13" s="7">
        <v>32</v>
      </c>
      <c r="M13" s="7">
        <v>30</v>
      </c>
      <c r="N13" s="7">
        <v>28</v>
      </c>
      <c r="O13" s="7">
        <v>23</v>
      </c>
    </row>
    <row r="14" spans="1:15" ht="14.15" customHeight="1" x14ac:dyDescent="0.3">
      <c r="A14" s="3" t="s">
        <v>23</v>
      </c>
      <c r="B14" s="3" t="s">
        <v>24</v>
      </c>
      <c r="C14" s="5">
        <v>344</v>
      </c>
      <c r="D14" s="5">
        <v>404</v>
      </c>
      <c r="E14" s="5">
        <v>340</v>
      </c>
      <c r="F14" s="5">
        <v>343</v>
      </c>
      <c r="G14" s="5">
        <v>341</v>
      </c>
      <c r="H14" s="5">
        <v>366</v>
      </c>
      <c r="I14" s="5">
        <v>293</v>
      </c>
      <c r="J14" s="5">
        <v>293</v>
      </c>
      <c r="K14" s="10">
        <v>368</v>
      </c>
      <c r="L14" s="5">
        <v>297</v>
      </c>
      <c r="M14" s="5">
        <v>215</v>
      </c>
      <c r="N14" s="5">
        <v>221</v>
      </c>
      <c r="O14" s="5">
        <v>198</v>
      </c>
    </row>
    <row r="15" spans="1:15" ht="14.15" customHeight="1" x14ac:dyDescent="0.3">
      <c r="A15" s="3" t="s">
        <v>25</v>
      </c>
      <c r="B15" s="3" t="s">
        <v>26</v>
      </c>
      <c r="C15" s="4">
        <v>1154</v>
      </c>
      <c r="D15" s="5">
        <v>919</v>
      </c>
      <c r="E15" s="5">
        <v>990</v>
      </c>
      <c r="F15" s="4">
        <v>1101</v>
      </c>
      <c r="G15" s="4">
        <v>1075</v>
      </c>
      <c r="H15" s="4">
        <v>1126</v>
      </c>
      <c r="I15" s="4">
        <v>1133</v>
      </c>
      <c r="J15" s="4">
        <v>1230</v>
      </c>
      <c r="K15" s="9">
        <v>1128</v>
      </c>
      <c r="L15" s="4">
        <v>1051</v>
      </c>
      <c r="M15" s="4">
        <v>1311</v>
      </c>
      <c r="N15" s="4">
        <v>1081</v>
      </c>
      <c r="O15" s="4">
        <v>1228</v>
      </c>
    </row>
    <row r="16" spans="1:15" ht="14.15" customHeight="1" x14ac:dyDescent="0.3">
      <c r="A16" s="3" t="s">
        <v>27</v>
      </c>
      <c r="B16" s="3" t="s">
        <v>28</v>
      </c>
      <c r="C16" s="5">
        <v>150</v>
      </c>
      <c r="D16" s="5">
        <v>155</v>
      </c>
      <c r="E16" s="5">
        <v>154</v>
      </c>
      <c r="F16" s="5">
        <v>157</v>
      </c>
      <c r="G16" s="5">
        <v>157</v>
      </c>
      <c r="H16" s="5">
        <v>143</v>
      </c>
      <c r="I16" s="5">
        <v>151</v>
      </c>
      <c r="J16" s="5">
        <v>125</v>
      </c>
      <c r="K16" s="10">
        <v>121</v>
      </c>
      <c r="L16" s="5">
        <v>123</v>
      </c>
      <c r="M16" s="5">
        <v>128</v>
      </c>
      <c r="N16" s="5">
        <v>117</v>
      </c>
      <c r="O16" s="5">
        <v>127</v>
      </c>
    </row>
    <row r="17" spans="1:15" ht="14.15" customHeight="1" x14ac:dyDescent="0.3">
      <c r="A17" s="3" t="s">
        <v>29</v>
      </c>
      <c r="B17" s="3" t="s">
        <v>30</v>
      </c>
      <c r="C17" s="5">
        <v>248</v>
      </c>
      <c r="D17" s="5">
        <v>257</v>
      </c>
      <c r="E17" s="5">
        <v>238</v>
      </c>
      <c r="F17" s="5">
        <v>251</v>
      </c>
      <c r="G17" s="5">
        <v>288</v>
      </c>
      <c r="H17" s="5">
        <v>322</v>
      </c>
      <c r="I17" s="5">
        <v>322</v>
      </c>
      <c r="J17" s="5">
        <v>322</v>
      </c>
      <c r="K17" s="10">
        <v>337</v>
      </c>
      <c r="L17" s="5">
        <v>342</v>
      </c>
      <c r="M17" s="5">
        <v>337</v>
      </c>
      <c r="N17" s="5">
        <v>231</v>
      </c>
      <c r="O17" s="5">
        <v>635</v>
      </c>
    </row>
    <row r="18" spans="1:15" ht="14.15" customHeight="1" x14ac:dyDescent="0.3">
      <c r="A18" s="88" t="s">
        <v>31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90"/>
    </row>
    <row r="19" spans="1:15" ht="14.15" customHeight="1" x14ac:dyDescent="0.3">
      <c r="A19" s="3" t="s">
        <v>32</v>
      </c>
      <c r="B19" s="3" t="s">
        <v>33</v>
      </c>
      <c r="C19" s="5">
        <v>998</v>
      </c>
      <c r="D19" s="4">
        <v>1492</v>
      </c>
      <c r="E19" s="5">
        <v>735</v>
      </c>
      <c r="F19" s="4">
        <v>1678</v>
      </c>
      <c r="G19" s="4">
        <v>1820</v>
      </c>
      <c r="H19" s="4">
        <v>1752</v>
      </c>
      <c r="I19" s="4">
        <v>1436</v>
      </c>
      <c r="J19" s="4">
        <v>1119</v>
      </c>
      <c r="K19" s="9">
        <v>1076</v>
      </c>
      <c r="L19" s="4">
        <v>2847</v>
      </c>
      <c r="M19" s="4">
        <v>2947</v>
      </c>
      <c r="N19" s="4">
        <v>2898</v>
      </c>
      <c r="O19" s="4">
        <v>3005</v>
      </c>
    </row>
    <row r="20" spans="1:15" ht="14.15" customHeight="1" x14ac:dyDescent="0.3">
      <c r="A20" s="3" t="s">
        <v>34</v>
      </c>
      <c r="B20" s="3" t="s">
        <v>35</v>
      </c>
      <c r="C20" s="5">
        <v>656</v>
      </c>
      <c r="D20" s="5">
        <v>656</v>
      </c>
      <c r="E20" s="5">
        <v>656</v>
      </c>
      <c r="F20" s="5">
        <v>656</v>
      </c>
      <c r="G20" s="5">
        <v>656</v>
      </c>
      <c r="H20" s="5">
        <v>656</v>
      </c>
      <c r="I20" s="5">
        <v>683</v>
      </c>
      <c r="J20" s="5">
        <v>659</v>
      </c>
      <c r="K20" s="10">
        <v>662</v>
      </c>
      <c r="L20" s="5">
        <v>658</v>
      </c>
      <c r="M20" s="5">
        <v>531</v>
      </c>
      <c r="N20" s="5">
        <v>431</v>
      </c>
      <c r="O20" s="5">
        <v>433</v>
      </c>
    </row>
    <row r="21" spans="1:15" ht="14.15" customHeight="1" x14ac:dyDescent="0.3">
      <c r="A21" s="3" t="s">
        <v>36</v>
      </c>
      <c r="B21" s="3" t="s">
        <v>37</v>
      </c>
      <c r="C21" s="7">
        <v>19</v>
      </c>
      <c r="D21" s="7">
        <v>17</v>
      </c>
      <c r="E21" s="7">
        <v>13</v>
      </c>
      <c r="F21" s="7">
        <v>14</v>
      </c>
      <c r="G21" s="7">
        <v>13</v>
      </c>
      <c r="H21" s="7">
        <v>14</v>
      </c>
      <c r="I21" s="7">
        <v>19</v>
      </c>
      <c r="J21" s="7">
        <v>23</v>
      </c>
      <c r="K21" s="12">
        <v>45</v>
      </c>
      <c r="L21" s="7">
        <v>28</v>
      </c>
      <c r="M21" s="7">
        <v>12</v>
      </c>
      <c r="N21" s="7">
        <v>13</v>
      </c>
      <c r="O21" s="7">
        <v>13</v>
      </c>
    </row>
    <row r="22" spans="1:15" ht="14.15" customHeight="1" x14ac:dyDescent="0.3">
      <c r="A22" s="3" t="s">
        <v>38</v>
      </c>
      <c r="B22" s="3" t="s">
        <v>39</v>
      </c>
      <c r="C22" s="5">
        <v>124</v>
      </c>
      <c r="D22" s="5">
        <v>170</v>
      </c>
      <c r="E22" s="7">
        <v>95</v>
      </c>
      <c r="F22" s="7">
        <v>97</v>
      </c>
      <c r="G22" s="7">
        <v>70</v>
      </c>
      <c r="H22" s="5">
        <v>106</v>
      </c>
      <c r="I22" s="7">
        <v>75</v>
      </c>
      <c r="J22" s="7">
        <v>51</v>
      </c>
      <c r="K22" s="12">
        <v>33</v>
      </c>
      <c r="L22" s="7">
        <v>28</v>
      </c>
      <c r="M22" s="7">
        <v>28</v>
      </c>
      <c r="N22" s="7">
        <v>21</v>
      </c>
      <c r="O22" s="7">
        <v>16</v>
      </c>
    </row>
    <row r="23" spans="1:15" ht="14.15" customHeight="1" x14ac:dyDescent="0.3">
      <c r="A23" s="88" t="s">
        <v>40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90"/>
    </row>
    <row r="24" spans="1:15" ht="14.15" customHeight="1" x14ac:dyDescent="0.3">
      <c r="A24" s="3" t="s">
        <v>41</v>
      </c>
      <c r="B24" s="3" t="s">
        <v>42</v>
      </c>
      <c r="C24" s="5">
        <v>218</v>
      </c>
      <c r="D24" s="5">
        <v>209</v>
      </c>
      <c r="E24" s="5">
        <v>150</v>
      </c>
      <c r="F24" s="5">
        <v>179</v>
      </c>
      <c r="G24" s="5">
        <v>189</v>
      </c>
      <c r="H24" s="5">
        <v>191</v>
      </c>
      <c r="I24" s="5">
        <v>216</v>
      </c>
      <c r="J24" s="5">
        <v>229</v>
      </c>
      <c r="K24" s="10">
        <v>250</v>
      </c>
      <c r="L24" s="5">
        <v>226</v>
      </c>
      <c r="M24" s="5">
        <v>166</v>
      </c>
      <c r="N24" s="5">
        <v>245</v>
      </c>
      <c r="O24" s="5">
        <v>222</v>
      </c>
    </row>
    <row r="25" spans="1:15" ht="14.15" customHeight="1" x14ac:dyDescent="0.3">
      <c r="A25" s="3" t="s">
        <v>43</v>
      </c>
      <c r="B25" s="3" t="s">
        <v>44</v>
      </c>
      <c r="C25" s="5">
        <v>613</v>
      </c>
      <c r="D25" s="5">
        <v>594</v>
      </c>
      <c r="E25" s="5">
        <v>585</v>
      </c>
      <c r="F25" s="5">
        <v>855</v>
      </c>
      <c r="G25" s="5">
        <v>696</v>
      </c>
      <c r="H25" s="5">
        <v>722</v>
      </c>
      <c r="I25" s="5">
        <v>859</v>
      </c>
      <c r="J25" s="5">
        <v>915</v>
      </c>
      <c r="K25" s="9">
        <v>1060</v>
      </c>
      <c r="L25" s="4">
        <v>2315</v>
      </c>
      <c r="M25" s="4">
        <v>1439</v>
      </c>
      <c r="N25" s="4">
        <v>2062</v>
      </c>
      <c r="O25" s="4">
        <v>3108</v>
      </c>
    </row>
    <row r="26" spans="1:15" ht="14.15" customHeight="1" x14ac:dyDescent="0.3">
      <c r="A26" s="88" t="s">
        <v>45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90"/>
    </row>
    <row r="27" spans="1:15" ht="14.15" customHeight="1" x14ac:dyDescent="0.3">
      <c r="A27" s="3" t="s">
        <v>46</v>
      </c>
      <c r="B27" s="3" t="s">
        <v>47</v>
      </c>
      <c r="C27" s="7">
        <v>78</v>
      </c>
      <c r="D27" s="7">
        <v>78</v>
      </c>
      <c r="E27" s="7">
        <v>78</v>
      </c>
      <c r="F27" s="7">
        <v>78</v>
      </c>
      <c r="G27" s="7">
        <v>78</v>
      </c>
      <c r="H27" s="7">
        <v>78</v>
      </c>
      <c r="I27" s="7">
        <v>78</v>
      </c>
      <c r="J27" s="7">
        <v>78</v>
      </c>
      <c r="K27" s="12">
        <v>74</v>
      </c>
      <c r="L27" s="7">
        <v>81</v>
      </c>
      <c r="M27" s="7">
        <v>88</v>
      </c>
      <c r="N27" s="7">
        <v>89</v>
      </c>
      <c r="O27" s="7">
        <v>94</v>
      </c>
    </row>
    <row r="28" spans="1:15" ht="14.15" customHeight="1" x14ac:dyDescent="0.3">
      <c r="A28" s="3" t="s">
        <v>48</v>
      </c>
      <c r="B28" s="3" t="s">
        <v>49</v>
      </c>
      <c r="C28" s="6">
        <v>14.05</v>
      </c>
      <c r="D28" s="6">
        <v>5.48</v>
      </c>
      <c r="E28" s="6">
        <v>2.74</v>
      </c>
      <c r="F28" s="6">
        <v>1.08</v>
      </c>
      <c r="G28" s="6">
        <v>3.57</v>
      </c>
      <c r="H28" s="6">
        <v>0.82</v>
      </c>
      <c r="I28" s="6">
        <v>2.0699999999999998</v>
      </c>
      <c r="J28" s="6">
        <v>1.03</v>
      </c>
      <c r="K28" s="11">
        <v>1.89</v>
      </c>
      <c r="L28" s="6">
        <v>0.81</v>
      </c>
      <c r="M28" s="6">
        <v>0.4</v>
      </c>
      <c r="N28" s="6">
        <v>1.08</v>
      </c>
      <c r="O28" s="6">
        <v>0.5</v>
      </c>
    </row>
  </sheetData>
  <mergeCells count="8">
    <mergeCell ref="A18:O18"/>
    <mergeCell ref="A26:O26"/>
    <mergeCell ref="A23:O23"/>
    <mergeCell ref="A2:A3"/>
    <mergeCell ref="B2:B3"/>
    <mergeCell ref="C2:O2"/>
    <mergeCell ref="A4:O4"/>
    <mergeCell ref="A10:O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5"/>
  <sheetViews>
    <sheetView workbookViewId="0">
      <selection activeCell="B5" sqref="B5:N5"/>
    </sheetView>
  </sheetViews>
  <sheetFormatPr defaultRowHeight="13" x14ac:dyDescent="0.3"/>
  <sheetData>
    <row r="1" spans="1:14" ht="16.5" x14ac:dyDescent="0.3">
      <c r="A1" s="13" t="s">
        <v>50</v>
      </c>
    </row>
    <row r="2" spans="1:14" x14ac:dyDescent="0.3">
      <c r="A2" s="101" t="s">
        <v>51</v>
      </c>
      <c r="B2" s="103" t="s">
        <v>52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</row>
    <row r="3" spans="1:14" x14ac:dyDescent="0.3">
      <c r="A3" s="102"/>
      <c r="B3" s="14">
        <v>2000</v>
      </c>
      <c r="C3" s="14">
        <v>2001</v>
      </c>
      <c r="D3" s="14">
        <v>2002</v>
      </c>
      <c r="E3" s="14">
        <v>2003</v>
      </c>
      <c r="F3" s="14">
        <v>2004</v>
      </c>
      <c r="G3" s="14">
        <v>2005</v>
      </c>
      <c r="H3" s="14">
        <v>2006</v>
      </c>
      <c r="I3" s="14">
        <v>2007</v>
      </c>
      <c r="J3" s="14">
        <v>2008</v>
      </c>
      <c r="K3" s="14">
        <v>2009</v>
      </c>
      <c r="L3" s="14">
        <v>2010</v>
      </c>
      <c r="M3" s="14">
        <v>2011</v>
      </c>
      <c r="N3" s="14">
        <v>2012</v>
      </c>
    </row>
    <row r="4" spans="1:14" ht="14" x14ac:dyDescent="0.3">
      <c r="A4" s="98" t="s">
        <v>53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</row>
    <row r="5" spans="1:14" x14ac:dyDescent="0.3">
      <c r="A5" s="15" t="s">
        <v>54</v>
      </c>
      <c r="B5" s="16">
        <v>30119</v>
      </c>
      <c r="C5" s="16">
        <v>33880</v>
      </c>
      <c r="D5" s="16">
        <v>33248</v>
      </c>
      <c r="E5" s="16">
        <v>32629</v>
      </c>
      <c r="F5" s="16">
        <v>34886</v>
      </c>
      <c r="G5" s="16">
        <v>34004</v>
      </c>
      <c r="H5" s="16">
        <v>34970</v>
      </c>
      <c r="I5" s="16">
        <v>35914</v>
      </c>
      <c r="J5" s="16">
        <v>37630</v>
      </c>
      <c r="K5" s="16">
        <v>35599</v>
      </c>
      <c r="L5" s="16">
        <v>34515</v>
      </c>
      <c r="M5" s="16">
        <v>37491</v>
      </c>
      <c r="N5" s="16">
        <v>41077</v>
      </c>
    </row>
    <row r="6" spans="1:14" x14ac:dyDescent="0.3">
      <c r="A6" s="15" t="s">
        <v>55</v>
      </c>
      <c r="B6" s="16">
        <v>4918</v>
      </c>
      <c r="C6" s="16">
        <v>9382</v>
      </c>
      <c r="D6" s="16">
        <v>2770</v>
      </c>
      <c r="E6" s="16">
        <v>2745</v>
      </c>
      <c r="F6" s="16">
        <v>2820</v>
      </c>
      <c r="G6" s="16">
        <v>2828</v>
      </c>
      <c r="H6" s="16">
        <v>3089</v>
      </c>
      <c r="I6" s="16">
        <v>3349</v>
      </c>
      <c r="J6" s="16">
        <v>2286</v>
      </c>
      <c r="K6" s="16">
        <v>1222</v>
      </c>
      <c r="L6" s="16">
        <v>1222</v>
      </c>
      <c r="M6" s="16">
        <v>1222</v>
      </c>
      <c r="N6" s="16">
        <v>1222</v>
      </c>
    </row>
    <row r="7" spans="1:14" x14ac:dyDescent="0.3">
      <c r="A7" s="15" t="s">
        <v>56</v>
      </c>
      <c r="B7" s="17">
        <v>571</v>
      </c>
      <c r="C7" s="17">
        <v>341</v>
      </c>
      <c r="D7" s="17">
        <v>311</v>
      </c>
      <c r="E7" s="17">
        <v>389</v>
      </c>
      <c r="F7" s="17">
        <v>365</v>
      </c>
      <c r="G7" s="17">
        <v>422</v>
      </c>
      <c r="H7" s="17">
        <v>157</v>
      </c>
      <c r="I7" s="17">
        <v>124</v>
      </c>
      <c r="J7" s="17">
        <v>93</v>
      </c>
      <c r="K7" s="17">
        <v>96</v>
      </c>
      <c r="L7" s="17">
        <v>106</v>
      </c>
      <c r="M7" s="17">
        <v>85</v>
      </c>
      <c r="N7" s="17">
        <v>85</v>
      </c>
    </row>
    <row r="8" spans="1:14" x14ac:dyDescent="0.3">
      <c r="A8" s="15" t="s">
        <v>57</v>
      </c>
      <c r="B8" s="17">
        <v>12</v>
      </c>
      <c r="C8" s="17">
        <v>12</v>
      </c>
      <c r="D8" s="17">
        <v>15</v>
      </c>
      <c r="E8" s="17">
        <v>12</v>
      </c>
      <c r="F8" s="17">
        <v>15</v>
      </c>
      <c r="G8" s="17">
        <v>13</v>
      </c>
      <c r="H8" s="18">
        <v>9</v>
      </c>
      <c r="I8" s="17">
        <v>10</v>
      </c>
      <c r="J8" s="17">
        <v>11</v>
      </c>
      <c r="K8" s="17">
        <v>11</v>
      </c>
      <c r="L8" s="17">
        <v>11</v>
      </c>
      <c r="M8" s="17">
        <v>13</v>
      </c>
      <c r="N8" s="17">
        <v>13</v>
      </c>
    </row>
    <row r="9" spans="1:14" ht="21" x14ac:dyDescent="0.3">
      <c r="A9" s="15" t="s">
        <v>58</v>
      </c>
      <c r="B9" s="16">
        <v>4760</v>
      </c>
      <c r="C9" s="16">
        <v>4760</v>
      </c>
      <c r="D9" s="16">
        <v>2616</v>
      </c>
      <c r="E9" s="16">
        <v>2616</v>
      </c>
      <c r="F9" s="16">
        <v>7214</v>
      </c>
      <c r="G9" s="16">
        <v>7214</v>
      </c>
      <c r="H9" s="16">
        <v>1775</v>
      </c>
      <c r="I9" s="16">
        <v>1774</v>
      </c>
      <c r="J9" s="16">
        <v>1774</v>
      </c>
      <c r="K9" s="16">
        <v>1774</v>
      </c>
      <c r="L9" s="16">
        <v>1774</v>
      </c>
      <c r="M9" s="16">
        <v>1774</v>
      </c>
      <c r="N9" s="16">
        <v>1774</v>
      </c>
    </row>
    <row r="10" spans="1:14" ht="42" x14ac:dyDescent="0.3">
      <c r="A10" s="15" t="s">
        <v>59</v>
      </c>
      <c r="B10" s="16">
        <v>14524</v>
      </c>
      <c r="C10" s="16">
        <v>14524</v>
      </c>
      <c r="D10" s="16">
        <v>14524</v>
      </c>
      <c r="E10" s="16">
        <v>11216</v>
      </c>
      <c r="F10" s="16">
        <v>9852</v>
      </c>
      <c r="G10" s="16">
        <v>5324</v>
      </c>
      <c r="H10" s="16">
        <v>4827</v>
      </c>
      <c r="I10" s="16">
        <v>2937</v>
      </c>
      <c r="J10" s="16">
        <v>2952</v>
      </c>
      <c r="K10" s="16">
        <v>2852</v>
      </c>
      <c r="L10" s="16">
        <v>2845</v>
      </c>
      <c r="M10" s="16">
        <v>2851</v>
      </c>
      <c r="N10" s="16">
        <v>2851</v>
      </c>
    </row>
    <row r="11" spans="1:14" ht="14" x14ac:dyDescent="0.3">
      <c r="A11" s="98" t="s">
        <v>60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100"/>
    </row>
    <row r="12" spans="1:14" x14ac:dyDescent="0.3">
      <c r="A12" s="15" t="s">
        <v>61</v>
      </c>
      <c r="B12" s="16">
        <v>4785</v>
      </c>
      <c r="C12" s="16">
        <v>4407</v>
      </c>
      <c r="D12" s="16">
        <v>4771</v>
      </c>
      <c r="E12" s="16">
        <v>4860</v>
      </c>
      <c r="F12" s="16">
        <v>4546</v>
      </c>
      <c r="G12" s="16">
        <v>5125</v>
      </c>
      <c r="H12" s="16">
        <v>4910</v>
      </c>
      <c r="I12" s="16">
        <v>4070</v>
      </c>
      <c r="J12" s="16">
        <v>4197</v>
      </c>
      <c r="K12" s="16">
        <v>4580</v>
      </c>
      <c r="L12" s="16">
        <v>4528</v>
      </c>
      <c r="M12" s="16">
        <v>4182</v>
      </c>
      <c r="N12" s="16">
        <v>4239</v>
      </c>
    </row>
    <row r="13" spans="1:14" x14ac:dyDescent="0.3">
      <c r="A13" s="15" t="s">
        <v>62</v>
      </c>
      <c r="B13" s="17">
        <v>92</v>
      </c>
      <c r="C13" s="17">
        <v>92</v>
      </c>
      <c r="D13" s="17">
        <v>92</v>
      </c>
      <c r="E13" s="17">
        <v>92</v>
      </c>
      <c r="F13" s="17">
        <v>92</v>
      </c>
      <c r="G13" s="17">
        <v>92</v>
      </c>
      <c r="H13" s="17">
        <v>92</v>
      </c>
      <c r="I13" s="17">
        <v>92</v>
      </c>
      <c r="J13" s="17">
        <v>92</v>
      </c>
      <c r="K13" s="17">
        <v>92</v>
      </c>
      <c r="L13" s="17">
        <v>92</v>
      </c>
      <c r="M13" s="17">
        <v>102</v>
      </c>
      <c r="N13" s="17">
        <v>146</v>
      </c>
    </row>
    <row r="14" spans="1:14" x14ac:dyDescent="0.3">
      <c r="A14" s="15" t="s">
        <v>63</v>
      </c>
      <c r="B14" s="17">
        <v>22</v>
      </c>
      <c r="C14" s="17">
        <v>70</v>
      </c>
      <c r="D14" s="17">
        <v>76</v>
      </c>
      <c r="E14" s="17">
        <v>76</v>
      </c>
      <c r="F14" s="17">
        <v>20</v>
      </c>
      <c r="G14" s="17">
        <v>20</v>
      </c>
      <c r="H14" s="17">
        <v>35</v>
      </c>
      <c r="I14" s="17">
        <v>33</v>
      </c>
      <c r="J14" s="17">
        <v>31</v>
      </c>
      <c r="K14" s="17">
        <v>29</v>
      </c>
      <c r="L14" s="17">
        <v>27</v>
      </c>
      <c r="M14" s="17">
        <v>26</v>
      </c>
      <c r="N14" s="17">
        <v>21</v>
      </c>
    </row>
    <row r="15" spans="1:14" x14ac:dyDescent="0.3">
      <c r="A15" s="15" t="s">
        <v>64</v>
      </c>
      <c r="B15" s="17">
        <v>794</v>
      </c>
      <c r="C15" s="17">
        <v>931</v>
      </c>
      <c r="D15" s="17">
        <v>785</v>
      </c>
      <c r="E15" s="17">
        <v>792</v>
      </c>
      <c r="F15" s="17">
        <v>788</v>
      </c>
      <c r="G15" s="17">
        <v>846</v>
      </c>
      <c r="H15" s="17">
        <v>676</v>
      </c>
      <c r="I15" s="17">
        <v>675</v>
      </c>
      <c r="J15" s="17">
        <v>848</v>
      </c>
      <c r="K15" s="17">
        <v>685</v>
      </c>
      <c r="L15" s="17">
        <v>496</v>
      </c>
      <c r="M15" s="17">
        <v>510</v>
      </c>
      <c r="N15" s="17">
        <v>457</v>
      </c>
    </row>
    <row r="16" spans="1:14" x14ac:dyDescent="0.3">
      <c r="A16" s="15" t="s">
        <v>65</v>
      </c>
      <c r="B16" s="17">
        <v>499</v>
      </c>
      <c r="C16" s="17">
        <v>398</v>
      </c>
      <c r="D16" s="17">
        <v>428</v>
      </c>
      <c r="E16" s="17">
        <v>476</v>
      </c>
      <c r="F16" s="17">
        <v>465</v>
      </c>
      <c r="G16" s="17">
        <v>487</v>
      </c>
      <c r="H16" s="17">
        <v>490</v>
      </c>
      <c r="I16" s="17">
        <v>532</v>
      </c>
      <c r="J16" s="17">
        <v>488</v>
      </c>
      <c r="K16" s="17">
        <v>455</v>
      </c>
      <c r="L16" s="17">
        <v>567</v>
      </c>
      <c r="M16" s="17">
        <v>467</v>
      </c>
      <c r="N16" s="17">
        <v>531</v>
      </c>
    </row>
    <row r="17" spans="1:14" x14ac:dyDescent="0.3">
      <c r="A17" s="15" t="s">
        <v>66</v>
      </c>
      <c r="B17" s="17">
        <v>761</v>
      </c>
      <c r="C17" s="17">
        <v>788</v>
      </c>
      <c r="D17" s="17">
        <v>782</v>
      </c>
      <c r="E17" s="17">
        <v>799</v>
      </c>
      <c r="F17" s="17">
        <v>800</v>
      </c>
      <c r="G17" s="17">
        <v>728</v>
      </c>
      <c r="H17" s="17">
        <v>31</v>
      </c>
      <c r="I17" s="17">
        <v>31</v>
      </c>
      <c r="J17" s="17">
        <v>29</v>
      </c>
      <c r="K17" s="17">
        <v>21</v>
      </c>
      <c r="L17" s="17">
        <v>21</v>
      </c>
      <c r="M17" s="17">
        <v>11</v>
      </c>
      <c r="N17" s="17">
        <v>32</v>
      </c>
    </row>
    <row r="18" spans="1:14" x14ac:dyDescent="0.3">
      <c r="A18" s="15" t="s">
        <v>67</v>
      </c>
      <c r="B18" s="19"/>
      <c r="C18" s="19"/>
      <c r="D18" s="19"/>
      <c r="E18" s="19"/>
      <c r="F18" s="19"/>
      <c r="G18" s="19"/>
      <c r="H18" s="17">
        <v>493</v>
      </c>
      <c r="I18" s="17">
        <v>403</v>
      </c>
      <c r="J18" s="17">
        <v>391</v>
      </c>
      <c r="K18" s="17">
        <v>404</v>
      </c>
      <c r="L18" s="17">
        <v>419</v>
      </c>
      <c r="M18" s="17">
        <v>390</v>
      </c>
      <c r="N18" s="17">
        <v>409</v>
      </c>
    </row>
    <row r="19" spans="1:14" x14ac:dyDescent="0.3">
      <c r="A19" s="15" t="s">
        <v>68</v>
      </c>
      <c r="B19" s="17">
        <v>95</v>
      </c>
      <c r="C19" s="17">
        <v>98</v>
      </c>
      <c r="D19" s="17">
        <v>91</v>
      </c>
      <c r="E19" s="17">
        <v>96</v>
      </c>
      <c r="F19" s="17">
        <v>110</v>
      </c>
      <c r="G19" s="17">
        <v>123</v>
      </c>
      <c r="H19" s="17">
        <v>123</v>
      </c>
      <c r="I19" s="17">
        <v>123</v>
      </c>
      <c r="J19" s="17">
        <v>129</v>
      </c>
      <c r="K19" s="17">
        <v>130</v>
      </c>
      <c r="L19" s="17">
        <v>129</v>
      </c>
      <c r="M19" s="17">
        <v>88</v>
      </c>
      <c r="N19" s="17">
        <v>242</v>
      </c>
    </row>
    <row r="20" spans="1:14" ht="14" x14ac:dyDescent="0.3">
      <c r="A20" s="98" t="s">
        <v>69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0"/>
    </row>
    <row r="21" spans="1:14" x14ac:dyDescent="0.3">
      <c r="A21" s="15" t="s">
        <v>70</v>
      </c>
      <c r="B21" s="16">
        <v>1356</v>
      </c>
      <c r="C21" s="16">
        <v>1918</v>
      </c>
      <c r="D21" s="17">
        <v>859</v>
      </c>
      <c r="E21" s="16">
        <v>2212</v>
      </c>
      <c r="F21" s="16">
        <v>2425</v>
      </c>
      <c r="G21" s="16">
        <v>2270</v>
      </c>
      <c r="H21" s="16">
        <v>1817</v>
      </c>
      <c r="I21" s="16">
        <v>1365</v>
      </c>
      <c r="J21" s="16">
        <v>1304</v>
      </c>
      <c r="K21" s="17">
        <v>941</v>
      </c>
      <c r="L21" s="16">
        <v>1084</v>
      </c>
      <c r="M21" s="16">
        <v>1014</v>
      </c>
      <c r="N21" s="16">
        <v>1166</v>
      </c>
    </row>
    <row r="22" spans="1:14" x14ac:dyDescent="0.3">
      <c r="A22" s="15" t="s">
        <v>71</v>
      </c>
      <c r="B22" s="18">
        <v>0</v>
      </c>
      <c r="C22" s="18">
        <v>0</v>
      </c>
      <c r="D22" s="18">
        <v>2</v>
      </c>
      <c r="E22" s="18">
        <v>3</v>
      </c>
      <c r="F22" s="18">
        <v>3</v>
      </c>
      <c r="G22" s="17">
        <v>33</v>
      </c>
      <c r="H22" s="17">
        <v>33</v>
      </c>
      <c r="I22" s="17">
        <v>33</v>
      </c>
      <c r="J22" s="17">
        <v>33</v>
      </c>
      <c r="K22" s="16">
        <v>1533</v>
      </c>
      <c r="L22" s="16">
        <v>1533</v>
      </c>
      <c r="M22" s="16">
        <v>1533</v>
      </c>
      <c r="N22" s="16">
        <v>1533</v>
      </c>
    </row>
    <row r="23" spans="1:14" x14ac:dyDescent="0.3">
      <c r="A23" s="15" t="s">
        <v>72</v>
      </c>
      <c r="B23" s="17">
        <v>241</v>
      </c>
      <c r="C23" s="17">
        <v>741</v>
      </c>
      <c r="D23" s="17">
        <v>646</v>
      </c>
      <c r="E23" s="17">
        <v>621</v>
      </c>
      <c r="F23" s="17">
        <v>589</v>
      </c>
      <c r="G23" s="17">
        <v>590</v>
      </c>
      <c r="H23" s="17">
        <v>590</v>
      </c>
      <c r="I23" s="17">
        <v>590</v>
      </c>
      <c r="J23" s="17">
        <v>590</v>
      </c>
      <c r="K23" s="17">
        <v>590</v>
      </c>
      <c r="L23" s="17">
        <v>590</v>
      </c>
      <c r="M23" s="17">
        <v>590</v>
      </c>
      <c r="N23" s="17">
        <v>590</v>
      </c>
    </row>
    <row r="24" spans="1:14" x14ac:dyDescent="0.3">
      <c r="A24" s="15" t="s">
        <v>73</v>
      </c>
      <c r="B24" s="17">
        <v>240</v>
      </c>
      <c r="C24" s="17">
        <v>240</v>
      </c>
      <c r="D24" s="17">
        <v>240</v>
      </c>
      <c r="E24" s="17">
        <v>240</v>
      </c>
      <c r="F24" s="17">
        <v>240</v>
      </c>
      <c r="G24" s="17">
        <v>240</v>
      </c>
      <c r="H24" s="17">
        <v>250</v>
      </c>
      <c r="I24" s="17">
        <v>241</v>
      </c>
      <c r="J24" s="17">
        <v>242</v>
      </c>
      <c r="K24" s="17">
        <v>241</v>
      </c>
      <c r="L24" s="17">
        <v>237</v>
      </c>
      <c r="M24" s="17">
        <v>240</v>
      </c>
      <c r="N24" s="17">
        <v>241</v>
      </c>
    </row>
    <row r="25" spans="1:14" x14ac:dyDescent="0.3">
      <c r="A25" s="15" t="s">
        <v>74</v>
      </c>
      <c r="B25" s="17">
        <v>37</v>
      </c>
      <c r="C25" s="17">
        <v>32</v>
      </c>
      <c r="D25" s="17">
        <v>24</v>
      </c>
      <c r="E25" s="17">
        <v>27</v>
      </c>
      <c r="F25" s="17">
        <v>25</v>
      </c>
      <c r="G25" s="17">
        <v>27</v>
      </c>
      <c r="H25" s="17">
        <v>36</v>
      </c>
      <c r="I25" s="17">
        <v>45</v>
      </c>
      <c r="J25" s="17">
        <v>87</v>
      </c>
      <c r="K25" s="17">
        <v>54</v>
      </c>
      <c r="L25" s="17">
        <v>22</v>
      </c>
      <c r="M25" s="17">
        <v>25</v>
      </c>
      <c r="N25" s="17">
        <v>25</v>
      </c>
    </row>
    <row r="26" spans="1:14" x14ac:dyDescent="0.3">
      <c r="A26" s="15" t="s">
        <v>75</v>
      </c>
      <c r="B26" s="17">
        <v>72</v>
      </c>
      <c r="C26" s="17">
        <v>99</v>
      </c>
      <c r="D26" s="17">
        <v>55</v>
      </c>
      <c r="E26" s="17">
        <v>57</v>
      </c>
      <c r="F26" s="17">
        <v>41</v>
      </c>
      <c r="G26" s="17">
        <v>62</v>
      </c>
      <c r="H26" s="17">
        <v>44</v>
      </c>
      <c r="I26" s="17">
        <v>30</v>
      </c>
      <c r="J26" s="17">
        <v>19</v>
      </c>
      <c r="K26" s="17">
        <v>16</v>
      </c>
      <c r="L26" s="17">
        <v>16</v>
      </c>
      <c r="M26" s="17">
        <v>12</v>
      </c>
      <c r="N26" s="18">
        <v>9</v>
      </c>
    </row>
    <row r="27" spans="1:14" ht="14" x14ac:dyDescent="0.3">
      <c r="A27" s="106" t="s">
        <v>76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8"/>
    </row>
    <row r="28" spans="1:14" ht="21" x14ac:dyDescent="0.3">
      <c r="A28" s="15" t="s">
        <v>77</v>
      </c>
      <c r="B28" s="17">
        <v>15</v>
      </c>
      <c r="C28" s="17">
        <v>14</v>
      </c>
      <c r="D28" s="17">
        <v>10</v>
      </c>
      <c r="E28" s="17">
        <v>12</v>
      </c>
      <c r="F28" s="17">
        <v>13</v>
      </c>
      <c r="G28" s="17">
        <v>13</v>
      </c>
      <c r="H28" s="17">
        <v>15</v>
      </c>
      <c r="I28" s="17">
        <v>16</v>
      </c>
      <c r="J28" s="17">
        <v>17</v>
      </c>
      <c r="K28" s="17">
        <v>15</v>
      </c>
      <c r="L28" s="17">
        <v>11</v>
      </c>
      <c r="M28" s="17">
        <v>17</v>
      </c>
      <c r="N28" s="17">
        <v>15</v>
      </c>
    </row>
    <row r="29" spans="1:14" ht="21" x14ac:dyDescent="0.3">
      <c r="A29" s="15" t="s">
        <v>78</v>
      </c>
      <c r="B29" s="17">
        <v>42</v>
      </c>
      <c r="C29" s="17">
        <v>41</v>
      </c>
      <c r="D29" s="17">
        <v>40</v>
      </c>
      <c r="E29" s="17">
        <v>58</v>
      </c>
      <c r="F29" s="17">
        <v>47</v>
      </c>
      <c r="G29" s="17">
        <v>49</v>
      </c>
      <c r="H29" s="17">
        <v>59</v>
      </c>
      <c r="I29" s="17">
        <v>62</v>
      </c>
      <c r="J29" s="17">
        <v>72</v>
      </c>
      <c r="K29" s="17">
        <v>158</v>
      </c>
      <c r="L29" s="17">
        <v>98</v>
      </c>
      <c r="M29" s="17">
        <v>141</v>
      </c>
      <c r="N29" s="17">
        <v>212</v>
      </c>
    </row>
    <row r="30" spans="1:14" ht="14" x14ac:dyDescent="0.3">
      <c r="A30" s="98" t="s">
        <v>79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100"/>
    </row>
    <row r="31" spans="1:14" ht="21" x14ac:dyDescent="0.3">
      <c r="A31" s="15" t="s">
        <v>80</v>
      </c>
      <c r="B31" s="17">
        <v>188</v>
      </c>
      <c r="C31" s="17">
        <v>188</v>
      </c>
      <c r="D31" s="17">
        <v>188</v>
      </c>
      <c r="E31" s="17">
        <v>188</v>
      </c>
      <c r="F31" s="17">
        <v>188</v>
      </c>
      <c r="G31" s="17">
        <v>188</v>
      </c>
      <c r="H31" s="17">
        <v>188</v>
      </c>
      <c r="I31" s="17">
        <v>188</v>
      </c>
      <c r="J31" s="17">
        <v>177</v>
      </c>
      <c r="K31" s="17">
        <v>196</v>
      </c>
      <c r="L31" s="17">
        <v>211</v>
      </c>
      <c r="M31" s="17">
        <v>214</v>
      </c>
      <c r="N31" s="17">
        <v>225</v>
      </c>
    </row>
    <row r="32" spans="1:14" ht="21" x14ac:dyDescent="0.3">
      <c r="A32" s="15" t="s">
        <v>81</v>
      </c>
      <c r="B32" s="17">
        <v>34</v>
      </c>
      <c r="C32" s="17">
        <v>13</v>
      </c>
      <c r="D32" s="20">
        <v>6.6</v>
      </c>
      <c r="E32" s="20">
        <v>2.6</v>
      </c>
      <c r="F32" s="20">
        <v>8.6</v>
      </c>
      <c r="G32" s="18">
        <v>2</v>
      </c>
      <c r="H32" s="18">
        <v>5</v>
      </c>
      <c r="I32" s="20">
        <v>2.5</v>
      </c>
      <c r="J32" s="16">
        <v>46</v>
      </c>
      <c r="K32" s="20">
        <v>1.9</v>
      </c>
      <c r="L32" s="18">
        <v>1</v>
      </c>
      <c r="M32" s="20">
        <v>2.6</v>
      </c>
      <c r="N32" s="20">
        <v>1.2</v>
      </c>
    </row>
    <row r="33" spans="1:1" x14ac:dyDescent="0.3">
      <c r="A33" s="21" t="s">
        <v>82</v>
      </c>
    </row>
    <row r="34" spans="1:1" x14ac:dyDescent="0.3">
      <c r="A34" s="22" t="s">
        <v>83</v>
      </c>
    </row>
    <row r="35" spans="1:1" x14ac:dyDescent="0.3">
      <c r="A35" s="22" t="s">
        <v>84</v>
      </c>
    </row>
  </sheetData>
  <mergeCells count="7">
    <mergeCell ref="A30:N30"/>
    <mergeCell ref="A2:A3"/>
    <mergeCell ref="B2:N2"/>
    <mergeCell ref="A4:N4"/>
    <mergeCell ref="A11:N11"/>
    <mergeCell ref="A20:N20"/>
    <mergeCell ref="A27:N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2C68-C3A2-4999-8DC1-6AE3598A525A}">
  <dimension ref="A1:M18"/>
  <sheetViews>
    <sheetView workbookViewId="0">
      <selection activeCell="M2" sqref="M2"/>
    </sheetView>
  </sheetViews>
  <sheetFormatPr defaultRowHeight="13" x14ac:dyDescent="0.3"/>
  <sheetData>
    <row r="1" spans="1:13" x14ac:dyDescent="0.3">
      <c r="A1" s="24"/>
      <c r="B1" s="24"/>
      <c r="C1" s="25">
        <f>AVERAGE(C2:C7)</f>
        <v>153.83333333333334</v>
      </c>
      <c r="E1" s="24"/>
      <c r="F1" s="26" t="s">
        <v>87</v>
      </c>
      <c r="G1" s="26" t="s">
        <v>88</v>
      </c>
      <c r="H1" s="26" t="s">
        <v>89</v>
      </c>
      <c r="I1" s="26" t="s">
        <v>93</v>
      </c>
      <c r="K1" s="23" t="s">
        <v>91</v>
      </c>
      <c r="L1" s="23" t="s">
        <v>92</v>
      </c>
      <c r="M1" s="23" t="s">
        <v>90</v>
      </c>
    </row>
    <row r="2" spans="1:13" x14ac:dyDescent="0.3">
      <c r="A2" s="24">
        <v>0</v>
      </c>
      <c r="B2" s="24">
        <v>1149</v>
      </c>
      <c r="C2" s="24">
        <f t="shared" ref="C2:C7" si="0">B2-B3</f>
        <v>154</v>
      </c>
      <c r="E2" s="24">
        <v>2000</v>
      </c>
      <c r="F2" s="24">
        <v>896</v>
      </c>
      <c r="G2" s="32">
        <f>($B$2-F2)/$C$1*A$3</f>
        <v>16446.370530877572</v>
      </c>
      <c r="H2" s="28">
        <v>16626</v>
      </c>
      <c r="I2" s="24"/>
      <c r="J2" s="29">
        <f t="shared" ref="J2:J14" si="1">H2/G2</f>
        <v>1.0109221343873518</v>
      </c>
      <c r="K2" s="29">
        <f>AVERAGE(J2:J11)</f>
        <v>1.0121023439627579</v>
      </c>
      <c r="L2" s="25">
        <f>E2</f>
        <v>2000</v>
      </c>
      <c r="M2" s="27">
        <f t="shared" ref="M2:M11" si="2">G2</f>
        <v>16446.370530877572</v>
      </c>
    </row>
    <row r="3" spans="1:13" x14ac:dyDescent="0.3">
      <c r="A3" s="24">
        <v>10000</v>
      </c>
      <c r="B3" s="24">
        <v>995</v>
      </c>
      <c r="C3" s="24">
        <f t="shared" si="0"/>
        <v>154</v>
      </c>
      <c r="E3" s="24">
        <v>2001</v>
      </c>
      <c r="F3" s="24">
        <v>865</v>
      </c>
      <c r="G3" s="32">
        <f t="shared" ref="G3:G18" si="3">($B$2-F3)/$C$1*A$3</f>
        <v>18461.538461538461</v>
      </c>
      <c r="H3" s="28">
        <v>18702</v>
      </c>
      <c r="I3" s="24"/>
      <c r="J3" s="29">
        <f t="shared" si="1"/>
        <v>1.0130250000000001</v>
      </c>
      <c r="L3" s="25">
        <f t="shared" ref="L3:L18" si="4">E3</f>
        <v>2001</v>
      </c>
      <c r="M3" s="27">
        <f t="shared" si="2"/>
        <v>18461.538461538461</v>
      </c>
    </row>
    <row r="4" spans="1:13" x14ac:dyDescent="0.3">
      <c r="A4" s="24">
        <v>20000</v>
      </c>
      <c r="B4" s="24">
        <v>841</v>
      </c>
      <c r="C4" s="24">
        <f t="shared" si="0"/>
        <v>154</v>
      </c>
      <c r="E4" s="24">
        <v>2002</v>
      </c>
      <c r="F4" s="24">
        <v>870</v>
      </c>
      <c r="G4" s="32">
        <f t="shared" si="3"/>
        <v>18136.511375947994</v>
      </c>
      <c r="H4" s="28">
        <v>18353</v>
      </c>
      <c r="I4" s="24"/>
      <c r="J4" s="29">
        <f t="shared" si="1"/>
        <v>1.0119366188769416</v>
      </c>
      <c r="L4" s="25">
        <f t="shared" si="4"/>
        <v>2002</v>
      </c>
      <c r="M4" s="27">
        <f t="shared" si="2"/>
        <v>18136.511375947994</v>
      </c>
    </row>
    <row r="5" spans="1:13" x14ac:dyDescent="0.3">
      <c r="A5" s="24">
        <v>30000</v>
      </c>
      <c r="B5" s="24">
        <v>687</v>
      </c>
      <c r="C5" s="24">
        <f t="shared" si="0"/>
        <v>153</v>
      </c>
      <c r="E5" s="24">
        <v>2003</v>
      </c>
      <c r="F5" s="24">
        <v>875</v>
      </c>
      <c r="G5" s="32">
        <f t="shared" si="3"/>
        <v>17811.48429035753</v>
      </c>
      <c r="H5" s="28">
        <v>18011</v>
      </c>
      <c r="I5" s="24"/>
      <c r="J5" s="29">
        <f t="shared" si="1"/>
        <v>1.0112015206812652</v>
      </c>
      <c r="L5" s="25">
        <f t="shared" si="4"/>
        <v>2003</v>
      </c>
      <c r="M5" s="27">
        <f t="shared" si="2"/>
        <v>17811.48429035753</v>
      </c>
    </row>
    <row r="6" spans="1:13" x14ac:dyDescent="0.3">
      <c r="A6" s="24">
        <v>40000</v>
      </c>
      <c r="B6" s="24">
        <v>534</v>
      </c>
      <c r="C6" s="24">
        <f t="shared" si="0"/>
        <v>154</v>
      </c>
      <c r="E6" s="24">
        <v>2004</v>
      </c>
      <c r="F6" s="24">
        <v>856</v>
      </c>
      <c r="G6" s="32">
        <f t="shared" si="3"/>
        <v>19046.587215601299</v>
      </c>
      <c r="H6" s="28">
        <v>19275</v>
      </c>
      <c r="I6" s="24"/>
      <c r="J6" s="29">
        <f t="shared" si="1"/>
        <v>1.0119923208191126</v>
      </c>
      <c r="L6" s="25">
        <f t="shared" si="4"/>
        <v>2004</v>
      </c>
      <c r="M6" s="27">
        <f t="shared" si="2"/>
        <v>19046.587215601299</v>
      </c>
    </row>
    <row r="7" spans="1:13" x14ac:dyDescent="0.3">
      <c r="A7" s="24">
        <v>50000</v>
      </c>
      <c r="B7" s="24">
        <v>380</v>
      </c>
      <c r="C7" s="24">
        <f t="shared" si="0"/>
        <v>154</v>
      </c>
      <c r="E7" s="24">
        <v>2005</v>
      </c>
      <c r="F7" s="24">
        <v>864</v>
      </c>
      <c r="G7" s="32">
        <f t="shared" si="3"/>
        <v>18526.543878656554</v>
      </c>
      <c r="H7" s="28">
        <v>18770</v>
      </c>
      <c r="I7" s="24"/>
      <c r="J7" s="29">
        <f t="shared" si="1"/>
        <v>1.0131409356725147</v>
      </c>
      <c r="L7" s="25">
        <f t="shared" si="4"/>
        <v>2005</v>
      </c>
      <c r="M7" s="27">
        <f t="shared" si="2"/>
        <v>18526.543878656554</v>
      </c>
    </row>
    <row r="8" spans="1:13" x14ac:dyDescent="0.3">
      <c r="A8" s="24">
        <v>60000</v>
      </c>
      <c r="B8" s="24">
        <v>226</v>
      </c>
      <c r="C8" s="24"/>
      <c r="E8" s="24">
        <v>2006</v>
      </c>
      <c r="F8" s="24">
        <v>856</v>
      </c>
      <c r="G8" s="32">
        <f t="shared" si="3"/>
        <v>19046.587215601299</v>
      </c>
      <c r="H8" s="28">
        <v>19303</v>
      </c>
      <c r="I8" s="24"/>
      <c r="J8" s="29">
        <f t="shared" si="1"/>
        <v>1.0134624004550625</v>
      </c>
      <c r="L8" s="25">
        <f t="shared" si="4"/>
        <v>2006</v>
      </c>
      <c r="M8" s="27">
        <f t="shared" si="2"/>
        <v>19046.587215601299</v>
      </c>
    </row>
    <row r="9" spans="1:13" x14ac:dyDescent="0.3">
      <c r="E9" s="24">
        <v>2007</v>
      </c>
      <c r="F9" s="24">
        <v>848</v>
      </c>
      <c r="G9" s="32">
        <f t="shared" si="3"/>
        <v>19566.630552546045</v>
      </c>
      <c r="H9" s="28">
        <v>19824</v>
      </c>
      <c r="I9" s="24"/>
      <c r="J9" s="29">
        <f t="shared" si="1"/>
        <v>1.013153488372093</v>
      </c>
      <c r="L9" s="25">
        <f t="shared" si="4"/>
        <v>2007</v>
      </c>
      <c r="M9" s="27">
        <f t="shared" si="2"/>
        <v>19566.630552546045</v>
      </c>
    </row>
    <row r="10" spans="1:13" x14ac:dyDescent="0.3">
      <c r="E10" s="24">
        <v>2008</v>
      </c>
      <c r="F10" s="24">
        <v>833</v>
      </c>
      <c r="G10" s="32">
        <f t="shared" si="3"/>
        <v>20541.711809317439</v>
      </c>
      <c r="H10" s="28">
        <v>20772</v>
      </c>
      <c r="I10" s="24"/>
      <c r="J10" s="29">
        <f t="shared" si="1"/>
        <v>1.011210759493671</v>
      </c>
      <c r="L10" s="25">
        <f t="shared" si="4"/>
        <v>2008</v>
      </c>
      <c r="M10" s="27">
        <f t="shared" si="2"/>
        <v>20541.711809317439</v>
      </c>
    </row>
    <row r="11" spans="1:13" x14ac:dyDescent="0.3">
      <c r="E11" s="24">
        <v>2009</v>
      </c>
      <c r="F11" s="24">
        <v>850</v>
      </c>
      <c r="G11" s="32">
        <f t="shared" si="3"/>
        <v>19436.619718309859</v>
      </c>
      <c r="H11" s="28">
        <v>19650</v>
      </c>
      <c r="I11" s="24"/>
      <c r="J11" s="29">
        <f t="shared" si="1"/>
        <v>1.0109782608695652</v>
      </c>
      <c r="L11" s="25">
        <f t="shared" si="4"/>
        <v>2009</v>
      </c>
      <c r="M11" s="27">
        <f t="shared" si="2"/>
        <v>19436.619718309859</v>
      </c>
    </row>
    <row r="12" spans="1:13" x14ac:dyDescent="0.3">
      <c r="E12" s="24">
        <v>2010</v>
      </c>
      <c r="F12" s="24">
        <v>850</v>
      </c>
      <c r="G12" s="32">
        <f t="shared" si="3"/>
        <v>19436.619718309859</v>
      </c>
      <c r="H12" s="28">
        <v>19052</v>
      </c>
      <c r="I12" s="24"/>
      <c r="J12" s="30">
        <f t="shared" si="1"/>
        <v>0.9802115942028985</v>
      </c>
      <c r="L12" s="25">
        <f t="shared" si="4"/>
        <v>2010</v>
      </c>
      <c r="M12" s="27">
        <f>G12</f>
        <v>19436.619718309859</v>
      </c>
    </row>
    <row r="13" spans="1:13" x14ac:dyDescent="0.3">
      <c r="E13" s="24">
        <v>2011</v>
      </c>
      <c r="F13" s="24">
        <v>825</v>
      </c>
      <c r="G13" s="32">
        <f t="shared" si="3"/>
        <v>21061.755146262189</v>
      </c>
      <c r="H13" s="28">
        <v>20695</v>
      </c>
      <c r="I13" s="24"/>
      <c r="J13" s="30">
        <f t="shared" si="1"/>
        <v>0.98258667695473245</v>
      </c>
      <c r="L13" s="25">
        <f t="shared" si="4"/>
        <v>2011</v>
      </c>
      <c r="M13" s="27">
        <f t="shared" ref="M13:M17" si="5">G13</f>
        <v>21061.755146262189</v>
      </c>
    </row>
    <row r="14" spans="1:13" x14ac:dyDescent="0.3">
      <c r="E14" s="24">
        <v>2012</v>
      </c>
      <c r="F14" s="24">
        <v>791</v>
      </c>
      <c r="G14" s="32">
        <f t="shared" si="3"/>
        <v>23271.939328277353</v>
      </c>
      <c r="H14" s="28">
        <v>22675</v>
      </c>
      <c r="I14" s="24"/>
      <c r="J14" s="30">
        <f t="shared" si="1"/>
        <v>0.97434939478584748</v>
      </c>
      <c r="L14" s="25">
        <f t="shared" si="4"/>
        <v>2012</v>
      </c>
      <c r="M14" s="27">
        <f t="shared" si="5"/>
        <v>23271.939328277353</v>
      </c>
    </row>
    <row r="15" spans="1:13" x14ac:dyDescent="0.3">
      <c r="E15" s="24">
        <v>2013</v>
      </c>
      <c r="F15" s="24">
        <v>768</v>
      </c>
      <c r="G15" s="32">
        <f t="shared" si="3"/>
        <v>24767.0639219935</v>
      </c>
      <c r="H15" s="24"/>
      <c r="I15" s="24"/>
      <c r="L15" s="25">
        <f t="shared" si="4"/>
        <v>2013</v>
      </c>
      <c r="M15" s="27">
        <f t="shared" si="5"/>
        <v>24767.0639219935</v>
      </c>
    </row>
    <row r="16" spans="1:13" x14ac:dyDescent="0.3">
      <c r="E16" s="24">
        <v>2014</v>
      </c>
      <c r="F16" s="24">
        <v>757</v>
      </c>
      <c r="G16" s="32">
        <f t="shared" si="3"/>
        <v>25482.123510292524</v>
      </c>
      <c r="H16" s="24"/>
      <c r="I16" s="24"/>
      <c r="L16" s="25">
        <f t="shared" si="4"/>
        <v>2014</v>
      </c>
      <c r="M16" s="27">
        <f t="shared" si="5"/>
        <v>25482.123510292524</v>
      </c>
    </row>
    <row r="17" spans="5:13" x14ac:dyDescent="0.3">
      <c r="E17" s="24">
        <v>2015</v>
      </c>
      <c r="F17" s="24">
        <v>772</v>
      </c>
      <c r="G17" s="32">
        <f t="shared" si="3"/>
        <v>24507.042253521126</v>
      </c>
      <c r="H17" s="24"/>
      <c r="I17" s="24"/>
      <c r="L17" s="25">
        <f t="shared" si="4"/>
        <v>2015</v>
      </c>
      <c r="M17" s="27">
        <f t="shared" si="5"/>
        <v>24507.042253521126</v>
      </c>
    </row>
    <row r="18" spans="5:13" x14ac:dyDescent="0.3">
      <c r="E18" s="24">
        <v>2016</v>
      </c>
      <c r="F18" s="24">
        <v>708</v>
      </c>
      <c r="G18" s="32">
        <f t="shared" si="3"/>
        <v>28667.38894907909</v>
      </c>
      <c r="H18" s="24"/>
      <c r="I18" s="31">
        <v>28710</v>
      </c>
      <c r="J18" s="29">
        <f>I18/G18</f>
        <v>1.0014863945578232</v>
      </c>
      <c r="L18" s="25">
        <f t="shared" si="4"/>
        <v>2016</v>
      </c>
      <c r="M18" s="33">
        <f>I18</f>
        <v>28710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B4B1A-DB01-42EF-9976-7F93CE9ACAD2}">
  <dimension ref="A1:H29"/>
  <sheetViews>
    <sheetView workbookViewId="0">
      <selection activeCell="C9" sqref="C9:G9"/>
    </sheetView>
  </sheetViews>
  <sheetFormatPr defaultRowHeight="13" x14ac:dyDescent="0.3"/>
  <cols>
    <col min="2" max="2" width="23" customWidth="1"/>
    <col min="3" max="3" width="12.09765625" customWidth="1"/>
    <col min="4" max="7" width="11.5" customWidth="1"/>
  </cols>
  <sheetData>
    <row r="1" spans="1:8" ht="15.5" x14ac:dyDescent="0.3">
      <c r="A1" s="109" t="s">
        <v>94</v>
      </c>
      <c r="B1" s="109"/>
      <c r="C1" s="109"/>
      <c r="D1" s="109"/>
      <c r="E1" s="109"/>
      <c r="F1" s="109"/>
      <c r="G1" s="109"/>
      <c r="H1" s="109"/>
    </row>
    <row r="2" spans="1:8" ht="14" x14ac:dyDescent="0.3">
      <c r="A2" s="110" t="s">
        <v>95</v>
      </c>
      <c r="B2" s="112" t="s">
        <v>96</v>
      </c>
      <c r="C2" s="38"/>
      <c r="D2" s="114" t="s">
        <v>97</v>
      </c>
      <c r="E2" s="115"/>
      <c r="F2" s="115"/>
      <c r="G2" s="115"/>
      <c r="H2" s="39"/>
    </row>
    <row r="3" spans="1:8" ht="14" x14ac:dyDescent="0.3">
      <c r="A3" s="111"/>
      <c r="B3" s="113"/>
      <c r="C3" s="35">
        <v>2014</v>
      </c>
      <c r="D3" s="35">
        <v>2015</v>
      </c>
      <c r="E3" s="35">
        <v>2016</v>
      </c>
      <c r="F3" s="35">
        <v>2017</v>
      </c>
      <c r="G3" s="40" t="s">
        <v>98</v>
      </c>
      <c r="H3" s="39"/>
    </row>
    <row r="4" spans="1:8" ht="14" x14ac:dyDescent="0.3">
      <c r="A4" s="41" t="s">
        <v>99</v>
      </c>
      <c r="B4" s="42"/>
      <c r="C4" s="42"/>
      <c r="D4" s="42"/>
      <c r="E4" s="42"/>
      <c r="F4" s="42"/>
      <c r="G4" s="43"/>
      <c r="H4" s="39"/>
    </row>
    <row r="5" spans="1:8" ht="14.5" x14ac:dyDescent="0.3">
      <c r="A5" s="41" t="s">
        <v>100</v>
      </c>
      <c r="B5" s="44" t="s">
        <v>101</v>
      </c>
      <c r="C5" s="50">
        <v>25533.65</v>
      </c>
      <c r="D5" s="50">
        <v>24557.91</v>
      </c>
      <c r="E5" s="50">
        <v>28709.84</v>
      </c>
      <c r="F5" s="50">
        <v>28965.66</v>
      </c>
      <c r="G5" s="50">
        <v>30832</v>
      </c>
      <c r="H5" s="39"/>
    </row>
    <row r="6" spans="1:8" ht="14.5" x14ac:dyDescent="0.3">
      <c r="A6" s="41" t="s">
        <v>102</v>
      </c>
      <c r="B6" s="44" t="s">
        <v>103</v>
      </c>
      <c r="C6" s="50">
        <v>152.82</v>
      </c>
      <c r="D6" s="50">
        <v>124.37</v>
      </c>
      <c r="E6" s="50">
        <v>124.37</v>
      </c>
      <c r="F6" s="50">
        <v>125.58</v>
      </c>
      <c r="G6" s="50">
        <v>124</v>
      </c>
      <c r="H6" s="39"/>
    </row>
    <row r="7" spans="1:8" ht="14.5" x14ac:dyDescent="0.3">
      <c r="A7" s="41" t="s">
        <v>104</v>
      </c>
      <c r="B7" s="44" t="s">
        <v>105</v>
      </c>
      <c r="C7" s="50">
        <v>37.79</v>
      </c>
      <c r="D7" s="50">
        <v>2.3199999999999998</v>
      </c>
      <c r="E7" s="50">
        <v>2.3199999999999998</v>
      </c>
      <c r="F7" s="50">
        <v>2.48</v>
      </c>
      <c r="G7" s="50">
        <v>2</v>
      </c>
      <c r="H7" s="39"/>
    </row>
    <row r="8" spans="1:8" ht="14.5" x14ac:dyDescent="0.3">
      <c r="A8" s="41" t="s">
        <v>106</v>
      </c>
      <c r="B8" s="44" t="s">
        <v>107</v>
      </c>
      <c r="C8" s="50">
        <v>5.69</v>
      </c>
      <c r="D8" s="50">
        <v>2.97</v>
      </c>
      <c r="E8" s="50">
        <v>2.97</v>
      </c>
      <c r="F8" s="50">
        <v>2.99</v>
      </c>
      <c r="G8" s="50">
        <v>3</v>
      </c>
      <c r="H8" s="39"/>
    </row>
    <row r="9" spans="1:8" ht="14.5" x14ac:dyDescent="0.3">
      <c r="A9" s="41" t="s">
        <v>108</v>
      </c>
      <c r="B9" s="44" t="s">
        <v>109</v>
      </c>
      <c r="C9" s="50">
        <v>2021.58</v>
      </c>
      <c r="D9" s="50">
        <v>2409.2600000000002</v>
      </c>
      <c r="E9" s="50">
        <v>2409.2600000000002</v>
      </c>
      <c r="F9" s="50">
        <v>2409.2600000000002</v>
      </c>
      <c r="G9" s="50">
        <v>2409</v>
      </c>
      <c r="H9" s="39"/>
    </row>
    <row r="10" spans="1:8" ht="14" x14ac:dyDescent="0.3">
      <c r="A10" s="41" t="s">
        <v>110</v>
      </c>
      <c r="B10" s="45"/>
      <c r="C10" s="50"/>
      <c r="D10" s="50"/>
      <c r="E10" s="50"/>
      <c r="F10" s="50"/>
      <c r="G10" s="50"/>
      <c r="H10" s="39"/>
    </row>
    <row r="11" spans="1:8" ht="14.5" x14ac:dyDescent="0.3">
      <c r="A11" s="41" t="s">
        <v>111</v>
      </c>
      <c r="B11" s="44" t="s">
        <v>112</v>
      </c>
      <c r="C11" s="50">
        <v>7946.95</v>
      </c>
      <c r="D11" s="50">
        <v>7853.78</v>
      </c>
      <c r="E11" s="50">
        <v>7395.25</v>
      </c>
      <c r="F11" s="50">
        <v>7395.25</v>
      </c>
      <c r="G11" s="50">
        <v>8681</v>
      </c>
      <c r="H11" s="39"/>
    </row>
    <row r="12" spans="1:8" ht="14.5" x14ac:dyDescent="0.3">
      <c r="A12" s="41" t="s">
        <v>113</v>
      </c>
      <c r="B12" s="44" t="s">
        <v>114</v>
      </c>
      <c r="C12" s="50">
        <v>415.43</v>
      </c>
      <c r="D12" s="50">
        <v>1302.6400000000001</v>
      </c>
      <c r="E12" s="50">
        <v>1285.7</v>
      </c>
      <c r="F12" s="50">
        <v>1286.79</v>
      </c>
      <c r="G12" s="50">
        <v>1537</v>
      </c>
      <c r="H12" s="39"/>
    </row>
    <row r="13" spans="1:8" ht="14.5" x14ac:dyDescent="0.3">
      <c r="A13" s="41" t="s">
        <v>115</v>
      </c>
      <c r="B13" s="44" t="s">
        <v>116</v>
      </c>
      <c r="C13" s="50">
        <v>28.87</v>
      </c>
      <c r="D13" s="50">
        <v>24.56</v>
      </c>
      <c r="E13" s="50">
        <v>24.57</v>
      </c>
      <c r="F13" s="50">
        <v>26.56</v>
      </c>
      <c r="G13" s="50">
        <v>28.86</v>
      </c>
      <c r="H13" s="39"/>
    </row>
    <row r="14" spans="1:8" ht="14.5" x14ac:dyDescent="0.3">
      <c r="A14" s="41" t="s">
        <v>117</v>
      </c>
      <c r="B14" s="44" t="s">
        <v>118</v>
      </c>
      <c r="C14" s="50">
        <v>282.20999999999998</v>
      </c>
      <c r="D14" s="50">
        <v>278.62</v>
      </c>
      <c r="E14" s="50">
        <v>291.99</v>
      </c>
      <c r="F14" s="50">
        <v>291.99</v>
      </c>
      <c r="G14" s="50">
        <v>286</v>
      </c>
      <c r="H14" s="39"/>
    </row>
    <row r="15" spans="1:8" ht="14.5" x14ac:dyDescent="0.3">
      <c r="A15" s="41" t="s">
        <v>119</v>
      </c>
      <c r="B15" s="44" t="s">
        <v>120</v>
      </c>
      <c r="C15" s="50">
        <v>1296.97</v>
      </c>
      <c r="D15" s="50">
        <v>783.77</v>
      </c>
      <c r="E15" s="50">
        <v>1783.08</v>
      </c>
      <c r="F15" s="50">
        <v>1784.58</v>
      </c>
      <c r="G15" s="50">
        <v>1917</v>
      </c>
      <c r="H15" s="39"/>
    </row>
    <row r="16" spans="1:8" ht="14.5" x14ac:dyDescent="0.3">
      <c r="A16" s="41" t="s">
        <v>121</v>
      </c>
      <c r="B16" s="46" t="s">
        <v>122</v>
      </c>
      <c r="C16" s="50">
        <v>228.97</v>
      </c>
      <c r="D16" s="50">
        <v>217.02</v>
      </c>
      <c r="E16" s="50">
        <v>395.22</v>
      </c>
      <c r="F16" s="50">
        <v>396.66</v>
      </c>
      <c r="G16" s="50">
        <v>443</v>
      </c>
      <c r="H16" s="39"/>
    </row>
    <row r="17" spans="1:8" ht="14.5" x14ac:dyDescent="0.3">
      <c r="A17" s="41" t="s">
        <v>123</v>
      </c>
      <c r="B17" s="44" t="s">
        <v>124</v>
      </c>
      <c r="C17" s="50">
        <v>203.03</v>
      </c>
      <c r="D17" s="50">
        <v>208.5</v>
      </c>
      <c r="E17" s="50">
        <v>219.2</v>
      </c>
      <c r="F17" s="50">
        <v>220.58</v>
      </c>
      <c r="G17" s="50">
        <v>219</v>
      </c>
      <c r="H17" s="39"/>
    </row>
    <row r="18" spans="1:8" ht="14" x14ac:dyDescent="0.3">
      <c r="A18" s="41" t="s">
        <v>125</v>
      </c>
      <c r="B18" s="45"/>
      <c r="C18" s="50"/>
      <c r="D18" s="50"/>
      <c r="E18" s="50"/>
      <c r="F18" s="50"/>
      <c r="G18" s="50"/>
      <c r="H18" s="39"/>
    </row>
    <row r="19" spans="1:8" ht="14.5" x14ac:dyDescent="0.3">
      <c r="A19" s="41" t="s">
        <v>126</v>
      </c>
      <c r="B19" s="44" t="s">
        <v>127</v>
      </c>
      <c r="C19" s="50">
        <v>6258.64</v>
      </c>
      <c r="D19" s="50">
        <v>7092.18</v>
      </c>
      <c r="E19" s="50">
        <v>8196.2199999999993</v>
      </c>
      <c r="F19" s="50">
        <v>8196.2199999999993</v>
      </c>
      <c r="G19" s="50">
        <v>8312</v>
      </c>
      <c r="H19" s="39"/>
    </row>
    <row r="20" spans="1:8" ht="14.5" x14ac:dyDescent="0.3">
      <c r="A20" s="41" t="s">
        <v>128</v>
      </c>
      <c r="B20" s="44" t="s">
        <v>129</v>
      </c>
      <c r="C20" s="50">
        <v>358.45</v>
      </c>
      <c r="D20" s="50">
        <v>461.58</v>
      </c>
      <c r="E20" s="50">
        <v>440.64</v>
      </c>
      <c r="F20" s="50">
        <v>440.64</v>
      </c>
      <c r="G20" s="50">
        <v>441</v>
      </c>
      <c r="H20" s="39"/>
    </row>
    <row r="21" spans="1:8" ht="14.5" x14ac:dyDescent="0.3">
      <c r="A21" s="41" t="s">
        <v>130</v>
      </c>
      <c r="B21" s="44" t="s">
        <v>131</v>
      </c>
      <c r="C21" s="50">
        <v>113.15</v>
      </c>
      <c r="D21" s="50">
        <v>73.66</v>
      </c>
      <c r="E21" s="50">
        <v>73.66</v>
      </c>
      <c r="F21" s="50">
        <v>73.66</v>
      </c>
      <c r="G21" s="50">
        <v>74</v>
      </c>
      <c r="H21" s="39"/>
    </row>
    <row r="22" spans="1:8" ht="14.5" x14ac:dyDescent="0.3">
      <c r="A22" s="41" t="s">
        <v>132</v>
      </c>
      <c r="B22" s="44" t="s">
        <v>133</v>
      </c>
      <c r="C22" s="50">
        <v>9.92</v>
      </c>
      <c r="D22" s="50">
        <v>69.209999999999994</v>
      </c>
      <c r="E22" s="50">
        <v>69.209999999999994</v>
      </c>
      <c r="F22" s="50">
        <v>69.209999999999994</v>
      </c>
      <c r="G22" s="50">
        <v>69</v>
      </c>
      <c r="H22" s="39"/>
    </row>
    <row r="23" spans="1:8" ht="14.5" x14ac:dyDescent="0.3">
      <c r="A23" s="47" t="s">
        <v>134</v>
      </c>
      <c r="B23" s="48" t="s">
        <v>135</v>
      </c>
      <c r="C23" s="50">
        <v>206.49</v>
      </c>
      <c r="D23" s="50">
        <v>210.57</v>
      </c>
      <c r="E23" s="50">
        <v>210.57</v>
      </c>
      <c r="F23" s="50">
        <v>210.57</v>
      </c>
      <c r="G23" s="50">
        <v>211</v>
      </c>
      <c r="H23" s="34"/>
    </row>
    <row r="24" spans="1:8" ht="14.5" x14ac:dyDescent="0.3">
      <c r="A24" s="49" t="s">
        <v>136</v>
      </c>
      <c r="B24" s="36" t="s">
        <v>137</v>
      </c>
      <c r="C24" s="50">
        <v>2284.27</v>
      </c>
      <c r="D24" s="50">
        <v>3535.82</v>
      </c>
      <c r="E24" s="50">
        <v>3535.82</v>
      </c>
      <c r="F24" s="50">
        <v>3544.56</v>
      </c>
      <c r="G24" s="50">
        <v>3536</v>
      </c>
      <c r="H24" s="34"/>
    </row>
    <row r="25" spans="1:8" ht="14" x14ac:dyDescent="0.3">
      <c r="A25" s="49" t="s">
        <v>138</v>
      </c>
      <c r="B25" s="37"/>
      <c r="C25" s="50"/>
      <c r="D25" s="50"/>
      <c r="E25" s="50"/>
      <c r="F25" s="50"/>
      <c r="G25" s="50"/>
      <c r="H25" s="34"/>
    </row>
    <row r="26" spans="1:8" ht="14.5" x14ac:dyDescent="0.3">
      <c r="A26" s="49" t="s">
        <v>139</v>
      </c>
      <c r="B26" s="36" t="s">
        <v>140</v>
      </c>
      <c r="C26" s="50">
        <v>98.97</v>
      </c>
      <c r="D26" s="50">
        <v>83.51</v>
      </c>
      <c r="E26" s="50">
        <v>132.44</v>
      </c>
      <c r="F26" s="50">
        <v>136.59</v>
      </c>
      <c r="G26" s="50">
        <v>132</v>
      </c>
      <c r="H26" s="34"/>
    </row>
    <row r="27" spans="1:8" ht="14.5" x14ac:dyDescent="0.3">
      <c r="A27" s="49" t="s">
        <v>141</v>
      </c>
      <c r="B27" s="36" t="s">
        <v>142</v>
      </c>
      <c r="C27" s="50">
        <v>5.1100000000000003</v>
      </c>
      <c r="D27" s="50">
        <v>5.1100000000000003</v>
      </c>
      <c r="E27" s="50">
        <v>5.1100000000000003</v>
      </c>
      <c r="F27" s="50">
        <v>7.57</v>
      </c>
      <c r="G27" s="50">
        <v>5.1100000000000003</v>
      </c>
      <c r="H27" s="34"/>
    </row>
    <row r="28" spans="1:8" ht="14" x14ac:dyDescent="0.3">
      <c r="A28" s="116" t="s">
        <v>143</v>
      </c>
      <c r="B28" s="117"/>
      <c r="C28" s="50">
        <v>47488.95</v>
      </c>
      <c r="D28" s="50">
        <v>49297.37</v>
      </c>
      <c r="E28" s="50">
        <v>55307.45</v>
      </c>
      <c r="F28" s="50">
        <v>55587.38</v>
      </c>
      <c r="G28" s="50">
        <v>59.262</v>
      </c>
      <c r="H28" s="34"/>
    </row>
    <row r="29" spans="1:8" ht="14" x14ac:dyDescent="0.3">
      <c r="A29" s="118" t="s">
        <v>144</v>
      </c>
      <c r="B29" s="118"/>
      <c r="C29" s="118"/>
      <c r="D29" s="118"/>
      <c r="E29" s="118"/>
      <c r="F29" s="118"/>
      <c r="G29" s="118"/>
      <c r="H29" s="118"/>
    </row>
  </sheetData>
  <mergeCells count="6">
    <mergeCell ref="A29:H29"/>
    <mergeCell ref="A1:H1"/>
    <mergeCell ref="A2:A3"/>
    <mergeCell ref="B2:B3"/>
    <mergeCell ref="D2:G2"/>
    <mergeCell ref="A28:B28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4566-7EDC-4901-A62F-8295D093FAA1}">
  <dimension ref="A1:L30"/>
  <sheetViews>
    <sheetView workbookViewId="0">
      <selection activeCell="C10" sqref="C10:J10"/>
    </sheetView>
  </sheetViews>
  <sheetFormatPr defaultRowHeight="13" x14ac:dyDescent="0.3"/>
  <sheetData>
    <row r="1" spans="1:12" ht="15" customHeight="1" x14ac:dyDescent="0.3">
      <c r="A1" s="51" t="s">
        <v>148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18.5" customHeight="1" x14ac:dyDescent="0.3">
      <c r="A2" s="52" t="s">
        <v>149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2" ht="13" customHeight="1" x14ac:dyDescent="0.3">
      <c r="A3" s="53" t="s">
        <v>95</v>
      </c>
      <c r="B3" s="53" t="s">
        <v>96</v>
      </c>
      <c r="C3" s="54" t="s">
        <v>150</v>
      </c>
      <c r="D3" s="55"/>
      <c r="E3" s="55"/>
      <c r="F3" s="55"/>
      <c r="G3" s="55"/>
      <c r="H3" s="55"/>
      <c r="I3" s="55"/>
      <c r="J3" s="56"/>
      <c r="K3" s="39"/>
    </row>
    <row r="4" spans="1:12" x14ac:dyDescent="0.3">
      <c r="A4" s="57"/>
      <c r="B4" s="57"/>
      <c r="C4" s="66">
        <v>2010</v>
      </c>
      <c r="D4" s="66">
        <v>2011</v>
      </c>
      <c r="E4" s="66">
        <v>2012</v>
      </c>
      <c r="F4" s="66">
        <v>2013</v>
      </c>
      <c r="G4" s="66">
        <v>2014</v>
      </c>
      <c r="H4" s="66">
        <v>2015</v>
      </c>
      <c r="I4" s="66">
        <v>2016</v>
      </c>
      <c r="J4" s="66">
        <v>2017</v>
      </c>
      <c r="K4" s="39"/>
    </row>
    <row r="5" spans="1:12" x14ac:dyDescent="0.3">
      <c r="A5" s="54" t="s">
        <v>99</v>
      </c>
      <c r="B5" s="55"/>
      <c r="C5" s="67"/>
      <c r="D5" s="67"/>
      <c r="E5" s="68"/>
      <c r="F5" s="65"/>
      <c r="G5" s="65"/>
      <c r="H5" s="65"/>
      <c r="I5" s="65"/>
      <c r="J5" s="65"/>
      <c r="K5" s="39"/>
    </row>
    <row r="6" spans="1:12" x14ac:dyDescent="0.3">
      <c r="A6" s="58" t="s">
        <v>100</v>
      </c>
      <c r="B6" s="58" t="s">
        <v>101</v>
      </c>
      <c r="C6" s="69">
        <v>19461</v>
      </c>
      <c r="D6" s="69">
        <v>21100</v>
      </c>
      <c r="E6" s="69">
        <v>23294</v>
      </c>
      <c r="F6" s="69">
        <v>24775</v>
      </c>
      <c r="G6" s="69">
        <v>25534</v>
      </c>
      <c r="H6" s="69">
        <v>24558</v>
      </c>
      <c r="I6" s="69">
        <v>28710</v>
      </c>
      <c r="J6" s="69">
        <v>29092</v>
      </c>
      <c r="K6" s="39"/>
    </row>
    <row r="7" spans="1:12" x14ac:dyDescent="0.3">
      <c r="A7" s="58" t="s">
        <v>102</v>
      </c>
      <c r="B7" s="58" t="s">
        <v>103</v>
      </c>
      <c r="C7" s="66">
        <v>916</v>
      </c>
      <c r="D7" s="66">
        <v>128</v>
      </c>
      <c r="E7" s="66">
        <v>128</v>
      </c>
      <c r="F7" s="66">
        <v>128</v>
      </c>
      <c r="G7" s="66">
        <v>153</v>
      </c>
      <c r="H7" s="66">
        <v>124</v>
      </c>
      <c r="I7" s="66">
        <v>124</v>
      </c>
      <c r="J7" s="66">
        <v>124</v>
      </c>
      <c r="K7" s="39"/>
    </row>
    <row r="8" spans="1:12" x14ac:dyDescent="0.3">
      <c r="A8" s="58" t="s">
        <v>104</v>
      </c>
      <c r="B8" s="58" t="s">
        <v>105</v>
      </c>
      <c r="C8" s="66">
        <v>47</v>
      </c>
      <c r="D8" s="66">
        <v>38</v>
      </c>
      <c r="E8" s="66">
        <v>38</v>
      </c>
      <c r="F8" s="66">
        <v>38</v>
      </c>
      <c r="G8" s="66">
        <v>38</v>
      </c>
      <c r="H8" s="66">
        <v>2</v>
      </c>
      <c r="I8" s="66">
        <v>2</v>
      </c>
      <c r="J8" s="66">
        <v>2</v>
      </c>
      <c r="K8" s="39"/>
    </row>
    <row r="9" spans="1:12" x14ac:dyDescent="0.3">
      <c r="A9" s="58" t="s">
        <v>106</v>
      </c>
      <c r="B9" s="58" t="s">
        <v>107</v>
      </c>
      <c r="C9" s="70">
        <v>5.09</v>
      </c>
      <c r="D9" s="70">
        <v>5.69</v>
      </c>
      <c r="E9" s="70">
        <v>5.69</v>
      </c>
      <c r="F9" s="71">
        <v>5.7</v>
      </c>
      <c r="G9" s="71">
        <v>5.7</v>
      </c>
      <c r="H9" s="71">
        <v>3</v>
      </c>
      <c r="I9" s="71">
        <v>3</v>
      </c>
      <c r="J9" s="71">
        <v>3</v>
      </c>
      <c r="K9" s="39"/>
    </row>
    <row r="10" spans="1:12" ht="13" customHeight="1" x14ac:dyDescent="0.3">
      <c r="A10" s="59" t="s">
        <v>157</v>
      </c>
      <c r="B10" s="59" t="s">
        <v>156</v>
      </c>
      <c r="C10" s="72">
        <v>2035</v>
      </c>
      <c r="D10" s="73">
        <v>2037</v>
      </c>
      <c r="E10" s="73">
        <v>2037</v>
      </c>
      <c r="F10" s="73">
        <v>2022</v>
      </c>
      <c r="G10" s="73">
        <v>2022</v>
      </c>
      <c r="H10" s="73">
        <v>2409</v>
      </c>
      <c r="I10" s="73">
        <v>2409</v>
      </c>
      <c r="J10" s="74">
        <v>2409</v>
      </c>
      <c r="K10" s="59"/>
      <c r="L10" s="34"/>
    </row>
    <row r="11" spans="1:12" ht="13" customHeight="1" x14ac:dyDescent="0.3">
      <c r="A11" s="60" t="s">
        <v>110</v>
      </c>
      <c r="B11" s="61"/>
      <c r="C11" s="75"/>
      <c r="D11" s="75"/>
      <c r="E11" s="75"/>
      <c r="F11" s="75"/>
      <c r="G11" s="75"/>
      <c r="H11" s="75"/>
      <c r="I11" s="75"/>
      <c r="J11" s="75"/>
      <c r="K11" s="61"/>
      <c r="L11" s="34"/>
    </row>
    <row r="12" spans="1:12" x14ac:dyDescent="0.3">
      <c r="A12" s="58" t="s">
        <v>111</v>
      </c>
      <c r="B12" s="58" t="s">
        <v>112</v>
      </c>
      <c r="C12" s="76">
        <v>7458</v>
      </c>
      <c r="D12" s="69">
        <v>7111</v>
      </c>
      <c r="E12" s="69">
        <v>7168</v>
      </c>
      <c r="F12" s="69">
        <v>6597</v>
      </c>
      <c r="G12" s="69">
        <v>7947</v>
      </c>
      <c r="H12" s="69">
        <v>7854</v>
      </c>
      <c r="I12" s="69">
        <v>7395</v>
      </c>
      <c r="J12" s="69">
        <v>6962</v>
      </c>
      <c r="L12" s="34"/>
    </row>
    <row r="13" spans="1:12" x14ac:dyDescent="0.3">
      <c r="A13" s="58" t="s">
        <v>113</v>
      </c>
      <c r="B13" s="58" t="s">
        <v>114</v>
      </c>
      <c r="C13" s="77">
        <v>90</v>
      </c>
      <c r="D13" s="66">
        <v>89</v>
      </c>
      <c r="E13" s="66">
        <v>327</v>
      </c>
      <c r="F13" s="66">
        <v>382</v>
      </c>
      <c r="G13" s="66">
        <v>415</v>
      </c>
      <c r="H13" s="69">
        <v>1303</v>
      </c>
      <c r="I13" s="69">
        <v>1286</v>
      </c>
      <c r="J13" s="69">
        <v>1396</v>
      </c>
      <c r="L13" s="34"/>
    </row>
    <row r="14" spans="1:12" x14ac:dyDescent="0.3">
      <c r="A14" s="58" t="s">
        <v>115</v>
      </c>
      <c r="B14" s="58" t="s">
        <v>116</v>
      </c>
      <c r="C14" s="77">
        <v>30</v>
      </c>
      <c r="D14" s="66">
        <v>28</v>
      </c>
      <c r="E14" s="66">
        <v>23</v>
      </c>
      <c r="F14" s="66">
        <v>23</v>
      </c>
      <c r="G14" s="66">
        <v>29</v>
      </c>
      <c r="H14" s="66">
        <v>25</v>
      </c>
      <c r="I14" s="66">
        <v>25</v>
      </c>
      <c r="J14" s="66">
        <v>25</v>
      </c>
      <c r="L14" s="34"/>
    </row>
    <row r="15" spans="1:12" x14ac:dyDescent="0.3">
      <c r="A15" s="58" t="s">
        <v>117</v>
      </c>
      <c r="B15" s="58" t="s">
        <v>118</v>
      </c>
      <c r="C15" s="77">
        <v>215</v>
      </c>
      <c r="D15" s="66">
        <v>221</v>
      </c>
      <c r="E15" s="66">
        <v>198</v>
      </c>
      <c r="F15" s="66">
        <v>284</v>
      </c>
      <c r="G15" s="66">
        <v>282</v>
      </c>
      <c r="H15" s="66">
        <v>279</v>
      </c>
      <c r="I15" s="66">
        <v>292</v>
      </c>
      <c r="J15" s="66">
        <v>308</v>
      </c>
      <c r="L15" s="34"/>
    </row>
    <row r="16" spans="1:12" x14ac:dyDescent="0.3">
      <c r="A16" s="58" t="s">
        <v>119</v>
      </c>
      <c r="B16" s="58" t="s">
        <v>120</v>
      </c>
      <c r="C16" s="76">
        <v>1311</v>
      </c>
      <c r="D16" s="69">
        <v>1081</v>
      </c>
      <c r="E16" s="69">
        <v>1228</v>
      </c>
      <c r="F16" s="69">
        <v>1377</v>
      </c>
      <c r="G16" s="69">
        <v>1297</v>
      </c>
      <c r="H16" s="66">
        <v>784</v>
      </c>
      <c r="I16" s="69">
        <v>1783</v>
      </c>
      <c r="J16" s="69">
        <v>1783</v>
      </c>
      <c r="L16" s="34"/>
    </row>
    <row r="17" spans="1:12" x14ac:dyDescent="0.3">
      <c r="A17" s="58" t="s">
        <v>121</v>
      </c>
      <c r="B17" s="62" t="s">
        <v>151</v>
      </c>
      <c r="C17" s="78">
        <v>128</v>
      </c>
      <c r="D17" s="79">
        <v>117</v>
      </c>
      <c r="E17" s="79">
        <v>127</v>
      </c>
      <c r="F17" s="79">
        <v>232</v>
      </c>
      <c r="G17" s="79">
        <v>229</v>
      </c>
      <c r="H17" s="79">
        <v>217</v>
      </c>
      <c r="I17" s="79">
        <v>395</v>
      </c>
      <c r="J17" s="79">
        <v>407</v>
      </c>
      <c r="L17" s="34"/>
    </row>
    <row r="18" spans="1:12" x14ac:dyDescent="0.3">
      <c r="A18" s="58" t="s">
        <v>123</v>
      </c>
      <c r="B18" s="58" t="s">
        <v>124</v>
      </c>
      <c r="C18" s="78">
        <v>337</v>
      </c>
      <c r="D18" s="79">
        <v>231</v>
      </c>
      <c r="E18" s="79">
        <v>635</v>
      </c>
      <c r="F18" s="79">
        <v>181</v>
      </c>
      <c r="G18" s="79">
        <v>203</v>
      </c>
      <c r="H18" s="79">
        <v>209</v>
      </c>
      <c r="I18" s="79">
        <v>219</v>
      </c>
      <c r="J18" s="79">
        <v>219</v>
      </c>
      <c r="L18" s="34"/>
    </row>
    <row r="19" spans="1:12" ht="13" customHeight="1" x14ac:dyDescent="0.3">
      <c r="A19" s="54" t="s">
        <v>125</v>
      </c>
      <c r="B19" s="55"/>
      <c r="C19" s="67"/>
      <c r="D19" s="67"/>
      <c r="E19" s="67"/>
      <c r="F19" s="67"/>
      <c r="G19" s="67"/>
      <c r="H19" s="67"/>
      <c r="I19" s="67"/>
      <c r="J19" s="67"/>
      <c r="L19" s="34"/>
    </row>
    <row r="20" spans="1:12" ht="13" customHeight="1" x14ac:dyDescent="0.3">
      <c r="A20" s="58" t="s">
        <v>126</v>
      </c>
      <c r="B20" s="58" t="s">
        <v>127</v>
      </c>
      <c r="C20" s="78">
        <v>918</v>
      </c>
      <c r="D20" s="79">
        <v>862</v>
      </c>
      <c r="E20" s="79">
        <v>984</v>
      </c>
      <c r="F20" s="79">
        <v>656</v>
      </c>
      <c r="G20" s="80">
        <v>6259</v>
      </c>
      <c r="H20" s="80">
        <v>7092</v>
      </c>
      <c r="I20" s="80">
        <v>8196</v>
      </c>
      <c r="J20" s="80">
        <v>8196</v>
      </c>
      <c r="L20" s="34"/>
    </row>
    <row r="21" spans="1:12" x14ac:dyDescent="0.3">
      <c r="A21" s="58" t="s">
        <v>128</v>
      </c>
      <c r="B21" s="58" t="s">
        <v>129</v>
      </c>
      <c r="C21" s="77">
        <v>531</v>
      </c>
      <c r="D21" s="66">
        <v>431</v>
      </c>
      <c r="E21" s="66">
        <v>433</v>
      </c>
      <c r="F21" s="66">
        <v>461</v>
      </c>
      <c r="G21" s="66">
        <v>358</v>
      </c>
      <c r="H21" s="66">
        <v>462</v>
      </c>
      <c r="I21" s="66">
        <v>441</v>
      </c>
      <c r="J21" s="66">
        <v>441</v>
      </c>
      <c r="L21" s="34"/>
    </row>
    <row r="22" spans="1:12" x14ac:dyDescent="0.3">
      <c r="A22" s="58" t="s">
        <v>130</v>
      </c>
      <c r="B22" s="58" t="s">
        <v>131</v>
      </c>
      <c r="C22" s="77">
        <v>12</v>
      </c>
      <c r="D22" s="66">
        <v>13</v>
      </c>
      <c r="E22" s="66">
        <v>13</v>
      </c>
      <c r="F22" s="66">
        <v>79</v>
      </c>
      <c r="G22" s="66">
        <v>113</v>
      </c>
      <c r="H22" s="66">
        <v>74</v>
      </c>
      <c r="I22" s="66">
        <v>74</v>
      </c>
      <c r="J22" s="66">
        <v>74</v>
      </c>
      <c r="L22" s="34"/>
    </row>
    <row r="23" spans="1:12" x14ac:dyDescent="0.3">
      <c r="A23" s="58" t="s">
        <v>132</v>
      </c>
      <c r="B23" s="58" t="s">
        <v>133</v>
      </c>
      <c r="C23" s="77">
        <v>28</v>
      </c>
      <c r="D23" s="66">
        <v>21</v>
      </c>
      <c r="E23" s="66">
        <v>16</v>
      </c>
      <c r="F23" s="66">
        <v>8</v>
      </c>
      <c r="G23" s="66">
        <v>10</v>
      </c>
      <c r="H23" s="66">
        <v>69</v>
      </c>
      <c r="I23" s="66">
        <v>69</v>
      </c>
      <c r="J23" s="66">
        <v>69</v>
      </c>
      <c r="L23" s="34"/>
    </row>
    <row r="24" spans="1:12" ht="13" customHeight="1" x14ac:dyDescent="0.3">
      <c r="A24" s="63" t="s">
        <v>152</v>
      </c>
      <c r="B24" s="64"/>
      <c r="C24" s="81"/>
      <c r="D24" s="81"/>
      <c r="E24" s="81"/>
      <c r="F24" s="81"/>
      <c r="G24" s="81"/>
      <c r="H24" s="81"/>
      <c r="I24" s="81"/>
      <c r="J24" s="81"/>
      <c r="L24" s="34"/>
    </row>
    <row r="25" spans="1:12" x14ac:dyDescent="0.3">
      <c r="A25" s="58" t="s">
        <v>134</v>
      </c>
      <c r="B25" s="58" t="s">
        <v>135</v>
      </c>
      <c r="C25" s="78">
        <v>236</v>
      </c>
      <c r="D25" s="79">
        <v>245</v>
      </c>
      <c r="E25" s="79">
        <v>222</v>
      </c>
      <c r="F25" s="79">
        <v>220</v>
      </c>
      <c r="G25" s="79">
        <v>206</v>
      </c>
      <c r="H25" s="79">
        <v>211</v>
      </c>
      <c r="I25" s="79">
        <v>211</v>
      </c>
      <c r="J25" s="79">
        <v>211</v>
      </c>
      <c r="L25" s="34"/>
    </row>
    <row r="26" spans="1:12" x14ac:dyDescent="0.3">
      <c r="A26" s="58" t="s">
        <v>136</v>
      </c>
      <c r="B26" s="58" t="s">
        <v>137</v>
      </c>
      <c r="C26" s="82">
        <v>2189</v>
      </c>
      <c r="D26" s="80">
        <v>2062</v>
      </c>
      <c r="E26" s="80">
        <v>3108</v>
      </c>
      <c r="F26" s="80">
        <v>1596</v>
      </c>
      <c r="G26" s="80">
        <v>2284</v>
      </c>
      <c r="H26" s="80">
        <v>3536</v>
      </c>
      <c r="I26" s="80">
        <v>3536</v>
      </c>
      <c r="J26" s="80">
        <v>3536</v>
      </c>
      <c r="L26" s="34"/>
    </row>
    <row r="27" spans="1:12" ht="13" customHeight="1" x14ac:dyDescent="0.3">
      <c r="A27" s="54" t="s">
        <v>138</v>
      </c>
      <c r="B27" s="55"/>
      <c r="C27" s="67"/>
      <c r="D27" s="67"/>
      <c r="E27" s="67"/>
      <c r="F27" s="67"/>
      <c r="G27" s="67"/>
      <c r="H27" s="67"/>
      <c r="I27" s="67"/>
      <c r="J27" s="67"/>
      <c r="L27" s="34"/>
    </row>
    <row r="28" spans="1:12" x14ac:dyDescent="0.3">
      <c r="A28" s="58" t="s">
        <v>139</v>
      </c>
      <c r="B28" s="58" t="s">
        <v>153</v>
      </c>
      <c r="C28" s="78">
        <v>88</v>
      </c>
      <c r="D28" s="79">
        <v>89</v>
      </c>
      <c r="E28" s="79">
        <v>94</v>
      </c>
      <c r="F28" s="79">
        <v>95</v>
      </c>
      <c r="G28" s="79">
        <v>99</v>
      </c>
      <c r="H28" s="79">
        <v>84</v>
      </c>
      <c r="I28" s="79">
        <v>132</v>
      </c>
      <c r="J28" s="79">
        <v>132</v>
      </c>
      <c r="L28" s="34"/>
    </row>
    <row r="29" spans="1:12" x14ac:dyDescent="0.3">
      <c r="A29" s="58" t="s">
        <v>141</v>
      </c>
      <c r="B29" s="58" t="s">
        <v>154</v>
      </c>
      <c r="C29" s="83">
        <v>0.95</v>
      </c>
      <c r="D29" s="84">
        <v>1.08</v>
      </c>
      <c r="E29" s="84">
        <v>0.5</v>
      </c>
      <c r="F29" s="84">
        <v>6.78</v>
      </c>
      <c r="G29" s="84">
        <v>5.1100000000000003</v>
      </c>
      <c r="H29" s="84">
        <v>5.1100000000000003</v>
      </c>
      <c r="I29" s="84">
        <v>5.1100000000000003</v>
      </c>
      <c r="J29" s="84">
        <v>5</v>
      </c>
      <c r="L29" s="34"/>
    </row>
    <row r="30" spans="1:12" x14ac:dyDescent="0.3">
      <c r="A30" s="45"/>
      <c r="B30" s="58" t="s">
        <v>155</v>
      </c>
      <c r="C30" s="82">
        <v>36033</v>
      </c>
      <c r="D30" s="80">
        <v>35910</v>
      </c>
      <c r="E30" s="80">
        <v>40078</v>
      </c>
      <c r="F30" s="80">
        <v>39164</v>
      </c>
      <c r="G30" s="80">
        <v>47489</v>
      </c>
      <c r="H30" s="80">
        <v>49297</v>
      </c>
      <c r="I30" s="80">
        <v>55307</v>
      </c>
      <c r="J30" s="80">
        <v>55395</v>
      </c>
      <c r="L30" s="3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19B03-511F-44DD-85C4-1E5A0D4FA9DC}">
  <dimension ref="A1:G2"/>
  <sheetViews>
    <sheetView workbookViewId="0">
      <selection activeCell="F2" sqref="F2"/>
    </sheetView>
  </sheetViews>
  <sheetFormatPr defaultRowHeight="13" x14ac:dyDescent="0.3"/>
  <sheetData>
    <row r="1" spans="1:7" x14ac:dyDescent="0.3">
      <c r="B1" s="23" t="s">
        <v>173</v>
      </c>
      <c r="C1" s="23" t="s">
        <v>174</v>
      </c>
      <c r="D1" s="23" t="s">
        <v>175</v>
      </c>
      <c r="E1" s="23" t="s">
        <v>176</v>
      </c>
      <c r="F1" s="23" t="s">
        <v>177</v>
      </c>
      <c r="G1" s="23" t="s">
        <v>178</v>
      </c>
    </row>
    <row r="2" spans="1:7" x14ac:dyDescent="0.3">
      <c r="A2">
        <v>2019</v>
      </c>
      <c r="B2">
        <v>30156</v>
      </c>
      <c r="C2">
        <v>125</v>
      </c>
      <c r="D2">
        <v>50</v>
      </c>
      <c r="E2">
        <v>4</v>
      </c>
      <c r="F2">
        <v>2333</v>
      </c>
      <c r="G2">
        <v>94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0DA3-4CDF-4B1E-8C6A-2636D61086F0}">
  <dimension ref="A1:AB21"/>
  <sheetViews>
    <sheetView tabSelected="1" workbookViewId="0">
      <pane xSplit="1" ySplit="1" topLeftCell="I2" activePane="bottomRight" state="frozen"/>
      <selection pane="topRight" activeCell="B1" sqref="B1"/>
      <selection pane="bottomLeft" activeCell="A2" sqref="A2"/>
      <selection pane="bottomRight"/>
    </sheetView>
  </sheetViews>
  <sheetFormatPr defaultRowHeight="13" x14ac:dyDescent="0.3"/>
  <sheetData>
    <row r="1" spans="1:28" x14ac:dyDescent="0.3">
      <c r="A1" s="85" t="s">
        <v>92</v>
      </c>
      <c r="B1" s="85" t="s">
        <v>162</v>
      </c>
      <c r="C1" s="85" t="s">
        <v>163</v>
      </c>
      <c r="D1" s="85" t="s">
        <v>164</v>
      </c>
      <c r="E1" s="85" t="s">
        <v>166</v>
      </c>
      <c r="F1" s="85" t="s">
        <v>167</v>
      </c>
      <c r="G1" s="85" t="s">
        <v>165</v>
      </c>
      <c r="H1" s="85" t="s">
        <v>168</v>
      </c>
      <c r="I1" s="23" t="s">
        <v>169</v>
      </c>
      <c r="J1" s="23" t="s">
        <v>170</v>
      </c>
      <c r="K1" s="23" t="s">
        <v>171</v>
      </c>
      <c r="L1" s="85" t="s">
        <v>172</v>
      </c>
      <c r="M1" s="85" t="s">
        <v>179</v>
      </c>
      <c r="N1" s="23" t="s">
        <v>180</v>
      </c>
      <c r="O1" s="23" t="s">
        <v>181</v>
      </c>
      <c r="P1" s="23" t="s">
        <v>182</v>
      </c>
      <c r="Q1" s="85" t="s">
        <v>183</v>
      </c>
      <c r="R1" s="85" t="s">
        <v>184</v>
      </c>
      <c r="S1" s="23" t="s">
        <v>185</v>
      </c>
      <c r="T1" s="23" t="s">
        <v>186</v>
      </c>
      <c r="U1" s="23" t="s">
        <v>187</v>
      </c>
      <c r="V1" s="85" t="s">
        <v>188</v>
      </c>
      <c r="W1" s="85" t="s">
        <v>189</v>
      </c>
      <c r="X1" s="23" t="s">
        <v>190</v>
      </c>
      <c r="Y1" s="23" t="s">
        <v>191</v>
      </c>
      <c r="Z1" s="23" t="s">
        <v>192</v>
      </c>
      <c r="AA1" s="85" t="s">
        <v>193</v>
      </c>
      <c r="AB1" s="85" t="s">
        <v>194</v>
      </c>
    </row>
    <row r="2" spans="1:28" x14ac:dyDescent="0.3">
      <c r="A2" s="85">
        <v>2000</v>
      </c>
      <c r="B2" s="86">
        <v>16626</v>
      </c>
      <c r="C2" s="86">
        <v>30119</v>
      </c>
      <c r="D2" s="87">
        <v>16446.370530877572</v>
      </c>
      <c r="E2" s="86"/>
      <c r="F2" s="86"/>
      <c r="G2" s="86"/>
      <c r="H2" s="87">
        <f t="shared" ref="H2:H11" si="0">D2</f>
        <v>16446.370530877572</v>
      </c>
      <c r="I2">
        <v>3688</v>
      </c>
      <c r="M2">
        <f>I2</f>
        <v>3688</v>
      </c>
      <c r="N2">
        <v>255</v>
      </c>
      <c r="R2">
        <f>N2</f>
        <v>255</v>
      </c>
      <c r="S2">
        <v>5.3</v>
      </c>
      <c r="W2">
        <f>S2</f>
        <v>5.3</v>
      </c>
      <c r="X2">
        <v>8410</v>
      </c>
      <c r="AB2">
        <f>X2</f>
        <v>8410</v>
      </c>
    </row>
    <row r="3" spans="1:28" x14ac:dyDescent="0.3">
      <c r="A3" s="85">
        <v>2001</v>
      </c>
      <c r="B3" s="86">
        <v>18702</v>
      </c>
      <c r="C3" s="86">
        <v>33880</v>
      </c>
      <c r="D3" s="87">
        <v>18461.538461538461</v>
      </c>
      <c r="E3" s="86"/>
      <c r="F3" s="86"/>
      <c r="G3" s="86"/>
      <c r="H3" s="87">
        <f t="shared" si="0"/>
        <v>18461.538461538461</v>
      </c>
      <c r="I3">
        <v>7037</v>
      </c>
      <c r="M3">
        <f t="shared" ref="M3:M11" si="1">I3</f>
        <v>7037</v>
      </c>
      <c r="N3">
        <v>153</v>
      </c>
      <c r="R3">
        <f t="shared" ref="R3:R11" si="2">N3</f>
        <v>153</v>
      </c>
      <c r="S3">
        <v>5.3</v>
      </c>
      <c r="W3">
        <f t="shared" ref="W3:W11" si="3">S3</f>
        <v>5.3</v>
      </c>
      <c r="X3">
        <v>8410</v>
      </c>
      <c r="AB3">
        <f t="shared" ref="AB3:AB11" si="4">X3</f>
        <v>8410</v>
      </c>
    </row>
    <row r="4" spans="1:28" x14ac:dyDescent="0.3">
      <c r="A4" s="85">
        <v>2002</v>
      </c>
      <c r="B4" s="86">
        <v>18353</v>
      </c>
      <c r="C4" s="86">
        <v>33248</v>
      </c>
      <c r="D4" s="87">
        <v>18136.511375947994</v>
      </c>
      <c r="E4" s="86"/>
      <c r="F4" s="86"/>
      <c r="G4" s="86"/>
      <c r="H4" s="87">
        <f t="shared" si="0"/>
        <v>18136.511375947994</v>
      </c>
      <c r="I4">
        <v>2078</v>
      </c>
      <c r="M4">
        <f t="shared" si="1"/>
        <v>2078</v>
      </c>
      <c r="N4">
        <v>139</v>
      </c>
      <c r="R4">
        <f t="shared" si="2"/>
        <v>139</v>
      </c>
      <c r="S4">
        <v>6.51</v>
      </c>
      <c r="W4">
        <f t="shared" si="3"/>
        <v>6.51</v>
      </c>
      <c r="X4">
        <v>7521</v>
      </c>
      <c r="AB4">
        <f t="shared" si="4"/>
        <v>7521</v>
      </c>
    </row>
    <row r="5" spans="1:28" x14ac:dyDescent="0.3">
      <c r="A5" s="85">
        <v>2003</v>
      </c>
      <c r="B5" s="86">
        <v>18011</v>
      </c>
      <c r="C5" s="86">
        <v>32629</v>
      </c>
      <c r="D5" s="87">
        <v>17811.48429035753</v>
      </c>
      <c r="E5" s="86"/>
      <c r="F5" s="86"/>
      <c r="G5" s="86"/>
      <c r="H5" s="87">
        <f t="shared" si="0"/>
        <v>17811.48429035753</v>
      </c>
      <c r="I5">
        <v>2059</v>
      </c>
      <c r="M5">
        <f t="shared" si="1"/>
        <v>2059</v>
      </c>
      <c r="N5">
        <v>175</v>
      </c>
      <c r="R5">
        <f t="shared" si="2"/>
        <v>175</v>
      </c>
      <c r="S5">
        <v>5.16</v>
      </c>
      <c r="W5">
        <f t="shared" si="3"/>
        <v>5.16</v>
      </c>
      <c r="X5">
        <v>6066</v>
      </c>
      <c r="AB5">
        <f t="shared" si="4"/>
        <v>6066</v>
      </c>
    </row>
    <row r="6" spans="1:28" x14ac:dyDescent="0.3">
      <c r="A6" s="85">
        <v>2004</v>
      </c>
      <c r="B6" s="86">
        <v>19275</v>
      </c>
      <c r="C6" s="86">
        <v>34886</v>
      </c>
      <c r="D6" s="87">
        <v>19046.587215601299</v>
      </c>
      <c r="E6" s="86"/>
      <c r="F6" s="86"/>
      <c r="G6" s="86"/>
      <c r="H6" s="87">
        <f t="shared" si="0"/>
        <v>19046.587215601299</v>
      </c>
      <c r="I6">
        <v>2115</v>
      </c>
      <c r="M6">
        <f t="shared" si="1"/>
        <v>2115</v>
      </c>
      <c r="N6">
        <v>163</v>
      </c>
      <c r="R6">
        <f t="shared" si="2"/>
        <v>163</v>
      </c>
      <c r="S6">
        <v>6.7</v>
      </c>
      <c r="W6">
        <f t="shared" si="3"/>
        <v>6.7</v>
      </c>
      <c r="X6">
        <v>7445</v>
      </c>
      <c r="AB6">
        <f t="shared" si="4"/>
        <v>7445</v>
      </c>
    </row>
    <row r="7" spans="1:28" x14ac:dyDescent="0.3">
      <c r="A7" s="85">
        <v>2005</v>
      </c>
      <c r="B7" s="86">
        <v>18770</v>
      </c>
      <c r="C7" s="86">
        <v>34004</v>
      </c>
      <c r="D7" s="87">
        <v>18526.543878656554</v>
      </c>
      <c r="E7" s="86"/>
      <c r="F7" s="86"/>
      <c r="G7" s="86"/>
      <c r="H7" s="87">
        <f t="shared" si="0"/>
        <v>18526.543878656554</v>
      </c>
      <c r="I7">
        <v>2121</v>
      </c>
      <c r="M7">
        <f t="shared" si="1"/>
        <v>2121</v>
      </c>
      <c r="N7">
        <v>190</v>
      </c>
      <c r="R7">
        <f t="shared" si="2"/>
        <v>190</v>
      </c>
      <c r="S7">
        <v>5.84</v>
      </c>
      <c r="W7">
        <f t="shared" si="3"/>
        <v>5.84</v>
      </c>
      <c r="X7">
        <v>5453</v>
      </c>
      <c r="AB7">
        <f t="shared" si="4"/>
        <v>5453</v>
      </c>
    </row>
    <row r="8" spans="1:28" x14ac:dyDescent="0.3">
      <c r="A8" s="85">
        <v>2006</v>
      </c>
      <c r="B8" s="86">
        <v>19303</v>
      </c>
      <c r="C8" s="86">
        <v>34970</v>
      </c>
      <c r="D8" s="87">
        <v>19046.587215601299</v>
      </c>
      <c r="E8" s="86"/>
      <c r="F8" s="86"/>
      <c r="G8" s="86"/>
      <c r="H8" s="87">
        <f t="shared" si="0"/>
        <v>19046.587215601299</v>
      </c>
      <c r="I8">
        <v>2316</v>
      </c>
      <c r="M8">
        <f t="shared" si="1"/>
        <v>2316</v>
      </c>
      <c r="N8">
        <v>73</v>
      </c>
      <c r="R8">
        <f t="shared" si="2"/>
        <v>73</v>
      </c>
      <c r="S8">
        <v>4.2</v>
      </c>
      <c r="W8">
        <f t="shared" si="3"/>
        <v>4.2</v>
      </c>
      <c r="X8">
        <v>2978</v>
      </c>
      <c r="AB8">
        <f t="shared" si="4"/>
        <v>2978</v>
      </c>
    </row>
    <row r="9" spans="1:28" x14ac:dyDescent="0.3">
      <c r="A9" s="85">
        <v>2007</v>
      </c>
      <c r="B9" s="86">
        <v>19824</v>
      </c>
      <c r="C9" s="86">
        <v>35914</v>
      </c>
      <c r="D9" s="87">
        <v>19566.630552546045</v>
      </c>
      <c r="E9" s="86"/>
      <c r="F9" s="86"/>
      <c r="G9" s="86"/>
      <c r="H9" s="87">
        <f t="shared" si="0"/>
        <v>19566.630552546045</v>
      </c>
      <c r="I9">
        <v>2512</v>
      </c>
      <c r="M9">
        <f t="shared" si="1"/>
        <v>2512</v>
      </c>
      <c r="N9">
        <v>58</v>
      </c>
      <c r="R9">
        <f t="shared" si="2"/>
        <v>58</v>
      </c>
      <c r="S9">
        <v>4.37</v>
      </c>
      <c r="W9">
        <f t="shared" si="3"/>
        <v>4.37</v>
      </c>
      <c r="X9">
        <v>2075</v>
      </c>
      <c r="AB9">
        <f t="shared" si="4"/>
        <v>2075</v>
      </c>
    </row>
    <row r="10" spans="1:28" x14ac:dyDescent="0.3">
      <c r="A10" s="85">
        <v>2008</v>
      </c>
      <c r="B10" s="86">
        <v>20772</v>
      </c>
      <c r="C10" s="86">
        <v>37630</v>
      </c>
      <c r="D10" s="87">
        <v>20541.711809317439</v>
      </c>
      <c r="E10" s="86"/>
      <c r="F10" s="86"/>
      <c r="G10" s="86"/>
      <c r="H10" s="87">
        <f t="shared" si="0"/>
        <v>20541.711809317439</v>
      </c>
      <c r="I10">
        <v>1714</v>
      </c>
      <c r="M10">
        <f t="shared" si="1"/>
        <v>1714</v>
      </c>
      <c r="N10">
        <v>42</v>
      </c>
      <c r="R10">
        <f t="shared" si="2"/>
        <v>42</v>
      </c>
      <c r="S10">
        <v>4.7</v>
      </c>
      <c r="W10">
        <f t="shared" si="3"/>
        <v>4.7</v>
      </c>
      <c r="X10">
        <v>2082</v>
      </c>
      <c r="AB10">
        <f t="shared" si="4"/>
        <v>2082</v>
      </c>
    </row>
    <row r="11" spans="1:28" x14ac:dyDescent="0.3">
      <c r="A11" s="85">
        <v>2009</v>
      </c>
      <c r="B11" s="86">
        <v>19650</v>
      </c>
      <c r="C11" s="86">
        <v>35599</v>
      </c>
      <c r="D11" s="87">
        <v>19436.619718309859</v>
      </c>
      <c r="E11" s="86"/>
      <c r="F11" s="86"/>
      <c r="G11" s="86"/>
      <c r="H11" s="87">
        <f t="shared" si="0"/>
        <v>19436.619718309859</v>
      </c>
      <c r="I11">
        <v>916</v>
      </c>
      <c r="M11">
        <f t="shared" si="1"/>
        <v>916</v>
      </c>
      <c r="N11">
        <v>43</v>
      </c>
      <c r="R11">
        <f t="shared" si="2"/>
        <v>43</v>
      </c>
      <c r="S11">
        <v>4.7</v>
      </c>
      <c r="W11">
        <f t="shared" si="3"/>
        <v>4.7</v>
      </c>
      <c r="X11">
        <v>2038</v>
      </c>
      <c r="AB11">
        <f t="shared" si="4"/>
        <v>2038</v>
      </c>
    </row>
    <row r="12" spans="1:28" x14ac:dyDescent="0.3">
      <c r="A12" s="85">
        <v>2010</v>
      </c>
      <c r="B12" s="86">
        <v>19052</v>
      </c>
      <c r="C12" s="86">
        <v>34515</v>
      </c>
      <c r="D12" s="87">
        <v>19436.619718309859</v>
      </c>
      <c r="E12" s="86">
        <v>19461</v>
      </c>
      <c r="F12" s="86"/>
      <c r="G12" s="86"/>
      <c r="H12" s="87">
        <f>E12</f>
        <v>19461</v>
      </c>
      <c r="I12">
        <v>916</v>
      </c>
      <c r="J12">
        <v>916</v>
      </c>
      <c r="M12">
        <f>J12</f>
        <v>916</v>
      </c>
      <c r="N12">
        <v>48</v>
      </c>
      <c r="O12">
        <v>47</v>
      </c>
      <c r="R12">
        <f>O12</f>
        <v>47</v>
      </c>
      <c r="S12">
        <v>5.09</v>
      </c>
      <c r="T12">
        <v>5.09</v>
      </c>
      <c r="W12">
        <f>T12</f>
        <v>5.09</v>
      </c>
      <c r="X12">
        <v>2035</v>
      </c>
      <c r="Y12">
        <v>2035</v>
      </c>
      <c r="AB12">
        <f>Y12</f>
        <v>2035</v>
      </c>
    </row>
    <row r="13" spans="1:28" x14ac:dyDescent="0.3">
      <c r="A13" s="85">
        <v>2011</v>
      </c>
      <c r="B13" s="86">
        <v>20695</v>
      </c>
      <c r="C13" s="86">
        <v>37491</v>
      </c>
      <c r="D13" s="87">
        <v>21061.755146262189</v>
      </c>
      <c r="E13" s="86">
        <v>21100</v>
      </c>
      <c r="F13" s="86"/>
      <c r="G13" s="86"/>
      <c r="H13" s="87">
        <f>E13</f>
        <v>21100</v>
      </c>
      <c r="I13">
        <v>916</v>
      </c>
      <c r="J13">
        <v>128</v>
      </c>
      <c r="M13">
        <f>J13</f>
        <v>128</v>
      </c>
      <c r="N13">
        <v>39</v>
      </c>
      <c r="O13">
        <v>38</v>
      </c>
      <c r="R13">
        <f>O13</f>
        <v>38</v>
      </c>
      <c r="S13">
        <v>5.69</v>
      </c>
      <c r="T13">
        <v>5.69</v>
      </c>
      <c r="W13">
        <f>T13</f>
        <v>5.69</v>
      </c>
      <c r="X13">
        <v>2037</v>
      </c>
      <c r="Y13">
        <v>2037</v>
      </c>
      <c r="AB13">
        <f>Y13</f>
        <v>2037</v>
      </c>
    </row>
    <row r="14" spans="1:28" x14ac:dyDescent="0.3">
      <c r="A14" s="85">
        <v>2012</v>
      </c>
      <c r="B14" s="86">
        <v>22675</v>
      </c>
      <c r="C14" s="86">
        <v>41077</v>
      </c>
      <c r="D14" s="87">
        <v>23271.939328277353</v>
      </c>
      <c r="E14" s="86">
        <v>23294</v>
      </c>
      <c r="F14" s="86"/>
      <c r="G14" s="86"/>
      <c r="H14" s="87">
        <f>E14</f>
        <v>23294</v>
      </c>
      <c r="I14">
        <v>916</v>
      </c>
      <c r="J14">
        <v>128</v>
      </c>
      <c r="M14">
        <f>J14</f>
        <v>128</v>
      </c>
      <c r="N14">
        <v>39</v>
      </c>
      <c r="O14">
        <v>38</v>
      </c>
      <c r="R14">
        <f>O14</f>
        <v>38</v>
      </c>
      <c r="S14">
        <v>5.69</v>
      </c>
      <c r="T14">
        <v>5.69</v>
      </c>
      <c r="W14">
        <f>T14</f>
        <v>5.69</v>
      </c>
      <c r="X14">
        <v>2037</v>
      </c>
      <c r="Y14">
        <v>2037</v>
      </c>
      <c r="AB14">
        <f>Y14</f>
        <v>2037</v>
      </c>
    </row>
    <row r="15" spans="1:28" x14ac:dyDescent="0.3">
      <c r="A15" s="85">
        <v>2013</v>
      </c>
      <c r="B15" s="85"/>
      <c r="C15" s="85"/>
      <c r="D15" s="87">
        <v>24767.0639219935</v>
      </c>
      <c r="E15" s="86">
        <v>24775</v>
      </c>
      <c r="F15" s="86"/>
      <c r="G15" s="86"/>
      <c r="H15" s="87">
        <f>E15</f>
        <v>24775</v>
      </c>
      <c r="J15">
        <v>128</v>
      </c>
      <c r="M15">
        <f>J15</f>
        <v>128</v>
      </c>
      <c r="O15">
        <v>38</v>
      </c>
      <c r="R15">
        <f>O15</f>
        <v>38</v>
      </c>
      <c r="T15">
        <v>5.7</v>
      </c>
      <c r="W15">
        <f>T15</f>
        <v>5.7</v>
      </c>
      <c r="Y15">
        <v>2022</v>
      </c>
      <c r="AB15">
        <f>Y15</f>
        <v>2022</v>
      </c>
    </row>
    <row r="16" spans="1:28" x14ac:dyDescent="0.3">
      <c r="A16" s="85">
        <v>2014</v>
      </c>
      <c r="B16" s="85"/>
      <c r="C16" s="85"/>
      <c r="D16" s="87">
        <v>25482.123510292524</v>
      </c>
      <c r="E16" s="86">
        <v>25534</v>
      </c>
      <c r="F16" s="86">
        <v>25533.65</v>
      </c>
      <c r="G16" s="86"/>
      <c r="H16" s="87">
        <f>F16</f>
        <v>25533.65</v>
      </c>
      <c r="J16">
        <v>153</v>
      </c>
      <c r="K16">
        <v>152.82</v>
      </c>
      <c r="M16">
        <f>K16</f>
        <v>152.82</v>
      </c>
      <c r="O16">
        <v>38</v>
      </c>
      <c r="P16">
        <v>37.79</v>
      </c>
      <c r="R16">
        <f>P16</f>
        <v>37.79</v>
      </c>
      <c r="T16">
        <v>5.7</v>
      </c>
      <c r="U16">
        <v>5.69</v>
      </c>
      <c r="W16">
        <f>U16</f>
        <v>5.69</v>
      </c>
      <c r="Y16">
        <v>2022</v>
      </c>
      <c r="Z16">
        <v>2021.58</v>
      </c>
      <c r="AB16">
        <f>Z16</f>
        <v>2021.58</v>
      </c>
    </row>
    <row r="17" spans="1:28" x14ac:dyDescent="0.3">
      <c r="A17" s="85">
        <v>2015</v>
      </c>
      <c r="B17" s="85"/>
      <c r="C17" s="85"/>
      <c r="D17" s="87">
        <v>24507.042253521126</v>
      </c>
      <c r="E17" s="86">
        <v>24558</v>
      </c>
      <c r="F17" s="86">
        <v>24557.91</v>
      </c>
      <c r="G17" s="86"/>
      <c r="H17" s="87">
        <f>F17</f>
        <v>24557.91</v>
      </c>
      <c r="J17">
        <v>124</v>
      </c>
      <c r="K17">
        <v>124.37</v>
      </c>
      <c r="M17">
        <f>K17</f>
        <v>124.37</v>
      </c>
      <c r="O17">
        <v>2</v>
      </c>
      <c r="P17">
        <v>2.3199999999999998</v>
      </c>
      <c r="R17">
        <f>P17</f>
        <v>2.3199999999999998</v>
      </c>
      <c r="T17">
        <v>3</v>
      </c>
      <c r="U17">
        <v>2.97</v>
      </c>
      <c r="W17">
        <f>U17</f>
        <v>2.97</v>
      </c>
      <c r="Y17">
        <v>2409</v>
      </c>
      <c r="Z17">
        <v>2409.2600000000002</v>
      </c>
      <c r="AB17">
        <f>Z17</f>
        <v>2409.2600000000002</v>
      </c>
    </row>
    <row r="18" spans="1:28" x14ac:dyDescent="0.3">
      <c r="A18" s="85">
        <v>2016</v>
      </c>
      <c r="B18" s="85"/>
      <c r="C18" s="85"/>
      <c r="D18" s="87">
        <v>28710</v>
      </c>
      <c r="E18" s="86">
        <v>28710</v>
      </c>
      <c r="F18" s="86">
        <v>28709.84</v>
      </c>
      <c r="G18" s="86"/>
      <c r="H18" s="87">
        <f>F18</f>
        <v>28709.84</v>
      </c>
      <c r="J18">
        <v>124</v>
      </c>
      <c r="K18">
        <v>124.37</v>
      </c>
      <c r="M18">
        <f>K18</f>
        <v>124.37</v>
      </c>
      <c r="O18">
        <v>2</v>
      </c>
      <c r="P18">
        <v>2.3199999999999998</v>
      </c>
      <c r="R18">
        <f>P18</f>
        <v>2.3199999999999998</v>
      </c>
      <c r="T18">
        <v>3</v>
      </c>
      <c r="U18">
        <v>2.97</v>
      </c>
      <c r="W18">
        <f>U18</f>
        <v>2.97</v>
      </c>
      <c r="Y18">
        <v>2409</v>
      </c>
      <c r="Z18">
        <v>2409.2600000000002</v>
      </c>
      <c r="AB18">
        <f>Z18</f>
        <v>2409.2600000000002</v>
      </c>
    </row>
    <row r="19" spans="1:28" x14ac:dyDescent="0.3">
      <c r="A19" s="85">
        <v>2017</v>
      </c>
      <c r="B19" s="85"/>
      <c r="C19" s="85"/>
      <c r="D19" s="85"/>
      <c r="E19" s="86">
        <v>29092</v>
      </c>
      <c r="F19" s="86">
        <v>28965.66</v>
      </c>
      <c r="G19" s="86"/>
      <c r="H19" s="87">
        <f>F19</f>
        <v>28965.66</v>
      </c>
      <c r="J19">
        <v>124</v>
      </c>
      <c r="K19">
        <v>125.58</v>
      </c>
      <c r="M19">
        <f>K19</f>
        <v>125.58</v>
      </c>
      <c r="O19">
        <v>2</v>
      </c>
      <c r="P19">
        <v>2.48</v>
      </c>
      <c r="R19">
        <f>P19</f>
        <v>2.48</v>
      </c>
      <c r="T19">
        <v>3</v>
      </c>
      <c r="U19">
        <v>2.99</v>
      </c>
      <c r="W19">
        <f>U19</f>
        <v>2.99</v>
      </c>
      <c r="Y19">
        <v>2409</v>
      </c>
      <c r="Z19">
        <v>2409.2600000000002</v>
      </c>
      <c r="AB19">
        <f>Z19</f>
        <v>2409.2600000000002</v>
      </c>
    </row>
    <row r="20" spans="1:28" x14ac:dyDescent="0.3">
      <c r="A20" s="85">
        <v>2018</v>
      </c>
      <c r="B20" s="85"/>
      <c r="C20" s="85"/>
      <c r="D20" s="85"/>
      <c r="E20" s="86"/>
      <c r="F20" s="86">
        <v>30832</v>
      </c>
      <c r="G20" s="86"/>
      <c r="H20" s="87">
        <f>F20</f>
        <v>30832</v>
      </c>
      <c r="K20">
        <v>124</v>
      </c>
      <c r="M20">
        <f>K20</f>
        <v>124</v>
      </c>
      <c r="P20">
        <v>2</v>
      </c>
      <c r="R20">
        <f>P20</f>
        <v>2</v>
      </c>
      <c r="U20">
        <v>3</v>
      </c>
      <c r="W20">
        <f>U20</f>
        <v>3</v>
      </c>
      <c r="Z20">
        <v>2409</v>
      </c>
      <c r="AB20">
        <f>Z20</f>
        <v>2409</v>
      </c>
    </row>
    <row r="21" spans="1:28" x14ac:dyDescent="0.3">
      <c r="A21" s="85">
        <v>2019</v>
      </c>
      <c r="B21" s="85"/>
      <c r="C21" s="85"/>
      <c r="D21" s="85"/>
      <c r="E21" s="86"/>
      <c r="F21" s="86"/>
      <c r="G21" s="86">
        <v>30156</v>
      </c>
      <c r="H21" s="87">
        <f>G21</f>
        <v>30156</v>
      </c>
      <c r="L21">
        <v>125</v>
      </c>
      <c r="M21">
        <f>L21</f>
        <v>125</v>
      </c>
      <c r="Q21">
        <v>50</v>
      </c>
      <c r="R21">
        <f>Q21</f>
        <v>50</v>
      </c>
      <c r="V21">
        <v>4</v>
      </c>
      <c r="W21">
        <f>V21</f>
        <v>4</v>
      </c>
      <c r="AA21">
        <v>2333</v>
      </c>
      <c r="AB21">
        <f>AA21</f>
        <v>2333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3"/>
  <sheetViews>
    <sheetView workbookViewId="0">
      <selection activeCell="A13" sqref="A13"/>
    </sheetView>
  </sheetViews>
  <sheetFormatPr defaultRowHeight="13" x14ac:dyDescent="0.3"/>
  <sheetData>
    <row r="1" spans="1:1" x14ac:dyDescent="0.3">
      <c r="A1" s="1" t="s">
        <v>0</v>
      </c>
    </row>
    <row r="2" spans="1:1" x14ac:dyDescent="0.3">
      <c r="A2" t="s">
        <v>86</v>
      </c>
    </row>
    <row r="3" spans="1:1" x14ac:dyDescent="0.3">
      <c r="A3" t="s">
        <v>85</v>
      </c>
    </row>
    <row r="5" spans="1:1" x14ac:dyDescent="0.3">
      <c r="A5" s="23" t="s">
        <v>145</v>
      </c>
    </row>
    <row r="6" spans="1:1" x14ac:dyDescent="0.3">
      <c r="A6" s="23" t="s">
        <v>146</v>
      </c>
    </row>
    <row r="7" spans="1:1" x14ac:dyDescent="0.3">
      <c r="A7" t="s">
        <v>147</v>
      </c>
    </row>
    <row r="8" spans="1:1" x14ac:dyDescent="0.3">
      <c r="A8" t="s">
        <v>160</v>
      </c>
    </row>
    <row r="10" spans="1:1" x14ac:dyDescent="0.3">
      <c r="A10" s="23" t="s">
        <v>158</v>
      </c>
    </row>
    <row r="11" spans="1:1" x14ac:dyDescent="0.3">
      <c r="A11" s="23" t="s">
        <v>159</v>
      </c>
    </row>
    <row r="12" spans="1:1" x14ac:dyDescent="0.3">
      <c r="A12" t="s">
        <v>147</v>
      </c>
    </row>
    <row r="13" spans="1:1" x14ac:dyDescent="0.3">
      <c r="A13" t="s">
        <v>161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6" ma:contentTypeDescription="Create a new document." ma:contentTypeScope="" ma:versionID="2fb5f53940ec2c7f0a344607982ab2a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0d94da3d7173a37185eb1f1bab2ed9be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44FF75-228E-4E9D-83C2-4AC38CE87B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CC32D1-10C4-4CA9-BDA2-4935AC0E8850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3.xml><?xml version="1.0" encoding="utf-8"?>
<ds:datastoreItem xmlns:ds="http://schemas.openxmlformats.org/officeDocument/2006/customXml" ds:itemID="{9A26A429-C20C-4319-8702-773044499E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BUR1 Emissions</vt:lpstr>
      <vt:lpstr>BUR1 Production</vt:lpstr>
      <vt:lpstr>BUR2</vt:lpstr>
      <vt:lpstr>PPI 2019</vt:lpstr>
      <vt:lpstr>PPI 2018</vt:lpstr>
      <vt:lpstr>BUR3</vt:lpstr>
      <vt:lpstr>Combined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Robbie Andrew</cp:lastModifiedBy>
  <dcterms:created xsi:type="dcterms:W3CDTF">2017-04-26T13:21:25Z</dcterms:created>
  <dcterms:modified xsi:type="dcterms:W3CDTF">2022-05-15T08:15:00Z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