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ophi\Documents\EU Proposal\La Pocatiere Study\Figures and stats\Gas flux paper\"/>
    </mc:Choice>
  </mc:AlternateContent>
  <xr:revisionPtr revIDLastSave="0" documentId="13_ncr:1_{CC53736E-0FC6-4C80-93E4-6707082C65CE}" xr6:coauthVersionLast="47" xr6:coauthVersionMax="47" xr10:uidLastSave="{00000000-0000-0000-0000-000000000000}"/>
  <bookViews>
    <workbookView xWindow="-108" yWindow="-108" windowWidth="23256" windowHeight="12576" xr2:uid="{8C8FEC12-DBAA-4A14-A753-2ACAD1E3CEB8}"/>
  </bookViews>
  <sheets>
    <sheet name="Sheet1" sheetId="1" r:id="rId1"/>
  </sheets>
  <externalReferences>
    <externalReference r:id="rId2"/>
    <externalReference r:id="rId3"/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25" i="1" l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N5" i="1"/>
  <c r="N4" i="1"/>
  <c r="N3" i="1"/>
  <c r="N2" i="1"/>
  <c r="O2" i="1" l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I20" i="1"/>
  <c r="I2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1" i="1" l="1"/>
  <c r="I23" i="1"/>
  <c r="I22" i="1"/>
  <c r="I24" i="1"/>
  <c r="I25" i="1"/>
  <c r="G25" i="1" l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6" i="1"/>
  <c r="G5" i="1"/>
  <c r="G4" i="1"/>
  <c r="G3" i="1"/>
  <c r="G2" i="1"/>
  <c r="G7" i="1"/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</calcChain>
</file>

<file path=xl/sharedStrings.xml><?xml version="1.0" encoding="utf-8"?>
<sst xmlns="http://schemas.openxmlformats.org/spreadsheetml/2006/main" count="39" uniqueCount="19">
  <si>
    <t>Salinity</t>
  </si>
  <si>
    <t>Water_table_depth</t>
  </si>
  <si>
    <t>NO3_N  (ug g-1 wet soil)</t>
  </si>
  <si>
    <t>NH4_N (ug g-1 wet soil)</t>
  </si>
  <si>
    <t>DOC (ug C g-1 wet soil)</t>
  </si>
  <si>
    <t>TDN (ug N g-1 wet soil)</t>
  </si>
  <si>
    <r>
      <t>Temp (</t>
    </r>
    <r>
      <rPr>
        <sz val="11"/>
        <color theme="1"/>
        <rFont val="Calibri"/>
        <family val="2"/>
      </rPr>
      <t>°</t>
    </r>
    <r>
      <rPr>
        <sz val="11"/>
        <color theme="1"/>
        <rFont val="Calibri"/>
        <family val="2"/>
        <scheme val="minor"/>
      </rPr>
      <t>C)</t>
    </r>
  </si>
  <si>
    <t>TOC (%)</t>
  </si>
  <si>
    <t>TN (%)</t>
  </si>
  <si>
    <t>Bulk_density (g cm3)</t>
  </si>
  <si>
    <t>Sample_Number</t>
  </si>
  <si>
    <t>Elevation Zone</t>
  </si>
  <si>
    <t>Ratio_OC_N</t>
  </si>
  <si>
    <t>CH4-C (mg m-2 hr-1)</t>
  </si>
  <si>
    <t>CO2-C (mg m-2 hr-1)</t>
  </si>
  <si>
    <t>Phragmites australis</t>
  </si>
  <si>
    <t>Spartina alterniflora</t>
  </si>
  <si>
    <t>Spartina patens</t>
  </si>
  <si>
    <t>Mudflat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</si>
</sst>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Calibri"/>
      <family val="2"/>
      <scheme val="minor"/>
    </font>
    <font>
      <sz val="11"/>
      <color indexed="8"/>
      <name val="宋体"/>
      <charset val="134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>
      <alignment vertical="center"/>
    </xf>
  </cellStyleXfs>
  <cellXfs count="4">
    <xf numFmtId="0" fontId="0" fillId="0" borderId="0" xfId="0"/>
    <xf numFmtId="0" fontId="0" fillId="0" borderId="0" xfId="0"/>
    <xf numFmtId="0" fontId="0" fillId="0" borderId="0" xfId="0" applyFill="1"/>
    <xf numFmtId="2" fontId="0" fillId="0" borderId="0" xfId="0" applyNumberFormat="1"/>
  </cellXfs>
  <cellStyles count="2">
    <cellStyle name="Normal" xfId="0" builtinId="0"/>
    <cellStyle name="Normal 2" xfId="1" xr:uid="{6C6A43E8-6C01-4C6C-B62A-B234E3FCC85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i/Documents/EU%20Proposal/La%20Pocatiere%20Study/Data%20processing/DOC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i/Documents/EU%20Proposal/La%20Pocatiere%20Study/Lab%20analysis/Salinity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i/Documents/EU%20Proposal/La%20Pocatiere%20Study/Lab%20analysis/Bulk%20densit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6">
          <cell r="F16">
            <v>30.880555155270557</v>
          </cell>
          <cell r="K16">
            <v>14.168573823529577</v>
          </cell>
        </row>
        <row r="17">
          <cell r="F17">
            <v>38.330555155270552</v>
          </cell>
          <cell r="K17">
            <v>5.7360738235295781</v>
          </cell>
        </row>
        <row r="18">
          <cell r="F18">
            <v>28.730555155270558</v>
          </cell>
          <cell r="K18">
            <v>5.1785738235295788</v>
          </cell>
        </row>
        <row r="19">
          <cell r="F19">
            <v>34.330555155270552</v>
          </cell>
          <cell r="K19">
            <v>6.4310738235295783</v>
          </cell>
        </row>
        <row r="20">
          <cell r="F20">
            <v>36.655555155270569</v>
          </cell>
          <cell r="K20">
            <v>7.4685738235295789</v>
          </cell>
        </row>
        <row r="21">
          <cell r="F21">
            <v>44.005555155270564</v>
          </cell>
          <cell r="K21">
            <v>4.6835738235295779</v>
          </cell>
        </row>
        <row r="23">
          <cell r="F23">
            <v>56.355555155270565</v>
          </cell>
          <cell r="K23">
            <v>12.906073823529578</v>
          </cell>
        </row>
        <row r="24">
          <cell r="F24">
            <v>44.180555155270554</v>
          </cell>
          <cell r="K24">
            <v>7.7735738235295786</v>
          </cell>
        </row>
        <row r="25">
          <cell r="F25">
            <v>50.680555155270554</v>
          </cell>
          <cell r="K25">
            <v>10.788573823529578</v>
          </cell>
        </row>
        <row r="26">
          <cell r="F26">
            <v>35.830555155270559</v>
          </cell>
          <cell r="K26">
            <v>7.6035738235295787</v>
          </cell>
        </row>
        <row r="27">
          <cell r="F27">
            <v>68.305555155270568</v>
          </cell>
          <cell r="K27">
            <v>6.1810738235295783</v>
          </cell>
        </row>
        <row r="28">
          <cell r="F28">
            <v>36.605555155270565</v>
          </cell>
          <cell r="K28">
            <v>5.9185738235295791</v>
          </cell>
        </row>
        <row r="30">
          <cell r="F30">
            <v>37.280555155270562</v>
          </cell>
          <cell r="K30">
            <v>5.2910738235295787</v>
          </cell>
        </row>
        <row r="31">
          <cell r="F31">
            <v>49.855555155270565</v>
          </cell>
          <cell r="K31">
            <v>6.4235738235295781</v>
          </cell>
        </row>
        <row r="32">
          <cell r="F32">
            <v>46.530555155270562</v>
          </cell>
          <cell r="K32">
            <v>15.42357382352958</v>
          </cell>
        </row>
        <row r="33">
          <cell r="F33">
            <v>59.780555155270555</v>
          </cell>
          <cell r="K33">
            <v>17.741073823529582</v>
          </cell>
        </row>
        <row r="34">
          <cell r="F34">
            <v>43.980555155270551</v>
          </cell>
          <cell r="K34">
            <v>8.5435738235295791</v>
          </cell>
        </row>
        <row r="35">
          <cell r="F35">
            <v>23.705555155270563</v>
          </cell>
          <cell r="K35">
            <v>2.988573823529578</v>
          </cell>
        </row>
        <row r="37">
          <cell r="F37">
            <v>21.330555155270567</v>
          </cell>
          <cell r="K37">
            <v>13.406073823529578</v>
          </cell>
        </row>
        <row r="38">
          <cell r="F38">
            <v>18.155555155270562</v>
          </cell>
          <cell r="K38">
            <v>9.8185738235295776</v>
          </cell>
        </row>
        <row r="39">
          <cell r="F39">
            <v>27.405555155270562</v>
          </cell>
          <cell r="K39">
            <v>12.04107382352958</v>
          </cell>
        </row>
        <row r="40">
          <cell r="F40">
            <v>23.00555515527056</v>
          </cell>
          <cell r="K40">
            <v>12.011073823529578</v>
          </cell>
        </row>
        <row r="41">
          <cell r="F41">
            <v>64.205555155270574</v>
          </cell>
          <cell r="K41">
            <v>16.133573823529581</v>
          </cell>
        </row>
        <row r="42">
          <cell r="F42">
            <v>40.805555155270561</v>
          </cell>
          <cell r="K42">
            <v>16.676073823529581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2">
          <cell r="C2">
            <v>16</v>
          </cell>
        </row>
        <row r="3">
          <cell r="C3">
            <v>15</v>
          </cell>
        </row>
        <row r="4">
          <cell r="C4">
            <v>15</v>
          </cell>
        </row>
        <row r="5">
          <cell r="C5">
            <v>15</v>
          </cell>
        </row>
        <row r="6">
          <cell r="C6">
            <v>15</v>
          </cell>
        </row>
        <row r="7">
          <cell r="C7">
            <v>15</v>
          </cell>
        </row>
        <row r="8">
          <cell r="C8">
            <v>23</v>
          </cell>
        </row>
        <row r="9">
          <cell r="C9">
            <v>20</v>
          </cell>
        </row>
        <row r="10">
          <cell r="C10">
            <v>19</v>
          </cell>
        </row>
        <row r="11">
          <cell r="C11">
            <v>19</v>
          </cell>
        </row>
        <row r="12">
          <cell r="C12">
            <v>23</v>
          </cell>
        </row>
        <row r="13">
          <cell r="C13">
            <v>18</v>
          </cell>
        </row>
        <row r="14">
          <cell r="C14">
            <v>14</v>
          </cell>
        </row>
        <row r="15">
          <cell r="C15">
            <v>15</v>
          </cell>
        </row>
        <row r="16">
          <cell r="C16">
            <v>13</v>
          </cell>
        </row>
        <row r="17">
          <cell r="C17">
            <v>15</v>
          </cell>
        </row>
        <row r="18">
          <cell r="C18">
            <v>15</v>
          </cell>
        </row>
        <row r="19">
          <cell r="C19">
            <v>15</v>
          </cell>
        </row>
        <row r="20">
          <cell r="C20">
            <v>13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uil1"/>
    </sheetNames>
    <sheetDataSet>
      <sheetData sheetId="0">
        <row r="2">
          <cell r="H2">
            <v>0.56010316932718818</v>
          </cell>
        </row>
        <row r="3">
          <cell r="H3">
            <v>0.60971537265766551</v>
          </cell>
        </row>
        <row r="4">
          <cell r="H4">
            <v>0.67744492590406324</v>
          </cell>
        </row>
        <row r="5">
          <cell r="H5">
            <v>0.57686239706050568</v>
          </cell>
        </row>
        <row r="6">
          <cell r="H6">
            <v>0.69276454412382193</v>
          </cell>
        </row>
        <row r="7">
          <cell r="H7">
            <v>0.54089932166518562</v>
          </cell>
        </row>
        <row r="8">
          <cell r="H8">
            <v>0.78579591363210832</v>
          </cell>
        </row>
        <row r="9">
          <cell r="H9">
            <v>0.74005435852204871</v>
          </cell>
        </row>
        <row r="10">
          <cell r="H10">
            <v>0.82594200534984474</v>
          </cell>
        </row>
        <row r="11">
          <cell r="H11">
            <v>0.82485550760376258</v>
          </cell>
        </row>
        <row r="12">
          <cell r="H12">
            <v>0.7890554068703548</v>
          </cell>
        </row>
        <row r="13">
          <cell r="H13">
            <v>0.80466023074846016</v>
          </cell>
        </row>
        <row r="14">
          <cell r="H14">
            <v>0.71509207280581066</v>
          </cell>
        </row>
        <row r="15">
          <cell r="H15">
            <v>0.62565972708142159</v>
          </cell>
        </row>
        <row r="16">
          <cell r="H16">
            <v>0.44429609081665411</v>
          </cell>
        </row>
        <row r="17">
          <cell r="H17">
            <v>0.54796155701471982</v>
          </cell>
        </row>
        <row r="18">
          <cell r="H18">
            <v>0.6421201679345665</v>
          </cell>
        </row>
        <row r="19">
          <cell r="H19">
            <v>0.63331953619130077</v>
          </cell>
        </row>
        <row r="20">
          <cell r="H20">
            <v>0.63227997508016109</v>
          </cell>
        </row>
        <row r="21">
          <cell r="H21">
            <v>0.60409274682169034</v>
          </cell>
        </row>
        <row r="22">
          <cell r="H22">
            <v>0.62779958326036367</v>
          </cell>
        </row>
        <row r="23">
          <cell r="H23">
            <v>0.5745722182431402</v>
          </cell>
        </row>
        <row r="24">
          <cell r="H24">
            <v>0.59794045333449997</v>
          </cell>
        </row>
        <row r="25">
          <cell r="H25">
            <v>0.63670126042598163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4E73CC-E8A7-43A3-BA91-8079F0624836}">
  <dimension ref="A1:BE25"/>
  <sheetViews>
    <sheetView tabSelected="1" zoomScale="79" workbookViewId="0">
      <selection activeCell="F29" sqref="F29"/>
    </sheetView>
  </sheetViews>
  <sheetFormatPr defaultRowHeight="14.4"/>
  <cols>
    <col min="1" max="1" width="13.77734375" bestFit="1" customWidth="1"/>
    <col min="3" max="3" width="9" style="1" customWidth="1"/>
    <col min="4" max="4" width="8.88671875" style="1"/>
    <col min="5" max="5" width="22.33203125" bestFit="1" customWidth="1"/>
    <col min="6" max="6" width="21.77734375" bestFit="1" customWidth="1"/>
    <col min="7" max="7" width="9" bestFit="1" customWidth="1"/>
    <col min="8" max="8" width="9" style="1" bestFit="1" customWidth="1"/>
    <col min="10" max="10" width="8.88671875" style="2"/>
    <col min="11" max="11" width="18.21875" bestFit="1" customWidth="1"/>
    <col min="14" max="14" width="8.88671875" style="1"/>
    <col min="16" max="17" width="8.88671875" style="1"/>
    <col min="18" max="18" width="11.88671875" bestFit="1" customWidth="1"/>
    <col min="19" max="20" width="8.88671875" style="1"/>
    <col min="21" max="21" width="11.77734375" bestFit="1" customWidth="1"/>
    <col min="22" max="23" width="8.88671875" style="1"/>
    <col min="24" max="24" width="11.6640625" bestFit="1" customWidth="1"/>
    <col min="25" max="26" width="8.88671875" style="1"/>
    <col min="27" max="27" width="11.5546875" bestFit="1" customWidth="1"/>
    <col min="28" max="29" width="8.88671875" style="1"/>
    <col min="30" max="30" width="14.44140625" bestFit="1" customWidth="1"/>
    <col min="31" max="32" width="8.88671875" style="1"/>
    <col min="33" max="33" width="14.33203125" bestFit="1" customWidth="1"/>
    <col min="34" max="35" width="8.88671875" style="1"/>
    <col min="36" max="36" width="13" bestFit="1" customWidth="1"/>
    <col min="39" max="39" width="12.88671875" bestFit="1" customWidth="1"/>
    <col min="55" max="55" width="12" bestFit="1" customWidth="1"/>
    <col min="57" max="57" width="8.88671875" style="1"/>
  </cols>
  <sheetData>
    <row r="1" spans="1:56">
      <c r="A1" t="s">
        <v>10</v>
      </c>
      <c r="B1" t="s">
        <v>11</v>
      </c>
      <c r="C1" s="1" t="s">
        <v>13</v>
      </c>
      <c r="D1" s="1" t="s">
        <v>14</v>
      </c>
      <c r="E1" t="s">
        <v>2</v>
      </c>
      <c r="F1" t="s">
        <v>3</v>
      </c>
      <c r="G1" t="s">
        <v>4</v>
      </c>
      <c r="H1" s="1" t="s">
        <v>5</v>
      </c>
      <c r="I1" t="s">
        <v>0</v>
      </c>
      <c r="J1" s="1" t="s">
        <v>6</v>
      </c>
      <c r="K1" t="s">
        <v>1</v>
      </c>
      <c r="L1" t="s">
        <v>7</v>
      </c>
      <c r="M1" t="s">
        <v>8</v>
      </c>
      <c r="N1" s="1" t="s">
        <v>12</v>
      </c>
      <c r="O1" t="s">
        <v>9</v>
      </c>
      <c r="U1" s="1"/>
      <c r="X1" s="1"/>
      <c r="AA1" s="1"/>
      <c r="AG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D1" s="1"/>
    </row>
    <row r="2" spans="1:56">
      <c r="A2">
        <v>1</v>
      </c>
      <c r="B2" t="s">
        <v>15</v>
      </c>
      <c r="C2" s="3">
        <v>1.0297095181102012</v>
      </c>
      <c r="D2" s="3">
        <v>343.42097033871647</v>
      </c>
      <c r="E2">
        <v>0.32668734978180108</v>
      </c>
      <c r="F2">
        <v>1.7175671437074067</v>
      </c>
      <c r="G2">
        <f>[1]Sheet1!F16</f>
        <v>30.880555155270557</v>
      </c>
      <c r="H2" s="1">
        <f>[1]Sheet1!K16</f>
        <v>14.168573823529577</v>
      </c>
      <c r="I2">
        <f>[2]Sheet1!C2</f>
        <v>16</v>
      </c>
      <c r="J2" s="2">
        <v>16.2</v>
      </c>
      <c r="K2">
        <v>5</v>
      </c>
      <c r="L2">
        <v>4.0494914054870605</v>
      </c>
      <c r="M2">
        <v>0.25570075759891792</v>
      </c>
      <c r="N2" s="1">
        <f>L2/M2</f>
        <v>15.836837729823751</v>
      </c>
      <c r="O2">
        <f>[3]Feuil1!H2</f>
        <v>0.56010316932718818</v>
      </c>
      <c r="P2" s="3"/>
      <c r="AK2" s="1"/>
      <c r="AL2" s="1"/>
      <c r="AN2" s="1"/>
      <c r="AO2" s="1"/>
      <c r="AQ2" s="1"/>
      <c r="AR2" s="1"/>
      <c r="AT2" s="1"/>
      <c r="AU2" s="1"/>
      <c r="AW2" s="1"/>
      <c r="AX2" s="1"/>
      <c r="AZ2" s="1"/>
      <c r="BA2" s="1"/>
    </row>
    <row r="3" spans="1:56">
      <c r="A3">
        <v>2</v>
      </c>
      <c r="B3" s="1" t="s">
        <v>15</v>
      </c>
      <c r="C3" s="3">
        <v>0</v>
      </c>
      <c r="D3" s="3">
        <v>112.82461679159566</v>
      </c>
      <c r="E3">
        <v>0.68522098885439331</v>
      </c>
      <c r="F3">
        <v>1.4672470908017974</v>
      </c>
      <c r="G3">
        <f>[1]Sheet1!F17</f>
        <v>38.330555155270552</v>
      </c>
      <c r="H3" s="1">
        <f>[1]Sheet1!K17</f>
        <v>5.7360738235295781</v>
      </c>
      <c r="I3">
        <f>[2]Sheet1!C3</f>
        <v>15</v>
      </c>
      <c r="J3" s="2">
        <v>16.600000000000001</v>
      </c>
      <c r="K3">
        <v>5</v>
      </c>
      <c r="L3">
        <v>3.7175230979919434</v>
      </c>
      <c r="M3">
        <v>0.24499611129495624</v>
      </c>
      <c r="N3" s="1">
        <f>L3/M3</f>
        <v>15.173804507926802</v>
      </c>
      <c r="O3">
        <f>[3]Feuil1!H3</f>
        <v>0.60971537265766551</v>
      </c>
      <c r="AK3" s="1"/>
      <c r="AL3" s="1"/>
      <c r="AN3" s="1"/>
      <c r="AO3" s="1"/>
      <c r="AQ3" s="1"/>
      <c r="AR3" s="1"/>
      <c r="AT3" s="1"/>
      <c r="AU3" s="1"/>
      <c r="AW3" s="1"/>
      <c r="AX3" s="1"/>
      <c r="AZ3" s="1"/>
      <c r="BA3" s="1"/>
      <c r="BC3" s="1"/>
      <c r="BD3" s="1"/>
    </row>
    <row r="4" spans="1:56">
      <c r="A4">
        <v>3</v>
      </c>
      <c r="B4" s="1" t="s">
        <v>15</v>
      </c>
      <c r="C4" s="3">
        <v>0</v>
      </c>
      <c r="D4" s="3">
        <v>270.95752516268971</v>
      </c>
      <c r="E4">
        <v>0.66406234007283893</v>
      </c>
      <c r="F4">
        <v>1.6192271229230601</v>
      </c>
      <c r="G4">
        <f>[1]Sheet1!F18</f>
        <v>28.730555155270558</v>
      </c>
      <c r="H4" s="1">
        <f>[1]Sheet1!K18</f>
        <v>5.1785738235295788</v>
      </c>
      <c r="I4">
        <f>[2]Sheet1!C4</f>
        <v>15</v>
      </c>
      <c r="J4" s="2">
        <v>17.2</v>
      </c>
      <c r="K4">
        <v>5</v>
      </c>
      <c r="L4">
        <v>3.1257758140563965</v>
      </c>
      <c r="M4">
        <v>0.22807490543670633</v>
      </c>
      <c r="N4" s="1">
        <f>L4/M4</f>
        <v>13.705040491286486</v>
      </c>
      <c r="O4">
        <f>[3]Feuil1!H4</f>
        <v>0.67744492590406324</v>
      </c>
      <c r="AK4" s="1"/>
      <c r="AL4" s="1"/>
      <c r="AN4" s="1"/>
      <c r="AO4" s="1"/>
      <c r="AQ4" s="1"/>
      <c r="AR4" s="1"/>
      <c r="AT4" s="1"/>
      <c r="AU4" s="1"/>
      <c r="AW4" s="1"/>
      <c r="AX4" s="1"/>
      <c r="AZ4" s="1"/>
      <c r="BA4" s="1"/>
      <c r="BC4" s="1"/>
      <c r="BD4" s="1"/>
    </row>
    <row r="5" spans="1:56">
      <c r="A5">
        <v>4</v>
      </c>
      <c r="B5" s="1" t="s">
        <v>15</v>
      </c>
      <c r="C5" s="3">
        <v>0</v>
      </c>
      <c r="D5" s="3">
        <v>214.13942400417343</v>
      </c>
      <c r="E5">
        <v>0.69061038490005067</v>
      </c>
      <c r="F5">
        <v>1.6996871399284343</v>
      </c>
      <c r="G5">
        <f>[1]Sheet1!F19</f>
        <v>34.330555155270552</v>
      </c>
      <c r="H5" s="1">
        <f>[1]Sheet1!K19</f>
        <v>6.4310738235295783</v>
      </c>
      <c r="I5">
        <f>[2]Sheet1!C5</f>
        <v>15</v>
      </c>
      <c r="J5" s="2">
        <v>16.899999999999999</v>
      </c>
      <c r="K5">
        <v>5</v>
      </c>
      <c r="L5">
        <v>3.2105507850646973</v>
      </c>
      <c r="M5">
        <v>0.22974848570970474</v>
      </c>
      <c r="N5" s="1">
        <f>L5/M5</f>
        <v>13.97419780655852</v>
      </c>
      <c r="O5">
        <f>[3]Feuil1!H5</f>
        <v>0.57686239706050568</v>
      </c>
      <c r="AK5" s="1"/>
      <c r="AL5" s="1"/>
      <c r="AN5" s="1"/>
      <c r="AO5" s="1"/>
      <c r="AQ5" s="1"/>
      <c r="AR5" s="1"/>
      <c r="AT5" s="1"/>
      <c r="AU5" s="1"/>
      <c r="AW5" s="1"/>
      <c r="AX5" s="1"/>
      <c r="AZ5" s="1"/>
      <c r="BA5" s="1"/>
      <c r="BC5" s="1"/>
      <c r="BD5" s="1"/>
    </row>
    <row r="6" spans="1:56">
      <c r="A6">
        <v>5</v>
      </c>
      <c r="B6" s="1" t="s">
        <v>15</v>
      </c>
      <c r="C6" s="3">
        <v>0</v>
      </c>
      <c r="D6" s="3">
        <v>435.09008526601423</v>
      </c>
      <c r="E6">
        <v>0.57326504189938188</v>
      </c>
      <c r="F6">
        <v>1.878487177718154</v>
      </c>
      <c r="G6">
        <f>[1]Sheet1!F20</f>
        <v>36.655555155270569</v>
      </c>
      <c r="H6" s="1">
        <f>[1]Sheet1!K20</f>
        <v>7.4685738235295789</v>
      </c>
      <c r="I6">
        <f>[2]Sheet1!C6</f>
        <v>15</v>
      </c>
      <c r="J6" s="2">
        <v>16.8</v>
      </c>
      <c r="K6">
        <v>5</v>
      </c>
      <c r="L6">
        <v>3.2951052188873291</v>
      </c>
      <c r="M6">
        <v>0.22209337500346765</v>
      </c>
      <c r="N6" s="1">
        <f>L6/M6</f>
        <v>14.836575916935303</v>
      </c>
      <c r="O6">
        <f>[3]Feuil1!H6</f>
        <v>0.69276454412382193</v>
      </c>
      <c r="AK6" s="1"/>
      <c r="AL6" s="1"/>
      <c r="AN6" s="1"/>
      <c r="AO6" s="1"/>
      <c r="AQ6" s="1"/>
      <c r="AR6" s="1"/>
      <c r="AT6" s="1"/>
      <c r="AU6" s="1"/>
      <c r="AW6" s="1"/>
      <c r="AX6" s="1"/>
      <c r="AZ6" s="1"/>
      <c r="BA6" s="1"/>
      <c r="BC6" s="1"/>
      <c r="BD6" s="1"/>
    </row>
    <row r="7" spans="1:56">
      <c r="A7">
        <v>6</v>
      </c>
      <c r="B7" s="1" t="s">
        <v>15</v>
      </c>
      <c r="C7" s="3">
        <v>0.52606743218110696</v>
      </c>
      <c r="D7" s="3">
        <v>298.81840343770421</v>
      </c>
      <c r="E7">
        <v>0.5748583509982137</v>
      </c>
      <c r="F7">
        <v>1.8069671626022663</v>
      </c>
      <c r="G7">
        <f>[1]Sheet1!F21</f>
        <v>44.005555155270564</v>
      </c>
      <c r="H7" s="1">
        <f>[1]Sheet1!K21</f>
        <v>4.6835738235295779</v>
      </c>
      <c r="I7">
        <f>[2]Sheet1!C7</f>
        <v>15</v>
      </c>
      <c r="J7" s="2">
        <v>17</v>
      </c>
      <c r="K7">
        <v>5</v>
      </c>
      <c r="L7">
        <v>3.7726445198059082</v>
      </c>
      <c r="M7">
        <v>0.25081901672275081</v>
      </c>
      <c r="N7" s="1">
        <f>L7/M7</f>
        <v>15.041301768502255</v>
      </c>
      <c r="O7">
        <f>[3]Feuil1!H7</f>
        <v>0.54089932166518562</v>
      </c>
      <c r="AK7" s="1"/>
      <c r="AL7" s="1"/>
      <c r="AN7" s="1"/>
      <c r="AO7" s="1"/>
      <c r="AQ7" s="1"/>
      <c r="AR7" s="1"/>
      <c r="AT7" s="1"/>
      <c r="AU7" s="1"/>
      <c r="AW7" s="1"/>
      <c r="AX7" s="1"/>
      <c r="AZ7" s="1"/>
      <c r="BA7" s="1"/>
      <c r="BC7" s="1"/>
      <c r="BD7" s="1"/>
    </row>
    <row r="8" spans="1:56">
      <c r="A8">
        <v>7</v>
      </c>
      <c r="B8" t="s">
        <v>16</v>
      </c>
      <c r="C8" s="3">
        <v>13.712409031261839</v>
      </c>
      <c r="D8" s="3">
        <v>353.05273073908626</v>
      </c>
      <c r="E8">
        <v>0.57488210396362549</v>
      </c>
      <c r="F8">
        <v>2.3880672854188578</v>
      </c>
      <c r="G8">
        <f>[1]Sheet1!F23</f>
        <v>56.355555155270565</v>
      </c>
      <c r="H8" s="1">
        <f>[1]Sheet1!K23</f>
        <v>12.906073823529578</v>
      </c>
      <c r="I8">
        <f>[2]Sheet1!C8</f>
        <v>23</v>
      </c>
      <c r="J8" s="2">
        <v>20</v>
      </c>
      <c r="K8">
        <v>7</v>
      </c>
      <c r="L8">
        <v>2.8925106525421143</v>
      </c>
      <c r="M8">
        <v>0.19919485718338251</v>
      </c>
      <c r="N8" s="1">
        <f>L8/M8</f>
        <v>14.521010699986169</v>
      </c>
      <c r="O8">
        <f>[3]Feuil1!H8</f>
        <v>0.78579591363210832</v>
      </c>
      <c r="AK8" s="1"/>
      <c r="AL8" s="1"/>
      <c r="AN8" s="1"/>
      <c r="AO8" s="1"/>
      <c r="AQ8" s="1"/>
      <c r="AR8" s="1"/>
      <c r="AT8" s="1"/>
      <c r="AU8" s="1"/>
      <c r="AW8" s="1"/>
      <c r="AX8" s="1"/>
      <c r="AZ8" s="1"/>
      <c r="BA8" s="1"/>
      <c r="BC8" s="1"/>
      <c r="BD8" s="1"/>
    </row>
    <row r="9" spans="1:56">
      <c r="A9">
        <v>8</v>
      </c>
      <c r="B9" s="1" t="s">
        <v>16</v>
      </c>
      <c r="C9" s="3">
        <v>3.2691294773064414</v>
      </c>
      <c r="D9" s="3">
        <v>216.36936562799619</v>
      </c>
      <c r="E9">
        <v>0.41205578733244058</v>
      </c>
      <c r="F9">
        <v>2.1288072306237633</v>
      </c>
      <c r="G9">
        <f>[1]Sheet1!F24</f>
        <v>44.180555155270554</v>
      </c>
      <c r="H9" s="1">
        <f>[1]Sheet1!K24</f>
        <v>7.7735738235295786</v>
      </c>
      <c r="I9">
        <f>[2]Sheet1!C9</f>
        <v>20</v>
      </c>
      <c r="J9" s="2">
        <v>19.899999999999999</v>
      </c>
      <c r="K9">
        <v>7</v>
      </c>
      <c r="L9">
        <v>2.9503624439239502</v>
      </c>
      <c r="M9">
        <v>0.1853353838075672</v>
      </c>
      <c r="N9" s="1">
        <f>L9/M9</f>
        <v>15.919045696030159</v>
      </c>
      <c r="O9">
        <f>[3]Feuil1!H9</f>
        <v>0.74005435852204871</v>
      </c>
      <c r="AK9" s="1"/>
      <c r="AL9" s="1"/>
      <c r="AN9" s="1"/>
      <c r="AO9" s="1"/>
      <c r="AQ9" s="1"/>
      <c r="AR9" s="1"/>
      <c r="AT9" s="1"/>
      <c r="AU9" s="1"/>
      <c r="AW9" s="1"/>
      <c r="AX9" s="1"/>
      <c r="AZ9" s="1"/>
      <c r="BA9" s="1"/>
      <c r="BC9" s="1"/>
      <c r="BD9" s="1"/>
    </row>
    <row r="10" spans="1:56">
      <c r="A10">
        <v>9</v>
      </c>
      <c r="B10" s="1" t="s">
        <v>16</v>
      </c>
      <c r="C10" s="3">
        <v>34.02909755300179</v>
      </c>
      <c r="D10" s="3">
        <v>305.39188123679708</v>
      </c>
      <c r="E10">
        <v>0.53450954496959768</v>
      </c>
      <c r="F10">
        <v>2.5400473175401204</v>
      </c>
      <c r="G10">
        <f>[1]Sheet1!F25</f>
        <v>50.680555155270554</v>
      </c>
      <c r="H10" s="1">
        <f>[1]Sheet1!K25</f>
        <v>10.788573823529578</v>
      </c>
      <c r="I10">
        <f>[2]Sheet1!C10</f>
        <v>19</v>
      </c>
      <c r="J10" s="2">
        <v>19.899999999999999</v>
      </c>
      <c r="K10">
        <v>7</v>
      </c>
      <c r="L10">
        <v>2.6230678558349609</v>
      </c>
      <c r="M10">
        <v>0.19581200994141365</v>
      </c>
      <c r="N10" s="1">
        <f>L10/M10</f>
        <v>13.395847663377618</v>
      </c>
      <c r="O10">
        <f>[3]Feuil1!H10</f>
        <v>0.82594200534984474</v>
      </c>
      <c r="AK10" s="1"/>
      <c r="AL10" s="1"/>
      <c r="AN10" s="1"/>
      <c r="AO10" s="1"/>
      <c r="AQ10" s="1"/>
      <c r="AR10" s="1"/>
      <c r="AT10" s="1"/>
      <c r="AU10" s="1"/>
      <c r="AW10" s="1"/>
      <c r="AX10" s="1"/>
      <c r="AZ10" s="1"/>
      <c r="BA10" s="1"/>
      <c r="BC10" s="1"/>
      <c r="BD10" s="1"/>
    </row>
    <row r="11" spans="1:56">
      <c r="A11">
        <v>10</v>
      </c>
      <c r="B11" s="1" t="s">
        <v>16</v>
      </c>
      <c r="C11" s="3">
        <v>11.52897116265607</v>
      </c>
      <c r="D11" s="3">
        <v>308.1794511903812</v>
      </c>
      <c r="E11">
        <v>0.5126242842821308</v>
      </c>
      <c r="F11">
        <v>2.2718472608555391</v>
      </c>
      <c r="G11">
        <f>[1]Sheet1!F26</f>
        <v>35.830555155270559</v>
      </c>
      <c r="H11" s="1">
        <f>[1]Sheet1!K26</f>
        <v>7.6035738235295787</v>
      </c>
      <c r="I11">
        <f>[2]Sheet1!C11</f>
        <v>19</v>
      </c>
      <c r="J11" s="2">
        <v>19.899999999999999</v>
      </c>
      <c r="K11">
        <v>7</v>
      </c>
      <c r="L11">
        <v>2.9136781692504883</v>
      </c>
      <c r="M11">
        <v>0.19072095689874669</v>
      </c>
      <c r="N11" s="1">
        <f>L11/M11</f>
        <v>15.277178851390481</v>
      </c>
      <c r="O11">
        <f>[3]Feuil1!H11</f>
        <v>0.82485550760376258</v>
      </c>
      <c r="AK11" s="1"/>
      <c r="AL11" s="1"/>
      <c r="AN11" s="1"/>
      <c r="AO11" s="1"/>
      <c r="AQ11" s="1"/>
      <c r="AR11" s="1"/>
      <c r="AT11" s="1"/>
      <c r="AU11" s="1"/>
      <c r="AW11" s="1"/>
      <c r="AX11" s="1"/>
      <c r="AZ11" s="1"/>
      <c r="BA11" s="1"/>
      <c r="BC11" s="1"/>
      <c r="BD11" s="1"/>
    </row>
    <row r="12" spans="1:56">
      <c r="A12">
        <v>11</v>
      </c>
      <c r="B12" s="1" t="s">
        <v>16</v>
      </c>
      <c r="C12" s="3">
        <v>22.779263001886282</v>
      </c>
      <c r="D12" s="3">
        <v>420.39730670320898</v>
      </c>
      <c r="E12">
        <v>1.0557016752430726</v>
      </c>
      <c r="F12">
        <v>8.1454285022478459</v>
      </c>
      <c r="G12">
        <f>[1]Sheet1!F27</f>
        <v>68.305555155270568</v>
      </c>
      <c r="H12" s="1">
        <f>[1]Sheet1!K27</f>
        <v>6.1810738235295783</v>
      </c>
      <c r="I12">
        <f>[2]Sheet1!C12</f>
        <v>23</v>
      </c>
      <c r="J12" s="2">
        <v>19.899999999999999</v>
      </c>
      <c r="K12">
        <v>7</v>
      </c>
      <c r="L12">
        <v>3.4428620338439941</v>
      </c>
      <c r="M12">
        <v>0.21963025933419447</v>
      </c>
      <c r="N12" s="1">
        <f>L12/M12</f>
        <v>15.675718110432387</v>
      </c>
      <c r="O12">
        <f>[3]Feuil1!H12</f>
        <v>0.7890554068703548</v>
      </c>
      <c r="AK12" s="1"/>
      <c r="AL12" s="1"/>
      <c r="AN12" s="1"/>
      <c r="AO12" s="1"/>
      <c r="AQ12" s="1"/>
      <c r="AR12" s="1"/>
      <c r="AT12" s="1"/>
      <c r="AU12" s="1"/>
      <c r="AW12" s="1"/>
      <c r="AX12" s="1"/>
      <c r="AZ12" s="1"/>
      <c r="BA12" s="1"/>
      <c r="BC12" s="1"/>
      <c r="BD12" s="1"/>
    </row>
    <row r="13" spans="1:56">
      <c r="A13">
        <v>12</v>
      </c>
      <c r="B13" s="1" t="s">
        <v>16</v>
      </c>
      <c r="C13" s="3">
        <v>21.105578564426175</v>
      </c>
      <c r="D13" s="3">
        <v>399.84708546785549</v>
      </c>
      <c r="E13">
        <v>0.46416803663719519</v>
      </c>
      <c r="F13">
        <v>2.8082473742247003</v>
      </c>
      <c r="G13">
        <f>[1]Sheet1!F28</f>
        <v>36.605555155270565</v>
      </c>
      <c r="H13" s="1">
        <f>[1]Sheet1!K28</f>
        <v>5.9185738235295791</v>
      </c>
      <c r="I13">
        <f>[2]Sheet1!C13</f>
        <v>18</v>
      </c>
      <c r="J13" s="2">
        <v>19.899999999999999</v>
      </c>
      <c r="K13">
        <v>7</v>
      </c>
      <c r="L13">
        <v>3.1508593559265137</v>
      </c>
      <c r="M13">
        <v>0.16429525985081742</v>
      </c>
      <c r="N13" s="1">
        <f>L13/M13</f>
        <v>19.178029596152328</v>
      </c>
      <c r="O13">
        <f>[3]Feuil1!H13</f>
        <v>0.80466023074846016</v>
      </c>
      <c r="AK13" s="1"/>
      <c r="AL13" s="1"/>
      <c r="AN13" s="1"/>
      <c r="AO13" s="1"/>
      <c r="AQ13" s="1"/>
      <c r="AR13" s="1"/>
      <c r="AT13" s="1"/>
      <c r="AU13" s="1"/>
      <c r="AW13" s="1"/>
      <c r="AX13" s="1"/>
      <c r="AZ13" s="1"/>
      <c r="BA13" s="1"/>
      <c r="BC13" s="1"/>
      <c r="BD13" s="1"/>
    </row>
    <row r="14" spans="1:56">
      <c r="A14">
        <v>13</v>
      </c>
      <c r="B14" t="s">
        <v>17</v>
      </c>
      <c r="C14" s="3">
        <v>0.65304732111919928</v>
      </c>
      <c r="D14" s="3">
        <v>253.53655472906701</v>
      </c>
      <c r="E14">
        <v>0.52387245983560105</v>
      </c>
      <c r="F14">
        <v>4.0956076463106879</v>
      </c>
      <c r="G14">
        <f>[1]Sheet1!F30</f>
        <v>37.280555155270562</v>
      </c>
      <c r="H14" s="1">
        <f>[1]Sheet1!K30</f>
        <v>5.2910738235295787</v>
      </c>
      <c r="I14">
        <f>[2]Sheet1!C14</f>
        <v>14</v>
      </c>
      <c r="J14" s="2">
        <v>17.3</v>
      </c>
      <c r="K14">
        <v>1.5</v>
      </c>
      <c r="L14">
        <v>3.2430844306945801</v>
      </c>
      <c r="M14">
        <v>0.20562302155167247</v>
      </c>
      <c r="N14" s="1">
        <f>L14/M14</f>
        <v>15.771990928941788</v>
      </c>
      <c r="O14">
        <f>[3]Feuil1!H14</f>
        <v>0.71509207280581066</v>
      </c>
      <c r="AK14" s="1"/>
      <c r="AL14" s="1"/>
      <c r="AN14" s="1"/>
      <c r="AO14" s="1"/>
      <c r="AQ14" s="1"/>
      <c r="AR14" s="1"/>
      <c r="AT14" s="1"/>
      <c r="AU14" s="1"/>
      <c r="AW14" s="1"/>
      <c r="AX14" s="1"/>
      <c r="AZ14" s="1"/>
      <c r="BA14" s="1"/>
      <c r="BC14" s="1"/>
      <c r="BD14" s="1"/>
    </row>
    <row r="15" spans="1:56">
      <c r="A15">
        <v>14</v>
      </c>
      <c r="B15" s="1" t="s">
        <v>17</v>
      </c>
      <c r="C15" s="3">
        <v>0</v>
      </c>
      <c r="D15" s="3">
        <v>139.24490663057244</v>
      </c>
      <c r="E15">
        <v>0.72369631521016387</v>
      </c>
      <c r="F15">
        <v>2.6294473364349793</v>
      </c>
      <c r="G15">
        <f>[1]Sheet1!F31</f>
        <v>49.855555155270565</v>
      </c>
      <c r="H15" s="1">
        <f>[1]Sheet1!K31</f>
        <v>6.4235738235295781</v>
      </c>
      <c r="I15">
        <f>[2]Sheet1!C15</f>
        <v>15</v>
      </c>
      <c r="J15" s="2">
        <v>18</v>
      </c>
      <c r="K15" s="1">
        <v>1.5</v>
      </c>
      <c r="L15">
        <v>3.8592483997344971</v>
      </c>
      <c r="M15">
        <v>0.22999577721967857</v>
      </c>
      <c r="N15" s="1">
        <f>L15/M15</f>
        <v>16.779648941329771</v>
      </c>
      <c r="O15">
        <f>[3]Feuil1!H15</f>
        <v>0.62565972708142159</v>
      </c>
      <c r="AK15" s="1"/>
      <c r="AL15" s="1"/>
      <c r="AN15" s="1"/>
      <c r="AO15" s="1"/>
      <c r="AQ15" s="1"/>
      <c r="AR15" s="1"/>
      <c r="AT15" s="1"/>
      <c r="AU15" s="1"/>
      <c r="AW15" s="1"/>
      <c r="AX15" s="1"/>
      <c r="AZ15" s="1"/>
      <c r="BA15" s="1"/>
      <c r="BC15" s="1"/>
      <c r="BD15" s="1"/>
    </row>
    <row r="16" spans="1:56">
      <c r="A16">
        <v>15</v>
      </c>
      <c r="B16" s="1" t="s">
        <v>17</v>
      </c>
      <c r="C16" s="3">
        <v>0</v>
      </c>
      <c r="D16" s="3">
        <v>142.16650625669649</v>
      </c>
      <c r="E16">
        <v>0.62568202557871744</v>
      </c>
      <c r="F16">
        <v>2.7814273685562423</v>
      </c>
      <c r="G16">
        <f>[1]Sheet1!F32</f>
        <v>46.530555155270562</v>
      </c>
      <c r="H16" s="1">
        <f>[1]Sheet1!K32</f>
        <v>15.42357382352958</v>
      </c>
      <c r="I16">
        <f>[2]Sheet1!C16</f>
        <v>13</v>
      </c>
      <c r="J16" s="2">
        <v>17</v>
      </c>
      <c r="K16" s="1">
        <v>1.5</v>
      </c>
      <c r="L16">
        <v>3.8922483921051025</v>
      </c>
      <c r="M16">
        <v>0.22465212682567626</v>
      </c>
      <c r="N16" s="1">
        <f>L16/M16</f>
        <v>17.325669011472915</v>
      </c>
      <c r="O16">
        <f>[3]Feuil1!H16</f>
        <v>0.44429609081665411</v>
      </c>
      <c r="AK16" s="1"/>
      <c r="AL16" s="1"/>
      <c r="AN16" s="1"/>
      <c r="AO16" s="1"/>
      <c r="AQ16" s="1"/>
      <c r="AR16" s="1"/>
      <c r="AT16" s="1"/>
      <c r="AU16" s="1"/>
      <c r="AW16" s="1"/>
      <c r="AX16" s="1"/>
      <c r="AZ16" s="1"/>
      <c r="BA16" s="1"/>
      <c r="BC16" s="1"/>
      <c r="BD16" s="1"/>
    </row>
    <row r="17" spans="1:56">
      <c r="A17">
        <v>16</v>
      </c>
      <c r="B17" s="1" t="s">
        <v>17</v>
      </c>
      <c r="C17" s="3">
        <v>0</v>
      </c>
      <c r="D17" s="3">
        <v>102.51168718547524</v>
      </c>
      <c r="E17">
        <v>0.46407464644585744</v>
      </c>
      <c r="F17">
        <v>3.4161675027097491</v>
      </c>
      <c r="G17">
        <f>[1]Sheet1!F33</f>
        <v>59.780555155270555</v>
      </c>
      <c r="H17" s="1">
        <f>[1]Sheet1!K33</f>
        <v>17.741073823529582</v>
      </c>
      <c r="I17">
        <f>[2]Sheet1!C17</f>
        <v>15</v>
      </c>
      <c r="J17" s="2">
        <v>17</v>
      </c>
      <c r="K17" s="1">
        <v>1.5</v>
      </c>
      <c r="L17">
        <v>4.2773747444152832</v>
      </c>
      <c r="M17">
        <v>0.23859731901637601</v>
      </c>
      <c r="N17" s="1">
        <f>L17/M17</f>
        <v>17.927170188034289</v>
      </c>
      <c r="O17">
        <f>[3]Feuil1!H17</f>
        <v>0.54796155701471982</v>
      </c>
      <c r="AK17" s="1"/>
      <c r="AL17" s="1"/>
      <c r="AN17" s="1"/>
      <c r="AO17" s="1"/>
      <c r="AQ17" s="1"/>
      <c r="AR17" s="1"/>
      <c r="AT17" s="1"/>
      <c r="AU17" s="1"/>
      <c r="AW17" s="1"/>
      <c r="AX17" s="1"/>
      <c r="AZ17" s="1"/>
      <c r="BA17" s="1"/>
      <c r="BC17" s="1"/>
      <c r="BD17" s="1"/>
    </row>
    <row r="18" spans="1:56">
      <c r="A18">
        <v>17</v>
      </c>
      <c r="B18" s="1" t="s">
        <v>17</v>
      </c>
      <c r="C18" s="3">
        <v>0</v>
      </c>
      <c r="D18" s="3">
        <v>127.61542511888224</v>
      </c>
      <c r="E18">
        <v>0.52199886175893229</v>
      </c>
      <c r="F18">
        <v>3.0406874233513372</v>
      </c>
      <c r="G18">
        <f>[1]Sheet1!F34</f>
        <v>43.980555155270551</v>
      </c>
      <c r="H18" s="1">
        <f>[1]Sheet1!K34</f>
        <v>8.5435738235295791</v>
      </c>
      <c r="I18">
        <f>[2]Sheet1!C18</f>
        <v>15</v>
      </c>
      <c r="J18" s="2">
        <v>16.2</v>
      </c>
      <c r="K18" s="1">
        <v>1.5</v>
      </c>
      <c r="L18">
        <v>3.5697476863861084</v>
      </c>
      <c r="M18">
        <v>0.20423143692140491</v>
      </c>
      <c r="N18" s="1">
        <f>L18/M18</f>
        <v>17.478933411019707</v>
      </c>
      <c r="O18">
        <f>[3]Feuil1!H18</f>
        <v>0.6421201679345665</v>
      </c>
      <c r="AK18" s="1"/>
      <c r="AL18" s="1"/>
      <c r="AN18" s="1"/>
      <c r="AO18" s="1"/>
      <c r="AQ18" s="1"/>
      <c r="AR18" s="1"/>
      <c r="AT18" s="1"/>
      <c r="AU18" s="1"/>
      <c r="AW18" s="1"/>
      <c r="AX18" s="1"/>
      <c r="AZ18" s="1"/>
      <c r="BA18" s="1"/>
      <c r="BC18" s="1"/>
      <c r="BD18" s="1"/>
    </row>
    <row r="19" spans="1:56">
      <c r="A19">
        <v>18</v>
      </c>
      <c r="B19" s="1" t="s">
        <v>17</v>
      </c>
      <c r="C19" s="3">
        <v>0</v>
      </c>
      <c r="D19" s="3">
        <v>174.8966824481972</v>
      </c>
      <c r="E19">
        <v>0.49679677827481417</v>
      </c>
      <c r="F19">
        <v>1.941067190944556</v>
      </c>
      <c r="G19">
        <f>[1]Sheet1!F35</f>
        <v>23.705555155270563</v>
      </c>
      <c r="H19" s="1">
        <f>[1]Sheet1!K35</f>
        <v>2.988573823529578</v>
      </c>
      <c r="I19">
        <f>[2]Sheet1!C19</f>
        <v>15</v>
      </c>
      <c r="J19" s="2">
        <v>16</v>
      </c>
      <c r="K19" s="1">
        <v>1.5</v>
      </c>
      <c r="L19">
        <v>2.9303383827209473</v>
      </c>
      <c r="M19">
        <v>0.20097972911654341</v>
      </c>
      <c r="N19" s="1">
        <f>L19/M19</f>
        <v>14.580268346474449</v>
      </c>
      <c r="O19">
        <f>[3]Feuil1!H19</f>
        <v>0.63331953619130077</v>
      </c>
      <c r="AK19" s="1"/>
      <c r="AL19" s="1"/>
      <c r="AN19" s="1"/>
      <c r="AO19" s="1"/>
      <c r="AQ19" s="1"/>
      <c r="AR19" s="1"/>
      <c r="AT19" s="1"/>
      <c r="AU19" s="1"/>
      <c r="AW19" s="1"/>
      <c r="AX19" s="1"/>
      <c r="AZ19" s="1"/>
      <c r="BA19" s="1"/>
      <c r="BC19" s="1"/>
      <c r="BD19" s="1"/>
    </row>
    <row r="20" spans="1:56">
      <c r="A20">
        <v>19</v>
      </c>
      <c r="B20" t="s">
        <v>18</v>
      </c>
      <c r="C20" s="3">
        <v>0</v>
      </c>
      <c r="D20" s="3">
        <v>129.73245004922728</v>
      </c>
      <c r="E20">
        <v>0.52160150329798627</v>
      </c>
      <c r="F20">
        <v>2.1556272362922213</v>
      </c>
      <c r="G20">
        <f>[1]Sheet1!F37</f>
        <v>21.330555155270567</v>
      </c>
      <c r="H20" s="1">
        <f>[1]Sheet1!K37</f>
        <v>13.406073823529578</v>
      </c>
      <c r="I20">
        <f>[2]Sheet1!$C$20</f>
        <v>13</v>
      </c>
      <c r="J20" s="2">
        <v>19.3</v>
      </c>
      <c r="K20">
        <v>0</v>
      </c>
      <c r="L20">
        <v>1.5127443075180054</v>
      </c>
      <c r="M20">
        <v>0.11799213865066148</v>
      </c>
      <c r="N20" s="1">
        <f>L20/M20</f>
        <v>12.820721149879121</v>
      </c>
      <c r="O20">
        <f>[3]Feuil1!H20</f>
        <v>0.63227997508016109</v>
      </c>
      <c r="R20" s="1"/>
      <c r="U20" s="1"/>
      <c r="X20" s="1"/>
      <c r="AA20" s="1"/>
      <c r="AD20" s="1"/>
      <c r="AG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C20" s="1"/>
      <c r="BD20" s="1"/>
    </row>
    <row r="21" spans="1:56">
      <c r="A21">
        <v>20</v>
      </c>
      <c r="B21" s="1" t="s">
        <v>18</v>
      </c>
      <c r="C21" s="3">
        <v>0</v>
      </c>
      <c r="D21" s="3">
        <v>26.767630240442589</v>
      </c>
      <c r="E21">
        <v>0.47488778698702577</v>
      </c>
      <c r="F21">
        <v>2.4595873005347459</v>
      </c>
      <c r="G21">
        <f>[1]Sheet1!F38</f>
        <v>18.155555155270562</v>
      </c>
      <c r="H21" s="1">
        <f>[1]Sheet1!K38</f>
        <v>9.8185738235295776</v>
      </c>
      <c r="I21" s="1">
        <f t="shared" ref="I21:I25" si="0">$I$20</f>
        <v>13</v>
      </c>
      <c r="J21" s="2">
        <v>19.8</v>
      </c>
      <c r="K21" s="1">
        <v>0</v>
      </c>
      <c r="L21">
        <v>1.6520873308181763</v>
      </c>
      <c r="M21">
        <v>0.14368302252297502</v>
      </c>
      <c r="N21" s="1">
        <f>L21/M21</f>
        <v>11.498138762733825</v>
      </c>
      <c r="O21">
        <f>[3]Feuil1!H21</f>
        <v>0.60409274682169034</v>
      </c>
      <c r="R21" s="1"/>
      <c r="U21" s="1"/>
      <c r="X21" s="1"/>
      <c r="AA21" s="1"/>
      <c r="AD21" s="1"/>
      <c r="AG21" s="1"/>
      <c r="AJ21" s="1"/>
      <c r="AM21" s="1"/>
      <c r="AP21" s="1"/>
      <c r="AS21" s="1"/>
      <c r="AV21" s="1"/>
      <c r="AY21" s="1"/>
      <c r="BC21" s="1"/>
      <c r="BD21" s="1"/>
    </row>
    <row r="22" spans="1:56">
      <c r="A22">
        <v>21</v>
      </c>
      <c r="B22" s="1" t="s">
        <v>18</v>
      </c>
      <c r="C22" s="3">
        <v>0.40522127110096878</v>
      </c>
      <c r="D22" s="3">
        <v>-1.8828052064202834</v>
      </c>
      <c r="E22">
        <v>0.49223563647775009</v>
      </c>
      <c r="F22">
        <v>2.1913872438501647</v>
      </c>
      <c r="G22">
        <f>[1]Sheet1!F39</f>
        <v>27.405555155270562</v>
      </c>
      <c r="H22" s="1">
        <f>[1]Sheet1!K39</f>
        <v>12.04107382352958</v>
      </c>
      <c r="I22" s="1">
        <f t="shared" si="0"/>
        <v>13</v>
      </c>
      <c r="J22" s="2">
        <v>19.600000000000001</v>
      </c>
      <c r="K22" s="1">
        <v>0</v>
      </c>
      <c r="L22">
        <v>1.5453188419342041</v>
      </c>
      <c r="M22">
        <v>0.10355630024329585</v>
      </c>
      <c r="N22" s="1">
        <f>L22/M22</f>
        <v>14.922499532173532</v>
      </c>
      <c r="O22">
        <f>[3]Feuil1!H22</f>
        <v>0.62779958326036367</v>
      </c>
      <c r="R22" s="1"/>
      <c r="U22" s="1"/>
      <c r="X22" s="1"/>
      <c r="AA22" s="1"/>
      <c r="AD22" s="1"/>
      <c r="AG22" s="1"/>
      <c r="AJ22" s="1"/>
      <c r="AM22" s="1"/>
      <c r="AP22" s="1"/>
      <c r="AS22" s="1"/>
      <c r="AV22" s="1"/>
      <c r="AY22" s="1"/>
      <c r="BC22" s="1"/>
      <c r="BD22" s="1"/>
    </row>
    <row r="23" spans="1:56">
      <c r="A23">
        <v>22</v>
      </c>
      <c r="B23" s="1" t="s">
        <v>18</v>
      </c>
      <c r="C23" s="3">
        <v>0</v>
      </c>
      <c r="D23" s="3">
        <v>34.557460761764659</v>
      </c>
      <c r="E23">
        <v>1.0204499073387991</v>
      </c>
      <c r="F23">
        <v>2.6830873477718957</v>
      </c>
      <c r="G23">
        <f>[1]Sheet1!F40</f>
        <v>23.00555515527056</v>
      </c>
      <c r="H23" s="1">
        <f>[1]Sheet1!K40</f>
        <v>12.011073823529578</v>
      </c>
      <c r="I23" s="1">
        <f t="shared" si="0"/>
        <v>13</v>
      </c>
      <c r="J23" s="2">
        <v>19.3</v>
      </c>
      <c r="K23" s="1">
        <v>0</v>
      </c>
      <c r="L23">
        <v>1.4518892765045166</v>
      </c>
      <c r="M23">
        <v>8.8498518972042584E-2</v>
      </c>
      <c r="N23" s="1">
        <f>L23/M23</f>
        <v>16.405803095565705</v>
      </c>
      <c r="O23">
        <f>[3]Feuil1!H23</f>
        <v>0.5745722182431402</v>
      </c>
      <c r="R23" s="1"/>
      <c r="U23" s="1"/>
      <c r="X23" s="1"/>
      <c r="AA23" s="1"/>
      <c r="AD23" s="1"/>
      <c r="AG23" s="1"/>
      <c r="AJ23" s="1"/>
      <c r="AM23" s="1"/>
      <c r="AP23" s="1"/>
      <c r="AS23" s="1"/>
      <c r="AV23" s="1"/>
      <c r="AY23" s="1"/>
      <c r="BC23" s="1"/>
      <c r="BD23" s="1"/>
    </row>
    <row r="24" spans="1:56">
      <c r="A24">
        <v>23</v>
      </c>
      <c r="B24" s="1" t="s">
        <v>18</v>
      </c>
      <c r="C24" s="3">
        <v>0</v>
      </c>
      <c r="D24" s="3">
        <v>124.18874906199871</v>
      </c>
      <c r="E24">
        <v>1.0200658253386423</v>
      </c>
      <c r="F24">
        <v>4.1313676538686321</v>
      </c>
      <c r="G24">
        <f>[1]Sheet1!F41</f>
        <v>64.205555155270574</v>
      </c>
      <c r="H24" s="1">
        <f>[1]Sheet1!K41</f>
        <v>16.133573823529581</v>
      </c>
      <c r="I24" s="1">
        <f t="shared" si="0"/>
        <v>13</v>
      </c>
      <c r="J24" s="2">
        <v>19.8</v>
      </c>
      <c r="K24" s="1">
        <v>0</v>
      </c>
      <c r="L24">
        <v>1.5026761293411255</v>
      </c>
      <c r="M24">
        <v>9.9750033759837584E-2</v>
      </c>
      <c r="N24" s="1">
        <f>L24/M24</f>
        <v>15.064417250815497</v>
      </c>
      <c r="O24">
        <f>[3]Feuil1!H24</f>
        <v>0.59794045333449997</v>
      </c>
      <c r="R24" s="1"/>
      <c r="U24" s="1"/>
      <c r="X24" s="1"/>
      <c r="AA24" s="1"/>
      <c r="AD24" s="1"/>
      <c r="AG24" s="1"/>
      <c r="AJ24" s="1"/>
      <c r="AM24" s="1"/>
      <c r="AP24" s="1"/>
      <c r="AS24" s="1"/>
      <c r="AV24" s="1"/>
      <c r="AY24" s="1"/>
      <c r="BC24" s="1"/>
      <c r="BD24" s="1"/>
    </row>
    <row r="25" spans="1:56">
      <c r="A25">
        <v>24</v>
      </c>
      <c r="B25" s="1" t="s">
        <v>18</v>
      </c>
      <c r="C25" s="3">
        <v>0</v>
      </c>
      <c r="D25" s="3">
        <v>42.730069501489673</v>
      </c>
      <c r="E25">
        <v>0.56363880057545113</v>
      </c>
      <c r="F25">
        <v>2.2718472608555391</v>
      </c>
      <c r="G25">
        <f>[1]Sheet1!F42</f>
        <v>40.805555155270561</v>
      </c>
      <c r="H25" s="1">
        <f>[1]Sheet1!K42</f>
        <v>16.676073823529581</v>
      </c>
      <c r="I25" s="1">
        <f t="shared" si="0"/>
        <v>13</v>
      </c>
      <c r="J25" s="2">
        <v>19.8</v>
      </c>
      <c r="K25" s="1">
        <v>0</v>
      </c>
      <c r="L25">
        <v>1.2986651659011841</v>
      </c>
      <c r="M25">
        <v>0.10245316342087152</v>
      </c>
      <c r="N25" s="1">
        <f>L25/M25</f>
        <v>12.67569611849216</v>
      </c>
      <c r="O25">
        <f>[3]Feuil1!H25</f>
        <v>0.63670126042598163</v>
      </c>
      <c r="R25" s="1"/>
      <c r="U25" s="1"/>
      <c r="X25" s="1"/>
      <c r="AA25" s="1"/>
      <c r="AD25" s="1"/>
      <c r="AG25" s="1"/>
      <c r="AJ25" s="1"/>
      <c r="AM25" s="1"/>
      <c r="AP25" s="1"/>
      <c r="AS25" s="1"/>
      <c r="AV25" s="1"/>
      <c r="AY25" s="1"/>
      <c r="BC25" s="1"/>
      <c r="BD25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Sophie Comer</dc:creator>
  <cp:lastModifiedBy>Sophie Comer</cp:lastModifiedBy>
  <dcterms:created xsi:type="dcterms:W3CDTF">2020-10-02T14:27:08Z</dcterms:created>
  <dcterms:modified xsi:type="dcterms:W3CDTF">2022-04-28T07:53:54Z</dcterms:modified>
</cp:coreProperties>
</file>