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F:\Documents\natural pozzolan\Final Deliverables\"/>
    </mc:Choice>
  </mc:AlternateContent>
  <xr:revisionPtr revIDLastSave="0" documentId="8_{061571F5-053A-4F97-86C1-5B5FC042B199}" xr6:coauthVersionLast="47" xr6:coauthVersionMax="47" xr10:uidLastSave="{00000000-0000-0000-0000-000000000000}"/>
  <bookViews>
    <workbookView xWindow="-120" yWindow="-120" windowWidth="20730" windowHeight="11160" tabRatio="923" firstSheet="10" activeTab="15" xr2:uid="{00000000-000D-0000-FFFF-FFFF00000000}"/>
  </bookViews>
  <sheets>
    <sheet name="P-N10-F00" sheetId="1" r:id="rId1"/>
    <sheet name="P-N20-F00" sheetId="2" r:id="rId2"/>
    <sheet name="P-N30-F00" sheetId="3" r:id="rId3"/>
    <sheet name="P-N00-F30" sheetId="6" r:id="rId4"/>
    <sheet name="P-N10-F15" sheetId="19" r:id="rId5"/>
    <sheet name="P-N15-F10" sheetId="18" r:id="rId6"/>
    <sheet name="P-N22-F10" sheetId="4" r:id="rId7"/>
    <sheet name="P-N20-F20" sheetId="5" r:id="rId8"/>
    <sheet name="M-N10-F00" sheetId="7" r:id="rId9"/>
    <sheet name="M-N20-F00" sheetId="8" r:id="rId10"/>
    <sheet name="M-N30-F00" sheetId="9" r:id="rId11"/>
    <sheet name="M-N10-F15" sheetId="16" r:id="rId12"/>
    <sheet name="M-N00-F30" sheetId="12" r:id="rId13"/>
    <sheet name="M-N15-F10" sheetId="17" r:id="rId14"/>
    <sheet name="M-N22-F10" sheetId="10" r:id="rId15"/>
    <sheet name="M-N20-F20" sheetId="11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9" l="1"/>
  <c r="H4" i="11"/>
  <c r="I4" i="11"/>
  <c r="J4" i="11"/>
  <c r="K4" i="11"/>
  <c r="L4" i="11"/>
  <c r="M4" i="11"/>
  <c r="N4" i="11"/>
  <c r="H5" i="11"/>
  <c r="I5" i="11"/>
  <c r="J5" i="11"/>
  <c r="K5" i="11"/>
  <c r="L5" i="11"/>
  <c r="M5" i="11"/>
  <c r="N5" i="11"/>
  <c r="H6" i="11"/>
  <c r="I6" i="11"/>
  <c r="J6" i="11"/>
  <c r="K6" i="11"/>
  <c r="L6" i="11"/>
  <c r="M6" i="11"/>
  <c r="N6" i="11"/>
  <c r="H7" i="11"/>
  <c r="I7" i="11"/>
  <c r="J7" i="11"/>
  <c r="K7" i="11"/>
  <c r="L7" i="11"/>
  <c r="M7" i="11"/>
  <c r="N7" i="11"/>
  <c r="K5" i="2" l="1"/>
  <c r="O5" i="2" s="1"/>
  <c r="J5" i="2"/>
  <c r="N5" i="2" s="1"/>
  <c r="I5" i="2"/>
  <c r="M5" i="2" s="1"/>
  <c r="H5" i="2"/>
  <c r="L5" i="2" s="1"/>
  <c r="K5" i="3"/>
  <c r="O5" i="3" s="1"/>
  <c r="J5" i="3"/>
  <c r="N5" i="3" s="1"/>
  <c r="I5" i="3"/>
  <c r="M5" i="3" s="1"/>
  <c r="H5" i="3"/>
  <c r="L5" i="3" s="1"/>
  <c r="P5" i="3" s="1"/>
  <c r="K5" i="6"/>
  <c r="O5" i="6" s="1"/>
  <c r="J5" i="6"/>
  <c r="N5" i="6" s="1"/>
  <c r="I5" i="6"/>
  <c r="M5" i="6" s="1"/>
  <c r="H5" i="6"/>
  <c r="L5" i="6" s="1"/>
  <c r="P5" i="6" s="1"/>
  <c r="K5" i="19"/>
  <c r="O5" i="19" s="1"/>
  <c r="J5" i="19"/>
  <c r="N5" i="19" s="1"/>
  <c r="I5" i="19"/>
  <c r="M5" i="19" s="1"/>
  <c r="H5" i="19"/>
  <c r="L5" i="19" s="1"/>
  <c r="K5" i="18"/>
  <c r="O5" i="18" s="1"/>
  <c r="J5" i="18"/>
  <c r="N5" i="18" s="1"/>
  <c r="I5" i="18"/>
  <c r="M5" i="18" s="1"/>
  <c r="H5" i="18"/>
  <c r="L5" i="18" s="1"/>
  <c r="K5" i="4"/>
  <c r="O5" i="4" s="1"/>
  <c r="J5" i="4"/>
  <c r="N5" i="4" s="1"/>
  <c r="I5" i="4"/>
  <c r="M5" i="4" s="1"/>
  <c r="H5" i="4"/>
  <c r="L5" i="4" s="1"/>
  <c r="K5" i="5"/>
  <c r="O5" i="5" s="1"/>
  <c r="J5" i="5"/>
  <c r="N5" i="5" s="1"/>
  <c r="I5" i="5"/>
  <c r="M5" i="5" s="1"/>
  <c r="H5" i="5"/>
  <c r="L5" i="5" s="1"/>
  <c r="P5" i="5" s="1"/>
  <c r="K5" i="7"/>
  <c r="O5" i="7" s="1"/>
  <c r="J5" i="7"/>
  <c r="N5" i="7" s="1"/>
  <c r="I5" i="7"/>
  <c r="M5" i="7" s="1"/>
  <c r="H5" i="7"/>
  <c r="L5" i="7" s="1"/>
  <c r="K5" i="8"/>
  <c r="O5" i="8" s="1"/>
  <c r="J5" i="8"/>
  <c r="N5" i="8" s="1"/>
  <c r="I5" i="8"/>
  <c r="M5" i="8" s="1"/>
  <c r="H5" i="8"/>
  <c r="L5" i="8" s="1"/>
  <c r="K5" i="9"/>
  <c r="O5" i="9" s="1"/>
  <c r="J5" i="9"/>
  <c r="N5" i="9" s="1"/>
  <c r="I5" i="9"/>
  <c r="M5" i="9" s="1"/>
  <c r="H5" i="9"/>
  <c r="L5" i="9" s="1"/>
  <c r="K5" i="12"/>
  <c r="O5" i="12" s="1"/>
  <c r="J5" i="12"/>
  <c r="N5" i="12" s="1"/>
  <c r="I5" i="12"/>
  <c r="M5" i="12" s="1"/>
  <c r="H5" i="12"/>
  <c r="L5" i="12" s="1"/>
  <c r="K5" i="16"/>
  <c r="O5" i="16" s="1"/>
  <c r="J5" i="16"/>
  <c r="N5" i="16" s="1"/>
  <c r="I5" i="16"/>
  <c r="M5" i="16" s="1"/>
  <c r="H5" i="16"/>
  <c r="L5" i="16" s="1"/>
  <c r="K5" i="17"/>
  <c r="O5" i="17" s="1"/>
  <c r="J5" i="17"/>
  <c r="N5" i="17" s="1"/>
  <c r="I5" i="17"/>
  <c r="M5" i="17" s="1"/>
  <c r="H5" i="17"/>
  <c r="L5" i="17" s="1"/>
  <c r="K5" i="10"/>
  <c r="O5" i="10" s="1"/>
  <c r="J5" i="10"/>
  <c r="N5" i="10" s="1"/>
  <c r="I5" i="10"/>
  <c r="M5" i="10" s="1"/>
  <c r="H5" i="10"/>
  <c r="L5" i="10" s="1"/>
  <c r="O5" i="11"/>
  <c r="P5" i="11" s="1"/>
  <c r="K5" i="1"/>
  <c r="O5" i="1" s="1"/>
  <c r="J5" i="1"/>
  <c r="N5" i="1" s="1"/>
  <c r="I5" i="1"/>
  <c r="M5" i="1" s="1"/>
  <c r="H5" i="1"/>
  <c r="L5" i="1" s="1"/>
  <c r="P5" i="4" l="1"/>
  <c r="P5" i="10"/>
  <c r="P5" i="17"/>
  <c r="P5" i="16"/>
  <c r="P5" i="12"/>
  <c r="P5" i="9"/>
  <c r="P5" i="8"/>
  <c r="P5" i="7"/>
  <c r="P5" i="18"/>
  <c r="P5" i="19"/>
  <c r="P5" i="2"/>
  <c r="P5" i="1"/>
  <c r="K14" i="16"/>
  <c r="O14" i="16" s="1"/>
  <c r="J14" i="16"/>
  <c r="N14" i="16" s="1"/>
  <c r="I14" i="16"/>
  <c r="M14" i="16" s="1"/>
  <c r="H14" i="16"/>
  <c r="L14" i="16" s="1"/>
  <c r="K13" i="16"/>
  <c r="O13" i="16" s="1"/>
  <c r="J13" i="16"/>
  <c r="N13" i="16" s="1"/>
  <c r="I13" i="16"/>
  <c r="M13" i="16" s="1"/>
  <c r="H13" i="16"/>
  <c r="L13" i="16" s="1"/>
  <c r="K12" i="16"/>
  <c r="O12" i="16" s="1"/>
  <c r="J12" i="16"/>
  <c r="N12" i="16" s="1"/>
  <c r="I12" i="16"/>
  <c r="M12" i="16" s="1"/>
  <c r="H12" i="16"/>
  <c r="L12" i="16" s="1"/>
  <c r="K10" i="16"/>
  <c r="O10" i="16" s="1"/>
  <c r="J11" i="16"/>
  <c r="N11" i="16" s="1"/>
  <c r="I10" i="16"/>
  <c r="M10" i="16" s="1"/>
  <c r="H10" i="16"/>
  <c r="L10" i="16" s="1"/>
  <c r="K9" i="16"/>
  <c r="O9" i="16" s="1"/>
  <c r="J9" i="16"/>
  <c r="N9" i="16" s="1"/>
  <c r="I9" i="16"/>
  <c r="M9" i="16" s="1"/>
  <c r="H9" i="16"/>
  <c r="L9" i="16" s="1"/>
  <c r="K8" i="16"/>
  <c r="O8" i="16" s="1"/>
  <c r="J7" i="16"/>
  <c r="N7" i="16" s="1"/>
  <c r="I7" i="16"/>
  <c r="M7" i="16" s="1"/>
  <c r="H8" i="16"/>
  <c r="L8" i="16" s="1"/>
  <c r="K6" i="16"/>
  <c r="O6" i="16" s="1"/>
  <c r="J6" i="16"/>
  <c r="N6" i="16" s="1"/>
  <c r="I6" i="16"/>
  <c r="M6" i="16" s="1"/>
  <c r="H6" i="16"/>
  <c r="L6" i="16" s="1"/>
  <c r="K4" i="16"/>
  <c r="O4" i="16" s="1"/>
  <c r="J4" i="16"/>
  <c r="N4" i="16" s="1"/>
  <c r="I4" i="16"/>
  <c r="M4" i="16" s="1"/>
  <c r="H4" i="16"/>
  <c r="L4" i="16" s="1"/>
  <c r="O3" i="16"/>
  <c r="N3" i="16"/>
  <c r="M3" i="16"/>
  <c r="L3" i="16"/>
  <c r="K3" i="16"/>
  <c r="J3" i="16"/>
  <c r="I3" i="16"/>
  <c r="H3" i="16"/>
  <c r="K14" i="17"/>
  <c r="O14" i="17" s="1"/>
  <c r="J14" i="17"/>
  <c r="N14" i="17" s="1"/>
  <c r="I14" i="17"/>
  <c r="M14" i="17" s="1"/>
  <c r="H14" i="17"/>
  <c r="L14" i="17" s="1"/>
  <c r="K12" i="17"/>
  <c r="O12" i="17" s="1"/>
  <c r="J12" i="17"/>
  <c r="N12" i="17" s="1"/>
  <c r="I13" i="17"/>
  <c r="M13" i="17" s="1"/>
  <c r="H12" i="17"/>
  <c r="L12" i="17" s="1"/>
  <c r="K11" i="17"/>
  <c r="O11" i="17" s="1"/>
  <c r="J11" i="17"/>
  <c r="N11" i="17" s="1"/>
  <c r="I11" i="17"/>
  <c r="M11" i="17" s="1"/>
  <c r="H11" i="17"/>
  <c r="L11" i="17" s="1"/>
  <c r="K10" i="17"/>
  <c r="O10" i="17" s="1"/>
  <c r="J10" i="17"/>
  <c r="N10" i="17" s="1"/>
  <c r="I10" i="17"/>
  <c r="M10" i="17" s="1"/>
  <c r="H10" i="17"/>
  <c r="L10" i="17" s="1"/>
  <c r="K8" i="17"/>
  <c r="O8" i="17" s="1"/>
  <c r="J8" i="17"/>
  <c r="N8" i="17" s="1"/>
  <c r="I9" i="17"/>
  <c r="M9" i="17" s="1"/>
  <c r="H8" i="17"/>
  <c r="L8" i="17" s="1"/>
  <c r="K7" i="17"/>
  <c r="O7" i="17" s="1"/>
  <c r="J7" i="17"/>
  <c r="N7" i="17" s="1"/>
  <c r="I7" i="17"/>
  <c r="M7" i="17" s="1"/>
  <c r="H7" i="17"/>
  <c r="L7" i="17" s="1"/>
  <c r="K6" i="17"/>
  <c r="O6" i="17" s="1"/>
  <c r="J6" i="17"/>
  <c r="N6" i="17" s="1"/>
  <c r="I6" i="17"/>
  <c r="M6" i="17" s="1"/>
  <c r="H6" i="17"/>
  <c r="L6" i="17" s="1"/>
  <c r="K4" i="17"/>
  <c r="O4" i="17" s="1"/>
  <c r="J4" i="17"/>
  <c r="N4" i="17" s="1"/>
  <c r="I4" i="17"/>
  <c r="M4" i="17" s="1"/>
  <c r="H4" i="17"/>
  <c r="L4" i="17" s="1"/>
  <c r="O3" i="17"/>
  <c r="N3" i="17"/>
  <c r="M3" i="17"/>
  <c r="L3" i="17"/>
  <c r="K3" i="17"/>
  <c r="J3" i="17"/>
  <c r="I3" i="17"/>
  <c r="H3" i="17"/>
  <c r="K14" i="12"/>
  <c r="O14" i="12" s="1"/>
  <c r="J14" i="12"/>
  <c r="N14" i="12" s="1"/>
  <c r="I14" i="12"/>
  <c r="M14" i="12" s="1"/>
  <c r="H14" i="12"/>
  <c r="L14" i="12" s="1"/>
  <c r="K13" i="12"/>
  <c r="O13" i="12" s="1"/>
  <c r="J13" i="12"/>
  <c r="N13" i="12" s="1"/>
  <c r="I13" i="12"/>
  <c r="M13" i="12" s="1"/>
  <c r="H13" i="12"/>
  <c r="L13" i="12" s="1"/>
  <c r="K12" i="12"/>
  <c r="O12" i="12" s="1"/>
  <c r="J12" i="12"/>
  <c r="N12" i="12" s="1"/>
  <c r="I12" i="12"/>
  <c r="M12" i="12" s="1"/>
  <c r="H12" i="12"/>
  <c r="L12" i="12" s="1"/>
  <c r="I10" i="12"/>
  <c r="M10" i="12" s="1"/>
  <c r="I11" i="12"/>
  <c r="M11" i="12" s="1"/>
  <c r="H11" i="12"/>
  <c r="L11" i="12" s="1"/>
  <c r="K9" i="12"/>
  <c r="O9" i="12" s="1"/>
  <c r="J9" i="12"/>
  <c r="N9" i="12" s="1"/>
  <c r="I9" i="12"/>
  <c r="M9" i="12" s="1"/>
  <c r="H9" i="12"/>
  <c r="L9" i="12" s="1"/>
  <c r="K8" i="12"/>
  <c r="O8" i="12" s="1"/>
  <c r="J8" i="12"/>
  <c r="N8" i="12" s="1"/>
  <c r="I8" i="12"/>
  <c r="M8" i="12" s="1"/>
  <c r="H8" i="12"/>
  <c r="L8" i="12" s="1"/>
  <c r="K6" i="12"/>
  <c r="O6" i="12" s="1"/>
  <c r="J6" i="12"/>
  <c r="N6" i="12" s="1"/>
  <c r="I6" i="12"/>
  <c r="M6" i="12" s="1"/>
  <c r="H7" i="12"/>
  <c r="L7" i="12" s="1"/>
  <c r="K4" i="12"/>
  <c r="O4" i="12" s="1"/>
  <c r="J4" i="12"/>
  <c r="N4" i="12" s="1"/>
  <c r="I4" i="12"/>
  <c r="M4" i="12" s="1"/>
  <c r="H4" i="12"/>
  <c r="L4" i="12" s="1"/>
  <c r="O3" i="12"/>
  <c r="N3" i="12"/>
  <c r="M3" i="12"/>
  <c r="L3" i="12"/>
  <c r="K3" i="12"/>
  <c r="J3" i="12"/>
  <c r="I3" i="12"/>
  <c r="H3" i="12"/>
  <c r="K14" i="11"/>
  <c r="O14" i="11" s="1"/>
  <c r="J14" i="11"/>
  <c r="N14" i="11" s="1"/>
  <c r="I14" i="11"/>
  <c r="M14" i="11" s="1"/>
  <c r="H14" i="11"/>
  <c r="L14" i="11" s="1"/>
  <c r="K13" i="11"/>
  <c r="O13" i="11" s="1"/>
  <c r="J13" i="11"/>
  <c r="N13" i="11" s="1"/>
  <c r="I13" i="11"/>
  <c r="M13" i="11" s="1"/>
  <c r="H13" i="11"/>
  <c r="L13" i="11" s="1"/>
  <c r="K12" i="11"/>
  <c r="O12" i="11" s="1"/>
  <c r="J12" i="11"/>
  <c r="N12" i="11" s="1"/>
  <c r="I12" i="11"/>
  <c r="M12" i="11" s="1"/>
  <c r="H12" i="11"/>
  <c r="L12" i="11" s="1"/>
  <c r="K11" i="11"/>
  <c r="O11" i="11" s="1"/>
  <c r="J10" i="11"/>
  <c r="N10" i="11" s="1"/>
  <c r="I11" i="11"/>
  <c r="M11" i="11" s="1"/>
  <c r="H10" i="11"/>
  <c r="L10" i="11" s="1"/>
  <c r="K9" i="11"/>
  <c r="O9" i="11" s="1"/>
  <c r="J9" i="11"/>
  <c r="N9" i="11" s="1"/>
  <c r="I9" i="11"/>
  <c r="M9" i="11" s="1"/>
  <c r="H9" i="11"/>
  <c r="L9" i="11" s="1"/>
  <c r="O7" i="11"/>
  <c r="J8" i="11"/>
  <c r="N8" i="11" s="1"/>
  <c r="I8" i="11"/>
  <c r="M8" i="11" s="1"/>
  <c r="H8" i="11"/>
  <c r="L8" i="11" s="1"/>
  <c r="O6" i="11"/>
  <c r="O4" i="11"/>
  <c r="O3" i="11"/>
  <c r="N3" i="11"/>
  <c r="M3" i="11"/>
  <c r="L3" i="11"/>
  <c r="K3" i="11"/>
  <c r="J3" i="11"/>
  <c r="I3" i="11"/>
  <c r="H3" i="11"/>
  <c r="K14" i="10"/>
  <c r="O14" i="10" s="1"/>
  <c r="J14" i="10"/>
  <c r="N14" i="10" s="1"/>
  <c r="I14" i="10"/>
  <c r="M14" i="10" s="1"/>
  <c r="H14" i="10"/>
  <c r="L14" i="10" s="1"/>
  <c r="K13" i="10"/>
  <c r="O13" i="10" s="1"/>
  <c r="J13" i="10"/>
  <c r="N13" i="10" s="1"/>
  <c r="I13" i="10"/>
  <c r="M13" i="10" s="1"/>
  <c r="H13" i="10"/>
  <c r="L13" i="10" s="1"/>
  <c r="K11" i="10"/>
  <c r="O11" i="10" s="1"/>
  <c r="J11" i="10"/>
  <c r="N11" i="10" s="1"/>
  <c r="I11" i="10"/>
  <c r="M11" i="10" s="1"/>
  <c r="H11" i="10"/>
  <c r="L11" i="10" s="1"/>
  <c r="K10" i="10"/>
  <c r="O10" i="10" s="1"/>
  <c r="J10" i="10"/>
  <c r="N10" i="10" s="1"/>
  <c r="I10" i="10"/>
  <c r="M10" i="10" s="1"/>
  <c r="H10" i="10"/>
  <c r="L10" i="10" s="1"/>
  <c r="K8" i="10"/>
  <c r="O8" i="10" s="1"/>
  <c r="J8" i="10"/>
  <c r="N8" i="10" s="1"/>
  <c r="I9" i="10"/>
  <c r="M9" i="10" s="1"/>
  <c r="K7" i="10"/>
  <c r="O7" i="10" s="1"/>
  <c r="J7" i="10"/>
  <c r="N7" i="10" s="1"/>
  <c r="I7" i="10"/>
  <c r="M7" i="10" s="1"/>
  <c r="H7" i="10"/>
  <c r="L7" i="10" s="1"/>
  <c r="K6" i="10"/>
  <c r="O6" i="10" s="1"/>
  <c r="J6" i="10"/>
  <c r="N6" i="10" s="1"/>
  <c r="I6" i="10"/>
  <c r="M6" i="10" s="1"/>
  <c r="H6" i="10"/>
  <c r="L6" i="10" s="1"/>
  <c r="K4" i="10"/>
  <c r="O4" i="10" s="1"/>
  <c r="J4" i="10"/>
  <c r="N4" i="10" s="1"/>
  <c r="I4" i="10"/>
  <c r="M4" i="10" s="1"/>
  <c r="H4" i="10"/>
  <c r="L4" i="10" s="1"/>
  <c r="O3" i="10"/>
  <c r="N3" i="10"/>
  <c r="M3" i="10"/>
  <c r="L3" i="10"/>
  <c r="K3" i="10"/>
  <c r="J3" i="10"/>
  <c r="I3" i="10"/>
  <c r="H3" i="10"/>
  <c r="K14" i="9"/>
  <c r="O14" i="9" s="1"/>
  <c r="J14" i="9"/>
  <c r="N14" i="9" s="1"/>
  <c r="I14" i="9"/>
  <c r="M14" i="9" s="1"/>
  <c r="H14" i="9"/>
  <c r="L14" i="9" s="1"/>
  <c r="K13" i="9"/>
  <c r="O13" i="9" s="1"/>
  <c r="J13" i="9"/>
  <c r="N13" i="9" s="1"/>
  <c r="I13" i="9"/>
  <c r="M13" i="9" s="1"/>
  <c r="H13" i="9"/>
  <c r="L13" i="9" s="1"/>
  <c r="J11" i="9"/>
  <c r="N11" i="9" s="1"/>
  <c r="K10" i="9"/>
  <c r="O10" i="9" s="1"/>
  <c r="J10" i="9"/>
  <c r="N10" i="9" s="1"/>
  <c r="I10" i="9"/>
  <c r="M10" i="9" s="1"/>
  <c r="H10" i="9"/>
  <c r="L10" i="9" s="1"/>
  <c r="H8" i="9"/>
  <c r="L8" i="9" s="1"/>
  <c r="K6" i="9"/>
  <c r="O6" i="9" s="1"/>
  <c r="J6" i="9"/>
  <c r="N6" i="9" s="1"/>
  <c r="I6" i="9"/>
  <c r="M6" i="9" s="1"/>
  <c r="H6" i="9"/>
  <c r="L6" i="9" s="1"/>
  <c r="K4" i="9"/>
  <c r="O4" i="9" s="1"/>
  <c r="J4" i="9"/>
  <c r="N4" i="9" s="1"/>
  <c r="I4" i="9"/>
  <c r="M4" i="9" s="1"/>
  <c r="H4" i="9"/>
  <c r="L4" i="9" s="1"/>
  <c r="O3" i="9"/>
  <c r="N3" i="9"/>
  <c r="M3" i="9"/>
  <c r="L3" i="9"/>
  <c r="K3" i="9"/>
  <c r="J3" i="9"/>
  <c r="I3" i="9"/>
  <c r="H3" i="9"/>
  <c r="K14" i="8"/>
  <c r="O14" i="8" s="1"/>
  <c r="J14" i="8"/>
  <c r="N14" i="8" s="1"/>
  <c r="I14" i="8"/>
  <c r="M14" i="8" s="1"/>
  <c r="H14" i="8"/>
  <c r="L14" i="8" s="1"/>
  <c r="K13" i="8"/>
  <c r="O13" i="8" s="1"/>
  <c r="J13" i="8"/>
  <c r="N13" i="8" s="1"/>
  <c r="I13" i="8"/>
  <c r="M13" i="8" s="1"/>
  <c r="H13" i="8"/>
  <c r="L13" i="8" s="1"/>
  <c r="K12" i="8"/>
  <c r="O12" i="8" s="1"/>
  <c r="J12" i="8"/>
  <c r="N12" i="8" s="1"/>
  <c r="I12" i="8"/>
  <c r="M12" i="8" s="1"/>
  <c r="H12" i="8"/>
  <c r="L12" i="8" s="1"/>
  <c r="K11" i="8"/>
  <c r="O11" i="8" s="1"/>
  <c r="J11" i="8"/>
  <c r="N11" i="8" s="1"/>
  <c r="I11" i="8"/>
  <c r="M11" i="8" s="1"/>
  <c r="H11" i="8"/>
  <c r="L11" i="8" s="1"/>
  <c r="J10" i="8"/>
  <c r="N10" i="8" s="1"/>
  <c r="K9" i="8"/>
  <c r="O9" i="8" s="1"/>
  <c r="J9" i="8"/>
  <c r="N9" i="8" s="1"/>
  <c r="I9" i="8"/>
  <c r="M9" i="8" s="1"/>
  <c r="H9" i="8"/>
  <c r="L9" i="8" s="1"/>
  <c r="J8" i="8"/>
  <c r="N8" i="8" s="1"/>
  <c r="K7" i="8"/>
  <c r="O7" i="8" s="1"/>
  <c r="J7" i="8"/>
  <c r="N7" i="8" s="1"/>
  <c r="I7" i="8"/>
  <c r="M7" i="8" s="1"/>
  <c r="H7" i="8"/>
  <c r="L7" i="8" s="1"/>
  <c r="P7" i="8" s="1"/>
  <c r="J6" i="8"/>
  <c r="N6" i="8" s="1"/>
  <c r="K4" i="8"/>
  <c r="O4" i="8" s="1"/>
  <c r="J4" i="8"/>
  <c r="N4" i="8" s="1"/>
  <c r="I4" i="8"/>
  <c r="M4" i="8" s="1"/>
  <c r="H4" i="8"/>
  <c r="L4" i="8" s="1"/>
  <c r="O3" i="8"/>
  <c r="N3" i="8"/>
  <c r="M3" i="8"/>
  <c r="L3" i="8"/>
  <c r="K3" i="8"/>
  <c r="J3" i="8"/>
  <c r="I3" i="8"/>
  <c r="H3" i="8"/>
  <c r="K14" i="7"/>
  <c r="O14" i="7" s="1"/>
  <c r="J14" i="7"/>
  <c r="N14" i="7" s="1"/>
  <c r="I14" i="7"/>
  <c r="M14" i="7" s="1"/>
  <c r="H14" i="7"/>
  <c r="L14" i="7" s="1"/>
  <c r="K13" i="7"/>
  <c r="O13" i="7" s="1"/>
  <c r="J13" i="7"/>
  <c r="N13" i="7" s="1"/>
  <c r="I12" i="7"/>
  <c r="M12" i="7" s="1"/>
  <c r="H12" i="7"/>
  <c r="L12" i="7" s="1"/>
  <c r="K11" i="7"/>
  <c r="O11" i="7" s="1"/>
  <c r="J11" i="7"/>
  <c r="N11" i="7" s="1"/>
  <c r="I11" i="7"/>
  <c r="M11" i="7" s="1"/>
  <c r="H11" i="7"/>
  <c r="L11" i="7" s="1"/>
  <c r="K10" i="7"/>
  <c r="O10" i="7" s="1"/>
  <c r="J10" i="7"/>
  <c r="N10" i="7" s="1"/>
  <c r="I10" i="7"/>
  <c r="M10" i="7" s="1"/>
  <c r="H10" i="7"/>
  <c r="L10" i="7" s="1"/>
  <c r="K9" i="7"/>
  <c r="O9" i="7" s="1"/>
  <c r="J9" i="7"/>
  <c r="N9" i="7" s="1"/>
  <c r="I9" i="7"/>
  <c r="M9" i="7" s="1"/>
  <c r="H9" i="7"/>
  <c r="L9" i="7" s="1"/>
  <c r="K8" i="7"/>
  <c r="O8" i="7" s="1"/>
  <c r="J8" i="7"/>
  <c r="N8" i="7" s="1"/>
  <c r="I8" i="7"/>
  <c r="M8" i="7" s="1"/>
  <c r="H8" i="7"/>
  <c r="L8" i="7" s="1"/>
  <c r="K7" i="7"/>
  <c r="O7" i="7" s="1"/>
  <c r="J7" i="7"/>
  <c r="N7" i="7" s="1"/>
  <c r="I7" i="7"/>
  <c r="M7" i="7" s="1"/>
  <c r="H7" i="7"/>
  <c r="L7" i="7" s="1"/>
  <c r="K6" i="7"/>
  <c r="O6" i="7" s="1"/>
  <c r="J6" i="7"/>
  <c r="N6" i="7" s="1"/>
  <c r="I6" i="7"/>
  <c r="M6" i="7" s="1"/>
  <c r="H6" i="7"/>
  <c r="L6" i="7" s="1"/>
  <c r="K4" i="7"/>
  <c r="O4" i="7" s="1"/>
  <c r="J4" i="7"/>
  <c r="N4" i="7" s="1"/>
  <c r="I4" i="7"/>
  <c r="M4" i="7" s="1"/>
  <c r="H4" i="7"/>
  <c r="L4" i="7" s="1"/>
  <c r="O3" i="7"/>
  <c r="N3" i="7"/>
  <c r="M3" i="7"/>
  <c r="L3" i="7"/>
  <c r="K3" i="7"/>
  <c r="J3" i="7"/>
  <c r="I3" i="7"/>
  <c r="H3" i="7"/>
  <c r="K14" i="19"/>
  <c r="O14" i="19" s="1"/>
  <c r="J14" i="19"/>
  <c r="N14" i="19" s="1"/>
  <c r="I14" i="19"/>
  <c r="M14" i="19" s="1"/>
  <c r="H14" i="19"/>
  <c r="L14" i="19" s="1"/>
  <c r="K13" i="19"/>
  <c r="O13" i="19" s="1"/>
  <c r="J13" i="19"/>
  <c r="N13" i="19" s="1"/>
  <c r="I13" i="19"/>
  <c r="M13" i="19" s="1"/>
  <c r="H13" i="19"/>
  <c r="L13" i="19" s="1"/>
  <c r="K12" i="19"/>
  <c r="O12" i="19" s="1"/>
  <c r="J12" i="19"/>
  <c r="N12" i="19" s="1"/>
  <c r="I12" i="19"/>
  <c r="M12" i="19" s="1"/>
  <c r="H12" i="19"/>
  <c r="L12" i="19" s="1"/>
  <c r="K11" i="19"/>
  <c r="O11" i="19" s="1"/>
  <c r="J11" i="19"/>
  <c r="N11" i="19" s="1"/>
  <c r="I10" i="19"/>
  <c r="M10" i="19" s="1"/>
  <c r="H11" i="19"/>
  <c r="L11" i="19" s="1"/>
  <c r="K9" i="19"/>
  <c r="O9" i="19" s="1"/>
  <c r="J9" i="19"/>
  <c r="N9" i="19" s="1"/>
  <c r="I9" i="19"/>
  <c r="M9" i="19" s="1"/>
  <c r="H9" i="19"/>
  <c r="L9" i="19" s="1"/>
  <c r="J7" i="19"/>
  <c r="N7" i="19" s="1"/>
  <c r="K6" i="19"/>
  <c r="O6" i="19" s="1"/>
  <c r="J6" i="19"/>
  <c r="N6" i="19" s="1"/>
  <c r="I6" i="19"/>
  <c r="M6" i="19" s="1"/>
  <c r="H6" i="19"/>
  <c r="L6" i="19" s="1"/>
  <c r="K4" i="19"/>
  <c r="O4" i="19" s="1"/>
  <c r="J4" i="19"/>
  <c r="N4" i="19" s="1"/>
  <c r="I4" i="19"/>
  <c r="M4" i="19" s="1"/>
  <c r="H4" i="19"/>
  <c r="L4" i="19" s="1"/>
  <c r="O3" i="19"/>
  <c r="N3" i="19"/>
  <c r="M3" i="19"/>
  <c r="L3" i="19"/>
  <c r="K3" i="19"/>
  <c r="J3" i="19"/>
  <c r="I3" i="19"/>
  <c r="H3" i="19"/>
  <c r="K14" i="18"/>
  <c r="O14" i="18" s="1"/>
  <c r="J14" i="18"/>
  <c r="N14" i="18" s="1"/>
  <c r="I14" i="18"/>
  <c r="M14" i="18" s="1"/>
  <c r="H14" i="18"/>
  <c r="L14" i="18" s="1"/>
  <c r="K13" i="18"/>
  <c r="O13" i="18" s="1"/>
  <c r="J13" i="18"/>
  <c r="N13" i="18" s="1"/>
  <c r="I13" i="18"/>
  <c r="M13" i="18" s="1"/>
  <c r="H13" i="18"/>
  <c r="L13" i="18" s="1"/>
  <c r="K12" i="18"/>
  <c r="O12" i="18" s="1"/>
  <c r="J12" i="18"/>
  <c r="N12" i="18" s="1"/>
  <c r="I12" i="18"/>
  <c r="M12" i="18" s="1"/>
  <c r="H12" i="18"/>
  <c r="L12" i="18" s="1"/>
  <c r="K11" i="18"/>
  <c r="O11" i="18" s="1"/>
  <c r="J11" i="18"/>
  <c r="N11" i="18" s="1"/>
  <c r="I11" i="18"/>
  <c r="M11" i="18" s="1"/>
  <c r="H11" i="18"/>
  <c r="L11" i="18" s="1"/>
  <c r="K10" i="18"/>
  <c r="O10" i="18" s="1"/>
  <c r="J10" i="18"/>
  <c r="N10" i="18" s="1"/>
  <c r="I10" i="18"/>
  <c r="M10" i="18" s="1"/>
  <c r="H10" i="18"/>
  <c r="L10" i="18" s="1"/>
  <c r="K9" i="18"/>
  <c r="O9" i="18" s="1"/>
  <c r="J9" i="18"/>
  <c r="N9" i="18" s="1"/>
  <c r="I9" i="18"/>
  <c r="M9" i="18" s="1"/>
  <c r="H8" i="18"/>
  <c r="L8" i="18" s="1"/>
  <c r="K7" i="18"/>
  <c r="O7" i="18" s="1"/>
  <c r="J7" i="18"/>
  <c r="N7" i="18" s="1"/>
  <c r="I7" i="18"/>
  <c r="M7" i="18" s="1"/>
  <c r="H7" i="18"/>
  <c r="L7" i="18" s="1"/>
  <c r="K6" i="18"/>
  <c r="O6" i="18" s="1"/>
  <c r="J6" i="18"/>
  <c r="N6" i="18" s="1"/>
  <c r="I6" i="18"/>
  <c r="M6" i="18" s="1"/>
  <c r="H6" i="18"/>
  <c r="L6" i="18" s="1"/>
  <c r="K4" i="18"/>
  <c r="O4" i="18" s="1"/>
  <c r="J4" i="18"/>
  <c r="N4" i="18" s="1"/>
  <c r="I4" i="18"/>
  <c r="M4" i="18" s="1"/>
  <c r="H4" i="18"/>
  <c r="L4" i="18" s="1"/>
  <c r="O3" i="18"/>
  <c r="N3" i="18"/>
  <c r="M3" i="18"/>
  <c r="L3" i="18"/>
  <c r="K3" i="18"/>
  <c r="J3" i="18"/>
  <c r="I3" i="18"/>
  <c r="H3" i="18"/>
  <c r="K14" i="6"/>
  <c r="O14" i="6" s="1"/>
  <c r="J14" i="6"/>
  <c r="N14" i="6" s="1"/>
  <c r="I14" i="6"/>
  <c r="M14" i="6" s="1"/>
  <c r="H14" i="6"/>
  <c r="L14" i="6" s="1"/>
  <c r="K13" i="6"/>
  <c r="O13" i="6" s="1"/>
  <c r="J13" i="6"/>
  <c r="N13" i="6" s="1"/>
  <c r="I12" i="6"/>
  <c r="M12" i="6" s="1"/>
  <c r="H12" i="6"/>
  <c r="L12" i="6" s="1"/>
  <c r="K11" i="6"/>
  <c r="O11" i="6" s="1"/>
  <c r="J11" i="6"/>
  <c r="N11" i="6" s="1"/>
  <c r="I11" i="6"/>
  <c r="M11" i="6" s="1"/>
  <c r="H11" i="6"/>
  <c r="L11" i="6" s="1"/>
  <c r="K9" i="6"/>
  <c r="O9" i="6" s="1"/>
  <c r="J9" i="6"/>
  <c r="N9" i="6" s="1"/>
  <c r="I8" i="6"/>
  <c r="M8" i="6" s="1"/>
  <c r="H8" i="6"/>
  <c r="L8" i="6" s="1"/>
  <c r="K7" i="6"/>
  <c r="O7" i="6" s="1"/>
  <c r="J7" i="6"/>
  <c r="N7" i="6" s="1"/>
  <c r="I7" i="6"/>
  <c r="M7" i="6" s="1"/>
  <c r="H7" i="6"/>
  <c r="L7" i="6" s="1"/>
  <c r="K4" i="6"/>
  <c r="O4" i="6" s="1"/>
  <c r="J4" i="6"/>
  <c r="N4" i="6" s="1"/>
  <c r="I4" i="6"/>
  <c r="M4" i="6" s="1"/>
  <c r="H4" i="6"/>
  <c r="L4" i="6" s="1"/>
  <c r="O3" i="6"/>
  <c r="N3" i="6"/>
  <c r="M3" i="6"/>
  <c r="L3" i="6"/>
  <c r="K3" i="6"/>
  <c r="J3" i="6"/>
  <c r="I3" i="6"/>
  <c r="H3" i="6"/>
  <c r="K14" i="5"/>
  <c r="O14" i="5" s="1"/>
  <c r="J14" i="5"/>
  <c r="N14" i="5" s="1"/>
  <c r="I14" i="5"/>
  <c r="M14" i="5" s="1"/>
  <c r="H14" i="5"/>
  <c r="L14" i="5" s="1"/>
  <c r="K13" i="5"/>
  <c r="O13" i="5" s="1"/>
  <c r="J13" i="5"/>
  <c r="N13" i="5" s="1"/>
  <c r="I13" i="5"/>
  <c r="M13" i="5" s="1"/>
  <c r="H13" i="5"/>
  <c r="L13" i="5" s="1"/>
  <c r="K12" i="5"/>
  <c r="O12" i="5" s="1"/>
  <c r="J12" i="5"/>
  <c r="N12" i="5" s="1"/>
  <c r="I12" i="5"/>
  <c r="M12" i="5" s="1"/>
  <c r="H12" i="5"/>
  <c r="L12" i="5" s="1"/>
  <c r="K11" i="5"/>
  <c r="O11" i="5" s="1"/>
  <c r="J11" i="5"/>
  <c r="N11" i="5" s="1"/>
  <c r="I11" i="5"/>
  <c r="M11" i="5" s="1"/>
  <c r="H10" i="5"/>
  <c r="L10" i="5" s="1"/>
  <c r="K9" i="5"/>
  <c r="O9" i="5" s="1"/>
  <c r="J9" i="5"/>
  <c r="N9" i="5" s="1"/>
  <c r="I9" i="5"/>
  <c r="M9" i="5" s="1"/>
  <c r="H9" i="5"/>
  <c r="L9" i="5" s="1"/>
  <c r="K6" i="5"/>
  <c r="O6" i="5" s="1"/>
  <c r="J6" i="5"/>
  <c r="N6" i="5" s="1"/>
  <c r="I6" i="5"/>
  <c r="M6" i="5" s="1"/>
  <c r="H6" i="5"/>
  <c r="L6" i="5" s="1"/>
  <c r="K4" i="5"/>
  <c r="O4" i="5" s="1"/>
  <c r="J4" i="5"/>
  <c r="N4" i="5" s="1"/>
  <c r="I4" i="5"/>
  <c r="M4" i="5" s="1"/>
  <c r="H4" i="5"/>
  <c r="L4" i="5" s="1"/>
  <c r="O3" i="5"/>
  <c r="N3" i="5"/>
  <c r="M3" i="5"/>
  <c r="L3" i="5"/>
  <c r="K3" i="5"/>
  <c r="J3" i="5"/>
  <c r="I3" i="5"/>
  <c r="H3" i="5"/>
  <c r="K14" i="4"/>
  <c r="O14" i="4" s="1"/>
  <c r="J14" i="4"/>
  <c r="N14" i="4" s="1"/>
  <c r="I14" i="4"/>
  <c r="M14" i="4" s="1"/>
  <c r="H14" i="4"/>
  <c r="L14" i="4" s="1"/>
  <c r="K13" i="4"/>
  <c r="O13" i="4" s="1"/>
  <c r="J13" i="4"/>
  <c r="N13" i="4" s="1"/>
  <c r="I13" i="4"/>
  <c r="M13" i="4" s="1"/>
  <c r="H13" i="4"/>
  <c r="L13" i="4" s="1"/>
  <c r="K12" i="4"/>
  <c r="O12" i="4" s="1"/>
  <c r="J12" i="4"/>
  <c r="N12" i="4" s="1"/>
  <c r="I12" i="4"/>
  <c r="M12" i="4" s="1"/>
  <c r="H12" i="4"/>
  <c r="L12" i="4" s="1"/>
  <c r="K11" i="4"/>
  <c r="O11" i="4" s="1"/>
  <c r="J11" i="4"/>
  <c r="N11" i="4" s="1"/>
  <c r="I11" i="4"/>
  <c r="M11" i="4" s="1"/>
  <c r="H11" i="4"/>
  <c r="L11" i="4" s="1"/>
  <c r="K10" i="4"/>
  <c r="O10" i="4" s="1"/>
  <c r="J10" i="4"/>
  <c r="N10" i="4" s="1"/>
  <c r="I10" i="4"/>
  <c r="M10" i="4" s="1"/>
  <c r="H10" i="4"/>
  <c r="L10" i="4" s="1"/>
  <c r="K8" i="4"/>
  <c r="O8" i="4" s="1"/>
  <c r="J8" i="4"/>
  <c r="N8" i="4" s="1"/>
  <c r="K7" i="4"/>
  <c r="O7" i="4" s="1"/>
  <c r="J7" i="4"/>
  <c r="N7" i="4" s="1"/>
  <c r="I7" i="4"/>
  <c r="M7" i="4" s="1"/>
  <c r="H7" i="4"/>
  <c r="L7" i="4" s="1"/>
  <c r="K6" i="4"/>
  <c r="O6" i="4" s="1"/>
  <c r="J6" i="4"/>
  <c r="N6" i="4" s="1"/>
  <c r="I6" i="4"/>
  <c r="M6" i="4" s="1"/>
  <c r="H6" i="4"/>
  <c r="L6" i="4" s="1"/>
  <c r="K4" i="4"/>
  <c r="O4" i="4" s="1"/>
  <c r="J4" i="4"/>
  <c r="N4" i="4" s="1"/>
  <c r="I4" i="4"/>
  <c r="M4" i="4" s="1"/>
  <c r="H4" i="4"/>
  <c r="L4" i="4" s="1"/>
  <c r="O3" i="4"/>
  <c r="N3" i="4"/>
  <c r="M3" i="4"/>
  <c r="L3" i="4"/>
  <c r="K3" i="4"/>
  <c r="J3" i="4"/>
  <c r="I3" i="4"/>
  <c r="H3" i="4"/>
  <c r="K14" i="3"/>
  <c r="O14" i="3" s="1"/>
  <c r="J14" i="3"/>
  <c r="N14" i="3" s="1"/>
  <c r="I14" i="3"/>
  <c r="M14" i="3" s="1"/>
  <c r="H14" i="3"/>
  <c r="L14" i="3" s="1"/>
  <c r="P14" i="3" s="1"/>
  <c r="J13" i="3"/>
  <c r="N13" i="3" s="1"/>
  <c r="K12" i="3"/>
  <c r="O12" i="3" s="1"/>
  <c r="J12" i="3"/>
  <c r="N12" i="3" s="1"/>
  <c r="I12" i="3"/>
  <c r="M12" i="3" s="1"/>
  <c r="H12" i="3"/>
  <c r="L12" i="3" s="1"/>
  <c r="K11" i="3"/>
  <c r="O11" i="3" s="1"/>
  <c r="J11" i="3"/>
  <c r="N11" i="3" s="1"/>
  <c r="I11" i="3"/>
  <c r="M11" i="3" s="1"/>
  <c r="H11" i="3"/>
  <c r="L11" i="3" s="1"/>
  <c r="K10" i="3"/>
  <c r="O10" i="3" s="1"/>
  <c r="J10" i="3"/>
  <c r="N10" i="3" s="1"/>
  <c r="I10" i="3"/>
  <c r="M10" i="3" s="1"/>
  <c r="H10" i="3"/>
  <c r="L10" i="3" s="1"/>
  <c r="K9" i="3"/>
  <c r="O9" i="3" s="1"/>
  <c r="J9" i="3"/>
  <c r="N9" i="3" s="1"/>
  <c r="I9" i="3"/>
  <c r="M9" i="3" s="1"/>
  <c r="H9" i="3"/>
  <c r="L9" i="3" s="1"/>
  <c r="I8" i="3"/>
  <c r="M8" i="3" s="1"/>
  <c r="K8" i="3"/>
  <c r="O8" i="3" s="1"/>
  <c r="J8" i="3"/>
  <c r="N8" i="3" s="1"/>
  <c r="H8" i="3"/>
  <c r="L8" i="3" s="1"/>
  <c r="K7" i="3"/>
  <c r="O7" i="3" s="1"/>
  <c r="J7" i="3"/>
  <c r="N7" i="3" s="1"/>
  <c r="I7" i="3"/>
  <c r="M7" i="3" s="1"/>
  <c r="H7" i="3"/>
  <c r="L7" i="3" s="1"/>
  <c r="K6" i="3"/>
  <c r="O6" i="3" s="1"/>
  <c r="J6" i="3"/>
  <c r="N6" i="3" s="1"/>
  <c r="I6" i="3"/>
  <c r="M6" i="3" s="1"/>
  <c r="H6" i="3"/>
  <c r="L6" i="3" s="1"/>
  <c r="K4" i="3"/>
  <c r="O4" i="3" s="1"/>
  <c r="J4" i="3"/>
  <c r="N4" i="3" s="1"/>
  <c r="I4" i="3"/>
  <c r="M4" i="3" s="1"/>
  <c r="H4" i="3"/>
  <c r="L4" i="3" s="1"/>
  <c r="O3" i="3"/>
  <c r="N3" i="3"/>
  <c r="M3" i="3"/>
  <c r="L3" i="3"/>
  <c r="K3" i="3"/>
  <c r="J3" i="3"/>
  <c r="I3" i="3"/>
  <c r="H3" i="3"/>
  <c r="K14" i="2"/>
  <c r="O14" i="2" s="1"/>
  <c r="J14" i="2"/>
  <c r="N14" i="2" s="1"/>
  <c r="I14" i="2"/>
  <c r="M14" i="2" s="1"/>
  <c r="H14" i="2"/>
  <c r="L14" i="2" s="1"/>
  <c r="K13" i="2"/>
  <c r="O13" i="2" s="1"/>
  <c r="J13" i="2"/>
  <c r="N13" i="2" s="1"/>
  <c r="I13" i="2"/>
  <c r="M13" i="2" s="1"/>
  <c r="H13" i="2"/>
  <c r="L13" i="2" s="1"/>
  <c r="K12" i="2"/>
  <c r="O12" i="2" s="1"/>
  <c r="J12" i="2"/>
  <c r="N12" i="2" s="1"/>
  <c r="I12" i="2"/>
  <c r="M12" i="2" s="1"/>
  <c r="H12" i="2"/>
  <c r="L12" i="2" s="1"/>
  <c r="K11" i="2"/>
  <c r="O11" i="2" s="1"/>
  <c r="J11" i="2"/>
  <c r="N11" i="2" s="1"/>
  <c r="I11" i="2"/>
  <c r="M11" i="2" s="1"/>
  <c r="H11" i="2"/>
  <c r="L11" i="2" s="1"/>
  <c r="K10" i="2"/>
  <c r="O10" i="2" s="1"/>
  <c r="J10" i="2"/>
  <c r="N10" i="2" s="1"/>
  <c r="I10" i="2"/>
  <c r="M10" i="2" s="1"/>
  <c r="H10" i="2"/>
  <c r="L10" i="2" s="1"/>
  <c r="K9" i="2"/>
  <c r="O9" i="2" s="1"/>
  <c r="J9" i="2"/>
  <c r="N9" i="2" s="1"/>
  <c r="I9" i="2"/>
  <c r="M9" i="2" s="1"/>
  <c r="H9" i="2"/>
  <c r="L9" i="2" s="1"/>
  <c r="K8" i="2"/>
  <c r="O8" i="2" s="1"/>
  <c r="J8" i="2"/>
  <c r="N8" i="2" s="1"/>
  <c r="I8" i="2"/>
  <c r="M8" i="2" s="1"/>
  <c r="H8" i="2"/>
  <c r="L8" i="2" s="1"/>
  <c r="K7" i="2"/>
  <c r="O7" i="2" s="1"/>
  <c r="J7" i="2"/>
  <c r="N7" i="2" s="1"/>
  <c r="I7" i="2"/>
  <c r="M7" i="2" s="1"/>
  <c r="H7" i="2"/>
  <c r="L7" i="2" s="1"/>
  <c r="J6" i="2"/>
  <c r="N6" i="2" s="1"/>
  <c r="K4" i="2"/>
  <c r="O4" i="2" s="1"/>
  <c r="J4" i="2"/>
  <c r="N4" i="2" s="1"/>
  <c r="I4" i="2"/>
  <c r="M4" i="2" s="1"/>
  <c r="H4" i="2"/>
  <c r="L4" i="2" s="1"/>
  <c r="O3" i="2"/>
  <c r="N3" i="2"/>
  <c r="M3" i="2"/>
  <c r="L3" i="2"/>
  <c r="K3" i="2"/>
  <c r="J3" i="2"/>
  <c r="I3" i="2"/>
  <c r="H3" i="2"/>
  <c r="K14" i="1"/>
  <c r="O14" i="1" s="1"/>
  <c r="J14" i="1"/>
  <c r="N14" i="1" s="1"/>
  <c r="I14" i="1"/>
  <c r="M14" i="1" s="1"/>
  <c r="H14" i="1"/>
  <c r="L14" i="1" s="1"/>
  <c r="K13" i="1"/>
  <c r="O13" i="1" s="1"/>
  <c r="J13" i="1"/>
  <c r="N13" i="1" s="1"/>
  <c r="I13" i="1"/>
  <c r="M13" i="1" s="1"/>
  <c r="H13" i="1"/>
  <c r="L13" i="1" s="1"/>
  <c r="K12" i="1"/>
  <c r="O12" i="1" s="1"/>
  <c r="J12" i="1"/>
  <c r="N12" i="1" s="1"/>
  <c r="I12" i="1"/>
  <c r="M12" i="1" s="1"/>
  <c r="H12" i="1"/>
  <c r="L12" i="1" s="1"/>
  <c r="K11" i="1"/>
  <c r="O11" i="1" s="1"/>
  <c r="J11" i="1"/>
  <c r="N11" i="1" s="1"/>
  <c r="I11" i="1"/>
  <c r="M11" i="1" s="1"/>
  <c r="H11" i="1"/>
  <c r="L11" i="1" s="1"/>
  <c r="K10" i="1"/>
  <c r="O10" i="1" s="1"/>
  <c r="J10" i="1"/>
  <c r="N10" i="1" s="1"/>
  <c r="I10" i="1"/>
  <c r="M10" i="1" s="1"/>
  <c r="H10" i="1"/>
  <c r="L10" i="1" s="1"/>
  <c r="J9" i="1"/>
  <c r="N9" i="1" s="1"/>
  <c r="I8" i="1"/>
  <c r="M8" i="1" s="1"/>
  <c r="H8" i="1"/>
  <c r="L8" i="1" s="1"/>
  <c r="K7" i="1"/>
  <c r="O7" i="1" s="1"/>
  <c r="J7" i="1"/>
  <c r="N7" i="1" s="1"/>
  <c r="I7" i="1"/>
  <c r="M7" i="1" s="1"/>
  <c r="H7" i="1"/>
  <c r="L7" i="1" s="1"/>
  <c r="K6" i="1"/>
  <c r="O6" i="1" s="1"/>
  <c r="J6" i="1"/>
  <c r="N6" i="1" s="1"/>
  <c r="I6" i="1"/>
  <c r="M6" i="1" s="1"/>
  <c r="H6" i="1"/>
  <c r="L6" i="1" s="1"/>
  <c r="K4" i="1"/>
  <c r="O4" i="1" s="1"/>
  <c r="J4" i="1"/>
  <c r="N4" i="1" s="1"/>
  <c r="I4" i="1"/>
  <c r="M4" i="1" s="1"/>
  <c r="H4" i="1"/>
  <c r="L4" i="1" s="1"/>
  <c r="O3" i="1"/>
  <c r="N3" i="1"/>
  <c r="M3" i="1"/>
  <c r="L3" i="1"/>
  <c r="K3" i="1"/>
  <c r="J3" i="1"/>
  <c r="I3" i="1"/>
  <c r="H3" i="1"/>
  <c r="P9" i="16" l="1"/>
  <c r="P8" i="12"/>
  <c r="P9" i="12"/>
  <c r="P12" i="12"/>
  <c r="P14" i="12"/>
  <c r="P10" i="17"/>
  <c r="P14" i="17"/>
  <c r="P9" i="5"/>
  <c r="P12" i="5"/>
  <c r="P14" i="5"/>
  <c r="P7" i="6"/>
  <c r="P11" i="6"/>
  <c r="P14" i="6"/>
  <c r="P7" i="18"/>
  <c r="P10" i="18"/>
  <c r="P11" i="18"/>
  <c r="P12" i="18"/>
  <c r="P13" i="18"/>
  <c r="P14" i="18"/>
  <c r="P11" i="8"/>
  <c r="P12" i="8"/>
  <c r="P13" i="8"/>
  <c r="P14" i="8"/>
  <c r="P7" i="2"/>
  <c r="P9" i="2"/>
  <c r="P11" i="2"/>
  <c r="P12" i="2"/>
  <c r="P13" i="2"/>
  <c r="P14" i="2"/>
  <c r="P7" i="3"/>
  <c r="P8" i="3"/>
  <c r="P9" i="3"/>
  <c r="P10" i="3"/>
  <c r="P11" i="3"/>
  <c r="P12" i="3"/>
  <c r="P7" i="7"/>
  <c r="P9" i="7"/>
  <c r="P11" i="7"/>
  <c r="P14" i="7"/>
  <c r="P10" i="9"/>
  <c r="P6" i="4"/>
  <c r="P7" i="4"/>
  <c r="P12" i="4"/>
  <c r="P13" i="4"/>
  <c r="P14" i="4"/>
  <c r="P13" i="5"/>
  <c r="P10" i="4"/>
  <c r="P11" i="4"/>
  <c r="P6" i="11"/>
  <c r="P9" i="11"/>
  <c r="P12" i="11"/>
  <c r="P13" i="11"/>
  <c r="P14" i="11"/>
  <c r="P7" i="10"/>
  <c r="P10" i="10"/>
  <c r="P11" i="10"/>
  <c r="P13" i="10"/>
  <c r="P14" i="10"/>
  <c r="P7" i="17"/>
  <c r="P11" i="17"/>
  <c r="P12" i="16"/>
  <c r="P14" i="16"/>
  <c r="P13" i="12"/>
  <c r="P6" i="9"/>
  <c r="P13" i="9"/>
  <c r="P14" i="9"/>
  <c r="P9" i="8"/>
  <c r="P9" i="19"/>
  <c r="P12" i="19"/>
  <c r="P13" i="19"/>
  <c r="P6" i="17"/>
  <c r="P13" i="16"/>
  <c r="P10" i="7"/>
  <c r="P8" i="7"/>
  <c r="P6" i="18"/>
  <c r="P14" i="19"/>
  <c r="P6" i="3"/>
  <c r="P10" i="2"/>
  <c r="P8" i="2"/>
  <c r="J9" i="4"/>
  <c r="N9" i="4" s="1"/>
  <c r="K12" i="7"/>
  <c r="O12" i="7" s="1"/>
  <c r="P6" i="5"/>
  <c r="J10" i="5"/>
  <c r="N10" i="5" s="1"/>
  <c r="P6" i="19"/>
  <c r="P6" i="7"/>
  <c r="J12" i="7"/>
  <c r="N12" i="7" s="1"/>
  <c r="P12" i="7" s="1"/>
  <c r="P6" i="10"/>
  <c r="K8" i="11"/>
  <c r="O8" i="11" s="1"/>
  <c r="P8" i="11" s="1"/>
  <c r="P6" i="16"/>
  <c r="K7" i="9"/>
  <c r="O7" i="9" s="1"/>
  <c r="H10" i="12"/>
  <c r="L10" i="12" s="1"/>
  <c r="J7" i="12"/>
  <c r="N7" i="12" s="1"/>
  <c r="I6" i="6"/>
  <c r="M6" i="6" s="1"/>
  <c r="I9" i="6"/>
  <c r="M9" i="6" s="1"/>
  <c r="L9" i="9"/>
  <c r="K12" i="6"/>
  <c r="O12" i="6" s="1"/>
  <c r="K8" i="6"/>
  <c r="O8" i="6" s="1"/>
  <c r="H12" i="10"/>
  <c r="L12" i="10" s="1"/>
  <c r="I11" i="16"/>
  <c r="M11" i="16" s="1"/>
  <c r="P4" i="17"/>
  <c r="K9" i="4"/>
  <c r="O9" i="4" s="1"/>
  <c r="P4" i="7"/>
  <c r="K10" i="5"/>
  <c r="O10" i="5" s="1"/>
  <c r="J8" i="6"/>
  <c r="N8" i="6" s="1"/>
  <c r="H9" i="6"/>
  <c r="L9" i="6" s="1"/>
  <c r="I13" i="6"/>
  <c r="M13" i="6" s="1"/>
  <c r="K8" i="18"/>
  <c r="O8" i="18" s="1"/>
  <c r="K7" i="12"/>
  <c r="O7" i="12" s="1"/>
  <c r="J10" i="16"/>
  <c r="N10" i="16" s="1"/>
  <c r="P10" i="16" s="1"/>
  <c r="P4" i="4"/>
  <c r="I12" i="10"/>
  <c r="M12" i="10" s="1"/>
  <c r="I12" i="17"/>
  <c r="M12" i="17" s="1"/>
  <c r="P12" i="17" s="1"/>
  <c r="H7" i="5"/>
  <c r="L7" i="5" s="1"/>
  <c r="H6" i="6"/>
  <c r="L6" i="6" s="1"/>
  <c r="H10" i="6"/>
  <c r="L10" i="6" s="1"/>
  <c r="J12" i="10"/>
  <c r="N12" i="10" s="1"/>
  <c r="J7" i="5"/>
  <c r="N7" i="5" s="1"/>
  <c r="P4" i="12"/>
  <c r="P4" i="9"/>
  <c r="J6" i="6"/>
  <c r="N6" i="6" s="1"/>
  <c r="K10" i="6"/>
  <c r="O10" i="6" s="1"/>
  <c r="K10" i="19"/>
  <c r="O10" i="19" s="1"/>
  <c r="I8" i="17"/>
  <c r="M8" i="17" s="1"/>
  <c r="P8" i="17" s="1"/>
  <c r="H7" i="16"/>
  <c r="L7" i="16" s="1"/>
  <c r="K6" i="6"/>
  <c r="O6" i="6" s="1"/>
  <c r="J12" i="6"/>
  <c r="N12" i="6" s="1"/>
  <c r="P12" i="6" s="1"/>
  <c r="I8" i="18"/>
  <c r="M8" i="18" s="1"/>
  <c r="P4" i="19"/>
  <c r="I13" i="7"/>
  <c r="M13" i="7" s="1"/>
  <c r="H11" i="9"/>
  <c r="L11" i="9" s="1"/>
  <c r="J9" i="10"/>
  <c r="N9" i="10" s="1"/>
  <c r="P4" i="11"/>
  <c r="J8" i="16"/>
  <c r="N8" i="16" s="1"/>
  <c r="P4" i="5"/>
  <c r="J8" i="18"/>
  <c r="N8" i="18" s="1"/>
  <c r="J12" i="9"/>
  <c r="N12" i="9" s="1"/>
  <c r="P4" i="16"/>
  <c r="H9" i="1"/>
  <c r="L9" i="1" s="1"/>
  <c r="I9" i="1"/>
  <c r="M9" i="1" s="1"/>
  <c r="P4" i="1"/>
  <c r="H9" i="10"/>
  <c r="L9" i="10" s="1"/>
  <c r="H8" i="10"/>
  <c r="L8" i="10" s="1"/>
  <c r="H9" i="18"/>
  <c r="L9" i="18" s="1"/>
  <c r="P9" i="18" s="1"/>
  <c r="K9" i="10"/>
  <c r="O9" i="10" s="1"/>
  <c r="H9" i="4"/>
  <c r="L9" i="4" s="1"/>
  <c r="H8" i="4"/>
  <c r="L8" i="4" s="1"/>
  <c r="H13" i="6"/>
  <c r="L13" i="6" s="1"/>
  <c r="J10" i="19"/>
  <c r="N10" i="19" s="1"/>
  <c r="I8" i="16"/>
  <c r="M8" i="16" s="1"/>
  <c r="P8" i="16" s="1"/>
  <c r="I9" i="4"/>
  <c r="M9" i="4" s="1"/>
  <c r="I8" i="4"/>
  <c r="M8" i="4" s="1"/>
  <c r="P4" i="10"/>
  <c r="K9" i="1"/>
  <c r="O9" i="1" s="1"/>
  <c r="K8" i="1"/>
  <c r="O8" i="1" s="1"/>
  <c r="I11" i="19"/>
  <c r="M11" i="19" s="1"/>
  <c r="P11" i="19" s="1"/>
  <c r="K10" i="11"/>
  <c r="O10" i="11" s="1"/>
  <c r="J9" i="17"/>
  <c r="N9" i="17" s="1"/>
  <c r="J13" i="17"/>
  <c r="N13" i="17" s="1"/>
  <c r="J9" i="9"/>
  <c r="N9" i="9" s="1"/>
  <c r="J8" i="9"/>
  <c r="N8" i="9" s="1"/>
  <c r="J10" i="6"/>
  <c r="N10" i="6" s="1"/>
  <c r="H11" i="11"/>
  <c r="L11" i="11" s="1"/>
  <c r="I7" i="12"/>
  <c r="M7" i="12" s="1"/>
  <c r="J11" i="12"/>
  <c r="N11" i="12" s="1"/>
  <c r="J10" i="12"/>
  <c r="N10" i="12" s="1"/>
  <c r="K9" i="17"/>
  <c r="O9" i="17" s="1"/>
  <c r="K13" i="17"/>
  <c r="O13" i="17" s="1"/>
  <c r="I10" i="5"/>
  <c r="M10" i="5" s="1"/>
  <c r="P10" i="5" s="1"/>
  <c r="H11" i="5"/>
  <c r="L11" i="5" s="1"/>
  <c r="P11" i="5" s="1"/>
  <c r="P4" i="18"/>
  <c r="I9" i="9"/>
  <c r="M9" i="9" s="1"/>
  <c r="K12" i="10"/>
  <c r="O12" i="10" s="1"/>
  <c r="J11" i="11"/>
  <c r="N11" i="11" s="1"/>
  <c r="K11" i="12"/>
  <c r="O11" i="12" s="1"/>
  <c r="K10" i="12"/>
  <c r="O10" i="12" s="1"/>
  <c r="P4" i="6"/>
  <c r="P4" i="8"/>
  <c r="J8" i="1"/>
  <c r="N8" i="1" s="1"/>
  <c r="P4" i="2"/>
  <c r="P4" i="3"/>
  <c r="H13" i="7"/>
  <c r="L13" i="7" s="1"/>
  <c r="H11" i="16"/>
  <c r="L11" i="16" s="1"/>
  <c r="H7" i="9"/>
  <c r="L7" i="9" s="1"/>
  <c r="H10" i="19"/>
  <c r="L10" i="19" s="1"/>
  <c r="I8" i="10"/>
  <c r="M8" i="10" s="1"/>
  <c r="I10" i="11"/>
  <c r="M10" i="11" s="1"/>
  <c r="P10" i="11" s="1"/>
  <c r="H6" i="12"/>
  <c r="L6" i="12" s="1"/>
  <c r="P6" i="12" s="1"/>
  <c r="H9" i="17"/>
  <c r="L9" i="17" s="1"/>
  <c r="H13" i="17"/>
  <c r="L13" i="17" s="1"/>
  <c r="K7" i="16"/>
  <c r="O7" i="16" s="1"/>
  <c r="K11" i="16"/>
  <c r="O11" i="16" s="1"/>
  <c r="I10" i="6"/>
  <c r="M10" i="6" s="1"/>
  <c r="K8" i="5"/>
  <c r="O8" i="5" s="1"/>
  <c r="I8" i="5"/>
  <c r="M8" i="5" s="1"/>
  <c r="J8" i="5"/>
  <c r="N8" i="5" s="1"/>
  <c r="H8" i="5"/>
  <c r="L8" i="5" s="1"/>
  <c r="I7" i="5"/>
  <c r="M7" i="5" s="1"/>
  <c r="K7" i="5"/>
  <c r="O7" i="5" s="1"/>
  <c r="I7" i="19"/>
  <c r="M7" i="19" s="1"/>
  <c r="K7" i="19"/>
  <c r="O7" i="19" s="1"/>
  <c r="H7" i="19"/>
  <c r="L7" i="19" s="1"/>
  <c r="J7" i="9"/>
  <c r="N7" i="9" s="1"/>
  <c r="K9" i="9"/>
  <c r="O9" i="9" s="1"/>
  <c r="I7" i="9"/>
  <c r="M7" i="9" s="1"/>
  <c r="I8" i="9"/>
  <c r="M8" i="9" s="1"/>
  <c r="K8" i="9"/>
  <c r="O8" i="9" s="1"/>
  <c r="K12" i="9"/>
  <c r="O12" i="9" s="1"/>
  <c r="I12" i="9"/>
  <c r="M12" i="9" s="1"/>
  <c r="H12" i="9"/>
  <c r="L12" i="9" s="1"/>
  <c r="I11" i="9"/>
  <c r="M11" i="9" s="1"/>
  <c r="K11" i="9"/>
  <c r="O11" i="9" s="1"/>
  <c r="I6" i="8"/>
  <c r="M6" i="8" s="1"/>
  <c r="K6" i="8"/>
  <c r="O6" i="8" s="1"/>
  <c r="H6" i="8"/>
  <c r="L6" i="8" s="1"/>
  <c r="I8" i="8"/>
  <c r="M8" i="8" s="1"/>
  <c r="K8" i="8"/>
  <c r="O8" i="8" s="1"/>
  <c r="H8" i="8"/>
  <c r="L8" i="8" s="1"/>
  <c r="I10" i="8"/>
  <c r="M10" i="8" s="1"/>
  <c r="K10" i="8"/>
  <c r="O10" i="8" s="1"/>
  <c r="H10" i="8"/>
  <c r="L10" i="8" s="1"/>
  <c r="I6" i="2"/>
  <c r="M6" i="2" s="1"/>
  <c r="K6" i="2"/>
  <c r="O6" i="2" s="1"/>
  <c r="H6" i="2"/>
  <c r="L6" i="2" s="1"/>
  <c r="I13" i="3"/>
  <c r="M13" i="3" s="1"/>
  <c r="K13" i="3"/>
  <c r="O13" i="3" s="1"/>
  <c r="H13" i="3"/>
  <c r="L13" i="3" s="1"/>
  <c r="P8" i="5" l="1"/>
  <c r="P13" i="17"/>
  <c r="P9" i="17"/>
  <c r="P11" i="12"/>
  <c r="P7" i="12"/>
  <c r="P8" i="9"/>
  <c r="P10" i="8"/>
  <c r="P6" i="8"/>
  <c r="P13" i="7"/>
  <c r="P8" i="18"/>
  <c r="P10" i="19"/>
  <c r="P13" i="6"/>
  <c r="P9" i="6"/>
  <c r="P8" i="6"/>
  <c r="P13" i="3"/>
  <c r="P8" i="8"/>
  <c r="P12" i="9"/>
  <c r="P7" i="19"/>
  <c r="P7" i="9"/>
  <c r="P8" i="4"/>
  <c r="P8" i="10"/>
  <c r="P11" i="9"/>
  <c r="P7" i="16"/>
  <c r="P10" i="6"/>
  <c r="P7" i="5"/>
  <c r="P7" i="11"/>
  <c r="P11" i="16"/>
  <c r="P11" i="11"/>
  <c r="P9" i="4"/>
  <c r="P9" i="10"/>
  <c r="P6" i="6"/>
  <c r="P12" i="10"/>
  <c r="P9" i="9"/>
  <c r="P10" i="12"/>
  <c r="P6" i="2"/>
  <c r="J8" i="19"/>
  <c r="N8" i="19" s="1"/>
  <c r="H8" i="19"/>
  <c r="L8" i="19" s="1"/>
  <c r="K8" i="19"/>
  <c r="O8" i="19" s="1"/>
  <c r="I8" i="19"/>
  <c r="M8" i="19" s="1"/>
  <c r="P8" i="19" l="1"/>
  <c r="P9" i="1"/>
  <c r="P8" i="1"/>
  <c r="P14" i="1"/>
  <c r="P11" i="1"/>
  <c r="P6" i="1"/>
  <c r="P12" i="1"/>
  <c r="P7" i="1"/>
  <c r="P13" i="1"/>
  <c r="P10" i="1"/>
</calcChain>
</file>

<file path=xl/sharedStrings.xml><?xml version="1.0" encoding="utf-8"?>
<sst xmlns="http://schemas.openxmlformats.org/spreadsheetml/2006/main" count="160" uniqueCount="9">
  <si>
    <t>Invar</t>
  </si>
  <si>
    <t>Specimen</t>
  </si>
  <si>
    <t>Day</t>
  </si>
  <si>
    <t>Difference</t>
  </si>
  <si>
    <t>Average (µϵ)</t>
  </si>
  <si>
    <t>Specimen 1</t>
  </si>
  <si>
    <t>Specimen 2</t>
  </si>
  <si>
    <t>Specimen 3</t>
  </si>
  <si>
    <t>Specimen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</si>
</sst>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164" fontId="2" fillId="3" borderId="8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2" fillId="3" borderId="16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1" fillId="0" borderId="0" xfId="0" applyNumberFormat="1" applyFont="1"/>
    <xf numFmtId="164" fontId="2" fillId="0" borderId="0" xfId="0" applyNumberFormat="1" applyFont="1"/>
    <xf numFmtId="164" fontId="3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1" fontId="2" fillId="3" borderId="18" xfId="0" applyNumberFormat="1" applyFont="1" applyFill="1" applyBorder="1" applyAlignment="1">
      <alignment horizontal="center" vertical="center"/>
    </xf>
    <xf numFmtId="1" fontId="2" fillId="3" borderId="12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3" borderId="20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/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2" fontId="3" fillId="3" borderId="21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opLeftCell="K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0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62" t="str">
        <f>G3</f>
        <v>Specimen 4</v>
      </c>
      <c r="P3" s="64"/>
    </row>
    <row r="4" spans="1:16" s="15" customFormat="1" ht="20.100000000000001" customHeight="1" x14ac:dyDescent="0.2">
      <c r="B4" s="41">
        <v>0</v>
      </c>
      <c r="C4" s="1">
        <v>0.1542</v>
      </c>
      <c r="D4" s="2">
        <v>0.1305</v>
      </c>
      <c r="E4" s="3">
        <v>6.5500000000000003E-2</v>
      </c>
      <c r="F4" s="3">
        <v>7.7499999999999999E-2</v>
      </c>
      <c r="G4" s="4">
        <v>6.83E-2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61">
        <f>AVERAGE(L4:O4)</f>
        <v>0</v>
      </c>
    </row>
    <row r="5" spans="1:16" s="15" customFormat="1" ht="20.100000000000001" customHeight="1" x14ac:dyDescent="0.2">
      <c r="B5" s="41">
        <v>28</v>
      </c>
      <c r="C5" s="5">
        <v>0.1489</v>
      </c>
      <c r="D5" s="2">
        <v>0.13009999999999999</v>
      </c>
      <c r="E5" s="3">
        <v>6.5299999999999997E-2</v>
      </c>
      <c r="F5" s="3">
        <v>7.6899999999999996E-2</v>
      </c>
      <c r="G5" s="4">
        <v>6.5799999999999997E-2</v>
      </c>
      <c r="H5" s="2">
        <f t="shared" ref="H5" si="0">ABS((D5-$C5)-($D$4-$C$4))</f>
        <v>4.8999999999999877E-3</v>
      </c>
      <c r="I5" s="3">
        <f t="shared" ref="I5" si="1">ABS((E5-$C5)-($E$4-$C$4))</f>
        <v>5.0999999999999934E-3</v>
      </c>
      <c r="J5" s="3">
        <f t="shared" ref="J5" si="2">ABS((F5-$C5)-($F$4-$C$4))</f>
        <v>4.6999999999999958E-3</v>
      </c>
      <c r="K5" s="4">
        <f t="shared" ref="K5" si="3">ABS((G5-$C5)-($G$4-$C$4))</f>
        <v>2.7999999999999969E-3</v>
      </c>
      <c r="L5" s="2">
        <f t="shared" ref="L5" si="4">(H5/16)*10^6</f>
        <v>306.2499999999992</v>
      </c>
      <c r="M5" s="3">
        <f t="shared" ref="M5" si="5">(I5/16)*10^6</f>
        <v>318.7499999999996</v>
      </c>
      <c r="N5" s="3">
        <f t="shared" ref="N5" si="6">(J5/16)*10^6</f>
        <v>293.74999999999972</v>
      </c>
      <c r="O5" s="4">
        <f t="shared" ref="O5" si="7">(K5/16)*10^6</f>
        <v>174.9999999999998</v>
      </c>
      <c r="P5" s="38">
        <f>AVERAGE(L5:O5)</f>
        <v>273.4374999999996</v>
      </c>
    </row>
    <row r="6" spans="1:16" s="15" customFormat="1" ht="20.100000000000001" customHeight="1" x14ac:dyDescent="0.2">
      <c r="B6" s="41">
        <v>31</v>
      </c>
      <c r="C6" s="2">
        <v>0.1522</v>
      </c>
      <c r="D6" s="2">
        <v>0.1295</v>
      </c>
      <c r="E6" s="3">
        <v>6.2649999999999997E-2</v>
      </c>
      <c r="F6" s="3">
        <v>7.3700000000000002E-2</v>
      </c>
      <c r="G6" s="4">
        <v>6.3750000000000001E-2</v>
      </c>
      <c r="H6" s="2">
        <f t="shared" ref="H6:H14" si="8">ABS((D6-$C6)-($D$4-$C$4))</f>
        <v>1.0000000000000009E-3</v>
      </c>
      <c r="I6" s="3">
        <f t="shared" ref="I6:I14" si="9">ABS((E6-$C6)-($E$4-$C$4))</f>
        <v>8.5000000000000353E-4</v>
      </c>
      <c r="J6" s="3">
        <f t="shared" ref="J6:J14" si="10">ABS((F6-$C6)-($F$4-$C$4))</f>
        <v>1.799999999999996E-3</v>
      </c>
      <c r="K6" s="4">
        <f t="shared" ref="K6:K14" si="11">ABS((G6-$C6)-($G$4-$C$4))</f>
        <v>2.5499999999999967E-3</v>
      </c>
      <c r="L6" s="2">
        <f t="shared" ref="L6:L14" si="12">(H6/16)*10^6</f>
        <v>62.500000000000057</v>
      </c>
      <c r="M6" s="3">
        <f t="shared" ref="M6:M14" si="13">(I6/16)*10^6</f>
        <v>53.12500000000022</v>
      </c>
      <c r="N6" s="3">
        <f t="shared" ref="N6:N14" si="14">(J6/16)*10^6</f>
        <v>112.49999999999976</v>
      </c>
      <c r="O6" s="4">
        <f t="shared" ref="O6:O14" si="15">(K6/16)*10^6</f>
        <v>159.3749999999998</v>
      </c>
      <c r="P6" s="38">
        <f>AVERAGE(L6:O6)+P$5</f>
        <v>370.31249999999955</v>
      </c>
    </row>
    <row r="7" spans="1:16" s="15" customFormat="1" ht="20.100000000000001" customHeight="1" x14ac:dyDescent="0.2">
      <c r="B7" s="41">
        <v>34</v>
      </c>
      <c r="C7" s="1">
        <v>0.15140000000000001</v>
      </c>
      <c r="D7" s="2">
        <v>0.1285</v>
      </c>
      <c r="E7" s="3">
        <v>5.9799999999999999E-2</v>
      </c>
      <c r="F7" s="3">
        <v>6.9900000000000004E-2</v>
      </c>
      <c r="G7" s="4">
        <v>5.9200000000000003E-2</v>
      </c>
      <c r="H7" s="2">
        <f t="shared" si="8"/>
        <v>7.9999999999999516E-4</v>
      </c>
      <c r="I7" s="3">
        <f t="shared" si="9"/>
        <v>2.9000000000000137E-3</v>
      </c>
      <c r="J7" s="3">
        <f t="shared" si="10"/>
        <v>4.7999999999999987E-3</v>
      </c>
      <c r="K7" s="4">
        <f t="shared" si="11"/>
        <v>6.3E-3</v>
      </c>
      <c r="L7" s="2">
        <f t="shared" si="12"/>
        <v>49.999999999999694</v>
      </c>
      <c r="M7" s="3">
        <f t="shared" si="13"/>
        <v>181.25000000000085</v>
      </c>
      <c r="N7" s="3">
        <f t="shared" si="14"/>
        <v>299.99999999999994</v>
      </c>
      <c r="O7" s="4">
        <f t="shared" si="15"/>
        <v>393.75</v>
      </c>
      <c r="P7" s="38">
        <f t="shared" ref="P7:P14" si="16">AVERAGE(L7:O7)+P$5</f>
        <v>504.68749999999972</v>
      </c>
    </row>
    <row r="8" spans="1:16" s="15" customFormat="1" ht="20.100000000000001" customHeight="1" x14ac:dyDescent="0.2">
      <c r="B8" s="41">
        <v>37</v>
      </c>
      <c r="C8" s="2">
        <v>0.1525</v>
      </c>
      <c r="D8" s="19">
        <v>0.12803</v>
      </c>
      <c r="E8" s="21">
        <v>5.953E-2</v>
      </c>
      <c r="F8" s="3">
        <v>6.9580000000000003E-2</v>
      </c>
      <c r="G8" s="20">
        <v>5.8749999999999997E-2</v>
      </c>
      <c r="H8" s="2">
        <f t="shared" si="8"/>
        <v>7.6999999999999291E-4</v>
      </c>
      <c r="I8" s="3">
        <f t="shared" si="9"/>
        <v>4.269999999999996E-3</v>
      </c>
      <c r="J8" s="3">
        <f t="shared" si="10"/>
        <v>6.2199999999999894E-3</v>
      </c>
      <c r="K8" s="4">
        <f t="shared" si="11"/>
        <v>7.8499999999999959E-3</v>
      </c>
      <c r="L8" s="2">
        <f t="shared" si="12"/>
        <v>48.124999999999559</v>
      </c>
      <c r="M8" s="3">
        <f t="shared" si="13"/>
        <v>266.87499999999977</v>
      </c>
      <c r="N8" s="3">
        <f t="shared" si="14"/>
        <v>388.74999999999932</v>
      </c>
      <c r="O8" s="4">
        <f t="shared" si="15"/>
        <v>490.62499999999972</v>
      </c>
      <c r="P8" s="38">
        <f t="shared" si="16"/>
        <v>572.0312499999992</v>
      </c>
    </row>
    <row r="9" spans="1:16" s="15" customFormat="1" ht="20.100000000000001" customHeight="1" x14ac:dyDescent="0.2">
      <c r="B9" s="41">
        <v>40</v>
      </c>
      <c r="C9" s="2">
        <v>0.15229999999999999</v>
      </c>
      <c r="D9" s="2">
        <v>0.12731999999999999</v>
      </c>
      <c r="E9" s="3">
        <v>5.9119999999999999E-2</v>
      </c>
      <c r="F9" s="3">
        <v>6.9089999999999999E-2</v>
      </c>
      <c r="G9" s="4">
        <v>5.808E-2</v>
      </c>
      <c r="H9" s="2">
        <f t="shared" si="8"/>
        <v>1.2800000000000034E-3</v>
      </c>
      <c r="I9" s="3">
        <f t="shared" si="9"/>
        <v>4.479999999999984E-3</v>
      </c>
      <c r="J9" s="3">
        <f t="shared" si="10"/>
        <v>6.509999999999988E-3</v>
      </c>
      <c r="K9" s="4">
        <f t="shared" si="11"/>
        <v>8.3199999999999941E-3</v>
      </c>
      <c r="L9" s="2">
        <f t="shared" si="12"/>
        <v>80.000000000000213</v>
      </c>
      <c r="M9" s="3">
        <f t="shared" si="13"/>
        <v>279.99999999999898</v>
      </c>
      <c r="N9" s="3">
        <f t="shared" si="14"/>
        <v>406.87499999999926</v>
      </c>
      <c r="O9" s="4">
        <f t="shared" si="15"/>
        <v>519.99999999999966</v>
      </c>
      <c r="P9" s="38">
        <f t="shared" si="16"/>
        <v>595.15624999999909</v>
      </c>
    </row>
    <row r="10" spans="1:16" s="15" customFormat="1" ht="20.100000000000001" customHeight="1" x14ac:dyDescent="0.2">
      <c r="B10" s="41">
        <v>43</v>
      </c>
      <c r="C10" s="1">
        <v>0.15279999999999999</v>
      </c>
      <c r="D10" s="2">
        <v>0.12659999999999999</v>
      </c>
      <c r="E10" s="3">
        <v>5.8700000000000002E-2</v>
      </c>
      <c r="F10" s="3">
        <v>6.8599999999999994E-2</v>
      </c>
      <c r="G10" s="4">
        <v>5.74E-2</v>
      </c>
      <c r="H10" s="2">
        <f t="shared" si="8"/>
        <v>2.5000000000000022E-3</v>
      </c>
      <c r="I10" s="3">
        <f t="shared" si="9"/>
        <v>5.3999999999999881E-3</v>
      </c>
      <c r="J10" s="3">
        <f t="shared" si="10"/>
        <v>7.4999999999999928E-3</v>
      </c>
      <c r="K10" s="4">
        <f t="shared" si="11"/>
        <v>9.4999999999999807E-3</v>
      </c>
      <c r="L10" s="2">
        <f t="shared" si="12"/>
        <v>156.25000000000014</v>
      </c>
      <c r="M10" s="3">
        <f t="shared" si="13"/>
        <v>337.49999999999926</v>
      </c>
      <c r="N10" s="3">
        <f t="shared" si="14"/>
        <v>468.74999999999955</v>
      </c>
      <c r="O10" s="4">
        <f t="shared" si="15"/>
        <v>593.74999999999875</v>
      </c>
      <c r="P10" s="38">
        <f t="shared" si="16"/>
        <v>662.49999999999909</v>
      </c>
    </row>
    <row r="11" spans="1:16" s="15" customFormat="1" ht="20.100000000000001" customHeight="1" x14ac:dyDescent="0.2">
      <c r="B11" s="41">
        <v>46</v>
      </c>
      <c r="C11" s="1">
        <v>0.155</v>
      </c>
      <c r="D11" s="2">
        <v>0.12690000000000001</v>
      </c>
      <c r="E11" s="3">
        <v>5.9400000000000001E-2</v>
      </c>
      <c r="F11" s="3">
        <v>7.3499999999999996E-2</v>
      </c>
      <c r="G11" s="4">
        <v>5.8700000000000002E-2</v>
      </c>
      <c r="H11" s="2">
        <f t="shared" si="8"/>
        <v>4.3999999999999873E-3</v>
      </c>
      <c r="I11" s="3">
        <f t="shared" si="9"/>
        <v>6.8999999999999895E-3</v>
      </c>
      <c r="J11" s="3">
        <f t="shared" si="10"/>
        <v>4.7999999999999987E-3</v>
      </c>
      <c r="K11" s="4">
        <f t="shared" si="11"/>
        <v>1.0399999999999993E-2</v>
      </c>
      <c r="L11" s="2">
        <f t="shared" si="12"/>
        <v>274.9999999999992</v>
      </c>
      <c r="M11" s="3">
        <f t="shared" si="13"/>
        <v>431.24999999999932</v>
      </c>
      <c r="N11" s="3">
        <f t="shared" si="14"/>
        <v>299.99999999999994</v>
      </c>
      <c r="O11" s="4">
        <f t="shared" si="15"/>
        <v>649.99999999999955</v>
      </c>
      <c r="P11" s="38">
        <f t="shared" si="16"/>
        <v>687.49999999999909</v>
      </c>
    </row>
    <row r="12" spans="1:16" s="15" customFormat="1" ht="20.100000000000001" customHeight="1" x14ac:dyDescent="0.2">
      <c r="B12" s="41">
        <v>49</v>
      </c>
      <c r="C12" s="2">
        <v>0.154</v>
      </c>
      <c r="D12" s="2">
        <v>0.12705</v>
      </c>
      <c r="E12" s="3">
        <v>5.9450000000000003E-2</v>
      </c>
      <c r="F12" s="3">
        <v>7.0699999999999999E-2</v>
      </c>
      <c r="G12" s="4">
        <v>5.8349999999999999E-2</v>
      </c>
      <c r="H12" s="2">
        <f t="shared" si="8"/>
        <v>3.2500000000000029E-3</v>
      </c>
      <c r="I12" s="3">
        <f t="shared" si="9"/>
        <v>5.8499999999999941E-3</v>
      </c>
      <c r="J12" s="3">
        <f t="shared" si="10"/>
        <v>6.5999999999999948E-3</v>
      </c>
      <c r="K12" s="4">
        <f t="shared" si="11"/>
        <v>9.7499999999999948E-3</v>
      </c>
      <c r="L12" s="2">
        <f t="shared" si="12"/>
        <v>203.12500000000017</v>
      </c>
      <c r="M12" s="3">
        <f t="shared" si="13"/>
        <v>365.62499999999966</v>
      </c>
      <c r="N12" s="3">
        <f t="shared" si="14"/>
        <v>412.49999999999966</v>
      </c>
      <c r="O12" s="4">
        <f t="shared" si="15"/>
        <v>609.37499999999966</v>
      </c>
      <c r="P12" s="38">
        <f t="shared" si="16"/>
        <v>671.09374999999932</v>
      </c>
    </row>
    <row r="13" spans="1:16" s="15" customFormat="1" ht="20.100000000000001" customHeight="1" x14ac:dyDescent="0.2">
      <c r="B13" s="41">
        <v>52</v>
      </c>
      <c r="C13" s="1">
        <v>0.15379999999999999</v>
      </c>
      <c r="D13" s="2">
        <v>0.12720000000000001</v>
      </c>
      <c r="E13" s="3">
        <v>5.9499999999999997E-2</v>
      </c>
      <c r="F13" s="3">
        <v>6.7900000000000002E-2</v>
      </c>
      <c r="G13" s="4">
        <v>5.8000000000000003E-2</v>
      </c>
      <c r="H13" s="2">
        <f t="shared" si="8"/>
        <v>2.8999999999999859E-3</v>
      </c>
      <c r="I13" s="3">
        <f t="shared" si="9"/>
        <v>5.5999999999999939E-3</v>
      </c>
      <c r="J13" s="3">
        <f t="shared" si="10"/>
        <v>9.199999999999986E-3</v>
      </c>
      <c r="K13" s="4">
        <f t="shared" si="11"/>
        <v>9.8999999999999921E-3</v>
      </c>
      <c r="L13" s="2">
        <f t="shared" si="12"/>
        <v>181.24999999999912</v>
      </c>
      <c r="M13" s="3">
        <f t="shared" si="13"/>
        <v>349.9999999999996</v>
      </c>
      <c r="N13" s="3">
        <f t="shared" si="14"/>
        <v>574.99999999999909</v>
      </c>
      <c r="O13" s="4">
        <f t="shared" si="15"/>
        <v>618.74999999999955</v>
      </c>
      <c r="P13" s="38">
        <f t="shared" si="16"/>
        <v>704.68749999999886</v>
      </c>
    </row>
    <row r="14" spans="1:16" s="15" customFormat="1" ht="20.100000000000001" customHeight="1" thickBot="1" x14ac:dyDescent="0.25">
      <c r="B14" s="42">
        <v>56</v>
      </c>
      <c r="C14" s="37">
        <v>0.16539999999999999</v>
      </c>
      <c r="D14" s="6">
        <v>0.13800000000000001</v>
      </c>
      <c r="E14" s="7">
        <v>6.8500000000000005E-2</v>
      </c>
      <c r="F14" s="7">
        <v>7.9600000000000004E-2</v>
      </c>
      <c r="G14" s="8">
        <v>7.2599999999999998E-2</v>
      </c>
      <c r="H14" s="6">
        <f t="shared" si="8"/>
        <v>3.6999999999999811E-3</v>
      </c>
      <c r="I14" s="7">
        <f t="shared" si="9"/>
        <v>8.1999999999999851E-3</v>
      </c>
      <c r="J14" s="7">
        <f t="shared" si="10"/>
        <v>9.0999999999999831E-3</v>
      </c>
      <c r="K14" s="8">
        <f t="shared" si="11"/>
        <v>6.8999999999999895E-3</v>
      </c>
      <c r="L14" s="6">
        <f t="shared" si="12"/>
        <v>231.24999999999881</v>
      </c>
      <c r="M14" s="7">
        <f t="shared" si="13"/>
        <v>512.49999999999909</v>
      </c>
      <c r="N14" s="7">
        <f t="shared" si="14"/>
        <v>568.74999999999898</v>
      </c>
      <c r="O14" s="8">
        <f t="shared" si="15"/>
        <v>431.24999999999932</v>
      </c>
      <c r="P14" s="39">
        <f t="shared" si="16"/>
        <v>709.37499999999864</v>
      </c>
    </row>
    <row r="15" spans="1:16" ht="20.100000000000001" customHeight="1" x14ac:dyDescent="0.2">
      <c r="C15" s="15"/>
      <c r="D15" s="15"/>
      <c r="E15" s="15"/>
      <c r="F15" s="15"/>
      <c r="G15" s="15"/>
    </row>
  </sheetData>
  <mergeCells count="5">
    <mergeCell ref="B2:B3"/>
    <mergeCell ref="C2:C3"/>
    <mergeCell ref="L2:O2"/>
    <mergeCell ref="H2:K2"/>
    <mergeCell ref="D2:G2"/>
  </mergeCell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7"/>
  <sheetViews>
    <sheetView topLeftCell="H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1">
        <v>0.1565</v>
      </c>
      <c r="D4" s="2">
        <v>8.4699999999999998E-2</v>
      </c>
      <c r="E4" s="3">
        <v>2.3800000000000002E-2</v>
      </c>
      <c r="F4" s="3">
        <v>0.16320000000000001</v>
      </c>
      <c r="G4" s="4">
        <v>0.1716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1">
        <v>0.1512</v>
      </c>
      <c r="D5" s="2">
        <v>8.4199999999999997E-2</v>
      </c>
      <c r="E5" s="3">
        <v>2.3E-2</v>
      </c>
      <c r="F5" s="3">
        <v>0.16270000000000001</v>
      </c>
      <c r="G5" s="4">
        <v>0.1711</v>
      </c>
      <c r="H5" s="2">
        <f t="shared" ref="H5" si="0">ABS((D5-$C5)-($D$4-$C$4))</f>
        <v>4.7999999999999987E-3</v>
      </c>
      <c r="I5" s="3">
        <f t="shared" ref="I5" si="1">ABS((E5-$C5)-($E$4-$C$4))</f>
        <v>4.4999999999999762E-3</v>
      </c>
      <c r="J5" s="3">
        <f t="shared" ref="J5" si="2">ABS((F5-$C5)-($F$4-$C$4))</f>
        <v>4.7999999999999987E-3</v>
      </c>
      <c r="K5" s="4">
        <f t="shared" ref="K5" si="3">ABS((G5-$C5)-($G$4-$C$4))</f>
        <v>4.7999999999999987E-3</v>
      </c>
      <c r="L5" s="2">
        <f t="shared" ref="L5" si="4">(H5/16)*10^6</f>
        <v>299.99999999999994</v>
      </c>
      <c r="M5" s="3">
        <f t="shared" ref="M5" si="5">(I5/16)*10^6</f>
        <v>281.24999999999852</v>
      </c>
      <c r="N5" s="3">
        <f t="shared" ref="N5" si="6">(J5/16)*10^6</f>
        <v>299.99999999999994</v>
      </c>
      <c r="O5" s="4">
        <f t="shared" ref="O5" si="7">(K5/16)*10^6</f>
        <v>299.99999999999994</v>
      </c>
      <c r="P5" s="38">
        <f>AVERAGE(L5:O5)</f>
        <v>295.3124999999996</v>
      </c>
    </row>
    <row r="6" spans="1:16" ht="20.100000000000001" customHeight="1" x14ac:dyDescent="0.2">
      <c r="A6" s="15"/>
      <c r="B6" s="41">
        <v>31</v>
      </c>
      <c r="C6" s="2">
        <v>0.156</v>
      </c>
      <c r="D6" s="2">
        <v>8.3400000000000002E-2</v>
      </c>
      <c r="E6" s="3">
        <v>2.18E-2</v>
      </c>
      <c r="F6" s="3">
        <v>0.161</v>
      </c>
      <c r="G6" s="4">
        <v>0.1696</v>
      </c>
      <c r="H6" s="2">
        <f t="shared" ref="H6:H14" si="8">ABS((D6-$C6)-($D$4-$C$4))</f>
        <v>7.9999999999999516E-4</v>
      </c>
      <c r="I6" s="3">
        <f t="shared" ref="I6:I14" si="9">ABS((E6-$C6)-($E$4-$C$4))</f>
        <v>1.5000000000000013E-3</v>
      </c>
      <c r="J6" s="3">
        <f t="shared" ref="J6:J14" si="10">ABS((F6-$C6)-($F$4-$C$4))</f>
        <v>1.7000000000000071E-3</v>
      </c>
      <c r="K6" s="4">
        <f t="shared" ref="K6:K14" si="11">ABS((G6-$C6)-($G$4-$C$4))</f>
        <v>1.5000000000000013E-3</v>
      </c>
      <c r="L6" s="2">
        <f t="shared" ref="L6:L14" si="12">(H6/16)*10^6</f>
        <v>49.999999999999694</v>
      </c>
      <c r="M6" s="3">
        <f t="shared" ref="M6:M14" si="13">(I6/16)*10^6</f>
        <v>93.750000000000085</v>
      </c>
      <c r="N6" s="3">
        <f t="shared" ref="N6:N14" si="14">(J6/16)*10^6</f>
        <v>106.25000000000044</v>
      </c>
      <c r="O6" s="4">
        <f t="shared" ref="O6:O14" si="15">(K6/16)*10^6</f>
        <v>93.750000000000085</v>
      </c>
      <c r="P6" s="38">
        <f>AVERAGE(L6:O6)+P$5</f>
        <v>381.24999999999966</v>
      </c>
    </row>
    <row r="7" spans="1:16" ht="20.100000000000001" customHeight="1" x14ac:dyDescent="0.2">
      <c r="A7" s="15"/>
      <c r="B7" s="41">
        <v>34</v>
      </c>
      <c r="C7" s="1">
        <v>0.15459999999999999</v>
      </c>
      <c r="D7" s="2">
        <v>8.2100000000000006E-2</v>
      </c>
      <c r="E7" s="3">
        <v>1.9800000000000002E-2</v>
      </c>
      <c r="F7" s="3">
        <v>0.15870000000000001</v>
      </c>
      <c r="G7" s="4">
        <v>0.16750000000000001</v>
      </c>
      <c r="H7" s="2">
        <f t="shared" si="8"/>
        <v>6.9999999999997842E-4</v>
      </c>
      <c r="I7" s="3">
        <f t="shared" si="9"/>
        <v>2.0999999999999908E-3</v>
      </c>
      <c r="J7" s="3">
        <f t="shared" si="10"/>
        <v>2.5999999999999912E-3</v>
      </c>
      <c r="K7" s="4">
        <f t="shared" si="11"/>
        <v>2.1999999999999797E-3</v>
      </c>
      <c r="L7" s="2">
        <f t="shared" si="12"/>
        <v>43.74999999999865</v>
      </c>
      <c r="M7" s="3">
        <f t="shared" si="13"/>
        <v>131.24999999999943</v>
      </c>
      <c r="N7" s="3">
        <f t="shared" si="14"/>
        <v>162.49999999999946</v>
      </c>
      <c r="O7" s="4">
        <f t="shared" si="15"/>
        <v>137.49999999999872</v>
      </c>
      <c r="P7" s="38">
        <f t="shared" ref="P7:P14" si="16">AVERAGE(L7:O7)+P$5</f>
        <v>414.06249999999864</v>
      </c>
    </row>
    <row r="8" spans="1:16" ht="20.100000000000001" customHeight="1" x14ac:dyDescent="0.2">
      <c r="A8" s="15"/>
      <c r="B8" s="41">
        <v>37</v>
      </c>
      <c r="C8" s="2">
        <v>0.15629999999999999</v>
      </c>
      <c r="D8" s="2">
        <v>8.3000000000000004E-2</v>
      </c>
      <c r="E8" s="3">
        <v>2.01E-2</v>
      </c>
      <c r="F8" s="3">
        <v>0.15909999999999999</v>
      </c>
      <c r="G8" s="4">
        <v>0.16800000000000001</v>
      </c>
      <c r="H8" s="2">
        <f t="shared" si="8"/>
        <v>1.4999999999999875E-3</v>
      </c>
      <c r="I8" s="3">
        <f t="shared" si="9"/>
        <v>3.5000000000000031E-3</v>
      </c>
      <c r="J8" s="3">
        <f t="shared" si="10"/>
        <v>3.9000000000000146E-3</v>
      </c>
      <c r="K8" s="4">
        <f t="shared" si="11"/>
        <v>3.3999999999999864E-3</v>
      </c>
      <c r="L8" s="2">
        <f t="shared" si="12"/>
        <v>93.749999999999218</v>
      </c>
      <c r="M8" s="3">
        <f t="shared" si="13"/>
        <v>218.7500000000002</v>
      </c>
      <c r="N8" s="3">
        <f t="shared" si="14"/>
        <v>243.75000000000091</v>
      </c>
      <c r="O8" s="4">
        <f t="shared" si="15"/>
        <v>212.49999999999915</v>
      </c>
      <c r="P8" s="38">
        <f t="shared" si="16"/>
        <v>487.49999999999949</v>
      </c>
    </row>
    <row r="9" spans="1:16" ht="20.100000000000001" customHeight="1" x14ac:dyDescent="0.2">
      <c r="A9" s="15"/>
      <c r="B9" s="41">
        <v>40</v>
      </c>
      <c r="C9" s="1">
        <v>0.15809999999999999</v>
      </c>
      <c r="D9" s="2">
        <v>8.3900000000000002E-2</v>
      </c>
      <c r="E9" s="3">
        <v>2.0299999999999999E-2</v>
      </c>
      <c r="F9" s="3">
        <v>0.15939999999999999</v>
      </c>
      <c r="G9" s="4">
        <v>0.16839999999999999</v>
      </c>
      <c r="H9" s="2">
        <f t="shared" si="8"/>
        <v>2.3999999999999855E-3</v>
      </c>
      <c r="I9" s="3">
        <f t="shared" si="9"/>
        <v>5.0999999999999934E-3</v>
      </c>
      <c r="J9" s="3">
        <f t="shared" si="10"/>
        <v>5.4000000000000159E-3</v>
      </c>
      <c r="K9" s="4">
        <f t="shared" si="11"/>
        <v>4.7999999999999987E-3</v>
      </c>
      <c r="L9" s="2">
        <f t="shared" si="12"/>
        <v>149.99999999999909</v>
      </c>
      <c r="M9" s="3">
        <f t="shared" si="13"/>
        <v>318.7499999999996</v>
      </c>
      <c r="N9" s="3">
        <f t="shared" si="14"/>
        <v>337.50000000000097</v>
      </c>
      <c r="O9" s="4">
        <f t="shared" si="15"/>
        <v>299.99999999999994</v>
      </c>
      <c r="P9" s="38">
        <f t="shared" si="16"/>
        <v>571.87499999999955</v>
      </c>
    </row>
    <row r="10" spans="1:16" ht="20.100000000000001" customHeight="1" x14ac:dyDescent="0.2">
      <c r="A10" s="15"/>
      <c r="B10" s="41">
        <v>43</v>
      </c>
      <c r="C10" s="2">
        <v>0.1573</v>
      </c>
      <c r="D10" s="2">
        <v>8.2699999999999996E-2</v>
      </c>
      <c r="E10" s="3">
        <v>1.9800000000000002E-2</v>
      </c>
      <c r="F10" s="3">
        <v>0.159</v>
      </c>
      <c r="G10" s="4">
        <v>0.16819999999999999</v>
      </c>
      <c r="H10" s="2">
        <f t="shared" si="8"/>
        <v>2.7999999999999969E-3</v>
      </c>
      <c r="I10" s="3">
        <f t="shared" si="9"/>
        <v>4.7999999999999987E-3</v>
      </c>
      <c r="J10" s="3">
        <f t="shared" si="10"/>
        <v>5.0000000000000044E-3</v>
      </c>
      <c r="K10" s="4">
        <f t="shared" si="11"/>
        <v>4.2000000000000093E-3</v>
      </c>
      <c r="L10" s="2">
        <f t="shared" si="12"/>
        <v>174.9999999999998</v>
      </c>
      <c r="M10" s="3">
        <f t="shared" si="13"/>
        <v>299.99999999999994</v>
      </c>
      <c r="N10" s="3">
        <f t="shared" si="14"/>
        <v>312.50000000000028</v>
      </c>
      <c r="O10" s="4">
        <f t="shared" si="15"/>
        <v>262.50000000000057</v>
      </c>
      <c r="P10" s="38">
        <f t="shared" si="16"/>
        <v>557.81249999999977</v>
      </c>
    </row>
    <row r="11" spans="1:16" ht="20.100000000000001" customHeight="1" x14ac:dyDescent="0.2">
      <c r="A11" s="15"/>
      <c r="B11" s="41">
        <v>46</v>
      </c>
      <c r="C11" s="1">
        <v>0.15709999999999999</v>
      </c>
      <c r="D11" s="2">
        <v>8.1500000000000003E-2</v>
      </c>
      <c r="E11" s="3">
        <v>1.9199999999999998E-2</v>
      </c>
      <c r="F11" s="3">
        <v>0.1585</v>
      </c>
      <c r="G11" s="4">
        <v>0.16789999999999999</v>
      </c>
      <c r="H11" s="2">
        <f t="shared" si="8"/>
        <v>3.7999999999999839E-3</v>
      </c>
      <c r="I11" s="3">
        <f t="shared" si="9"/>
        <v>5.2000000000000102E-3</v>
      </c>
      <c r="J11" s="3">
        <f t="shared" si="10"/>
        <v>5.2999999999999992E-3</v>
      </c>
      <c r="K11" s="4">
        <f t="shared" si="11"/>
        <v>4.2999999999999983E-3</v>
      </c>
      <c r="L11" s="2">
        <f t="shared" si="12"/>
        <v>237.49999999999901</v>
      </c>
      <c r="M11" s="3">
        <f t="shared" si="13"/>
        <v>325.00000000000063</v>
      </c>
      <c r="N11" s="3">
        <f t="shared" si="14"/>
        <v>331.24999999999994</v>
      </c>
      <c r="O11" s="4">
        <f t="shared" si="15"/>
        <v>268.74999999999989</v>
      </c>
      <c r="P11" s="38">
        <f t="shared" si="16"/>
        <v>585.93749999999955</v>
      </c>
    </row>
    <row r="12" spans="1:16" ht="20.100000000000001" customHeight="1" x14ac:dyDescent="0.2">
      <c r="A12" s="15"/>
      <c r="B12" s="41">
        <v>49</v>
      </c>
      <c r="C12" s="1">
        <v>0.15340000000000001</v>
      </c>
      <c r="D12" s="2">
        <v>8.7800000000000003E-2</v>
      </c>
      <c r="E12" s="3">
        <v>2.5999999999999999E-2</v>
      </c>
      <c r="F12" s="3">
        <v>0.16470000000000001</v>
      </c>
      <c r="G12" s="4">
        <v>0.1744</v>
      </c>
      <c r="H12" s="2">
        <f t="shared" si="8"/>
        <v>6.1999999999999972E-3</v>
      </c>
      <c r="I12" s="3">
        <f t="shared" si="9"/>
        <v>5.2999999999999714E-3</v>
      </c>
      <c r="J12" s="3">
        <f t="shared" si="10"/>
        <v>4.599999999999993E-3</v>
      </c>
      <c r="K12" s="4">
        <f t="shared" si="11"/>
        <v>5.8999999999999886E-3</v>
      </c>
      <c r="L12" s="2">
        <f t="shared" si="12"/>
        <v>387.49999999999983</v>
      </c>
      <c r="M12" s="3">
        <f t="shared" si="13"/>
        <v>331.24999999999824</v>
      </c>
      <c r="N12" s="3">
        <f t="shared" si="14"/>
        <v>287.49999999999955</v>
      </c>
      <c r="O12" s="4">
        <f t="shared" si="15"/>
        <v>368.74999999999926</v>
      </c>
      <c r="P12" s="38">
        <f t="shared" si="16"/>
        <v>639.06249999999886</v>
      </c>
    </row>
    <row r="13" spans="1:16" ht="20.100000000000001" customHeight="1" x14ac:dyDescent="0.2">
      <c r="A13" s="15"/>
      <c r="B13" s="41">
        <v>52</v>
      </c>
      <c r="C13" s="1">
        <v>0.15820000000000001</v>
      </c>
      <c r="D13" s="2">
        <v>8.3299999999999999E-2</v>
      </c>
      <c r="E13" s="3">
        <v>2.0799999999999999E-2</v>
      </c>
      <c r="F13" s="3">
        <v>0.16009999999999999</v>
      </c>
      <c r="G13" s="4">
        <v>0.16300000000000001</v>
      </c>
      <c r="H13" s="2">
        <f t="shared" si="8"/>
        <v>3.1000000000000055E-3</v>
      </c>
      <c r="I13" s="3">
        <f t="shared" si="9"/>
        <v>4.7000000000000375E-3</v>
      </c>
      <c r="J13" s="3">
        <f t="shared" si="10"/>
        <v>4.8000000000000265E-3</v>
      </c>
      <c r="K13" s="4">
        <f t="shared" si="11"/>
        <v>1.0300000000000004E-2</v>
      </c>
      <c r="L13" s="2">
        <f t="shared" si="12"/>
        <v>193.75000000000034</v>
      </c>
      <c r="M13" s="3">
        <f t="shared" si="13"/>
        <v>293.75000000000233</v>
      </c>
      <c r="N13" s="3">
        <f t="shared" si="14"/>
        <v>300.00000000000165</v>
      </c>
      <c r="O13" s="4">
        <f t="shared" si="15"/>
        <v>643.75000000000023</v>
      </c>
      <c r="P13" s="38">
        <f t="shared" si="16"/>
        <v>653.12500000000068</v>
      </c>
    </row>
    <row r="14" spans="1:16" ht="20.100000000000001" customHeight="1" thickBot="1" x14ac:dyDescent="0.25">
      <c r="A14" s="15"/>
      <c r="B14" s="42">
        <v>56</v>
      </c>
      <c r="C14" s="13">
        <v>0.14810000000000001</v>
      </c>
      <c r="D14" s="6">
        <v>8.3099999999999993E-2</v>
      </c>
      <c r="E14" s="7">
        <v>2.0799999999999999E-2</v>
      </c>
      <c r="F14" s="7">
        <v>0.15579999999999999</v>
      </c>
      <c r="G14" s="8">
        <v>0.17430000000000001</v>
      </c>
      <c r="H14" s="6">
        <f t="shared" si="8"/>
        <v>6.7999999999999866E-3</v>
      </c>
      <c r="I14" s="7">
        <f t="shared" si="9"/>
        <v>5.3999999999999604E-3</v>
      </c>
      <c r="J14" s="7">
        <f t="shared" si="10"/>
        <v>9.9999999999997313E-4</v>
      </c>
      <c r="K14" s="8">
        <f t="shared" si="11"/>
        <v>1.1099999999999999E-2</v>
      </c>
      <c r="L14" s="6">
        <f t="shared" si="12"/>
        <v>424.99999999999915</v>
      </c>
      <c r="M14" s="7">
        <f t="shared" si="13"/>
        <v>337.4999999999975</v>
      </c>
      <c r="N14" s="7">
        <f t="shared" si="14"/>
        <v>62.499999999998323</v>
      </c>
      <c r="O14" s="8">
        <f t="shared" si="15"/>
        <v>693.74999999999989</v>
      </c>
      <c r="P14" s="39">
        <f t="shared" si="16"/>
        <v>674.99999999999829</v>
      </c>
    </row>
    <row r="15" spans="1:16" ht="20.100000000000001" customHeight="1" x14ac:dyDescent="0.2">
      <c r="C15" s="15"/>
      <c r="D15" s="15"/>
      <c r="E15" s="15"/>
      <c r="F15" s="15"/>
      <c r="G15" s="15"/>
    </row>
    <row r="16" spans="1:16" ht="20.100000000000001" customHeight="1" x14ac:dyDescent="0.2">
      <c r="C16" s="15"/>
      <c r="D16" s="15"/>
      <c r="E16" s="15"/>
      <c r="F16" s="15"/>
      <c r="G16" s="15"/>
      <c r="P16" s="59"/>
    </row>
    <row r="17" spans="16:16" ht="20.100000000000001" customHeight="1" x14ac:dyDescent="0.2">
      <c r="P17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18"/>
  <sheetViews>
    <sheetView topLeftCell="G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1">
        <v>0.15659999999999999</v>
      </c>
      <c r="D4" s="2">
        <v>3.7499999999999999E-2</v>
      </c>
      <c r="E4" s="3">
        <v>7.3099999999999998E-2</v>
      </c>
      <c r="F4" s="3">
        <v>9.2499999999999999E-2</v>
      </c>
      <c r="G4" s="4">
        <v>2.3099999999999999E-2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1">
        <v>0.15129999999999999</v>
      </c>
      <c r="D5" s="2">
        <v>3.5700000000000003E-2</v>
      </c>
      <c r="E5" s="3">
        <v>7.2800000000000004E-2</v>
      </c>
      <c r="F5" s="3">
        <v>9.2100000000000001E-2</v>
      </c>
      <c r="G5" s="4">
        <v>2.2599999999999999E-2</v>
      </c>
      <c r="H5" s="2">
        <f t="shared" ref="H5" si="0">ABS((D5-$C5)-($D$4-$C$4))</f>
        <v>3.5000000000000031E-3</v>
      </c>
      <c r="I5" s="3">
        <f t="shared" ref="I5" si="1">ABS((E5-$C5)-($E$4-$C$4))</f>
        <v>5.0000000000000044E-3</v>
      </c>
      <c r="J5" s="3">
        <f t="shared" ref="J5" si="2">ABS((F5-$C5)-($F$4-$C$4))</f>
        <v>4.9000000000000016E-3</v>
      </c>
      <c r="K5" s="4">
        <f t="shared" ref="K5" si="3">ABS((G5-$C5)-($G$4-$C$4))</f>
        <v>4.7999999999999987E-3</v>
      </c>
      <c r="L5" s="2">
        <f t="shared" ref="L5" si="4">(H5/16)*10^6</f>
        <v>218.7500000000002</v>
      </c>
      <c r="M5" s="3">
        <f t="shared" ref="M5" si="5">(I5/16)*10^6</f>
        <v>312.50000000000028</v>
      </c>
      <c r="N5" s="3">
        <f t="shared" ref="N5" si="6">(J5/16)*10^6</f>
        <v>306.25000000000011</v>
      </c>
      <c r="O5" s="4">
        <f t="shared" ref="O5" si="7">(K5/16)*10^6</f>
        <v>299.99999999999994</v>
      </c>
      <c r="P5" s="38">
        <f>AVERAGE(L5:O5)</f>
        <v>284.37500000000011</v>
      </c>
    </row>
    <row r="6" spans="1:16" ht="20.100000000000001" customHeight="1" x14ac:dyDescent="0.2">
      <c r="A6" s="15"/>
      <c r="B6" s="41">
        <v>31</v>
      </c>
      <c r="C6" s="1">
        <v>0.15709999999999999</v>
      </c>
      <c r="D6" s="2">
        <v>3.2599999999999997E-2</v>
      </c>
      <c r="E6" s="3">
        <v>7.3300000000000004E-2</v>
      </c>
      <c r="F6" s="3">
        <v>9.2999999999999999E-2</v>
      </c>
      <c r="G6" s="4">
        <v>2.35E-2</v>
      </c>
      <c r="H6" s="2">
        <f t="shared" ref="H6:H14" si="8">ABS((D6-$C6)-($D$4-$C$4))</f>
        <v>5.4000000000000159E-3</v>
      </c>
      <c r="I6" s="3">
        <f t="shared" ref="I6:I14" si="9">ABS((E6-$C6)-($E$4-$C$4))</f>
        <v>2.9999999999999472E-4</v>
      </c>
      <c r="J6" s="3">
        <f t="shared" ref="J6:J14" si="10">ABS((F6-$C6)-($F$4-$C$4))</f>
        <v>0</v>
      </c>
      <c r="K6" s="4">
        <f t="shared" ref="K6:K14" si="11">ABS((G6-$C6)-($G$4-$C$4))</f>
        <v>1.0000000000001674E-4</v>
      </c>
      <c r="L6" s="2">
        <f t="shared" ref="L6:L14" si="12">(H6/16)*10^6</f>
        <v>337.50000000000097</v>
      </c>
      <c r="M6" s="3">
        <f t="shared" ref="M6:M14" si="13">(I6/16)*10^6</f>
        <v>18.74999999999967</v>
      </c>
      <c r="N6" s="3">
        <f t="shared" ref="N6:N14" si="14">(J6/16)*10^6</f>
        <v>0</v>
      </c>
      <c r="O6" s="4">
        <f t="shared" ref="O6:O14" si="15">(K6/16)*10^6</f>
        <v>6.2500000000010463</v>
      </c>
      <c r="P6" s="38">
        <f>AVERAGE(L6:O6)+P$5</f>
        <v>375.00000000000051</v>
      </c>
    </row>
    <row r="7" spans="1:16" ht="20.100000000000001" customHeight="1" x14ac:dyDescent="0.2">
      <c r="A7" s="15"/>
      <c r="B7" s="41">
        <v>34</v>
      </c>
      <c r="C7" s="2">
        <v>0.1555</v>
      </c>
      <c r="D7" s="2">
        <v>3.2300000000000002E-2</v>
      </c>
      <c r="E7" s="3">
        <v>7.3099999999999998E-2</v>
      </c>
      <c r="F7" s="3">
        <v>9.2799999999999994E-2</v>
      </c>
      <c r="G7" s="4">
        <v>2.3300000000000001E-2</v>
      </c>
      <c r="H7" s="2">
        <f t="shared" si="8"/>
        <v>4.1000000000000203E-3</v>
      </c>
      <c r="I7" s="3">
        <f t="shared" si="9"/>
        <v>1.0999999999999899E-3</v>
      </c>
      <c r="J7" s="3">
        <f t="shared" si="10"/>
        <v>1.3999999999999846E-3</v>
      </c>
      <c r="K7" s="4">
        <f t="shared" si="11"/>
        <v>1.2999999999999956E-3</v>
      </c>
      <c r="L7" s="2">
        <f t="shared" si="12"/>
        <v>256.25000000000125</v>
      </c>
      <c r="M7" s="3">
        <f t="shared" si="13"/>
        <v>68.749999999999361</v>
      </c>
      <c r="N7" s="3">
        <f t="shared" si="14"/>
        <v>87.499999999999034</v>
      </c>
      <c r="O7" s="4">
        <f t="shared" si="15"/>
        <v>81.24999999999973</v>
      </c>
      <c r="P7" s="38">
        <f t="shared" ref="P7:P14" si="16">AVERAGE(L7:O7)+P$5</f>
        <v>407.81249999999994</v>
      </c>
    </row>
    <row r="8" spans="1:16" ht="20.100000000000001" customHeight="1" x14ac:dyDescent="0.2">
      <c r="A8" s="15"/>
      <c r="B8" s="41">
        <v>37</v>
      </c>
      <c r="C8" s="2">
        <v>0.15240000000000001</v>
      </c>
      <c r="D8" s="19">
        <v>3.2000000000000001E-2</v>
      </c>
      <c r="E8" s="3">
        <v>7.2999999999999995E-2</v>
      </c>
      <c r="F8" s="20">
        <v>9.2600000000000002E-2</v>
      </c>
      <c r="G8" s="20">
        <v>2.3099999999999999E-2</v>
      </c>
      <c r="H8" s="2">
        <f t="shared" si="8"/>
        <v>1.3000000000000234E-3</v>
      </c>
      <c r="I8" s="3">
        <f t="shared" si="9"/>
        <v>4.0999999999999787E-3</v>
      </c>
      <c r="J8" s="3">
        <f t="shared" si="10"/>
        <v>4.2999999999999844E-3</v>
      </c>
      <c r="K8" s="4">
        <f t="shared" si="11"/>
        <v>4.1999999999999815E-3</v>
      </c>
      <c r="L8" s="2">
        <f t="shared" si="12"/>
        <v>81.250000000001464</v>
      </c>
      <c r="M8" s="3">
        <f t="shared" si="13"/>
        <v>256.24999999999869</v>
      </c>
      <c r="N8" s="3">
        <f t="shared" si="14"/>
        <v>268.74999999999903</v>
      </c>
      <c r="O8" s="4">
        <f t="shared" si="15"/>
        <v>262.49999999999886</v>
      </c>
      <c r="P8" s="38">
        <f t="shared" si="16"/>
        <v>501.56249999999966</v>
      </c>
    </row>
    <row r="9" spans="1:16" ht="20.100000000000001" customHeight="1" x14ac:dyDescent="0.2">
      <c r="A9" s="15"/>
      <c r="B9" s="41">
        <v>40</v>
      </c>
      <c r="C9" s="2">
        <v>0.15140000000000001</v>
      </c>
      <c r="D9" s="2">
        <v>3.1699999999999999E-2</v>
      </c>
      <c r="E9" s="3">
        <v>7.2800000000000004E-2</v>
      </c>
      <c r="F9" s="3">
        <v>9.2399999999999996E-2</v>
      </c>
      <c r="G9" s="4">
        <v>2.29E-2</v>
      </c>
      <c r="H9" s="2">
        <f t="shared" si="8"/>
        <v>6.0000000000001719E-4</v>
      </c>
      <c r="I9" s="3">
        <f t="shared" si="9"/>
        <v>4.8999999999999877E-3</v>
      </c>
      <c r="J9" s="3">
        <f t="shared" si="10"/>
        <v>5.0999999999999795E-3</v>
      </c>
      <c r="K9" s="4">
        <f t="shared" si="11"/>
        <v>4.9999999999999767E-3</v>
      </c>
      <c r="L9" s="2">
        <f t="shared" si="12"/>
        <v>37.500000000001073</v>
      </c>
      <c r="M9" s="3">
        <f t="shared" si="13"/>
        <v>306.2499999999992</v>
      </c>
      <c r="N9" s="3">
        <f t="shared" si="14"/>
        <v>318.74999999999875</v>
      </c>
      <c r="O9" s="4">
        <f t="shared" si="15"/>
        <v>312.49999999999852</v>
      </c>
      <c r="P9" s="38">
        <f t="shared" si="16"/>
        <v>528.12499999999955</v>
      </c>
    </row>
    <row r="10" spans="1:16" ht="20.100000000000001" customHeight="1" x14ac:dyDescent="0.2">
      <c r="A10" s="15"/>
      <c r="B10" s="41">
        <v>43</v>
      </c>
      <c r="C10" s="1">
        <v>0.15049999999999999</v>
      </c>
      <c r="D10" s="2">
        <v>3.1300000000000001E-2</v>
      </c>
      <c r="E10" s="3">
        <v>7.2599999999999998E-2</v>
      </c>
      <c r="F10" s="3">
        <v>9.2200000000000004E-2</v>
      </c>
      <c r="G10" s="4">
        <v>2.2700000000000001E-2</v>
      </c>
      <c r="H10" s="2">
        <f t="shared" si="8"/>
        <v>1.0000000000001674E-4</v>
      </c>
      <c r="I10" s="3">
        <f t="shared" si="9"/>
        <v>5.5999999999999939E-3</v>
      </c>
      <c r="J10" s="3">
        <f t="shared" si="10"/>
        <v>5.7999999999999996E-3</v>
      </c>
      <c r="K10" s="4">
        <f t="shared" si="11"/>
        <v>5.6999999999999829E-3</v>
      </c>
      <c r="L10" s="2">
        <f t="shared" si="12"/>
        <v>6.2500000000010463</v>
      </c>
      <c r="M10" s="3">
        <f t="shared" si="13"/>
        <v>349.9999999999996</v>
      </c>
      <c r="N10" s="3">
        <f t="shared" si="14"/>
        <v>362.5</v>
      </c>
      <c r="O10" s="4">
        <f t="shared" si="15"/>
        <v>356.24999999999892</v>
      </c>
      <c r="P10" s="38">
        <f t="shared" si="16"/>
        <v>553.125</v>
      </c>
    </row>
    <row r="11" spans="1:16" ht="20.100000000000001" customHeight="1" x14ac:dyDescent="0.2">
      <c r="A11" s="15"/>
      <c r="B11" s="41">
        <v>46</v>
      </c>
      <c r="C11" s="2">
        <v>0.14979999999999999</v>
      </c>
      <c r="D11" s="19">
        <v>3.15E-2</v>
      </c>
      <c r="E11" s="21">
        <v>7.2700000000000001E-2</v>
      </c>
      <c r="F11" s="3">
        <v>9.2299999999999993E-2</v>
      </c>
      <c r="G11" s="20">
        <v>2.2800000000000001E-2</v>
      </c>
      <c r="H11" s="2">
        <f t="shared" si="8"/>
        <v>7.9999999999999516E-4</v>
      </c>
      <c r="I11" s="3">
        <f t="shared" si="9"/>
        <v>6.4000000000000029E-3</v>
      </c>
      <c r="J11" s="3">
        <f t="shared" si="10"/>
        <v>6.5999999999999948E-3</v>
      </c>
      <c r="K11" s="4">
        <f t="shared" si="11"/>
        <v>6.499999999999978E-3</v>
      </c>
      <c r="L11" s="2">
        <f t="shared" si="12"/>
        <v>49.999999999999694</v>
      </c>
      <c r="M11" s="3">
        <f t="shared" si="13"/>
        <v>400.00000000000017</v>
      </c>
      <c r="N11" s="3">
        <f t="shared" si="14"/>
        <v>412.49999999999966</v>
      </c>
      <c r="O11" s="4">
        <f t="shared" si="15"/>
        <v>406.24999999999864</v>
      </c>
      <c r="P11" s="38">
        <f t="shared" si="16"/>
        <v>601.56249999999966</v>
      </c>
    </row>
    <row r="12" spans="1:16" ht="20.100000000000001" customHeight="1" x14ac:dyDescent="0.2">
      <c r="A12" s="15"/>
      <c r="B12" s="41">
        <v>49</v>
      </c>
      <c r="C12" s="2">
        <v>0.15</v>
      </c>
      <c r="D12" s="2">
        <v>3.1899999999999998E-2</v>
      </c>
      <c r="E12" s="3">
        <v>7.2800000000000004E-2</v>
      </c>
      <c r="F12" s="3">
        <v>9.2399999999999996E-2</v>
      </c>
      <c r="G12" s="4">
        <v>2.29E-2</v>
      </c>
      <c r="H12" s="2">
        <f t="shared" si="8"/>
        <v>9.9999999999998701E-4</v>
      </c>
      <c r="I12" s="3">
        <f t="shared" si="9"/>
        <v>6.3E-3</v>
      </c>
      <c r="J12" s="3">
        <f t="shared" si="10"/>
        <v>6.4999999999999919E-3</v>
      </c>
      <c r="K12" s="4">
        <f t="shared" si="11"/>
        <v>6.399999999999989E-3</v>
      </c>
      <c r="L12" s="2">
        <f t="shared" si="12"/>
        <v>62.49999999999919</v>
      </c>
      <c r="M12" s="3">
        <f t="shared" si="13"/>
        <v>393.75</v>
      </c>
      <c r="N12" s="3">
        <f t="shared" si="14"/>
        <v>406.24999999999949</v>
      </c>
      <c r="O12" s="4">
        <f t="shared" si="15"/>
        <v>399.99999999999932</v>
      </c>
      <c r="P12" s="38">
        <f t="shared" si="16"/>
        <v>599.99999999999955</v>
      </c>
    </row>
    <row r="13" spans="1:16" ht="20.100000000000001" customHeight="1" x14ac:dyDescent="0.2">
      <c r="A13" s="15"/>
      <c r="B13" s="41">
        <v>52</v>
      </c>
      <c r="C13" s="1">
        <v>0.15</v>
      </c>
      <c r="D13" s="2">
        <v>3.2199999999999999E-2</v>
      </c>
      <c r="E13" s="3">
        <v>7.2900000000000006E-2</v>
      </c>
      <c r="F13" s="3">
        <v>9.2399999999999996E-2</v>
      </c>
      <c r="G13" s="4">
        <v>2.29E-2</v>
      </c>
      <c r="H13" s="2">
        <f t="shared" si="8"/>
        <v>1.2999999999999956E-3</v>
      </c>
      <c r="I13" s="3">
        <f t="shared" si="9"/>
        <v>6.4000000000000029E-3</v>
      </c>
      <c r="J13" s="3">
        <f t="shared" si="10"/>
        <v>6.4999999999999919E-3</v>
      </c>
      <c r="K13" s="4">
        <f t="shared" si="11"/>
        <v>6.399999999999989E-3</v>
      </c>
      <c r="L13" s="2">
        <f t="shared" si="12"/>
        <v>81.24999999999973</v>
      </c>
      <c r="M13" s="3">
        <f t="shared" si="13"/>
        <v>400.00000000000017</v>
      </c>
      <c r="N13" s="3">
        <f t="shared" si="14"/>
        <v>406.24999999999949</v>
      </c>
      <c r="O13" s="4">
        <f t="shared" si="15"/>
        <v>399.99999999999932</v>
      </c>
      <c r="P13" s="38">
        <f t="shared" si="16"/>
        <v>606.24999999999977</v>
      </c>
    </row>
    <row r="14" spans="1:16" ht="20.100000000000001" customHeight="1" thickBot="1" x14ac:dyDescent="0.25">
      <c r="A14" s="15"/>
      <c r="B14" s="42">
        <v>56</v>
      </c>
      <c r="C14" s="13">
        <v>0.14849999999999999</v>
      </c>
      <c r="D14" s="6">
        <v>3.1E-2</v>
      </c>
      <c r="E14" s="7">
        <v>7.2099999999999997E-2</v>
      </c>
      <c r="F14" s="7">
        <v>9.1499999999999998E-2</v>
      </c>
      <c r="G14" s="8">
        <v>2.2100000000000002E-2</v>
      </c>
      <c r="H14" s="6">
        <f t="shared" si="8"/>
        <v>1.5999999999999903E-3</v>
      </c>
      <c r="I14" s="7">
        <f t="shared" si="9"/>
        <v>7.0999999999999952E-3</v>
      </c>
      <c r="J14" s="7">
        <f t="shared" si="10"/>
        <v>7.0999999999999952E-3</v>
      </c>
      <c r="K14" s="8">
        <f t="shared" si="11"/>
        <v>7.0999999999999952E-3</v>
      </c>
      <c r="L14" s="6">
        <f t="shared" si="12"/>
        <v>99.999999999999389</v>
      </c>
      <c r="M14" s="7">
        <f t="shared" si="13"/>
        <v>443.74999999999972</v>
      </c>
      <c r="N14" s="7">
        <f t="shared" si="14"/>
        <v>443.74999999999972</v>
      </c>
      <c r="O14" s="8">
        <f t="shared" si="15"/>
        <v>443.74999999999972</v>
      </c>
      <c r="P14" s="39">
        <f t="shared" si="16"/>
        <v>642.18749999999977</v>
      </c>
    </row>
    <row r="15" spans="1:16" ht="20.100000000000001" customHeight="1" x14ac:dyDescent="0.2">
      <c r="C15" s="15"/>
      <c r="D15" s="15"/>
      <c r="E15" s="15"/>
      <c r="F15" s="15"/>
      <c r="G15" s="15"/>
    </row>
    <row r="16" spans="1:16" ht="20.100000000000001" customHeight="1" x14ac:dyDescent="0.2">
      <c r="C16" s="15"/>
      <c r="D16" s="15"/>
      <c r="E16" s="15"/>
      <c r="F16" s="15"/>
      <c r="G16" s="15"/>
      <c r="P16" s="59"/>
    </row>
    <row r="17" spans="3:16" ht="20.100000000000001" customHeight="1" x14ac:dyDescent="0.2">
      <c r="C17" s="15"/>
      <c r="D17" s="15"/>
      <c r="E17" s="15"/>
      <c r="F17" s="15"/>
      <c r="G17" s="15"/>
      <c r="P17" s="59"/>
    </row>
    <row r="18" spans="3:16" ht="20.100000000000001" customHeight="1" x14ac:dyDescent="0.2">
      <c r="C18" s="15"/>
      <c r="D18" s="15"/>
      <c r="E18" s="15"/>
      <c r="F18" s="15"/>
      <c r="G18" s="15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17"/>
  <sheetViews>
    <sheetView topLeftCell="G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1">
        <v>0.15140000000000001</v>
      </c>
      <c r="D4" s="2">
        <v>0.16470000000000001</v>
      </c>
      <c r="E4" s="3">
        <v>5.8299999999999998E-2</v>
      </c>
      <c r="F4" s="3">
        <v>9.3600000000000003E-2</v>
      </c>
      <c r="G4" s="4">
        <v>1.9300000000000001E-2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1">
        <v>0.14630000000000001</v>
      </c>
      <c r="D5" s="2">
        <v>0.16309999999999999</v>
      </c>
      <c r="E5" s="3">
        <v>5.7599999999999998E-2</v>
      </c>
      <c r="F5" s="3">
        <v>9.3200000000000005E-2</v>
      </c>
      <c r="G5" s="4">
        <v>1.8800000000000001E-2</v>
      </c>
      <c r="H5" s="2">
        <f t="shared" ref="H5" si="0">ABS((D5-$C5)-($D$4-$C$4))</f>
        <v>3.4999999999999754E-3</v>
      </c>
      <c r="I5" s="3">
        <f t="shared" ref="I5" si="1">ABS((E5-$C5)-($E$4-$C$4))</f>
        <v>4.4000000000000011E-3</v>
      </c>
      <c r="J5" s="3">
        <f t="shared" ref="J5" si="2">ABS((F5-$C5)-($F$4-$C$4))</f>
        <v>4.6999999999999958E-3</v>
      </c>
      <c r="K5" s="4">
        <f t="shared" ref="K5" si="3">ABS((G5-$C5)-($G$4-$C$4))</f>
        <v>4.599999999999993E-3</v>
      </c>
      <c r="L5" s="2">
        <f t="shared" ref="L5" si="4">(H5/16)*10^6</f>
        <v>218.74999999999847</v>
      </c>
      <c r="M5" s="3">
        <f t="shared" ref="M5" si="5">(I5/16)*10^6</f>
        <v>275.00000000000006</v>
      </c>
      <c r="N5" s="3">
        <f t="shared" ref="N5" si="6">(J5/16)*10^6</f>
        <v>293.74999999999972</v>
      </c>
      <c r="O5" s="4">
        <f t="shared" ref="O5" si="7">(K5/16)*10^6</f>
        <v>287.49999999999955</v>
      </c>
      <c r="P5" s="38">
        <f>AVERAGE(L5:O5)</f>
        <v>268.74999999999943</v>
      </c>
    </row>
    <row r="6" spans="1:16" ht="20.100000000000001" customHeight="1" x14ac:dyDescent="0.2">
      <c r="A6" s="15"/>
      <c r="B6" s="41">
        <v>31</v>
      </c>
      <c r="C6" s="1">
        <v>0.1532</v>
      </c>
      <c r="D6" s="2">
        <v>0.16569999999999999</v>
      </c>
      <c r="E6" s="3">
        <v>5.8900000000000001E-2</v>
      </c>
      <c r="F6" s="3">
        <v>9.3899999999999997E-2</v>
      </c>
      <c r="G6" s="4">
        <v>2.0400000000000001E-2</v>
      </c>
      <c r="H6" s="2">
        <f t="shared" ref="H6:H14" si="8">ABS((D6-$C6)-($D$4-$C$4))</f>
        <v>8.0000000000002292E-4</v>
      </c>
      <c r="I6" s="3">
        <f t="shared" ref="I6:I14" si="9">ABS((E6-$C6)-($E$4-$C$4))</f>
        <v>1.1999999999999789E-3</v>
      </c>
      <c r="J6" s="3">
        <f t="shared" ref="J6:J14" si="10">ABS((F6-$C6)-($F$4-$C$4))</f>
        <v>1.5000000000000013E-3</v>
      </c>
      <c r="K6" s="4">
        <f t="shared" ref="K6:K14" si="11">ABS((G6-$C6)-($G$4-$C$4))</f>
        <v>7.0000000000000617E-4</v>
      </c>
      <c r="L6" s="2">
        <f t="shared" ref="L6:L14" si="12">(H6/16)*10^6</f>
        <v>50.000000000001435</v>
      </c>
      <c r="M6" s="3">
        <f t="shared" ref="M6:M14" si="13">(I6/16)*10^6</f>
        <v>74.999999999998678</v>
      </c>
      <c r="N6" s="3">
        <f t="shared" ref="N6:N14" si="14">(J6/16)*10^6</f>
        <v>93.750000000000085</v>
      </c>
      <c r="O6" s="4">
        <f t="shared" ref="O6:O14" si="15">(K6/16)*10^6</f>
        <v>43.750000000000384</v>
      </c>
      <c r="P6" s="38">
        <f>AVERAGE(L6:O6)+P$5</f>
        <v>334.37499999999955</v>
      </c>
    </row>
    <row r="7" spans="1:16" ht="20.100000000000001" customHeight="1" x14ac:dyDescent="0.2">
      <c r="A7" s="15"/>
      <c r="B7" s="41">
        <v>34</v>
      </c>
      <c r="C7" s="2">
        <v>0.1545</v>
      </c>
      <c r="D7" s="19">
        <v>0.1663</v>
      </c>
      <c r="E7" s="21">
        <v>5.96E-2</v>
      </c>
      <c r="F7" s="3">
        <v>9.4700000000000006E-2</v>
      </c>
      <c r="G7" s="20">
        <v>2.1499999999999998E-2</v>
      </c>
      <c r="H7" s="2">
        <f t="shared" si="8"/>
        <v>1.5000000000000013E-3</v>
      </c>
      <c r="I7" s="3">
        <f t="shared" si="9"/>
        <v>1.7999999999999822E-3</v>
      </c>
      <c r="J7" s="3">
        <f t="shared" si="10"/>
        <v>1.9999999999999879E-3</v>
      </c>
      <c r="K7" s="4">
        <f t="shared" si="11"/>
        <v>9.000000000000119E-4</v>
      </c>
      <c r="L7" s="2">
        <f t="shared" si="12"/>
        <v>93.750000000000085</v>
      </c>
      <c r="M7" s="3">
        <f t="shared" si="13"/>
        <v>112.49999999999889</v>
      </c>
      <c r="N7" s="3">
        <f t="shared" si="14"/>
        <v>124.99999999999925</v>
      </c>
      <c r="O7" s="4">
        <f t="shared" si="15"/>
        <v>56.250000000000746</v>
      </c>
      <c r="P7" s="38">
        <f t="shared" ref="P7:P14" si="16">AVERAGE(L7:O7)+P$5</f>
        <v>365.6249999999992</v>
      </c>
    </row>
    <row r="8" spans="1:16" ht="20.100000000000001" customHeight="1" x14ac:dyDescent="0.2">
      <c r="A8" s="15"/>
      <c r="B8" s="41">
        <v>37</v>
      </c>
      <c r="C8" s="2">
        <v>0.15579999999999999</v>
      </c>
      <c r="D8" s="2">
        <v>0.16719999999999999</v>
      </c>
      <c r="E8" s="3">
        <v>6.0600000000000001E-2</v>
      </c>
      <c r="F8" s="3">
        <v>9.5899999999999999E-2</v>
      </c>
      <c r="G8" s="4">
        <v>2.3099999999999999E-2</v>
      </c>
      <c r="H8" s="2">
        <f t="shared" si="8"/>
        <v>1.9000000000000128E-3</v>
      </c>
      <c r="I8" s="3">
        <f t="shared" si="9"/>
        <v>2.0999999999999769E-3</v>
      </c>
      <c r="J8" s="3">
        <f t="shared" si="10"/>
        <v>2.0999999999999908E-3</v>
      </c>
      <c r="K8" s="4">
        <f t="shared" si="11"/>
        <v>5.9999999999998943E-4</v>
      </c>
      <c r="L8" s="2">
        <f t="shared" si="12"/>
        <v>118.7500000000008</v>
      </c>
      <c r="M8" s="3">
        <f t="shared" si="13"/>
        <v>131.24999999999855</v>
      </c>
      <c r="N8" s="3">
        <f t="shared" si="14"/>
        <v>131.24999999999943</v>
      </c>
      <c r="O8" s="4">
        <f t="shared" si="15"/>
        <v>37.499999999999339</v>
      </c>
      <c r="P8" s="38">
        <f t="shared" si="16"/>
        <v>373.43749999999898</v>
      </c>
    </row>
    <row r="9" spans="1:16" ht="20.100000000000001" customHeight="1" x14ac:dyDescent="0.2">
      <c r="A9" s="15"/>
      <c r="B9" s="41">
        <v>40</v>
      </c>
      <c r="C9" s="1">
        <v>0.1573</v>
      </c>
      <c r="D9" s="2">
        <v>0.1681</v>
      </c>
      <c r="E9" s="3">
        <v>6.1499999999999999E-2</v>
      </c>
      <c r="F9" s="3">
        <v>9.7000000000000003E-2</v>
      </c>
      <c r="G9" s="4">
        <v>2.47E-2</v>
      </c>
      <c r="H9" s="2">
        <f t="shared" si="8"/>
        <v>2.5000000000000022E-3</v>
      </c>
      <c r="I9" s="3">
        <f t="shared" si="9"/>
        <v>2.6999999999999802E-3</v>
      </c>
      <c r="J9" s="3">
        <f t="shared" si="10"/>
        <v>2.4999999999999883E-3</v>
      </c>
      <c r="K9" s="4">
        <f t="shared" si="11"/>
        <v>5.0000000000000044E-4</v>
      </c>
      <c r="L9" s="2">
        <f t="shared" si="12"/>
        <v>156.25000000000014</v>
      </c>
      <c r="M9" s="3">
        <f t="shared" si="13"/>
        <v>168.74999999999875</v>
      </c>
      <c r="N9" s="3">
        <f t="shared" si="14"/>
        <v>156.24999999999926</v>
      </c>
      <c r="O9" s="4">
        <f t="shared" si="15"/>
        <v>31.250000000000028</v>
      </c>
      <c r="P9" s="38">
        <f t="shared" si="16"/>
        <v>396.87499999999898</v>
      </c>
    </row>
    <row r="10" spans="1:16" ht="20.100000000000001" customHeight="1" x14ac:dyDescent="0.2">
      <c r="A10" s="15"/>
      <c r="B10" s="41">
        <v>43</v>
      </c>
      <c r="C10" s="2">
        <v>0.15820000000000001</v>
      </c>
      <c r="D10" s="19">
        <v>0.1678</v>
      </c>
      <c r="E10" s="21">
        <v>6.1600000000000002E-2</v>
      </c>
      <c r="F10" s="3">
        <v>9.6799999999999997E-2</v>
      </c>
      <c r="G10" s="20">
        <v>2.4500000000000001E-2</v>
      </c>
      <c r="H10" s="2">
        <f t="shared" si="8"/>
        <v>3.7000000000000088E-3</v>
      </c>
      <c r="I10" s="3">
        <f t="shared" si="9"/>
        <v>3.4999999999999892E-3</v>
      </c>
      <c r="J10" s="3">
        <f t="shared" si="10"/>
        <v>3.600000000000006E-3</v>
      </c>
      <c r="K10" s="4">
        <f t="shared" si="11"/>
        <v>1.6000000000000181E-3</v>
      </c>
      <c r="L10" s="2">
        <f t="shared" si="12"/>
        <v>231.25000000000054</v>
      </c>
      <c r="M10" s="3">
        <f t="shared" si="13"/>
        <v>218.74999999999932</v>
      </c>
      <c r="N10" s="3">
        <f t="shared" si="14"/>
        <v>225.00000000000037</v>
      </c>
      <c r="O10" s="4">
        <f t="shared" si="15"/>
        <v>100.00000000000112</v>
      </c>
      <c r="P10" s="38">
        <f t="shared" si="16"/>
        <v>462.49999999999977</v>
      </c>
    </row>
    <row r="11" spans="1:16" ht="20.100000000000001" customHeight="1" x14ac:dyDescent="0.2">
      <c r="A11" s="15"/>
      <c r="B11" s="41">
        <v>46</v>
      </c>
      <c r="C11" s="2">
        <v>0.15859999999999999</v>
      </c>
      <c r="D11" s="2">
        <v>0.1673</v>
      </c>
      <c r="E11" s="3">
        <v>6.1800000000000001E-2</v>
      </c>
      <c r="F11" s="3">
        <v>9.64E-2</v>
      </c>
      <c r="G11" s="4">
        <v>2.41E-2</v>
      </c>
      <c r="H11" s="2">
        <f t="shared" si="8"/>
        <v>4.599999999999993E-3</v>
      </c>
      <c r="I11" s="3">
        <f t="shared" si="9"/>
        <v>3.6999999999999811E-3</v>
      </c>
      <c r="J11" s="3">
        <f t="shared" si="10"/>
        <v>4.3999999999999873E-3</v>
      </c>
      <c r="K11" s="4">
        <f t="shared" si="11"/>
        <v>2.3999999999999855E-3</v>
      </c>
      <c r="L11" s="2">
        <f t="shared" si="12"/>
        <v>287.49999999999955</v>
      </c>
      <c r="M11" s="3">
        <f t="shared" si="13"/>
        <v>231.24999999999881</v>
      </c>
      <c r="N11" s="3">
        <f t="shared" si="14"/>
        <v>274.9999999999992</v>
      </c>
      <c r="O11" s="4">
        <f t="shared" si="15"/>
        <v>149.99999999999909</v>
      </c>
      <c r="P11" s="38">
        <f t="shared" si="16"/>
        <v>504.68749999999864</v>
      </c>
    </row>
    <row r="12" spans="1:16" ht="20.100000000000001" customHeight="1" x14ac:dyDescent="0.2">
      <c r="A12" s="15"/>
      <c r="B12" s="41">
        <v>49</v>
      </c>
      <c r="C12" s="1">
        <v>0.1585</v>
      </c>
      <c r="D12" s="2">
        <v>0.1668</v>
      </c>
      <c r="E12" s="3">
        <v>6.1899999999999997E-2</v>
      </c>
      <c r="F12" s="3">
        <v>9.6000000000000002E-2</v>
      </c>
      <c r="G12" s="4">
        <v>2.3699999999999999E-2</v>
      </c>
      <c r="H12" s="2">
        <f t="shared" si="8"/>
        <v>5.0000000000000044E-3</v>
      </c>
      <c r="I12" s="3">
        <f t="shared" si="9"/>
        <v>3.4999999999999892E-3</v>
      </c>
      <c r="J12" s="3">
        <f t="shared" si="10"/>
        <v>4.6999999999999958E-3</v>
      </c>
      <c r="K12" s="4">
        <f t="shared" si="11"/>
        <v>2.7000000000000079E-3</v>
      </c>
      <c r="L12" s="2">
        <f t="shared" si="12"/>
        <v>312.50000000000028</v>
      </c>
      <c r="M12" s="3">
        <f t="shared" si="13"/>
        <v>218.74999999999932</v>
      </c>
      <c r="N12" s="3">
        <f t="shared" si="14"/>
        <v>293.74999999999972</v>
      </c>
      <c r="O12" s="4">
        <f t="shared" si="15"/>
        <v>168.75000000000048</v>
      </c>
      <c r="P12" s="38">
        <f t="shared" si="16"/>
        <v>517.18749999999932</v>
      </c>
    </row>
    <row r="13" spans="1:16" ht="20.100000000000001" customHeight="1" x14ac:dyDescent="0.2">
      <c r="A13" s="15"/>
      <c r="B13" s="41">
        <v>52</v>
      </c>
      <c r="C13" s="2">
        <v>0.1595</v>
      </c>
      <c r="D13" s="2">
        <v>0.1678</v>
      </c>
      <c r="E13" s="3">
        <v>6.2100000000000002E-2</v>
      </c>
      <c r="F13" s="3">
        <v>9.6699999999999994E-2</v>
      </c>
      <c r="G13" s="4">
        <v>2.3800000000000002E-2</v>
      </c>
      <c r="H13" s="2">
        <f t="shared" si="8"/>
        <v>5.0000000000000044E-3</v>
      </c>
      <c r="I13" s="3">
        <f t="shared" si="9"/>
        <v>4.2999999999999844E-3</v>
      </c>
      <c r="J13" s="3">
        <f t="shared" si="10"/>
        <v>5.0000000000000044E-3</v>
      </c>
      <c r="K13" s="4">
        <f t="shared" si="11"/>
        <v>3.5999999999999921E-3</v>
      </c>
      <c r="L13" s="2">
        <f t="shared" si="12"/>
        <v>312.50000000000028</v>
      </c>
      <c r="M13" s="3">
        <f t="shared" si="13"/>
        <v>268.74999999999903</v>
      </c>
      <c r="N13" s="3">
        <f t="shared" si="14"/>
        <v>312.50000000000028</v>
      </c>
      <c r="O13" s="4">
        <f t="shared" si="15"/>
        <v>224.99999999999952</v>
      </c>
      <c r="P13" s="38">
        <f t="shared" si="16"/>
        <v>548.4374999999992</v>
      </c>
    </row>
    <row r="14" spans="1:16" ht="20.100000000000001" customHeight="1" thickBot="1" x14ac:dyDescent="0.25">
      <c r="A14" s="15"/>
      <c r="B14" s="42">
        <v>56</v>
      </c>
      <c r="C14" s="33">
        <v>0.16</v>
      </c>
      <c r="D14" s="6">
        <v>0.16880000000000001</v>
      </c>
      <c r="E14" s="7">
        <v>6.2300000000000001E-2</v>
      </c>
      <c r="F14" s="7">
        <v>9.74E-2</v>
      </c>
      <c r="G14" s="8">
        <v>2.3900000000000001E-2</v>
      </c>
      <c r="H14" s="6">
        <f t="shared" si="8"/>
        <v>4.500000000000004E-3</v>
      </c>
      <c r="I14" s="7">
        <f t="shared" si="9"/>
        <v>4.599999999999993E-3</v>
      </c>
      <c r="J14" s="7">
        <f t="shared" si="10"/>
        <v>4.7999999999999987E-3</v>
      </c>
      <c r="K14" s="8">
        <f t="shared" si="11"/>
        <v>4.0000000000000036E-3</v>
      </c>
      <c r="L14" s="6">
        <f t="shared" si="12"/>
        <v>281.25000000000023</v>
      </c>
      <c r="M14" s="7">
        <f t="shared" si="13"/>
        <v>287.49999999999955</v>
      </c>
      <c r="N14" s="7">
        <f t="shared" si="14"/>
        <v>299.99999999999994</v>
      </c>
      <c r="O14" s="8">
        <f t="shared" si="15"/>
        <v>250.00000000000023</v>
      </c>
      <c r="P14" s="39">
        <f t="shared" si="16"/>
        <v>548.43749999999943</v>
      </c>
    </row>
    <row r="15" spans="1:16" ht="20.100000000000001" customHeight="1" x14ac:dyDescent="0.2">
      <c r="C15" s="15"/>
      <c r="D15" s="15"/>
      <c r="E15" s="15"/>
      <c r="F15" s="15"/>
      <c r="G15" s="15"/>
    </row>
    <row r="16" spans="1:16" ht="20.100000000000001" customHeight="1" x14ac:dyDescent="0.2">
      <c r="C16" s="15"/>
      <c r="D16" s="15"/>
      <c r="E16" s="15"/>
      <c r="F16" s="15"/>
      <c r="G16" s="15"/>
      <c r="P16" s="59"/>
    </row>
    <row r="17" spans="3:16" ht="20.100000000000001" customHeight="1" x14ac:dyDescent="0.2">
      <c r="C17" s="15"/>
      <c r="D17" s="15"/>
      <c r="E17" s="15"/>
      <c r="F17" s="15"/>
      <c r="G17" s="15"/>
      <c r="P17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17"/>
  <sheetViews>
    <sheetView topLeftCell="L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26">
        <v>0.15390000000000001</v>
      </c>
      <c r="D4" s="27">
        <v>8.0799999999999997E-2</v>
      </c>
      <c r="E4" s="28">
        <v>4.3200000000000002E-2</v>
      </c>
      <c r="F4" s="28">
        <v>8.6599999999999996E-2</v>
      </c>
      <c r="G4" s="29">
        <v>5.2499999999999998E-2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6">
        <v>0.14960000000000001</v>
      </c>
      <c r="D5" s="27">
        <v>8.0100000000000005E-2</v>
      </c>
      <c r="E5" s="28">
        <v>4.3099999999999999E-2</v>
      </c>
      <c r="F5" s="28">
        <v>8.6300000000000002E-2</v>
      </c>
      <c r="G5" s="29">
        <v>5.2299999999999999E-2</v>
      </c>
      <c r="H5" s="2">
        <f t="shared" ref="H5" si="0">ABS((D5-$C5)-($D$4-$C$4))</f>
        <v>3.600000000000006E-3</v>
      </c>
      <c r="I5" s="3">
        <f t="shared" ref="I5" si="1">ABS((E5-$C5)-($E$4-$C$4))</f>
        <v>4.1999999999999954E-3</v>
      </c>
      <c r="J5" s="3">
        <f t="shared" ref="J5" si="2">ABS((F5-$C5)-($F$4-$C$4))</f>
        <v>4.0000000000000036E-3</v>
      </c>
      <c r="K5" s="4">
        <f t="shared" ref="K5" si="3">ABS((G5-$C5)-($G$4-$C$4))</f>
        <v>4.1000000000000064E-3</v>
      </c>
      <c r="L5" s="2">
        <f t="shared" ref="L5" si="4">(H5/16)*10^6</f>
        <v>225.00000000000037</v>
      </c>
      <c r="M5" s="3">
        <f t="shared" ref="M5" si="5">(I5/16)*10^6</f>
        <v>262.49999999999972</v>
      </c>
      <c r="N5" s="3">
        <f t="shared" ref="N5" si="6">(J5/16)*10^6</f>
        <v>250.00000000000023</v>
      </c>
      <c r="O5" s="4">
        <f t="shared" ref="O5" si="7">(K5/16)*10^6</f>
        <v>256.2500000000004</v>
      </c>
      <c r="P5" s="38">
        <f>AVERAGE(L5:O5)</f>
        <v>248.43750000000017</v>
      </c>
    </row>
    <row r="6" spans="1:16" ht="20.100000000000001" customHeight="1" x14ac:dyDescent="0.2">
      <c r="A6" s="15"/>
      <c r="B6" s="41">
        <v>31</v>
      </c>
      <c r="C6" s="27">
        <v>0.15479999999999999</v>
      </c>
      <c r="D6" s="30">
        <v>8.1000000000000003E-2</v>
      </c>
      <c r="E6" s="31">
        <v>4.3099999999999999E-2</v>
      </c>
      <c r="F6" s="28">
        <v>8.6900000000000005E-2</v>
      </c>
      <c r="G6" s="32">
        <v>5.2200000000000003E-2</v>
      </c>
      <c r="H6" s="2">
        <f t="shared" ref="H6:H14" si="8">ABS((D6-$C6)-($D$4-$C$4))</f>
        <v>6.9999999999997842E-4</v>
      </c>
      <c r="I6" s="3">
        <f t="shared" ref="I6:I14" si="9">ABS((E6-$C6)-($E$4-$C$4))</f>
        <v>9.9999999999998701E-4</v>
      </c>
      <c r="J6" s="3">
        <f t="shared" ref="J6:J14" si="10">ABS((F6-$C6)-($F$4-$C$4))</f>
        <v>5.9999999999997555E-4</v>
      </c>
      <c r="K6" s="4">
        <f t="shared" ref="K6:K14" si="11">ABS((G6-$C6)-($G$4-$C$4))</f>
        <v>1.1999999999999789E-3</v>
      </c>
      <c r="L6" s="2">
        <f t="shared" ref="L6:L14" si="12">(H6/16)*10^6</f>
        <v>43.74999999999865</v>
      </c>
      <c r="M6" s="3">
        <f t="shared" ref="M6:M14" si="13">(I6/16)*10^6</f>
        <v>62.49999999999919</v>
      </c>
      <c r="N6" s="3">
        <f t="shared" ref="N6:N14" si="14">(J6/16)*10^6</f>
        <v>37.499999999998472</v>
      </c>
      <c r="O6" s="4">
        <f t="shared" ref="O6:O14" si="15">(K6/16)*10^6</f>
        <v>74.999999999998678</v>
      </c>
      <c r="P6" s="38">
        <f t="shared" ref="P6:P14" si="16">AVERAGE(L6:O6)+P$5</f>
        <v>303.12499999999892</v>
      </c>
    </row>
    <row r="7" spans="1:16" ht="20.100000000000001" customHeight="1" x14ac:dyDescent="0.2">
      <c r="A7" s="15"/>
      <c r="B7" s="41">
        <v>34</v>
      </c>
      <c r="C7" s="27">
        <v>0.15509999999999999</v>
      </c>
      <c r="D7" s="27">
        <v>8.1299999999999997E-2</v>
      </c>
      <c r="E7" s="28">
        <v>4.2900000000000001E-2</v>
      </c>
      <c r="F7" s="28">
        <v>8.7400000000000005E-2</v>
      </c>
      <c r="G7" s="29">
        <v>5.1799999999999999E-2</v>
      </c>
      <c r="H7" s="2">
        <f t="shared" si="8"/>
        <v>6.9999999999997842E-4</v>
      </c>
      <c r="I7" s="3">
        <f t="shared" si="9"/>
        <v>1.4999999999999875E-3</v>
      </c>
      <c r="J7" s="3">
        <f t="shared" si="10"/>
        <v>3.9999999999996982E-4</v>
      </c>
      <c r="K7" s="4">
        <f t="shared" si="11"/>
        <v>1.8999999999999712E-3</v>
      </c>
      <c r="L7" s="2">
        <f t="shared" si="12"/>
        <v>43.74999999999865</v>
      </c>
      <c r="M7" s="3">
        <f t="shared" si="13"/>
        <v>93.749999999999218</v>
      </c>
      <c r="N7" s="3">
        <f t="shared" si="14"/>
        <v>24.999999999998114</v>
      </c>
      <c r="O7" s="4">
        <f t="shared" si="15"/>
        <v>118.7499999999982</v>
      </c>
      <c r="P7" s="38">
        <f t="shared" si="16"/>
        <v>318.74999999999875</v>
      </c>
    </row>
    <row r="8" spans="1:16" ht="20.100000000000001" customHeight="1" x14ac:dyDescent="0.2">
      <c r="A8" s="15"/>
      <c r="B8" s="41">
        <v>37</v>
      </c>
      <c r="C8" s="26">
        <v>0.15479999999999999</v>
      </c>
      <c r="D8" s="27">
        <v>8.1500000000000003E-2</v>
      </c>
      <c r="E8" s="28">
        <v>4.2599999999999999E-2</v>
      </c>
      <c r="F8" s="28">
        <v>8.7900000000000006E-2</v>
      </c>
      <c r="G8" s="29">
        <v>5.1400000000000001E-2</v>
      </c>
      <c r="H8" s="2">
        <f t="shared" si="8"/>
        <v>1.9999999999997797E-4</v>
      </c>
      <c r="I8" s="3">
        <f t="shared" si="9"/>
        <v>1.4999999999999875E-3</v>
      </c>
      <c r="J8" s="3">
        <f t="shared" si="10"/>
        <v>4.0000000000002534E-4</v>
      </c>
      <c r="K8" s="4">
        <f t="shared" si="11"/>
        <v>1.999999999999974E-3</v>
      </c>
      <c r="L8" s="2">
        <f t="shared" si="12"/>
        <v>12.499999999998623</v>
      </c>
      <c r="M8" s="3">
        <f t="shared" si="13"/>
        <v>93.749999999999218</v>
      </c>
      <c r="N8" s="3">
        <f t="shared" si="14"/>
        <v>25.000000000001585</v>
      </c>
      <c r="O8" s="4">
        <f t="shared" si="15"/>
        <v>124.99999999999838</v>
      </c>
      <c r="P8" s="38">
        <f t="shared" si="16"/>
        <v>312.49999999999966</v>
      </c>
    </row>
    <row r="9" spans="1:16" ht="20.100000000000001" customHeight="1" x14ac:dyDescent="0.2">
      <c r="A9" s="15"/>
      <c r="B9" s="41">
        <v>40</v>
      </c>
      <c r="C9" s="26">
        <v>0.1522</v>
      </c>
      <c r="D9" s="27">
        <v>8.0600000000000005E-2</v>
      </c>
      <c r="E9" s="28">
        <v>4.2999999999999997E-2</v>
      </c>
      <c r="F9" s="28">
        <v>8.6199999999999999E-2</v>
      </c>
      <c r="G9" s="29">
        <v>5.3600000000000002E-2</v>
      </c>
      <c r="H9" s="2">
        <f t="shared" si="8"/>
        <v>1.5000000000000152E-3</v>
      </c>
      <c r="I9" s="3">
        <f t="shared" si="9"/>
        <v>1.5000000000000013E-3</v>
      </c>
      <c r="J9" s="3">
        <f t="shared" si="10"/>
        <v>1.3000000000000095E-3</v>
      </c>
      <c r="K9" s="4">
        <f t="shared" si="11"/>
        <v>2.8000000000000247E-3</v>
      </c>
      <c r="L9" s="2">
        <f t="shared" si="12"/>
        <v>93.750000000000952</v>
      </c>
      <c r="M9" s="3">
        <f t="shared" si="13"/>
        <v>93.750000000000085</v>
      </c>
      <c r="N9" s="3">
        <f t="shared" si="14"/>
        <v>81.250000000000597</v>
      </c>
      <c r="O9" s="4">
        <f t="shared" si="15"/>
        <v>175.00000000000153</v>
      </c>
      <c r="P9" s="38">
        <f t="shared" si="16"/>
        <v>359.37500000000097</v>
      </c>
    </row>
    <row r="10" spans="1:16" ht="20.100000000000001" customHeight="1" x14ac:dyDescent="0.2">
      <c r="A10" s="15"/>
      <c r="B10" s="41">
        <v>43</v>
      </c>
      <c r="C10" s="27">
        <v>0.151</v>
      </c>
      <c r="D10" s="30">
        <v>7.9000000000000001E-2</v>
      </c>
      <c r="E10" s="31">
        <v>4.2299999999999997E-2</v>
      </c>
      <c r="F10" s="28">
        <v>8.4900000000000003E-2</v>
      </c>
      <c r="G10" s="32">
        <v>5.28E-2</v>
      </c>
      <c r="H10" s="2">
        <f t="shared" si="8"/>
        <v>1.1000000000000176E-3</v>
      </c>
      <c r="I10" s="3">
        <f t="shared" si="9"/>
        <v>2.0000000000000157E-3</v>
      </c>
      <c r="J10" s="3">
        <f t="shared" si="10"/>
        <v>1.2000000000000205E-3</v>
      </c>
      <c r="K10" s="4">
        <f t="shared" si="11"/>
        <v>3.2000000000000223E-3</v>
      </c>
      <c r="L10" s="2">
        <f t="shared" si="12"/>
        <v>68.750000000001108</v>
      </c>
      <c r="M10" s="3">
        <f t="shared" si="13"/>
        <v>125.00000000000098</v>
      </c>
      <c r="N10" s="3">
        <f t="shared" si="14"/>
        <v>75.000000000001279</v>
      </c>
      <c r="O10" s="4">
        <f t="shared" si="15"/>
        <v>200.00000000000139</v>
      </c>
      <c r="P10" s="38">
        <f t="shared" si="16"/>
        <v>365.62500000000136</v>
      </c>
    </row>
    <row r="11" spans="1:16" ht="20.100000000000001" customHeight="1" x14ac:dyDescent="0.2">
      <c r="A11" s="15"/>
      <c r="B11" s="41">
        <v>46</v>
      </c>
      <c r="C11" s="27">
        <v>0.14899999999999999</v>
      </c>
      <c r="D11" s="27">
        <v>7.6600000000000001E-2</v>
      </c>
      <c r="E11" s="28">
        <v>4.1200000000000001E-2</v>
      </c>
      <c r="F11" s="28">
        <v>8.3000000000000004E-2</v>
      </c>
      <c r="G11" s="29">
        <v>5.16E-2</v>
      </c>
      <c r="H11" s="2">
        <f t="shared" si="8"/>
        <v>7.0000000000002005E-4</v>
      </c>
      <c r="I11" s="3">
        <f t="shared" si="9"/>
        <v>2.9000000000000137E-3</v>
      </c>
      <c r="J11" s="3">
        <f t="shared" si="10"/>
        <v>1.3000000000000234E-3</v>
      </c>
      <c r="K11" s="4">
        <f t="shared" si="11"/>
        <v>4.0000000000000313E-3</v>
      </c>
      <c r="L11" s="2">
        <f t="shared" si="12"/>
        <v>43.750000000001251</v>
      </c>
      <c r="M11" s="3">
        <f t="shared" si="13"/>
        <v>181.25000000000085</v>
      </c>
      <c r="N11" s="3">
        <f t="shared" si="14"/>
        <v>81.250000000001464</v>
      </c>
      <c r="O11" s="4">
        <f t="shared" si="15"/>
        <v>250.00000000000196</v>
      </c>
      <c r="P11" s="38">
        <f t="shared" si="16"/>
        <v>387.50000000000159</v>
      </c>
    </row>
    <row r="12" spans="1:16" ht="20.100000000000001" customHeight="1" x14ac:dyDescent="0.2">
      <c r="A12" s="15"/>
      <c r="B12" s="41">
        <v>49</v>
      </c>
      <c r="C12" s="26">
        <v>0.14680000000000001</v>
      </c>
      <c r="D12" s="27">
        <v>7.4200000000000002E-2</v>
      </c>
      <c r="E12" s="28">
        <v>4.0099999999999997E-2</v>
      </c>
      <c r="F12" s="28">
        <v>8.1000000000000003E-2</v>
      </c>
      <c r="G12" s="29">
        <v>5.04E-2</v>
      </c>
      <c r="H12" s="2">
        <f t="shared" si="8"/>
        <v>5.0000000000000044E-4</v>
      </c>
      <c r="I12" s="3">
        <f t="shared" si="9"/>
        <v>3.9999999999999897E-3</v>
      </c>
      <c r="J12" s="3">
        <f t="shared" si="10"/>
        <v>1.5000000000000013E-3</v>
      </c>
      <c r="K12" s="4">
        <f t="shared" si="11"/>
        <v>5.0000000000000044E-3</v>
      </c>
      <c r="L12" s="2">
        <f t="shared" si="12"/>
        <v>31.250000000000028</v>
      </c>
      <c r="M12" s="3">
        <f t="shared" si="13"/>
        <v>249.99999999999935</v>
      </c>
      <c r="N12" s="3">
        <f t="shared" si="14"/>
        <v>93.750000000000085</v>
      </c>
      <c r="O12" s="4">
        <f t="shared" si="15"/>
        <v>312.50000000000028</v>
      </c>
      <c r="P12" s="38">
        <f t="shared" si="16"/>
        <v>420.31250000000011</v>
      </c>
    </row>
    <row r="13" spans="1:16" ht="20.100000000000001" customHeight="1" x14ac:dyDescent="0.2">
      <c r="A13" s="15"/>
      <c r="B13" s="41">
        <v>52</v>
      </c>
      <c r="C13" s="26">
        <v>0.1512</v>
      </c>
      <c r="D13" s="27">
        <v>7.3800000000000004E-2</v>
      </c>
      <c r="E13" s="28">
        <v>3.8699999999999998E-2</v>
      </c>
      <c r="F13" s="28">
        <v>7.9799999999999996E-2</v>
      </c>
      <c r="G13" s="29">
        <v>4.6699999999999998E-2</v>
      </c>
      <c r="H13" s="2">
        <f t="shared" si="8"/>
        <v>4.2999999999999844E-3</v>
      </c>
      <c r="I13" s="3">
        <f t="shared" si="9"/>
        <v>1.799999999999996E-3</v>
      </c>
      <c r="J13" s="3">
        <f t="shared" si="10"/>
        <v>4.0999999999999925E-3</v>
      </c>
      <c r="K13" s="4">
        <f t="shared" si="11"/>
        <v>3.0999999999999917E-3</v>
      </c>
      <c r="L13" s="2">
        <f t="shared" si="12"/>
        <v>268.74999999999903</v>
      </c>
      <c r="M13" s="3">
        <f t="shared" si="13"/>
        <v>112.49999999999976</v>
      </c>
      <c r="N13" s="3">
        <f t="shared" si="14"/>
        <v>256.24999999999955</v>
      </c>
      <c r="O13" s="4">
        <f t="shared" si="15"/>
        <v>193.74999999999949</v>
      </c>
      <c r="P13" s="38">
        <f t="shared" si="16"/>
        <v>456.24999999999966</v>
      </c>
    </row>
    <row r="14" spans="1:16" ht="20.100000000000001" customHeight="1" thickBot="1" x14ac:dyDescent="0.25">
      <c r="A14" s="15"/>
      <c r="B14" s="42">
        <v>56</v>
      </c>
      <c r="C14" s="33">
        <v>0.1487</v>
      </c>
      <c r="D14" s="34">
        <v>7.0199999999999999E-2</v>
      </c>
      <c r="E14" s="35">
        <v>3.78E-2</v>
      </c>
      <c r="F14" s="35">
        <v>7.8700000000000006E-2</v>
      </c>
      <c r="G14" s="36">
        <v>4.3400000000000001E-2</v>
      </c>
      <c r="H14" s="6">
        <f t="shared" si="8"/>
        <v>5.3999999999999881E-3</v>
      </c>
      <c r="I14" s="7">
        <f t="shared" si="9"/>
        <v>1.9999999999999185E-4</v>
      </c>
      <c r="J14" s="7">
        <f t="shared" si="10"/>
        <v>2.6999999999999802E-3</v>
      </c>
      <c r="K14" s="8">
        <f t="shared" si="11"/>
        <v>3.8999999999999868E-3</v>
      </c>
      <c r="L14" s="6">
        <f t="shared" si="12"/>
        <v>337.49999999999926</v>
      </c>
      <c r="M14" s="7">
        <f t="shared" si="13"/>
        <v>12.49999999999949</v>
      </c>
      <c r="N14" s="7">
        <f t="shared" si="14"/>
        <v>168.74999999999875</v>
      </c>
      <c r="O14" s="8">
        <f t="shared" si="15"/>
        <v>243.74999999999918</v>
      </c>
      <c r="P14" s="39">
        <f t="shared" si="16"/>
        <v>439.06249999999932</v>
      </c>
    </row>
    <row r="15" spans="1:16" ht="20.100000000000001" customHeight="1" x14ac:dyDescent="0.2">
      <c r="C15" s="40"/>
      <c r="D15" s="40"/>
      <c r="E15" s="40"/>
      <c r="F15" s="40"/>
      <c r="G15" s="40"/>
    </row>
    <row r="16" spans="1:16" ht="20.100000000000001" customHeight="1" x14ac:dyDescent="0.2">
      <c r="C16" s="40"/>
      <c r="D16" s="40"/>
      <c r="E16" s="40"/>
      <c r="F16" s="40"/>
      <c r="G16" s="40"/>
      <c r="P16" s="59"/>
    </row>
    <row r="17" spans="16:16" ht="20.100000000000001" customHeight="1" x14ac:dyDescent="0.2">
      <c r="P17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26"/>
  <sheetViews>
    <sheetView topLeftCell="J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26">
        <v>0.14949999999999999</v>
      </c>
      <c r="D4" s="27">
        <v>0.1042</v>
      </c>
      <c r="E4" s="28">
        <v>5.9400000000000001E-2</v>
      </c>
      <c r="F4" s="28">
        <v>5.3600000000000002E-2</v>
      </c>
      <c r="G4" s="29">
        <v>6.1699999999999998E-2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6">
        <v>0.15340000000000001</v>
      </c>
      <c r="D5" s="27">
        <v>0.10390000000000001</v>
      </c>
      <c r="E5" s="28">
        <v>5.8700000000000002E-2</v>
      </c>
      <c r="F5" s="28">
        <v>5.2900000000000003E-2</v>
      </c>
      <c r="G5" s="29">
        <v>6.1400000000000003E-2</v>
      </c>
      <c r="H5" s="2">
        <f t="shared" ref="H5" si="0">ABS((D5-$C5)-($D$4-$C$4))</f>
        <v>4.2000000000000093E-3</v>
      </c>
      <c r="I5" s="3">
        <f t="shared" ref="I5" si="1">ABS((E5-$C5)-($E$4-$C$4))</f>
        <v>4.6000000000000207E-3</v>
      </c>
      <c r="J5" s="3">
        <f t="shared" ref="J5" si="2">ABS((F5-$C5)-($F$4-$C$4))</f>
        <v>4.6000000000000207E-3</v>
      </c>
      <c r="K5" s="4">
        <f t="shared" ref="K5" si="3">ABS((G5-$C5)-($G$4-$C$4))</f>
        <v>4.2000000000000093E-3</v>
      </c>
      <c r="L5" s="2">
        <f t="shared" ref="L5" si="4">(H5/16)*10^6</f>
        <v>262.50000000000057</v>
      </c>
      <c r="M5" s="3">
        <f t="shared" ref="M5" si="5">(I5/16)*10^6</f>
        <v>287.50000000000131</v>
      </c>
      <c r="N5" s="3">
        <f t="shared" ref="N5" si="6">(J5/16)*10^6</f>
        <v>287.50000000000131</v>
      </c>
      <c r="O5" s="4">
        <f t="shared" ref="O5" si="7">(K5/16)*10^6</f>
        <v>262.50000000000057</v>
      </c>
      <c r="P5" s="38">
        <f>AVERAGE(L5:O5)</f>
        <v>275.00000000000091</v>
      </c>
    </row>
    <row r="6" spans="1:16" ht="20.100000000000001" customHeight="1" x14ac:dyDescent="0.2">
      <c r="A6" s="15"/>
      <c r="B6" s="41">
        <v>31</v>
      </c>
      <c r="C6" s="27">
        <v>0.15279999999999999</v>
      </c>
      <c r="D6" s="27">
        <v>0.1057</v>
      </c>
      <c r="E6" s="28">
        <v>6.1400000000000003E-2</v>
      </c>
      <c r="F6" s="28">
        <v>5.5599999999999997E-2</v>
      </c>
      <c r="G6" s="29">
        <v>6.2600000000000003E-2</v>
      </c>
      <c r="H6" s="2">
        <f t="shared" ref="H6:H14" si="8">ABS((D6-$C6)-($D$4-$C$4))</f>
        <v>1.799999999999996E-3</v>
      </c>
      <c r="I6" s="3">
        <f t="shared" ref="I6:I14" si="9">ABS((E6-$C6)-($E$4-$C$4))</f>
        <v>1.2999999999999956E-3</v>
      </c>
      <c r="J6" s="3">
        <f t="shared" ref="J6:J14" si="10">ABS((F6-$C6)-($F$4-$C$4))</f>
        <v>1.3000000000000095E-3</v>
      </c>
      <c r="K6" s="4">
        <f t="shared" ref="K6:K14" si="11">ABS((G6-$C6)-($G$4-$C$4))</f>
        <v>2.3999999999999994E-3</v>
      </c>
      <c r="L6" s="2">
        <f t="shared" ref="L6:L14" si="12">(H6/16)*10^6</f>
        <v>112.49999999999976</v>
      </c>
      <c r="M6" s="3">
        <f t="shared" ref="M6:M14" si="13">(I6/16)*10^6</f>
        <v>81.24999999999973</v>
      </c>
      <c r="N6" s="3">
        <f t="shared" ref="N6:N14" si="14">(J6/16)*10^6</f>
        <v>81.250000000000597</v>
      </c>
      <c r="O6" s="4">
        <f t="shared" ref="O6:O14" si="15">(K6/16)*10^6</f>
        <v>149.99999999999997</v>
      </c>
      <c r="P6" s="38">
        <f>AVERAGE(L6:O6)+P$5</f>
        <v>381.25000000000091</v>
      </c>
    </row>
    <row r="7" spans="1:16" ht="20.100000000000001" customHeight="1" x14ac:dyDescent="0.2">
      <c r="A7" s="15"/>
      <c r="B7" s="41">
        <v>34</v>
      </c>
      <c r="C7" s="26">
        <v>0.15529999999999999</v>
      </c>
      <c r="D7" s="27">
        <v>0.1072</v>
      </c>
      <c r="E7" s="28">
        <v>6.3299999999999995E-2</v>
      </c>
      <c r="F7" s="28">
        <v>5.7599999999999998E-2</v>
      </c>
      <c r="G7" s="29">
        <v>6.3500000000000001E-2</v>
      </c>
      <c r="H7" s="2">
        <f t="shared" si="8"/>
        <v>2.7999999999999969E-3</v>
      </c>
      <c r="I7" s="3">
        <f t="shared" si="9"/>
        <v>1.9000000000000128E-3</v>
      </c>
      <c r="J7" s="3">
        <f t="shared" si="10"/>
        <v>1.8000000000000099E-3</v>
      </c>
      <c r="K7" s="4">
        <f t="shared" si="11"/>
        <v>4.0000000000000036E-3</v>
      </c>
      <c r="L7" s="2">
        <f t="shared" si="12"/>
        <v>174.9999999999998</v>
      </c>
      <c r="M7" s="3">
        <f t="shared" si="13"/>
        <v>118.7500000000008</v>
      </c>
      <c r="N7" s="3">
        <f t="shared" si="14"/>
        <v>112.50000000000063</v>
      </c>
      <c r="O7" s="4">
        <f t="shared" si="15"/>
        <v>250.00000000000023</v>
      </c>
      <c r="P7" s="38">
        <f t="shared" ref="P7:P14" si="16">AVERAGE(L7:O7)+P$5</f>
        <v>439.06250000000125</v>
      </c>
    </row>
    <row r="8" spans="1:16" ht="20.100000000000001" customHeight="1" x14ac:dyDescent="0.2">
      <c r="A8" s="15"/>
      <c r="B8" s="41">
        <v>37</v>
      </c>
      <c r="C8" s="27">
        <v>0.15570000000000001</v>
      </c>
      <c r="D8" s="30">
        <v>0.1077</v>
      </c>
      <c r="E8" s="31">
        <v>6.3299999999999995E-2</v>
      </c>
      <c r="F8" s="28">
        <v>5.74E-2</v>
      </c>
      <c r="G8" s="32">
        <v>6.3200000000000006E-2</v>
      </c>
      <c r="H8" s="2">
        <f t="shared" si="8"/>
        <v>2.7000000000000079E-3</v>
      </c>
      <c r="I8" s="3">
        <f t="shared" si="9"/>
        <v>2.3000000000000242E-3</v>
      </c>
      <c r="J8" s="3">
        <f t="shared" si="10"/>
        <v>2.4000000000000132E-3</v>
      </c>
      <c r="K8" s="4">
        <f t="shared" si="11"/>
        <v>4.7000000000000097E-3</v>
      </c>
      <c r="L8" s="2">
        <f t="shared" si="12"/>
        <v>168.75000000000048</v>
      </c>
      <c r="M8" s="3">
        <f t="shared" si="13"/>
        <v>143.75000000000151</v>
      </c>
      <c r="N8" s="3">
        <f t="shared" si="14"/>
        <v>150.00000000000082</v>
      </c>
      <c r="O8" s="4">
        <f t="shared" si="15"/>
        <v>293.75000000000063</v>
      </c>
      <c r="P8" s="38">
        <f t="shared" si="16"/>
        <v>464.06250000000176</v>
      </c>
    </row>
    <row r="9" spans="1:16" ht="20.100000000000001" customHeight="1" x14ac:dyDescent="0.2">
      <c r="A9" s="15"/>
      <c r="B9" s="41">
        <v>40</v>
      </c>
      <c r="C9" s="27">
        <v>0.15640000000000001</v>
      </c>
      <c r="D9" s="27">
        <v>0.1085</v>
      </c>
      <c r="E9" s="28">
        <v>6.3200000000000006E-2</v>
      </c>
      <c r="F9" s="28">
        <v>5.7099999999999998E-2</v>
      </c>
      <c r="G9" s="29">
        <v>6.2799999999999995E-2</v>
      </c>
      <c r="H9" s="2">
        <f t="shared" si="8"/>
        <v>2.600000000000019E-3</v>
      </c>
      <c r="I9" s="3">
        <f t="shared" si="9"/>
        <v>3.1000000000000194E-3</v>
      </c>
      <c r="J9" s="3">
        <f t="shared" si="10"/>
        <v>3.400000000000028E-3</v>
      </c>
      <c r="K9" s="4">
        <f t="shared" si="11"/>
        <v>5.8000000000000274E-3</v>
      </c>
      <c r="L9" s="2">
        <f t="shared" si="12"/>
        <v>162.50000000000119</v>
      </c>
      <c r="M9" s="3">
        <f t="shared" si="13"/>
        <v>193.75000000000122</v>
      </c>
      <c r="N9" s="3">
        <f t="shared" si="14"/>
        <v>212.50000000000176</v>
      </c>
      <c r="O9" s="4">
        <f t="shared" si="15"/>
        <v>362.50000000000171</v>
      </c>
      <c r="P9" s="38">
        <f t="shared" si="16"/>
        <v>507.81250000000239</v>
      </c>
    </row>
    <row r="10" spans="1:16" ht="20.100000000000001" customHeight="1" x14ac:dyDescent="0.2">
      <c r="A10" s="15"/>
      <c r="B10" s="41">
        <v>43</v>
      </c>
      <c r="C10" s="26">
        <v>0.15640000000000001</v>
      </c>
      <c r="D10" s="27">
        <v>0.10929999999999999</v>
      </c>
      <c r="E10" s="28">
        <v>6.3100000000000003E-2</v>
      </c>
      <c r="F10" s="28">
        <v>5.6800000000000003E-2</v>
      </c>
      <c r="G10" s="29">
        <v>6.2399999999999997E-2</v>
      </c>
      <c r="H10" s="2">
        <f t="shared" si="8"/>
        <v>1.8000000000000238E-3</v>
      </c>
      <c r="I10" s="3">
        <f t="shared" si="9"/>
        <v>3.2000000000000223E-3</v>
      </c>
      <c r="J10" s="3">
        <f t="shared" si="10"/>
        <v>3.7000000000000227E-3</v>
      </c>
      <c r="K10" s="4">
        <f t="shared" si="11"/>
        <v>6.2000000000000249E-3</v>
      </c>
      <c r="L10" s="2">
        <f t="shared" si="12"/>
        <v>112.50000000000149</v>
      </c>
      <c r="M10" s="3">
        <f t="shared" si="13"/>
        <v>200.00000000000139</v>
      </c>
      <c r="N10" s="3">
        <f t="shared" si="14"/>
        <v>231.25000000000142</v>
      </c>
      <c r="O10" s="4">
        <f t="shared" si="15"/>
        <v>387.50000000000153</v>
      </c>
      <c r="P10" s="38">
        <f t="shared" si="16"/>
        <v>507.81250000000239</v>
      </c>
    </row>
    <row r="11" spans="1:16" ht="20.100000000000001" customHeight="1" x14ac:dyDescent="0.2">
      <c r="A11" s="15"/>
      <c r="B11" s="41">
        <v>46</v>
      </c>
      <c r="C11" s="26">
        <v>0.15640000000000001</v>
      </c>
      <c r="D11" s="27">
        <v>0.1074</v>
      </c>
      <c r="E11" s="28">
        <v>6.2799999999999995E-2</v>
      </c>
      <c r="F11" s="28">
        <v>5.74E-2</v>
      </c>
      <c r="G11" s="29">
        <v>6.1699999999999998E-2</v>
      </c>
      <c r="H11" s="2">
        <f t="shared" si="8"/>
        <v>3.7000000000000227E-3</v>
      </c>
      <c r="I11" s="3">
        <f t="shared" si="9"/>
        <v>3.5000000000000309E-3</v>
      </c>
      <c r="J11" s="3">
        <f t="shared" si="10"/>
        <v>3.1000000000000194E-3</v>
      </c>
      <c r="K11" s="4">
        <f t="shared" si="11"/>
        <v>6.9000000000000172E-3</v>
      </c>
      <c r="L11" s="2">
        <f t="shared" si="12"/>
        <v>231.25000000000142</v>
      </c>
      <c r="M11" s="3">
        <f t="shared" si="13"/>
        <v>218.75000000000193</v>
      </c>
      <c r="N11" s="3">
        <f t="shared" si="14"/>
        <v>193.75000000000122</v>
      </c>
      <c r="O11" s="4">
        <f t="shared" si="15"/>
        <v>431.25000000000108</v>
      </c>
      <c r="P11" s="38">
        <f t="shared" si="16"/>
        <v>543.75000000000227</v>
      </c>
    </row>
    <row r="12" spans="1:16" ht="20.100000000000001" customHeight="1" x14ac:dyDescent="0.2">
      <c r="A12" s="15"/>
      <c r="B12" s="41">
        <v>49</v>
      </c>
      <c r="C12" s="27">
        <v>0.15559999999999999</v>
      </c>
      <c r="D12" s="30">
        <v>0.1061</v>
      </c>
      <c r="E12" s="31">
        <v>6.2199999999999998E-2</v>
      </c>
      <c r="F12" s="28">
        <v>5.6300000000000003E-2</v>
      </c>
      <c r="G12" s="32">
        <v>6.0499999999999998E-2</v>
      </c>
      <c r="H12" s="2">
        <f t="shared" si="8"/>
        <v>4.1999999999999954E-3</v>
      </c>
      <c r="I12" s="3">
        <f t="shared" si="9"/>
        <v>3.2999999999999974E-3</v>
      </c>
      <c r="J12" s="3">
        <f t="shared" si="10"/>
        <v>3.4000000000000002E-3</v>
      </c>
      <c r="K12" s="4">
        <f t="shared" si="11"/>
        <v>7.3000000000000009E-3</v>
      </c>
      <c r="L12" s="2">
        <f t="shared" si="12"/>
        <v>262.49999999999972</v>
      </c>
      <c r="M12" s="3">
        <f t="shared" si="13"/>
        <v>206.24999999999983</v>
      </c>
      <c r="N12" s="3">
        <f t="shared" si="14"/>
        <v>212.50000000000003</v>
      </c>
      <c r="O12" s="4">
        <f t="shared" si="15"/>
        <v>456.25000000000006</v>
      </c>
      <c r="P12" s="38">
        <f t="shared" si="16"/>
        <v>559.3750000000008</v>
      </c>
    </row>
    <row r="13" spans="1:16" ht="20.100000000000001" customHeight="1" x14ac:dyDescent="0.2">
      <c r="A13" s="15"/>
      <c r="B13" s="41">
        <v>52</v>
      </c>
      <c r="C13" s="27">
        <v>0.15359999999999999</v>
      </c>
      <c r="D13" s="27">
        <v>0.1042</v>
      </c>
      <c r="E13" s="28">
        <v>6.1199999999999997E-2</v>
      </c>
      <c r="F13" s="28">
        <v>5.4699999999999999E-2</v>
      </c>
      <c r="G13" s="29">
        <v>5.8599999999999999E-2</v>
      </c>
      <c r="H13" s="2">
        <f t="shared" si="8"/>
        <v>4.0999999999999925E-3</v>
      </c>
      <c r="I13" s="3">
        <f t="shared" si="9"/>
        <v>2.2999999999999965E-3</v>
      </c>
      <c r="J13" s="3">
        <f t="shared" si="10"/>
        <v>3.0000000000000027E-3</v>
      </c>
      <c r="K13" s="4">
        <f t="shared" si="11"/>
        <v>7.1999999999999981E-3</v>
      </c>
      <c r="L13" s="2">
        <f t="shared" si="12"/>
        <v>256.24999999999955</v>
      </c>
      <c r="M13" s="3">
        <f t="shared" si="13"/>
        <v>143.74999999999977</v>
      </c>
      <c r="N13" s="3">
        <f t="shared" si="14"/>
        <v>187.50000000000017</v>
      </c>
      <c r="O13" s="4">
        <f t="shared" si="15"/>
        <v>449.99999999999989</v>
      </c>
      <c r="P13" s="38">
        <f t="shared" si="16"/>
        <v>534.3750000000008</v>
      </c>
    </row>
    <row r="14" spans="1:16" ht="20.100000000000001" customHeight="1" thickBot="1" x14ac:dyDescent="0.25">
      <c r="A14" s="15"/>
      <c r="B14" s="42">
        <v>56</v>
      </c>
      <c r="C14" s="33">
        <v>0.152</v>
      </c>
      <c r="D14" s="34">
        <v>0.1022</v>
      </c>
      <c r="E14" s="35">
        <v>6.0199999999999997E-2</v>
      </c>
      <c r="F14" s="35">
        <v>5.3100000000000001E-2</v>
      </c>
      <c r="G14" s="36">
        <v>5.67E-2</v>
      </c>
      <c r="H14" s="6">
        <f t="shared" si="8"/>
        <v>4.500000000000004E-3</v>
      </c>
      <c r="I14" s="7">
        <f t="shared" si="9"/>
        <v>1.7000000000000071E-3</v>
      </c>
      <c r="J14" s="7">
        <f t="shared" si="10"/>
        <v>3.0000000000000027E-3</v>
      </c>
      <c r="K14" s="8">
        <f t="shared" si="11"/>
        <v>7.5000000000000067E-3</v>
      </c>
      <c r="L14" s="6">
        <f t="shared" si="12"/>
        <v>281.25000000000023</v>
      </c>
      <c r="M14" s="7">
        <f t="shared" si="13"/>
        <v>106.25000000000044</v>
      </c>
      <c r="N14" s="7">
        <f t="shared" si="14"/>
        <v>187.50000000000017</v>
      </c>
      <c r="O14" s="8">
        <f t="shared" si="15"/>
        <v>468.7500000000004</v>
      </c>
      <c r="P14" s="39">
        <f t="shared" si="16"/>
        <v>535.93750000000125</v>
      </c>
    </row>
    <row r="15" spans="1:16" ht="20.100000000000001" customHeight="1" x14ac:dyDescent="0.2">
      <c r="C15" s="40"/>
      <c r="D15" s="40"/>
      <c r="E15" s="40"/>
      <c r="F15" s="40"/>
      <c r="G15" s="40"/>
    </row>
    <row r="16" spans="1:16" ht="20.100000000000001" customHeight="1" x14ac:dyDescent="0.2">
      <c r="C16" s="40"/>
      <c r="D16" s="40"/>
      <c r="E16" s="40"/>
      <c r="F16" s="40"/>
      <c r="G16" s="40"/>
      <c r="P16" s="59"/>
    </row>
    <row r="17" spans="3:16" ht="20.100000000000001" customHeight="1" x14ac:dyDescent="0.2">
      <c r="C17" s="40"/>
      <c r="D17" s="40"/>
      <c r="E17" s="40"/>
      <c r="F17" s="40"/>
      <c r="P17" s="59"/>
    </row>
    <row r="18" spans="3:16" ht="20.100000000000001" customHeight="1" x14ac:dyDescent="0.2">
      <c r="C18" s="40"/>
      <c r="D18" s="40"/>
      <c r="E18" s="40"/>
      <c r="F18" s="40"/>
    </row>
    <row r="19" spans="3:16" ht="20.100000000000001" customHeight="1" x14ac:dyDescent="0.2">
      <c r="C19" s="40"/>
      <c r="D19" s="40"/>
      <c r="E19" s="40"/>
      <c r="F19" s="40"/>
    </row>
    <row r="20" spans="3:16" ht="20.100000000000001" customHeight="1" x14ac:dyDescent="0.2">
      <c r="C20" s="40"/>
      <c r="D20" s="40"/>
      <c r="E20" s="40"/>
      <c r="F20" s="40"/>
    </row>
    <row r="21" spans="3:16" ht="20.100000000000001" customHeight="1" x14ac:dyDescent="0.2">
      <c r="C21" s="40"/>
      <c r="D21" s="40"/>
      <c r="E21" s="40"/>
      <c r="F21" s="40"/>
    </row>
    <row r="22" spans="3:16" ht="20.100000000000001" customHeight="1" x14ac:dyDescent="0.2">
      <c r="C22" s="40"/>
      <c r="D22" s="40"/>
      <c r="E22" s="40"/>
      <c r="F22" s="40"/>
    </row>
    <row r="23" spans="3:16" ht="20.100000000000001" customHeight="1" x14ac:dyDescent="0.2">
      <c r="C23" s="40"/>
      <c r="D23" s="40"/>
      <c r="E23" s="40"/>
      <c r="F23" s="40"/>
    </row>
    <row r="24" spans="3:16" ht="20.100000000000001" customHeight="1" x14ac:dyDescent="0.2">
      <c r="C24" s="40"/>
      <c r="D24" s="40"/>
      <c r="E24" s="40"/>
      <c r="F24" s="40"/>
    </row>
    <row r="25" spans="3:16" ht="20.100000000000001" customHeight="1" x14ac:dyDescent="0.2">
      <c r="C25" s="40"/>
      <c r="D25" s="40"/>
      <c r="E25" s="40"/>
      <c r="F25" s="40"/>
    </row>
    <row r="26" spans="3:16" ht="20.100000000000001" customHeight="1" x14ac:dyDescent="0.2">
      <c r="C26" s="40"/>
      <c r="D26" s="40"/>
      <c r="E26" s="40"/>
      <c r="F26" s="40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15"/>
  <sheetViews>
    <sheetView topLeftCell="H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73" t="s">
        <v>0</v>
      </c>
      <c r="D2" s="72" t="s">
        <v>1</v>
      </c>
      <c r="E2" s="73"/>
      <c r="F2" s="73"/>
      <c r="G2" s="67"/>
      <c r="H2" s="70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74"/>
      <c r="D3" s="43" t="s">
        <v>5</v>
      </c>
      <c r="E3" s="45" t="s">
        <v>6</v>
      </c>
      <c r="F3" s="45" t="s">
        <v>7</v>
      </c>
      <c r="G3" s="50" t="s">
        <v>8</v>
      </c>
      <c r="H3" s="49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46">
        <v>0.14949999999999999</v>
      </c>
      <c r="D4" s="51">
        <v>0.1167</v>
      </c>
      <c r="E4" s="52">
        <v>7.0699999999999999E-2</v>
      </c>
      <c r="F4" s="52">
        <v>5.79E-2</v>
      </c>
      <c r="G4" s="53">
        <v>7.3399999999999993E-2</v>
      </c>
      <c r="H4" s="20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46">
        <v>0.14449999999999999</v>
      </c>
      <c r="D5" s="51">
        <v>0.1164</v>
      </c>
      <c r="E5" s="52">
        <v>7.0099999999999996E-2</v>
      </c>
      <c r="F5" s="52">
        <v>5.7099999999999998E-2</v>
      </c>
      <c r="G5" s="53">
        <v>7.2800000000000004E-2</v>
      </c>
      <c r="H5" s="20">
        <f t="shared" ref="H5" si="0">ABS((D5-$C5)-($D$4-$C$4))</f>
        <v>4.7000000000000097E-3</v>
      </c>
      <c r="I5" s="3">
        <f t="shared" ref="I5" si="1">ABS((E5-$C5)-($E$4-$C$4))</f>
        <v>4.4000000000000011E-3</v>
      </c>
      <c r="J5" s="3">
        <f t="shared" ref="J5" si="2">ABS((F5-$C5)-($F$4-$C$4))</f>
        <v>4.1999999999999954E-3</v>
      </c>
      <c r="K5" s="4">
        <f t="shared" ref="K5" si="3">ABS((G5-$C5)-($G$4-$C$4))</f>
        <v>4.400000000000015E-3</v>
      </c>
      <c r="L5" s="2">
        <f t="shared" ref="L5" si="4">(H5/16)*10^6</f>
        <v>293.75000000000063</v>
      </c>
      <c r="M5" s="3">
        <f t="shared" ref="M5" si="5">(I5/16)*10^6</f>
        <v>275.00000000000006</v>
      </c>
      <c r="N5" s="3">
        <f t="shared" ref="N5" si="6">(J5/16)*10^6</f>
        <v>262.49999999999972</v>
      </c>
      <c r="O5" s="4">
        <f t="shared" ref="O5" si="7">(K5/16)*10^6</f>
        <v>275.00000000000097</v>
      </c>
      <c r="P5" s="38">
        <f>AVERAGE(L5:O5)</f>
        <v>276.56250000000034</v>
      </c>
    </row>
    <row r="6" spans="1:16" ht="20.100000000000001" customHeight="1" x14ac:dyDescent="0.2">
      <c r="A6" s="15"/>
      <c r="B6" s="41">
        <v>31</v>
      </c>
      <c r="C6" s="30">
        <v>0.1522</v>
      </c>
      <c r="D6" s="51">
        <v>0.1182</v>
      </c>
      <c r="E6" s="52">
        <v>7.2700000000000001E-2</v>
      </c>
      <c r="F6" s="52">
        <v>5.9899999999999995E-2</v>
      </c>
      <c r="G6" s="53">
        <v>7.4300000000000005E-2</v>
      </c>
      <c r="H6" s="20">
        <f t="shared" ref="H6:H14" si="8">ABS((D6-$C6)-($D$4-$C$4))</f>
        <v>1.2000000000000066E-3</v>
      </c>
      <c r="I6" s="3">
        <f t="shared" ref="I6:I14" si="9">ABS((E6-$C6)-($E$4-$C$4))</f>
        <v>7.0000000000000617E-4</v>
      </c>
      <c r="J6" s="3">
        <f t="shared" ref="J6:J14" si="10">ABS((F6-$C6)-($F$4-$C$4))</f>
        <v>7.0000000000002005E-4</v>
      </c>
      <c r="K6" s="4">
        <f t="shared" ref="K6:K14" si="11">ABS((G6-$C6)-($G$4-$C$4))</f>
        <v>1.799999999999996E-3</v>
      </c>
      <c r="L6" s="2">
        <f t="shared" ref="L6:L14" si="12">(H6/16)*10^6</f>
        <v>75.000000000000412</v>
      </c>
      <c r="M6" s="3">
        <f t="shared" ref="M6:M14" si="13">(I6/16)*10^6</f>
        <v>43.750000000000384</v>
      </c>
      <c r="N6" s="3">
        <f t="shared" ref="N6:N14" si="14">(J6/16)*10^6</f>
        <v>43.750000000001251</v>
      </c>
      <c r="O6" s="4">
        <f t="shared" ref="O6:O14" si="15">(K6/16)*10^6</f>
        <v>112.49999999999976</v>
      </c>
      <c r="P6" s="38">
        <f>AVERAGE(L6:O6)+P$5</f>
        <v>345.3125000000008</v>
      </c>
    </row>
    <row r="7" spans="1:16" ht="20.100000000000001" customHeight="1" x14ac:dyDescent="0.2">
      <c r="A7" s="15"/>
      <c r="B7" s="41">
        <v>34</v>
      </c>
      <c r="C7" s="46">
        <v>0.1542</v>
      </c>
      <c r="D7" s="51">
        <v>0.1197</v>
      </c>
      <c r="E7" s="52">
        <v>7.46E-2</v>
      </c>
      <c r="F7" s="52">
        <v>6.1899999999999997E-2</v>
      </c>
      <c r="G7" s="53">
        <v>7.5200000000000003E-2</v>
      </c>
      <c r="H7" s="20">
        <f t="shared" si="8"/>
        <v>1.7000000000000071E-3</v>
      </c>
      <c r="I7" s="3">
        <f t="shared" si="9"/>
        <v>8.0000000000000904E-4</v>
      </c>
      <c r="J7" s="3">
        <f t="shared" si="10"/>
        <v>7.0000000000002005E-4</v>
      </c>
      <c r="K7" s="4">
        <f t="shared" si="11"/>
        <v>2.8999999999999998E-3</v>
      </c>
      <c r="L7" s="2">
        <f t="shared" si="12"/>
        <v>106.25000000000044</v>
      </c>
      <c r="M7" s="3">
        <f t="shared" si="13"/>
        <v>50.000000000000561</v>
      </c>
      <c r="N7" s="3">
        <f t="shared" si="14"/>
        <v>43.750000000001251</v>
      </c>
      <c r="O7" s="4">
        <f t="shared" si="15"/>
        <v>181.25</v>
      </c>
      <c r="P7" s="38">
        <f t="shared" ref="P7:P14" si="16">AVERAGE(L7:O7)+P$5</f>
        <v>371.87500000000091</v>
      </c>
    </row>
    <row r="8" spans="1:16" ht="20.100000000000001" customHeight="1" x14ac:dyDescent="0.2">
      <c r="A8" s="15"/>
      <c r="B8" s="41">
        <v>37</v>
      </c>
      <c r="C8" s="30">
        <v>0.15509999999999999</v>
      </c>
      <c r="D8" s="51">
        <v>0.1202</v>
      </c>
      <c r="E8" s="52">
        <v>7.46E-2</v>
      </c>
      <c r="F8" s="52">
        <v>6.1699999999999998E-2</v>
      </c>
      <c r="G8" s="53">
        <v>7.4900000000000008E-2</v>
      </c>
      <c r="H8" s="20">
        <f t="shared" si="8"/>
        <v>2.0999999999999908E-3</v>
      </c>
      <c r="I8" s="3">
        <f t="shared" si="9"/>
        <v>1.6999999999999932E-3</v>
      </c>
      <c r="J8" s="3">
        <f t="shared" si="10"/>
        <v>1.799999999999996E-3</v>
      </c>
      <c r="K8" s="4">
        <f t="shared" si="11"/>
        <v>4.0999999999999787E-3</v>
      </c>
      <c r="L8" s="2">
        <f t="shared" si="12"/>
        <v>131.24999999999943</v>
      </c>
      <c r="M8" s="3">
        <f t="shared" si="13"/>
        <v>106.24999999999957</v>
      </c>
      <c r="N8" s="3">
        <f t="shared" si="14"/>
        <v>112.49999999999976</v>
      </c>
      <c r="O8" s="4">
        <f t="shared" si="15"/>
        <v>256.24999999999869</v>
      </c>
      <c r="P8" s="38">
        <f t="shared" si="16"/>
        <v>428.12499999999972</v>
      </c>
    </row>
    <row r="9" spans="1:16" ht="20.100000000000001" customHeight="1" x14ac:dyDescent="0.2">
      <c r="A9" s="15"/>
      <c r="B9" s="41">
        <v>40</v>
      </c>
      <c r="C9" s="30">
        <v>0.1552</v>
      </c>
      <c r="D9" s="51">
        <v>0.121</v>
      </c>
      <c r="E9" s="52">
        <v>7.4500000000000011E-2</v>
      </c>
      <c r="F9" s="52">
        <v>6.1399999999999996E-2</v>
      </c>
      <c r="G9" s="53">
        <v>7.4499999999999997E-2</v>
      </c>
      <c r="H9" s="20">
        <f t="shared" si="8"/>
        <v>1.4000000000000123E-3</v>
      </c>
      <c r="I9" s="3">
        <f t="shared" si="9"/>
        <v>1.8999999999999989E-3</v>
      </c>
      <c r="J9" s="3">
        <f t="shared" si="10"/>
        <v>2.2000000000000214E-3</v>
      </c>
      <c r="K9" s="4">
        <f t="shared" si="11"/>
        <v>4.6000000000000069E-3</v>
      </c>
      <c r="L9" s="2">
        <f t="shared" si="12"/>
        <v>87.500000000000767</v>
      </c>
      <c r="M9" s="3">
        <f t="shared" si="13"/>
        <v>118.74999999999993</v>
      </c>
      <c r="N9" s="3">
        <f t="shared" si="14"/>
        <v>137.50000000000134</v>
      </c>
      <c r="O9" s="4">
        <f t="shared" si="15"/>
        <v>287.50000000000045</v>
      </c>
      <c r="P9" s="38">
        <f t="shared" si="16"/>
        <v>434.37500000000097</v>
      </c>
    </row>
    <row r="10" spans="1:16" ht="20.100000000000001" customHeight="1" x14ac:dyDescent="0.2">
      <c r="A10" s="15"/>
      <c r="B10" s="41">
        <v>43</v>
      </c>
      <c r="C10" s="46">
        <v>0.15579999999999999</v>
      </c>
      <c r="D10" s="51">
        <v>0.12179999999999999</v>
      </c>
      <c r="E10" s="52">
        <v>7.4400000000000008E-2</v>
      </c>
      <c r="F10" s="52">
        <v>6.1100000000000002E-2</v>
      </c>
      <c r="G10" s="53">
        <v>7.4099999999999999E-2</v>
      </c>
      <c r="H10" s="20">
        <f t="shared" si="8"/>
        <v>1.2000000000000066E-3</v>
      </c>
      <c r="I10" s="3">
        <f t="shared" si="9"/>
        <v>2.5999999999999912E-3</v>
      </c>
      <c r="J10" s="3">
        <f t="shared" si="10"/>
        <v>3.1000000000000055E-3</v>
      </c>
      <c r="K10" s="4">
        <f t="shared" si="11"/>
        <v>5.5999999999999939E-3</v>
      </c>
      <c r="L10" s="2">
        <f t="shared" si="12"/>
        <v>75.000000000000412</v>
      </c>
      <c r="M10" s="3">
        <f t="shared" si="13"/>
        <v>162.49999999999946</v>
      </c>
      <c r="N10" s="3">
        <f t="shared" si="14"/>
        <v>193.75000000000034</v>
      </c>
      <c r="O10" s="4">
        <f t="shared" si="15"/>
        <v>349.9999999999996</v>
      </c>
      <c r="P10" s="38">
        <f t="shared" si="16"/>
        <v>471.87500000000028</v>
      </c>
    </row>
    <row r="11" spans="1:16" ht="20.100000000000001" customHeight="1" x14ac:dyDescent="0.2">
      <c r="A11" s="15"/>
      <c r="B11" s="41">
        <v>46</v>
      </c>
      <c r="C11" s="46">
        <v>0.1552</v>
      </c>
      <c r="D11" s="51">
        <v>0.11989999999999999</v>
      </c>
      <c r="E11" s="52">
        <v>7.4099999999999999E-2</v>
      </c>
      <c r="F11" s="52">
        <v>6.1699999999999998E-2</v>
      </c>
      <c r="G11" s="53">
        <v>7.3399999999999993E-2</v>
      </c>
      <c r="H11" s="20">
        <f t="shared" si="8"/>
        <v>2.5000000000000161E-3</v>
      </c>
      <c r="I11" s="3">
        <f t="shared" si="9"/>
        <v>2.3000000000000104E-3</v>
      </c>
      <c r="J11" s="3">
        <f t="shared" si="10"/>
        <v>1.9000000000000128E-3</v>
      </c>
      <c r="K11" s="4">
        <f t="shared" si="11"/>
        <v>5.7000000000000106E-3</v>
      </c>
      <c r="L11" s="2">
        <f t="shared" si="12"/>
        <v>156.25000000000099</v>
      </c>
      <c r="M11" s="3">
        <f t="shared" si="13"/>
        <v>143.75000000000065</v>
      </c>
      <c r="N11" s="3">
        <f t="shared" si="14"/>
        <v>118.7500000000008</v>
      </c>
      <c r="O11" s="4">
        <f t="shared" si="15"/>
        <v>356.25000000000068</v>
      </c>
      <c r="P11" s="38">
        <f t="shared" si="16"/>
        <v>470.31250000000114</v>
      </c>
    </row>
    <row r="12" spans="1:16" ht="20.100000000000001" customHeight="1" x14ac:dyDescent="0.2">
      <c r="A12" s="15"/>
      <c r="B12" s="41">
        <v>49</v>
      </c>
      <c r="C12" s="30">
        <v>0.1545</v>
      </c>
      <c r="D12" s="51">
        <v>0.1186</v>
      </c>
      <c r="E12" s="52">
        <v>7.3499999999999996E-2</v>
      </c>
      <c r="F12" s="52">
        <v>6.0600000000000001E-2</v>
      </c>
      <c r="G12" s="53">
        <v>7.22E-2</v>
      </c>
      <c r="H12" s="20">
        <f t="shared" si="8"/>
        <v>3.1000000000000055E-3</v>
      </c>
      <c r="I12" s="3">
        <f t="shared" si="9"/>
        <v>2.2000000000000075E-3</v>
      </c>
      <c r="J12" s="3">
        <f t="shared" si="10"/>
        <v>2.3000000000000104E-3</v>
      </c>
      <c r="K12" s="4">
        <f t="shared" si="11"/>
        <v>6.1999999999999972E-3</v>
      </c>
      <c r="L12" s="2">
        <f t="shared" si="12"/>
        <v>193.75000000000034</v>
      </c>
      <c r="M12" s="3">
        <f t="shared" si="13"/>
        <v>137.50000000000048</v>
      </c>
      <c r="N12" s="3">
        <f t="shared" si="14"/>
        <v>143.75000000000065</v>
      </c>
      <c r="O12" s="4">
        <f t="shared" si="15"/>
        <v>387.49999999999983</v>
      </c>
      <c r="P12" s="38">
        <f t="shared" si="16"/>
        <v>492.18750000000068</v>
      </c>
    </row>
    <row r="13" spans="1:16" ht="20.100000000000001" customHeight="1" x14ac:dyDescent="0.2">
      <c r="A13" s="15"/>
      <c r="B13" s="41">
        <v>52</v>
      </c>
      <c r="C13" s="30">
        <v>0.15340000000000001</v>
      </c>
      <c r="D13" s="51">
        <v>0.1167</v>
      </c>
      <c r="E13" s="52">
        <v>7.2499999999999995E-2</v>
      </c>
      <c r="F13" s="52">
        <v>5.8999999999999997E-2</v>
      </c>
      <c r="G13" s="53">
        <v>7.0300000000000001E-2</v>
      </c>
      <c r="H13" s="20">
        <f t="shared" si="8"/>
        <v>3.9000000000000146E-3</v>
      </c>
      <c r="I13" s="3">
        <f t="shared" si="9"/>
        <v>2.1000000000000185E-3</v>
      </c>
      <c r="J13" s="3">
        <f t="shared" si="10"/>
        <v>2.8000000000000247E-3</v>
      </c>
      <c r="K13" s="4">
        <f t="shared" si="11"/>
        <v>7.0000000000000062E-3</v>
      </c>
      <c r="L13" s="2">
        <f t="shared" si="12"/>
        <v>243.75000000000091</v>
      </c>
      <c r="M13" s="3">
        <f t="shared" si="13"/>
        <v>131.25000000000117</v>
      </c>
      <c r="N13" s="3">
        <f t="shared" si="14"/>
        <v>175.00000000000153</v>
      </c>
      <c r="O13" s="4">
        <f t="shared" si="15"/>
        <v>437.5000000000004</v>
      </c>
      <c r="P13" s="38">
        <f t="shared" si="16"/>
        <v>523.43750000000136</v>
      </c>
    </row>
    <row r="14" spans="1:16" ht="20.100000000000001" customHeight="1" thickBot="1" x14ac:dyDescent="0.25">
      <c r="A14" s="15"/>
      <c r="B14" s="42">
        <v>56</v>
      </c>
      <c r="C14" s="47">
        <v>0.15190000000000001</v>
      </c>
      <c r="D14" s="54">
        <v>0.1147</v>
      </c>
      <c r="E14" s="55">
        <v>7.1499999999999994E-2</v>
      </c>
      <c r="F14" s="55">
        <v>5.74E-2</v>
      </c>
      <c r="G14" s="56">
        <v>6.8400000000000002E-2</v>
      </c>
      <c r="H14" s="48">
        <f t="shared" si="8"/>
        <v>4.400000000000015E-3</v>
      </c>
      <c r="I14" s="7">
        <f t="shared" si="9"/>
        <v>1.6000000000000181E-3</v>
      </c>
      <c r="J14" s="7">
        <f t="shared" si="10"/>
        <v>2.9000000000000137E-3</v>
      </c>
      <c r="K14" s="8">
        <f t="shared" si="11"/>
        <v>7.4000000000000038E-3</v>
      </c>
      <c r="L14" s="6">
        <f t="shared" si="12"/>
        <v>275.00000000000097</v>
      </c>
      <c r="M14" s="7">
        <f t="shared" si="13"/>
        <v>100.00000000000112</v>
      </c>
      <c r="N14" s="7">
        <f t="shared" si="14"/>
        <v>181.25000000000085</v>
      </c>
      <c r="O14" s="8">
        <f t="shared" si="15"/>
        <v>462.50000000000023</v>
      </c>
      <c r="P14" s="39">
        <f t="shared" si="16"/>
        <v>531.25000000000114</v>
      </c>
    </row>
    <row r="15" spans="1:16" ht="20.100000000000001" customHeight="1" x14ac:dyDescent="0.2">
      <c r="D15" s="57"/>
      <c r="E15" s="57"/>
      <c r="F15" s="57"/>
      <c r="G15" s="57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14"/>
  <sheetViews>
    <sheetView tabSelected="1" topLeftCell="H1" zoomScale="85" zoomScaleNormal="85" workbookViewId="0">
      <selection activeCell="P2" sqref="P2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9">
        <v>0.15140000000000001</v>
      </c>
      <c r="D4" s="10">
        <v>0.17630000000000001</v>
      </c>
      <c r="E4" s="11">
        <v>6.409999999999999E-2</v>
      </c>
      <c r="F4" s="11">
        <v>0.112</v>
      </c>
      <c r="G4" s="12">
        <v>2.8500000000000001E-2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6">
        <v>0.1469</v>
      </c>
      <c r="D5" s="27">
        <v>0.17580000000000001</v>
      </c>
      <c r="E5" s="28">
        <v>6.3200000000000006E-2</v>
      </c>
      <c r="F5" s="28">
        <v>0.1115</v>
      </c>
      <c r="G5" s="12">
        <v>2.8299999999999999E-2</v>
      </c>
      <c r="H5" s="2">
        <f t="shared" ref="H5" si="0">ABS((D5-$C5)-($D$4-$C$4))</f>
        <v>4.0000000000000036E-3</v>
      </c>
      <c r="I5" s="3">
        <f t="shared" ref="I5" si="1">ABS((E5-$C5)-($E$4-$C$4))</f>
        <v>3.6000000000000199E-3</v>
      </c>
      <c r="J5" s="3">
        <f t="shared" ref="J5" si="2">ABS((F5-$C5)-($F$4-$C$4))</f>
        <v>4.0000000000000036E-3</v>
      </c>
      <c r="K5" s="4">
        <f t="shared" ref="K5" si="3">ABS((G5-$C5)-($G$4-$C$4))</f>
        <v>4.2999999999999983E-3</v>
      </c>
      <c r="L5" s="2">
        <f t="shared" ref="L5" si="4">(H5/16)*10^6</f>
        <v>250.00000000000023</v>
      </c>
      <c r="M5" s="3">
        <f t="shared" ref="M5" si="5">(I5/16)*10^6</f>
        <v>225.00000000000125</v>
      </c>
      <c r="N5" s="3">
        <f t="shared" ref="N5" si="6">(J5/16)*10^6</f>
        <v>250.00000000000023</v>
      </c>
      <c r="O5" s="4">
        <f t="shared" ref="O5" si="7">(K5/16)*10^6</f>
        <v>268.74999999999989</v>
      </c>
      <c r="P5" s="38">
        <f>AVERAGE(L5:O5)</f>
        <v>248.4375000000004</v>
      </c>
    </row>
    <row r="6" spans="1:16" ht="20.100000000000001" customHeight="1" x14ac:dyDescent="0.2">
      <c r="A6" s="15"/>
      <c r="B6" s="41">
        <v>31</v>
      </c>
      <c r="C6" s="26">
        <v>0.1525</v>
      </c>
      <c r="D6" s="27">
        <v>0.17729999999999999</v>
      </c>
      <c r="E6" s="28">
        <v>6.4700000000000008E-2</v>
      </c>
      <c r="F6" s="28">
        <v>0.1123</v>
      </c>
      <c r="G6" s="4">
        <v>2.9600000000000001E-2</v>
      </c>
      <c r="H6" s="2">
        <f t="shared" ref="H6:H14" si="8">ABS((D6-$C6)-($D$4-$C$4))</f>
        <v>1.0000000000001674E-4</v>
      </c>
      <c r="I6" s="3">
        <f t="shared" ref="I6:I14" si="9">ABS((E6-$C6)-($E$4-$C$4))</f>
        <v>4.9999999999997269E-4</v>
      </c>
      <c r="J6" s="3">
        <f t="shared" ref="J6:J14" si="10">ABS((F6-$C6)-($F$4-$C$4))</f>
        <v>7.9999999999999516E-4</v>
      </c>
      <c r="K6" s="4">
        <f t="shared" ref="K6:K14" si="11">ABS((G6-$C6)-($G$4-$C$4))</f>
        <v>1.3877787807814457E-17</v>
      </c>
      <c r="L6" s="2">
        <f t="shared" ref="L6:L14" si="12">(H6/16)*10^6</f>
        <v>6.2500000000010463</v>
      </c>
      <c r="M6" s="3">
        <f t="shared" ref="M6:M14" si="13">(I6/16)*10^6</f>
        <v>31.249999999998295</v>
      </c>
      <c r="N6" s="3">
        <f t="shared" ref="N6:N14" si="14">(J6/16)*10^6</f>
        <v>49.999999999999694</v>
      </c>
      <c r="O6" s="4">
        <f t="shared" ref="O6:O14" si="15">(K6/16)*10^6</f>
        <v>8.6736173798840355E-13</v>
      </c>
      <c r="P6" s="38">
        <f t="shared" ref="P6:P14" si="16">AVERAGE(L6:O6)+P$5</f>
        <v>270.3125000000004</v>
      </c>
    </row>
    <row r="7" spans="1:16" ht="20.100000000000001" customHeight="1" x14ac:dyDescent="0.2">
      <c r="A7" s="15"/>
      <c r="B7" s="41">
        <v>34</v>
      </c>
      <c r="C7" s="27">
        <v>0.1537</v>
      </c>
      <c r="D7" s="30">
        <v>0.1779</v>
      </c>
      <c r="E7" s="31">
        <v>6.54E-2</v>
      </c>
      <c r="F7" s="28">
        <v>0.11310000000000001</v>
      </c>
      <c r="G7" s="20">
        <v>3.0699999999999998E-2</v>
      </c>
      <c r="H7" s="2">
        <f t="shared" si="8"/>
        <v>7.0000000000000617E-4</v>
      </c>
      <c r="I7" s="3">
        <f t="shared" si="9"/>
        <v>9.9999999999998701E-4</v>
      </c>
      <c r="J7" s="3">
        <f t="shared" si="10"/>
        <v>1.1999999999999927E-3</v>
      </c>
      <c r="K7" s="4">
        <f t="shared" si="11"/>
        <v>9.9999999999988987E-5</v>
      </c>
      <c r="L7" s="2">
        <f t="shared" si="12"/>
        <v>43.750000000000384</v>
      </c>
      <c r="M7" s="3">
        <f t="shared" si="13"/>
        <v>62.49999999999919</v>
      </c>
      <c r="N7" s="3">
        <f t="shared" si="14"/>
        <v>74.999999999999545</v>
      </c>
      <c r="O7" s="4">
        <f t="shared" si="15"/>
        <v>6.2499999999993117</v>
      </c>
      <c r="P7" s="38">
        <f t="shared" si="16"/>
        <v>295.3125</v>
      </c>
    </row>
    <row r="8" spans="1:16" ht="20.100000000000001" customHeight="1" x14ac:dyDescent="0.2">
      <c r="A8" s="15"/>
      <c r="B8" s="41">
        <v>37</v>
      </c>
      <c r="C8" s="27">
        <v>0.15509999999999999</v>
      </c>
      <c r="D8" s="27">
        <v>0.17879999999999999</v>
      </c>
      <c r="E8" s="28">
        <v>6.6400000000000001E-2</v>
      </c>
      <c r="F8" s="28">
        <v>0.1143</v>
      </c>
      <c r="G8" s="4">
        <v>3.2299999999999995E-2</v>
      </c>
      <c r="H8" s="2">
        <f t="shared" si="8"/>
        <v>1.2000000000000066E-3</v>
      </c>
      <c r="I8" s="3">
        <f t="shared" si="9"/>
        <v>1.3999999999999707E-3</v>
      </c>
      <c r="J8" s="3">
        <f t="shared" si="10"/>
        <v>1.3999999999999846E-3</v>
      </c>
      <c r="K8" s="4">
        <f t="shared" si="11"/>
        <v>1.0000000000001674E-4</v>
      </c>
      <c r="L8" s="2">
        <f t="shared" si="12"/>
        <v>75.000000000000412</v>
      </c>
      <c r="M8" s="3">
        <f t="shared" si="13"/>
        <v>87.499999999998167</v>
      </c>
      <c r="N8" s="3">
        <f t="shared" si="14"/>
        <v>87.499999999999034</v>
      </c>
      <c r="O8" s="4">
        <f t="shared" si="15"/>
        <v>6.2500000000010463</v>
      </c>
      <c r="P8" s="38">
        <f t="shared" si="16"/>
        <v>312.50000000000006</v>
      </c>
    </row>
    <row r="9" spans="1:16" ht="20.100000000000001" customHeight="1" x14ac:dyDescent="0.2">
      <c r="A9" s="15"/>
      <c r="B9" s="41">
        <v>40</v>
      </c>
      <c r="C9" s="26">
        <v>0.15590000000000001</v>
      </c>
      <c r="D9" s="27">
        <v>0.1797</v>
      </c>
      <c r="E9" s="28">
        <v>6.7299999999999999E-2</v>
      </c>
      <c r="F9" s="28">
        <v>0.1154</v>
      </c>
      <c r="G9" s="4">
        <v>3.39E-2</v>
      </c>
      <c r="H9" s="2">
        <f t="shared" si="8"/>
        <v>1.1000000000000176E-3</v>
      </c>
      <c r="I9" s="3">
        <f t="shared" si="9"/>
        <v>1.2999999999999956E-3</v>
      </c>
      <c r="J9" s="3">
        <f t="shared" si="10"/>
        <v>1.1000000000000038E-3</v>
      </c>
      <c r="K9" s="4">
        <f t="shared" si="11"/>
        <v>8.9999999999999802E-4</v>
      </c>
      <c r="L9" s="2">
        <f t="shared" si="12"/>
        <v>68.750000000001108</v>
      </c>
      <c r="M9" s="3">
        <f t="shared" si="13"/>
        <v>81.24999999999973</v>
      </c>
      <c r="N9" s="3">
        <f t="shared" si="14"/>
        <v>68.750000000000242</v>
      </c>
      <c r="O9" s="4">
        <f t="shared" si="15"/>
        <v>56.249999999999879</v>
      </c>
      <c r="P9" s="38">
        <f t="shared" si="16"/>
        <v>317.18750000000063</v>
      </c>
    </row>
    <row r="10" spans="1:16" ht="20.100000000000001" customHeight="1" x14ac:dyDescent="0.2">
      <c r="A10" s="15"/>
      <c r="B10" s="41">
        <v>43</v>
      </c>
      <c r="C10" s="27">
        <v>0.15679999999999999</v>
      </c>
      <c r="D10" s="30">
        <v>0.1794</v>
      </c>
      <c r="E10" s="31">
        <v>6.7400000000000002E-2</v>
      </c>
      <c r="F10" s="28">
        <v>0.1152</v>
      </c>
      <c r="G10" s="20">
        <v>3.3700000000000001E-2</v>
      </c>
      <c r="H10" s="2">
        <f t="shared" si="8"/>
        <v>2.2999999999999965E-3</v>
      </c>
      <c r="I10" s="3">
        <f t="shared" si="9"/>
        <v>2.0999999999999769E-3</v>
      </c>
      <c r="J10" s="3">
        <f t="shared" si="10"/>
        <v>2.1999999999999936E-3</v>
      </c>
      <c r="K10" s="4">
        <f t="shared" si="11"/>
        <v>1.9999999999997797E-4</v>
      </c>
      <c r="L10" s="2">
        <f t="shared" si="12"/>
        <v>143.74999999999977</v>
      </c>
      <c r="M10" s="3">
        <f t="shared" si="13"/>
        <v>131.24999999999855</v>
      </c>
      <c r="N10" s="3">
        <f t="shared" si="14"/>
        <v>137.4999999999996</v>
      </c>
      <c r="O10" s="4">
        <f t="shared" si="15"/>
        <v>12.499999999998623</v>
      </c>
      <c r="P10" s="38">
        <f t="shared" si="16"/>
        <v>354.68749999999955</v>
      </c>
    </row>
    <row r="11" spans="1:16" ht="20.100000000000001" customHeight="1" x14ac:dyDescent="0.2">
      <c r="A11" s="15"/>
      <c r="B11" s="41">
        <v>46</v>
      </c>
      <c r="C11" s="27">
        <v>0.15690000000000001</v>
      </c>
      <c r="D11" s="27">
        <v>0.1789</v>
      </c>
      <c r="E11" s="28">
        <v>6.7599999999999993E-2</v>
      </c>
      <c r="F11" s="28">
        <v>0.1148</v>
      </c>
      <c r="G11" s="4">
        <v>3.3299999999999996E-2</v>
      </c>
      <c r="H11" s="2">
        <f t="shared" si="8"/>
        <v>2.9000000000000137E-3</v>
      </c>
      <c r="I11" s="3">
        <f t="shared" si="9"/>
        <v>2.0000000000000018E-3</v>
      </c>
      <c r="J11" s="3">
        <f t="shared" si="10"/>
        <v>2.7000000000000079E-3</v>
      </c>
      <c r="K11" s="4">
        <f t="shared" si="11"/>
        <v>7.0000000000000617E-4</v>
      </c>
      <c r="L11" s="2">
        <f t="shared" si="12"/>
        <v>181.25000000000085</v>
      </c>
      <c r="M11" s="3">
        <f t="shared" si="13"/>
        <v>125.00000000000011</v>
      </c>
      <c r="N11" s="3">
        <f t="shared" si="14"/>
        <v>168.75000000000048</v>
      </c>
      <c r="O11" s="4">
        <f t="shared" si="15"/>
        <v>43.750000000000384</v>
      </c>
      <c r="P11" s="38">
        <f t="shared" si="16"/>
        <v>378.12500000000085</v>
      </c>
    </row>
    <row r="12" spans="1:16" ht="20.100000000000001" customHeight="1" x14ac:dyDescent="0.2">
      <c r="A12" s="15"/>
      <c r="B12" s="41">
        <v>49</v>
      </c>
      <c r="C12" s="26">
        <v>0.15679999999999999</v>
      </c>
      <c r="D12" s="27">
        <v>0.1784</v>
      </c>
      <c r="E12" s="28">
        <v>6.7699999999999996E-2</v>
      </c>
      <c r="F12" s="28">
        <v>0.1144</v>
      </c>
      <c r="G12" s="4">
        <v>3.2899999999999999E-2</v>
      </c>
      <c r="H12" s="2">
        <f t="shared" si="8"/>
        <v>3.2999999999999974E-3</v>
      </c>
      <c r="I12" s="3">
        <f t="shared" si="9"/>
        <v>1.7999999999999822E-3</v>
      </c>
      <c r="J12" s="3">
        <f t="shared" si="10"/>
        <v>2.9999999999999888E-3</v>
      </c>
      <c r="K12" s="4">
        <f t="shared" si="11"/>
        <v>9.9999999999998701E-4</v>
      </c>
      <c r="L12" s="2">
        <f t="shared" si="12"/>
        <v>206.24999999999983</v>
      </c>
      <c r="M12" s="3">
        <f t="shared" si="13"/>
        <v>112.49999999999889</v>
      </c>
      <c r="N12" s="3">
        <f t="shared" si="14"/>
        <v>187.49999999999929</v>
      </c>
      <c r="O12" s="4">
        <f t="shared" si="15"/>
        <v>62.49999999999919</v>
      </c>
      <c r="P12" s="38">
        <f t="shared" si="16"/>
        <v>390.62499999999972</v>
      </c>
    </row>
    <row r="13" spans="1:16" ht="20.100000000000001" customHeight="1" x14ac:dyDescent="0.2">
      <c r="A13" s="15"/>
      <c r="B13" s="41">
        <v>52</v>
      </c>
      <c r="C13" s="27">
        <v>0.15759999999999999</v>
      </c>
      <c r="D13" s="27">
        <v>0.1794</v>
      </c>
      <c r="E13" s="28">
        <v>6.7900000000000002E-2</v>
      </c>
      <c r="F13" s="28">
        <v>0.11509999999999999</v>
      </c>
      <c r="G13" s="4">
        <v>3.3000000000000002E-2</v>
      </c>
      <c r="H13" s="2">
        <f t="shared" si="8"/>
        <v>3.0999999999999917E-3</v>
      </c>
      <c r="I13" s="3">
        <f t="shared" si="9"/>
        <v>2.3999999999999716E-3</v>
      </c>
      <c r="J13" s="3">
        <f t="shared" si="10"/>
        <v>3.0999999999999917E-3</v>
      </c>
      <c r="K13" s="4">
        <f t="shared" si="11"/>
        <v>1.6999999999999793E-3</v>
      </c>
      <c r="L13" s="2">
        <f t="shared" si="12"/>
        <v>193.74999999999949</v>
      </c>
      <c r="M13" s="3">
        <f t="shared" si="13"/>
        <v>149.99999999999824</v>
      </c>
      <c r="N13" s="3">
        <f t="shared" si="14"/>
        <v>193.74999999999949</v>
      </c>
      <c r="O13" s="4">
        <f t="shared" si="15"/>
        <v>106.24999999999871</v>
      </c>
      <c r="P13" s="38">
        <f t="shared" si="16"/>
        <v>409.37499999999943</v>
      </c>
    </row>
    <row r="14" spans="1:16" ht="20.100000000000001" customHeight="1" thickBot="1" x14ac:dyDescent="0.25">
      <c r="A14" s="15"/>
      <c r="B14" s="42">
        <v>56</v>
      </c>
      <c r="C14" s="33">
        <v>0.15809999999999999</v>
      </c>
      <c r="D14" s="34">
        <v>0.1804</v>
      </c>
      <c r="E14" s="35">
        <v>6.8099999999999994E-2</v>
      </c>
      <c r="F14" s="35">
        <v>0.1158</v>
      </c>
      <c r="G14" s="8">
        <v>3.3100000000000004E-2</v>
      </c>
      <c r="H14" s="6">
        <f t="shared" si="8"/>
        <v>2.5999999999999912E-3</v>
      </c>
      <c r="I14" s="7">
        <f t="shared" si="9"/>
        <v>2.6999999999999802E-3</v>
      </c>
      <c r="J14" s="7">
        <f t="shared" si="10"/>
        <v>2.8999999999999859E-3</v>
      </c>
      <c r="K14" s="8">
        <f t="shared" si="11"/>
        <v>2.0999999999999769E-3</v>
      </c>
      <c r="L14" s="6">
        <f t="shared" si="12"/>
        <v>162.49999999999946</v>
      </c>
      <c r="M14" s="7">
        <f t="shared" si="13"/>
        <v>168.74999999999875</v>
      </c>
      <c r="N14" s="7">
        <f t="shared" si="14"/>
        <v>181.24999999999912</v>
      </c>
      <c r="O14" s="8">
        <f t="shared" si="15"/>
        <v>131.24999999999855</v>
      </c>
      <c r="P14" s="39">
        <f t="shared" si="16"/>
        <v>409.37499999999932</v>
      </c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"/>
  <sheetViews>
    <sheetView topLeftCell="I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s="15" customFormat="1" ht="20.100000000000001" customHeight="1" x14ac:dyDescent="0.2">
      <c r="B4" s="41">
        <v>0</v>
      </c>
      <c r="C4" s="1">
        <v>0.1555</v>
      </c>
      <c r="D4" s="2">
        <v>0.1847</v>
      </c>
      <c r="E4" s="3">
        <v>0.12379999999999999</v>
      </c>
      <c r="F4" s="3">
        <v>0.16320000000000001</v>
      </c>
      <c r="G4" s="4">
        <v>7.1599999999999997E-2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s="15" customFormat="1" ht="20.100000000000001" customHeight="1" x14ac:dyDescent="0.2">
      <c r="B5" s="41">
        <v>28</v>
      </c>
      <c r="C5" s="1">
        <v>0.14979999999999999</v>
      </c>
      <c r="D5" s="2">
        <v>0.18390000000000001</v>
      </c>
      <c r="E5" s="3">
        <v>0.12230000000000001</v>
      </c>
      <c r="F5" s="3">
        <v>0.1618</v>
      </c>
      <c r="G5" s="4">
        <v>7.0300000000000001E-2</v>
      </c>
      <c r="H5" s="2">
        <f t="shared" ref="H5" si="0">ABS((D5-$C5)-($D$4-$C$4))</f>
        <v>4.9000000000000155E-3</v>
      </c>
      <c r="I5" s="3">
        <f t="shared" ref="I5" si="1">ABS((E5-$C5)-($E$4-$C$4))</f>
        <v>4.2000000000000232E-3</v>
      </c>
      <c r="J5" s="3">
        <f t="shared" ref="J5" si="2">ABS((F5-$C5)-($F$4-$C$4))</f>
        <v>4.2999999999999983E-3</v>
      </c>
      <c r="K5" s="4">
        <f t="shared" ref="K5" si="3">ABS((G5-$C5)-($G$4-$C$4))</f>
        <v>4.400000000000015E-3</v>
      </c>
      <c r="L5" s="2">
        <f t="shared" ref="L5" si="4">(H5/16)*10^6</f>
        <v>306.25000000000097</v>
      </c>
      <c r="M5" s="3">
        <f t="shared" ref="M5" si="5">(I5/16)*10^6</f>
        <v>262.50000000000142</v>
      </c>
      <c r="N5" s="3">
        <f t="shared" ref="N5" si="6">(J5/16)*10^6</f>
        <v>268.74999999999989</v>
      </c>
      <c r="O5" s="4">
        <f t="shared" ref="O5" si="7">(K5/16)*10^6</f>
        <v>275.00000000000097</v>
      </c>
      <c r="P5" s="38">
        <f>AVERAGE(L5:O5)</f>
        <v>278.1250000000008</v>
      </c>
    </row>
    <row r="6" spans="1:16" s="15" customFormat="1" ht="20.100000000000001" customHeight="1" x14ac:dyDescent="0.2">
      <c r="B6" s="41">
        <v>31</v>
      </c>
      <c r="C6" s="2">
        <v>0.15509999999999999</v>
      </c>
      <c r="D6" s="2">
        <v>0.18340000000000001</v>
      </c>
      <c r="E6" s="3">
        <v>0.12180000000000001</v>
      </c>
      <c r="F6" s="3">
        <v>0.161</v>
      </c>
      <c r="G6" s="4">
        <v>6.9599999999999995E-2</v>
      </c>
      <c r="H6" s="2">
        <f t="shared" ref="H6:H14" si="8">ABS((D6-$C6)-($D$4-$C$4))</f>
        <v>8.9999999999998415E-4</v>
      </c>
      <c r="I6" s="3">
        <f t="shared" ref="I6:I14" si="9">ABS((E6-$C6)-($E$4-$C$4))</f>
        <v>1.5999999999999764E-3</v>
      </c>
      <c r="J6" s="3">
        <f t="shared" ref="J6:J14" si="10">ABS((F6-$C6)-($F$4-$C$4))</f>
        <v>1.799999999999996E-3</v>
      </c>
      <c r="K6" s="4">
        <f t="shared" ref="K6:K14" si="11">ABS((G6-$C6)-($G$4-$C$4))</f>
        <v>1.5999999999999903E-3</v>
      </c>
      <c r="L6" s="2">
        <f t="shared" ref="L6:L14" si="12">(H6/16)*10^6</f>
        <v>56.249999999999012</v>
      </c>
      <c r="M6" s="3">
        <f t="shared" ref="M6:M14" si="13">(I6/16)*10^6</f>
        <v>99.999999999998522</v>
      </c>
      <c r="N6" s="3">
        <f t="shared" ref="N6:N14" si="14">(J6/16)*10^6</f>
        <v>112.49999999999976</v>
      </c>
      <c r="O6" s="4">
        <f t="shared" ref="O6:O14" si="15">(K6/16)*10^6</f>
        <v>99.999999999999389</v>
      </c>
      <c r="P6" s="38">
        <f>AVERAGE(L6:O6)+P$5</f>
        <v>370.31249999999994</v>
      </c>
    </row>
    <row r="7" spans="1:16" s="15" customFormat="1" ht="20.100000000000001" customHeight="1" x14ac:dyDescent="0.2">
      <c r="B7" s="41">
        <v>34</v>
      </c>
      <c r="C7" s="1">
        <v>0.15379999999999999</v>
      </c>
      <c r="D7" s="2">
        <v>0.18210000000000001</v>
      </c>
      <c r="E7" s="3">
        <v>0.1198</v>
      </c>
      <c r="F7" s="3">
        <v>0.15870000000000001</v>
      </c>
      <c r="G7" s="4">
        <v>6.7500000000000004E-2</v>
      </c>
      <c r="H7" s="2">
        <f t="shared" si="8"/>
        <v>8.9999999999998415E-4</v>
      </c>
      <c r="I7" s="3">
        <f t="shared" si="9"/>
        <v>2.2999999999999826E-3</v>
      </c>
      <c r="J7" s="3">
        <f t="shared" si="10"/>
        <v>2.7999999999999969E-3</v>
      </c>
      <c r="K7" s="4">
        <f t="shared" si="11"/>
        <v>2.3999999999999855E-3</v>
      </c>
      <c r="L7" s="2">
        <f t="shared" si="12"/>
        <v>56.249999999999012</v>
      </c>
      <c r="M7" s="3">
        <f t="shared" si="13"/>
        <v>143.74999999999892</v>
      </c>
      <c r="N7" s="3">
        <f t="shared" si="14"/>
        <v>174.9999999999998</v>
      </c>
      <c r="O7" s="4">
        <f t="shared" si="15"/>
        <v>149.99999999999909</v>
      </c>
      <c r="P7" s="38">
        <f t="shared" ref="P7:P14" si="16">AVERAGE(L7:O7)+P$5</f>
        <v>409.375</v>
      </c>
    </row>
    <row r="8" spans="1:16" s="15" customFormat="1" ht="20.100000000000001" customHeight="1" x14ac:dyDescent="0.2">
      <c r="B8" s="41">
        <v>37</v>
      </c>
      <c r="C8" s="2">
        <v>0.15559999999999999</v>
      </c>
      <c r="D8" s="2">
        <v>0.183</v>
      </c>
      <c r="E8" s="3">
        <v>0.1201</v>
      </c>
      <c r="F8" s="3">
        <v>0.15909999999999999</v>
      </c>
      <c r="G8" s="4">
        <v>6.8000000000000005E-2</v>
      </c>
      <c r="H8" s="2">
        <f t="shared" si="8"/>
        <v>1.799999999999996E-3</v>
      </c>
      <c r="I8" s="3">
        <f t="shared" si="9"/>
        <v>3.7999999999999839E-3</v>
      </c>
      <c r="J8" s="3">
        <f t="shared" si="10"/>
        <v>4.2000000000000093E-3</v>
      </c>
      <c r="K8" s="4">
        <f t="shared" si="11"/>
        <v>3.6999999999999811E-3</v>
      </c>
      <c r="L8" s="2">
        <f t="shared" si="12"/>
        <v>112.49999999999976</v>
      </c>
      <c r="M8" s="3">
        <f t="shared" si="13"/>
        <v>237.49999999999901</v>
      </c>
      <c r="N8" s="3">
        <f t="shared" si="14"/>
        <v>262.50000000000057</v>
      </c>
      <c r="O8" s="4">
        <f t="shared" si="15"/>
        <v>231.24999999999881</v>
      </c>
      <c r="P8" s="38">
        <f t="shared" si="16"/>
        <v>489.06250000000034</v>
      </c>
    </row>
    <row r="9" spans="1:16" s="15" customFormat="1" ht="20.100000000000001" customHeight="1" x14ac:dyDescent="0.2">
      <c r="B9" s="41">
        <v>40</v>
      </c>
      <c r="C9" s="1">
        <v>0.15620000000000001</v>
      </c>
      <c r="D9" s="2">
        <v>0.18390000000000001</v>
      </c>
      <c r="E9" s="3">
        <v>0.1203</v>
      </c>
      <c r="F9" s="3">
        <v>0.15939999999999999</v>
      </c>
      <c r="G9" s="4">
        <v>6.8400000000000002E-2</v>
      </c>
      <c r="H9" s="2">
        <f t="shared" si="8"/>
        <v>1.5000000000000013E-3</v>
      </c>
      <c r="I9" s="3">
        <f t="shared" si="9"/>
        <v>4.1999999999999954E-3</v>
      </c>
      <c r="J9" s="3">
        <f t="shared" si="10"/>
        <v>4.5000000000000318E-3</v>
      </c>
      <c r="K9" s="4">
        <f t="shared" si="11"/>
        <v>3.9000000000000007E-3</v>
      </c>
      <c r="L9" s="2">
        <f t="shared" si="12"/>
        <v>93.750000000000085</v>
      </c>
      <c r="M9" s="3">
        <f t="shared" si="13"/>
        <v>262.49999999999972</v>
      </c>
      <c r="N9" s="3">
        <f t="shared" si="14"/>
        <v>281.25000000000199</v>
      </c>
      <c r="O9" s="4">
        <f t="shared" si="15"/>
        <v>243.75000000000006</v>
      </c>
      <c r="P9" s="38">
        <f t="shared" si="16"/>
        <v>498.43750000000125</v>
      </c>
    </row>
    <row r="10" spans="1:16" s="15" customFormat="1" ht="20.100000000000001" customHeight="1" x14ac:dyDescent="0.2">
      <c r="B10" s="41">
        <v>43</v>
      </c>
      <c r="C10" s="2">
        <v>0.15709999999999999</v>
      </c>
      <c r="D10" s="2">
        <v>0.1827</v>
      </c>
      <c r="E10" s="3">
        <v>0.1198</v>
      </c>
      <c r="F10" s="3">
        <v>0.159</v>
      </c>
      <c r="G10" s="4">
        <v>6.8199999999999997E-2</v>
      </c>
      <c r="H10" s="2">
        <f t="shared" si="8"/>
        <v>3.5999999999999921E-3</v>
      </c>
      <c r="I10" s="3">
        <f t="shared" si="9"/>
        <v>5.59999999999998E-3</v>
      </c>
      <c r="J10" s="3">
        <f t="shared" si="10"/>
        <v>5.7999999999999996E-3</v>
      </c>
      <c r="K10" s="4">
        <f t="shared" si="11"/>
        <v>4.9999999999999906E-3</v>
      </c>
      <c r="L10" s="2">
        <f t="shared" si="12"/>
        <v>224.99999999999952</v>
      </c>
      <c r="M10" s="3">
        <f t="shared" si="13"/>
        <v>349.99999999999875</v>
      </c>
      <c r="N10" s="3">
        <f t="shared" si="14"/>
        <v>362.5</v>
      </c>
      <c r="O10" s="4">
        <f t="shared" si="15"/>
        <v>312.49999999999943</v>
      </c>
      <c r="P10" s="38">
        <f t="shared" si="16"/>
        <v>590.62500000000023</v>
      </c>
    </row>
    <row r="11" spans="1:16" s="15" customFormat="1" ht="20.100000000000001" customHeight="1" x14ac:dyDescent="0.2">
      <c r="B11" s="41">
        <v>46</v>
      </c>
      <c r="C11" s="1">
        <v>0.15709999999999999</v>
      </c>
      <c r="D11" s="2">
        <v>0.18149999999999999</v>
      </c>
      <c r="E11" s="3">
        <v>0.1192</v>
      </c>
      <c r="F11" s="3">
        <v>0.1585</v>
      </c>
      <c r="G11" s="4">
        <v>6.7900000000000002E-2</v>
      </c>
      <c r="H11" s="2">
        <f t="shared" si="8"/>
        <v>4.7999999999999987E-3</v>
      </c>
      <c r="I11" s="3">
        <f t="shared" si="9"/>
        <v>6.1999999999999833E-3</v>
      </c>
      <c r="J11" s="3">
        <f t="shared" si="10"/>
        <v>6.3E-3</v>
      </c>
      <c r="K11" s="4">
        <f t="shared" si="11"/>
        <v>5.2999999999999853E-3</v>
      </c>
      <c r="L11" s="2">
        <f t="shared" si="12"/>
        <v>299.99999999999994</v>
      </c>
      <c r="M11" s="3">
        <f t="shared" si="13"/>
        <v>387.49999999999898</v>
      </c>
      <c r="N11" s="3">
        <f t="shared" si="14"/>
        <v>393.75</v>
      </c>
      <c r="O11" s="4">
        <f t="shared" si="15"/>
        <v>331.24999999999909</v>
      </c>
      <c r="P11" s="38">
        <f t="shared" si="16"/>
        <v>631.25000000000023</v>
      </c>
    </row>
    <row r="12" spans="1:16" s="15" customFormat="1" ht="20.100000000000001" customHeight="1" x14ac:dyDescent="0.2">
      <c r="B12" s="41">
        <v>49</v>
      </c>
      <c r="C12" s="1">
        <v>0.15210000000000001</v>
      </c>
      <c r="D12" s="2">
        <v>0.18779999999999999</v>
      </c>
      <c r="E12" s="3">
        <v>0.126</v>
      </c>
      <c r="F12" s="3">
        <v>0.16470000000000001</v>
      </c>
      <c r="G12" s="4">
        <v>7.4399999999999994E-2</v>
      </c>
      <c r="H12" s="2">
        <f t="shared" si="8"/>
        <v>6.499999999999978E-3</v>
      </c>
      <c r="I12" s="3">
        <f t="shared" si="9"/>
        <v>5.5999999999999939E-3</v>
      </c>
      <c r="J12" s="3">
        <f t="shared" si="10"/>
        <v>4.8999999999999877E-3</v>
      </c>
      <c r="K12" s="4">
        <f t="shared" si="11"/>
        <v>6.1999999999999833E-3</v>
      </c>
      <c r="L12" s="2">
        <f t="shared" si="12"/>
        <v>406.24999999999864</v>
      </c>
      <c r="M12" s="3">
        <f t="shared" si="13"/>
        <v>349.9999999999996</v>
      </c>
      <c r="N12" s="3">
        <f t="shared" si="14"/>
        <v>306.2499999999992</v>
      </c>
      <c r="O12" s="4">
        <f t="shared" si="15"/>
        <v>387.49999999999898</v>
      </c>
      <c r="P12" s="38">
        <f t="shared" si="16"/>
        <v>640.62499999999989</v>
      </c>
    </row>
    <row r="13" spans="1:16" s="15" customFormat="1" ht="20.100000000000001" customHeight="1" x14ac:dyDescent="0.2">
      <c r="B13" s="41">
        <v>52</v>
      </c>
      <c r="C13" s="1">
        <v>0.15759999999999999</v>
      </c>
      <c r="D13" s="2">
        <v>0.18110000000000001</v>
      </c>
      <c r="E13" s="3">
        <v>0.12089999999999999</v>
      </c>
      <c r="F13" s="3">
        <v>0.16009999999999999</v>
      </c>
      <c r="G13" s="4">
        <v>6.4799999999999996E-2</v>
      </c>
      <c r="H13" s="2">
        <f t="shared" si="8"/>
        <v>5.6999999999999829E-3</v>
      </c>
      <c r="I13" s="3">
        <f t="shared" si="9"/>
        <v>4.9999999999999906E-3</v>
      </c>
      <c r="J13" s="3">
        <f t="shared" si="10"/>
        <v>5.2000000000000102E-3</v>
      </c>
      <c r="K13" s="4">
        <f t="shared" si="11"/>
        <v>8.8999999999999913E-3</v>
      </c>
      <c r="L13" s="2">
        <f t="shared" si="12"/>
        <v>356.24999999999892</v>
      </c>
      <c r="M13" s="3">
        <f t="shared" si="13"/>
        <v>312.49999999999943</v>
      </c>
      <c r="N13" s="3">
        <f t="shared" si="14"/>
        <v>325.00000000000063</v>
      </c>
      <c r="O13" s="4">
        <f t="shared" si="15"/>
        <v>556.24999999999943</v>
      </c>
      <c r="P13" s="38">
        <f t="shared" si="16"/>
        <v>665.62500000000045</v>
      </c>
    </row>
    <row r="14" spans="1:16" s="15" customFormat="1" ht="20.100000000000001" customHeight="1" thickBot="1" x14ac:dyDescent="0.25">
      <c r="B14" s="42">
        <v>56</v>
      </c>
      <c r="C14" s="13">
        <v>0.15890000000000001</v>
      </c>
      <c r="D14" s="6">
        <v>0.18310000000000001</v>
      </c>
      <c r="E14" s="7">
        <v>0.1208</v>
      </c>
      <c r="F14" s="7">
        <v>0.15870000000000001</v>
      </c>
      <c r="G14" s="8">
        <v>6.8400000000000002E-2</v>
      </c>
      <c r="H14" s="6">
        <f t="shared" si="8"/>
        <v>5.0000000000000044E-3</v>
      </c>
      <c r="I14" s="7">
        <f t="shared" si="9"/>
        <v>6.4000000000000029E-3</v>
      </c>
      <c r="J14" s="7">
        <f t="shared" si="10"/>
        <v>7.9000000000000181E-3</v>
      </c>
      <c r="K14" s="8">
        <f t="shared" si="11"/>
        <v>6.6000000000000086E-3</v>
      </c>
      <c r="L14" s="6">
        <f t="shared" si="12"/>
        <v>312.50000000000028</v>
      </c>
      <c r="M14" s="7">
        <f t="shared" si="13"/>
        <v>400.00000000000017</v>
      </c>
      <c r="N14" s="7">
        <f t="shared" si="14"/>
        <v>493.75000000000114</v>
      </c>
      <c r="O14" s="8">
        <f t="shared" si="15"/>
        <v>412.50000000000051</v>
      </c>
      <c r="P14" s="39">
        <f t="shared" si="16"/>
        <v>682.81250000000136</v>
      </c>
    </row>
    <row r="15" spans="1:16" ht="20.100000000000001" customHeight="1" x14ac:dyDescent="0.2">
      <c r="C15" s="15"/>
      <c r="D15" s="15"/>
      <c r="E15" s="15"/>
      <c r="F15" s="15"/>
      <c r="G15" s="15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"/>
  <sheetViews>
    <sheetView topLeftCell="L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1">
        <v>0.1542</v>
      </c>
      <c r="D4" s="2">
        <v>0.10639999999999999</v>
      </c>
      <c r="E4" s="3">
        <v>0.1003</v>
      </c>
      <c r="F4" s="3">
        <v>7.6200000000000004E-2</v>
      </c>
      <c r="G4" s="4">
        <v>6.2700000000000006E-2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1">
        <v>0.14949999999999999</v>
      </c>
      <c r="D5" s="2">
        <v>0.1062</v>
      </c>
      <c r="E5" s="3">
        <v>9.9400000000000002E-2</v>
      </c>
      <c r="F5" s="3">
        <v>7.5999999999999998E-2</v>
      </c>
      <c r="G5" s="4">
        <v>6.2399999999999997E-2</v>
      </c>
      <c r="H5" s="2">
        <f t="shared" ref="H5" si="0">ABS((D5-$C5)-($D$4-$C$4))</f>
        <v>4.5000000000000179E-3</v>
      </c>
      <c r="I5" s="3">
        <f t="shared" ref="I5" si="1">ABS((E5-$C5)-($E$4-$C$4))</f>
        <v>3.8000000000000117E-3</v>
      </c>
      <c r="J5" s="3">
        <f t="shared" ref="J5" si="2">ABS((F5-$C5)-($F$4-$C$4))</f>
        <v>4.500000000000004E-3</v>
      </c>
      <c r="K5" s="4">
        <f t="shared" ref="K5" si="3">ABS((G5-$C5)-($G$4-$C$4))</f>
        <v>4.4000000000000011E-3</v>
      </c>
      <c r="L5" s="2">
        <f t="shared" ref="L5" si="4">(H5/16)*10^6</f>
        <v>281.25000000000114</v>
      </c>
      <c r="M5" s="3">
        <f t="shared" ref="M5" si="5">(I5/16)*10^6</f>
        <v>237.50000000000074</v>
      </c>
      <c r="N5" s="3">
        <f t="shared" ref="N5" si="6">(J5/16)*10^6</f>
        <v>281.25000000000023</v>
      </c>
      <c r="O5" s="4">
        <f t="shared" ref="O5" si="7">(K5/16)*10^6</f>
        <v>275.00000000000006</v>
      </c>
      <c r="P5" s="38">
        <f>AVERAGE(L5:O5)</f>
        <v>268.75000000000051</v>
      </c>
    </row>
    <row r="6" spans="1:16" ht="20.100000000000001" customHeight="1" x14ac:dyDescent="0.2">
      <c r="A6" s="15"/>
      <c r="B6" s="41">
        <v>31</v>
      </c>
      <c r="C6" s="2">
        <v>0.15490000000000001</v>
      </c>
      <c r="D6" s="2">
        <v>0.10580000000000001</v>
      </c>
      <c r="E6" s="3">
        <v>9.8900000000000002E-2</v>
      </c>
      <c r="F6" s="3">
        <v>7.5999999999999998E-2</v>
      </c>
      <c r="G6" s="4">
        <v>6.2300000000000001E-2</v>
      </c>
      <c r="H6" s="2">
        <f t="shared" ref="H6:H14" si="8">ABS((D6-$C6)-($D$4-$C$4))</f>
        <v>1.2999999999999956E-3</v>
      </c>
      <c r="I6" s="3">
        <f t="shared" ref="I6:I14" si="9">ABS((E6-$C6)-($E$4-$C$4))</f>
        <v>2.1000000000000046E-3</v>
      </c>
      <c r="J6" s="3">
        <f t="shared" ref="J6:J14" si="10">ABS((F6-$C6)-($F$4-$C$4))</f>
        <v>9.000000000000119E-4</v>
      </c>
      <c r="K6" s="4">
        <f t="shared" ref="K6:K14" si="11">ABS((G6-$C6)-($G$4-$C$4))</f>
        <v>1.1000000000000176E-3</v>
      </c>
      <c r="L6" s="2">
        <f t="shared" ref="L6:L14" si="12">(H6/16)*10^6</f>
        <v>81.24999999999973</v>
      </c>
      <c r="M6" s="3">
        <f t="shared" ref="M6:M14" si="13">(I6/16)*10^6</f>
        <v>131.25000000000028</v>
      </c>
      <c r="N6" s="3">
        <f t="shared" ref="N6:N14" si="14">(J6/16)*10^6</f>
        <v>56.250000000000746</v>
      </c>
      <c r="O6" s="4">
        <f t="shared" ref="O6:O14" si="15">(K6/16)*10^6</f>
        <v>68.750000000001108</v>
      </c>
      <c r="P6" s="38">
        <f>AVERAGE(L6:O6)+P$5</f>
        <v>353.12500000000097</v>
      </c>
    </row>
    <row r="7" spans="1:16" ht="20.100000000000001" customHeight="1" x14ac:dyDescent="0.2">
      <c r="A7" s="15"/>
      <c r="B7" s="41">
        <v>34</v>
      </c>
      <c r="C7" s="1">
        <v>0.15509999999999999</v>
      </c>
      <c r="D7" s="2">
        <v>0.1052</v>
      </c>
      <c r="E7" s="3">
        <v>9.74E-2</v>
      </c>
      <c r="F7" s="3">
        <v>7.5800000000000006E-2</v>
      </c>
      <c r="G7" s="4">
        <v>6.1800000000000001E-2</v>
      </c>
      <c r="H7" s="2">
        <f t="shared" si="8"/>
        <v>2.0999999999999769E-3</v>
      </c>
      <c r="I7" s="3">
        <f t="shared" si="9"/>
        <v>3.7999999999999839E-3</v>
      </c>
      <c r="J7" s="3">
        <f t="shared" si="10"/>
        <v>1.2999999999999817E-3</v>
      </c>
      <c r="K7" s="4">
        <f t="shared" si="11"/>
        <v>1.799999999999996E-3</v>
      </c>
      <c r="L7" s="2">
        <f t="shared" si="12"/>
        <v>131.24999999999855</v>
      </c>
      <c r="M7" s="3">
        <f t="shared" si="13"/>
        <v>237.49999999999901</v>
      </c>
      <c r="N7" s="3">
        <f t="shared" si="14"/>
        <v>81.249999999998863</v>
      </c>
      <c r="O7" s="4">
        <f t="shared" si="15"/>
        <v>112.49999999999976</v>
      </c>
      <c r="P7" s="38">
        <f t="shared" ref="P7:P14" si="16">AVERAGE(L7:O7)+P$5</f>
        <v>409.37499999999955</v>
      </c>
    </row>
    <row r="8" spans="1:16" ht="20.100000000000001" customHeight="1" x14ac:dyDescent="0.2">
      <c r="A8" s="15"/>
      <c r="B8" s="41">
        <v>37</v>
      </c>
      <c r="C8" s="2">
        <v>0.15609999999999999</v>
      </c>
      <c r="D8" s="2">
        <v>0.1051</v>
      </c>
      <c r="E8" s="3">
        <v>9.6600000000000005E-2</v>
      </c>
      <c r="F8" s="3">
        <v>7.6799999999999993E-2</v>
      </c>
      <c r="G8" s="4">
        <v>6.1499999999999999E-2</v>
      </c>
      <c r="H8" s="2">
        <f t="shared" si="8"/>
        <v>3.1999999999999806E-3</v>
      </c>
      <c r="I8" s="3">
        <f t="shared" si="9"/>
        <v>5.59999999999998E-3</v>
      </c>
      <c r="J8" s="3">
        <f t="shared" si="10"/>
        <v>1.2999999999999956E-3</v>
      </c>
      <c r="K8" s="4">
        <f t="shared" si="11"/>
        <v>3.0999999999999917E-3</v>
      </c>
      <c r="L8" s="2">
        <f t="shared" si="12"/>
        <v>199.99999999999878</v>
      </c>
      <c r="M8" s="3">
        <f t="shared" si="13"/>
        <v>349.99999999999875</v>
      </c>
      <c r="N8" s="3">
        <f t="shared" si="14"/>
        <v>81.24999999999973</v>
      </c>
      <c r="O8" s="4">
        <f t="shared" si="15"/>
        <v>193.74999999999949</v>
      </c>
      <c r="P8" s="38">
        <f t="shared" si="16"/>
        <v>474.99999999999972</v>
      </c>
    </row>
    <row r="9" spans="1:16" ht="20.100000000000001" customHeight="1" x14ac:dyDescent="0.2">
      <c r="A9" s="15"/>
      <c r="B9" s="41">
        <v>40</v>
      </c>
      <c r="C9" s="1">
        <v>0.15620000000000001</v>
      </c>
      <c r="D9" s="2">
        <v>0.10489999999999999</v>
      </c>
      <c r="E9" s="3">
        <v>9.6100000000000005E-2</v>
      </c>
      <c r="F9" s="3">
        <v>7.7700000000000005E-2</v>
      </c>
      <c r="G9" s="4">
        <v>6.1199999999999997E-2</v>
      </c>
      <c r="H9" s="2">
        <f t="shared" si="8"/>
        <v>3.5000000000000031E-3</v>
      </c>
      <c r="I9" s="3">
        <f t="shared" si="9"/>
        <v>6.1999999999999972E-3</v>
      </c>
      <c r="J9" s="3">
        <f t="shared" si="10"/>
        <v>5.0000000000000044E-4</v>
      </c>
      <c r="K9" s="4">
        <f t="shared" si="11"/>
        <v>3.5000000000000031E-3</v>
      </c>
      <c r="L9" s="2">
        <f t="shared" si="12"/>
        <v>218.7500000000002</v>
      </c>
      <c r="M9" s="3">
        <f t="shared" si="13"/>
        <v>387.49999999999983</v>
      </c>
      <c r="N9" s="3">
        <f t="shared" si="14"/>
        <v>31.250000000000028</v>
      </c>
      <c r="O9" s="4">
        <f t="shared" si="15"/>
        <v>218.7500000000002</v>
      </c>
      <c r="P9" s="38">
        <f t="shared" si="16"/>
        <v>482.81250000000057</v>
      </c>
    </row>
    <row r="10" spans="1:16" ht="20.100000000000001" customHeight="1" x14ac:dyDescent="0.2">
      <c r="A10" s="15"/>
      <c r="B10" s="41">
        <v>43</v>
      </c>
      <c r="C10" s="1">
        <v>0.1575</v>
      </c>
      <c r="D10" s="2">
        <v>0.1036</v>
      </c>
      <c r="E10" s="3">
        <v>9.6600000000000005E-2</v>
      </c>
      <c r="F10" s="3">
        <v>7.85E-2</v>
      </c>
      <c r="G10" s="4">
        <v>6.1100000000000002E-2</v>
      </c>
      <c r="H10" s="2">
        <f t="shared" si="8"/>
        <v>6.0999999999999943E-3</v>
      </c>
      <c r="I10" s="3">
        <f t="shared" si="9"/>
        <v>6.9999999999999923E-3</v>
      </c>
      <c r="J10" s="3">
        <f t="shared" si="10"/>
        <v>1.0000000000000009E-3</v>
      </c>
      <c r="K10" s="4">
        <f t="shared" si="11"/>
        <v>4.9000000000000016E-3</v>
      </c>
      <c r="L10" s="2">
        <f t="shared" si="12"/>
        <v>381.24999999999966</v>
      </c>
      <c r="M10" s="3">
        <f t="shared" si="13"/>
        <v>437.49999999999955</v>
      </c>
      <c r="N10" s="3">
        <f t="shared" si="14"/>
        <v>62.500000000000057</v>
      </c>
      <c r="O10" s="4">
        <f t="shared" si="15"/>
        <v>306.25000000000011</v>
      </c>
      <c r="P10" s="38">
        <f t="shared" si="16"/>
        <v>565.62500000000045</v>
      </c>
    </row>
    <row r="11" spans="1:16" ht="20.100000000000001" customHeight="1" x14ac:dyDescent="0.2">
      <c r="A11" s="15"/>
      <c r="B11" s="41">
        <v>46</v>
      </c>
      <c r="C11" s="1">
        <v>0.1578</v>
      </c>
      <c r="D11" s="2">
        <v>0.1014</v>
      </c>
      <c r="E11" s="3">
        <v>9.5899999999999999E-2</v>
      </c>
      <c r="F11" s="3">
        <v>7.8399999999999997E-2</v>
      </c>
      <c r="G11" s="4">
        <v>6.2600000000000003E-2</v>
      </c>
      <c r="H11" s="2">
        <f t="shared" si="8"/>
        <v>8.5999999999999827E-3</v>
      </c>
      <c r="I11" s="3">
        <f t="shared" si="9"/>
        <v>7.9999999999999932E-3</v>
      </c>
      <c r="J11" s="3">
        <f t="shared" si="10"/>
        <v>1.3999999999999985E-3</v>
      </c>
      <c r="K11" s="4">
        <f t="shared" si="11"/>
        <v>3.699999999999995E-3</v>
      </c>
      <c r="L11" s="2">
        <f t="shared" si="12"/>
        <v>537.49999999999886</v>
      </c>
      <c r="M11" s="3">
        <f t="shared" si="13"/>
        <v>499.9999999999996</v>
      </c>
      <c r="N11" s="3">
        <f t="shared" si="14"/>
        <v>87.499999999999901</v>
      </c>
      <c r="O11" s="4">
        <f t="shared" si="15"/>
        <v>231.24999999999969</v>
      </c>
      <c r="P11" s="38">
        <f t="shared" si="16"/>
        <v>607.8125</v>
      </c>
    </row>
    <row r="12" spans="1:16" ht="20.100000000000001" customHeight="1" x14ac:dyDescent="0.2">
      <c r="A12" s="15"/>
      <c r="B12" s="41">
        <v>49</v>
      </c>
      <c r="C12" s="1">
        <v>0.1575</v>
      </c>
      <c r="D12" s="2">
        <v>0.1011</v>
      </c>
      <c r="E12" s="3">
        <v>9.5899999999999999E-2</v>
      </c>
      <c r="F12" s="3">
        <v>7.8299999999999995E-2</v>
      </c>
      <c r="G12" s="4">
        <v>6.2100000000000002E-2</v>
      </c>
      <c r="H12" s="2">
        <f t="shared" si="8"/>
        <v>8.5999999999999965E-3</v>
      </c>
      <c r="I12" s="3">
        <f t="shared" si="9"/>
        <v>7.6999999999999985E-3</v>
      </c>
      <c r="J12" s="3">
        <f t="shared" si="10"/>
        <v>1.2000000000000066E-3</v>
      </c>
      <c r="K12" s="4">
        <f t="shared" si="11"/>
        <v>3.9000000000000007E-3</v>
      </c>
      <c r="L12" s="2">
        <f t="shared" si="12"/>
        <v>537.49999999999977</v>
      </c>
      <c r="M12" s="3">
        <f t="shared" si="13"/>
        <v>481.24999999999989</v>
      </c>
      <c r="N12" s="3">
        <f t="shared" si="14"/>
        <v>75.000000000000412</v>
      </c>
      <c r="O12" s="4">
        <f t="shared" si="15"/>
        <v>243.75000000000006</v>
      </c>
      <c r="P12" s="38">
        <f t="shared" si="16"/>
        <v>603.12500000000045</v>
      </c>
    </row>
    <row r="13" spans="1:16" ht="20.100000000000001" customHeight="1" x14ac:dyDescent="0.2">
      <c r="A13" s="15"/>
      <c r="B13" s="41">
        <v>52</v>
      </c>
      <c r="C13" s="2">
        <v>0.1578</v>
      </c>
      <c r="D13" s="2">
        <v>0.10050000000000001</v>
      </c>
      <c r="E13" s="3">
        <v>9.5399999999999999E-2</v>
      </c>
      <c r="F13" s="3">
        <v>7.7799999999999994E-2</v>
      </c>
      <c r="G13" s="4">
        <v>6.1600000000000002E-2</v>
      </c>
      <c r="H13" s="2">
        <f t="shared" si="8"/>
        <v>9.4999999999999807E-3</v>
      </c>
      <c r="I13" s="3">
        <f t="shared" si="9"/>
        <v>8.4999999999999937E-3</v>
      </c>
      <c r="J13" s="3">
        <f t="shared" si="10"/>
        <v>2.0000000000000018E-3</v>
      </c>
      <c r="K13" s="4">
        <f t="shared" si="11"/>
        <v>4.6999999999999958E-3</v>
      </c>
      <c r="L13" s="2">
        <f t="shared" si="12"/>
        <v>593.74999999999875</v>
      </c>
      <c r="M13" s="3">
        <f t="shared" si="13"/>
        <v>531.24999999999966</v>
      </c>
      <c r="N13" s="3">
        <f t="shared" si="14"/>
        <v>125.00000000000011</v>
      </c>
      <c r="O13" s="4">
        <f t="shared" si="15"/>
        <v>293.74999999999972</v>
      </c>
      <c r="P13" s="38">
        <f t="shared" si="16"/>
        <v>654.68750000000011</v>
      </c>
    </row>
    <row r="14" spans="1:16" ht="20.100000000000001" customHeight="1" thickBot="1" x14ac:dyDescent="0.25">
      <c r="A14" s="15"/>
      <c r="B14" s="42">
        <v>56</v>
      </c>
      <c r="C14" s="13">
        <v>0.15740000000000001</v>
      </c>
      <c r="D14" s="6">
        <v>9.98E-2</v>
      </c>
      <c r="E14" s="7">
        <v>9.4899999999999998E-2</v>
      </c>
      <c r="F14" s="7">
        <v>7.7200000000000005E-2</v>
      </c>
      <c r="G14" s="8">
        <v>6.0999999999999999E-2</v>
      </c>
      <c r="H14" s="6">
        <f t="shared" si="8"/>
        <v>9.8000000000000032E-3</v>
      </c>
      <c r="I14" s="7">
        <f t="shared" si="9"/>
        <v>8.6000000000000104E-3</v>
      </c>
      <c r="J14" s="7">
        <f t="shared" si="10"/>
        <v>2.2000000000000075E-3</v>
      </c>
      <c r="K14" s="8">
        <f t="shared" si="11"/>
        <v>4.9000000000000155E-3</v>
      </c>
      <c r="L14" s="6">
        <f t="shared" si="12"/>
        <v>612.50000000000023</v>
      </c>
      <c r="M14" s="7">
        <f t="shared" si="13"/>
        <v>537.50000000000068</v>
      </c>
      <c r="N14" s="7">
        <f t="shared" si="14"/>
        <v>137.50000000000048</v>
      </c>
      <c r="O14" s="8">
        <f t="shared" si="15"/>
        <v>306.25000000000097</v>
      </c>
      <c r="P14" s="39">
        <f t="shared" si="16"/>
        <v>667.18750000000114</v>
      </c>
    </row>
    <row r="15" spans="1:16" ht="20.100000000000001" customHeight="1" x14ac:dyDescent="0.2">
      <c r="C15" s="15"/>
      <c r="D15" s="15"/>
      <c r="E15" s="15"/>
      <c r="F15" s="15"/>
      <c r="G15" s="15"/>
    </row>
    <row r="16" spans="1:16" ht="20.100000000000001" customHeight="1" x14ac:dyDescent="0.2">
      <c r="C16" s="15"/>
      <c r="D16" s="15"/>
      <c r="E16" s="15"/>
      <c r="F16" s="15"/>
      <c r="G16" s="15"/>
      <c r="O16" s="58"/>
      <c r="P16" s="59"/>
    </row>
    <row r="17" spans="15:16" ht="20.100000000000001" customHeight="1" x14ac:dyDescent="0.2">
      <c r="O17" s="58"/>
      <c r="P17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8"/>
  <sheetViews>
    <sheetView topLeftCell="G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1">
        <v>0.15329999999999999</v>
      </c>
      <c r="D4" s="2">
        <v>4.8099999999999997E-2</v>
      </c>
      <c r="E4" s="3">
        <v>3.1899999999999998E-2</v>
      </c>
      <c r="F4" s="3">
        <v>1.7399999999999999E-2</v>
      </c>
      <c r="G4" s="4">
        <v>3.78E-2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1">
        <v>0.14960000000000001</v>
      </c>
      <c r="D5" s="2">
        <v>4.8099999999999997E-2</v>
      </c>
      <c r="E5" s="3">
        <v>3.1800000000000002E-2</v>
      </c>
      <c r="F5" s="3">
        <v>1.72E-2</v>
      </c>
      <c r="G5" s="4">
        <v>3.7499999999999999E-2</v>
      </c>
      <c r="H5" s="2">
        <f t="shared" ref="H5" si="0">ABS((D5-$C5)-($D$4-$C$4))</f>
        <v>3.6999999999999811E-3</v>
      </c>
      <c r="I5" s="3">
        <f t="shared" ref="I5" si="1">ABS((E5-$C5)-($E$4-$C$4))</f>
        <v>3.5999999999999782E-3</v>
      </c>
      <c r="J5" s="3">
        <f t="shared" ref="J5" si="2">ABS((F5-$C5)-($F$4-$C$4))</f>
        <v>3.4999999999999754E-3</v>
      </c>
      <c r="K5" s="4">
        <f t="shared" ref="K5" si="3">ABS((G5-$C5)-($G$4-$C$4))</f>
        <v>3.3999999999999864E-3</v>
      </c>
      <c r="L5" s="2">
        <f t="shared" ref="L5" si="4">(H5/16)*10^6</f>
        <v>231.24999999999881</v>
      </c>
      <c r="M5" s="3">
        <f t="shared" ref="M5" si="5">(I5/16)*10^6</f>
        <v>224.99999999999864</v>
      </c>
      <c r="N5" s="3">
        <f t="shared" ref="N5" si="6">(J5/16)*10^6</f>
        <v>218.74999999999847</v>
      </c>
      <c r="O5" s="4">
        <f t="shared" ref="O5" si="7">(K5/16)*10^6</f>
        <v>212.49999999999915</v>
      </c>
      <c r="P5" s="38">
        <f>AVERAGE(L5:O5)</f>
        <v>221.87499999999875</v>
      </c>
    </row>
    <row r="6" spans="1:16" ht="20.100000000000001" customHeight="1" x14ac:dyDescent="0.2">
      <c r="A6" s="15"/>
      <c r="B6" s="41">
        <v>31</v>
      </c>
      <c r="C6" s="2">
        <v>0.15240000000000001</v>
      </c>
      <c r="D6" s="2">
        <v>4.8300000000000003E-2</v>
      </c>
      <c r="E6" s="3">
        <v>3.27E-2</v>
      </c>
      <c r="F6" s="3">
        <v>1.7100000000000001E-2</v>
      </c>
      <c r="G6" s="4">
        <v>3.7499999999999999E-2</v>
      </c>
      <c r="H6" s="2">
        <f t="shared" ref="H6:H14" si="8">ABS((D6-$C6)-($D$4-$C$4))</f>
        <v>1.0999999999999899E-3</v>
      </c>
      <c r="I6" s="3">
        <f t="shared" ref="I6:I14" si="9">ABS((E6-$C6)-($E$4-$C$4))</f>
        <v>1.6999999999999932E-3</v>
      </c>
      <c r="J6" s="3">
        <f t="shared" ref="J6:J14" si="10">ABS((F6-$C6)-($F$4-$C$4))</f>
        <v>5.9999999999998943E-4</v>
      </c>
      <c r="K6" s="4">
        <f t="shared" ref="K6:K14" si="11">ABS((G6-$C6)-($G$4-$C$4))</f>
        <v>5.9999999999998943E-4</v>
      </c>
      <c r="L6" s="2">
        <f t="shared" ref="L6:L14" si="12">(H6/16)*10^6</f>
        <v>68.749999999999361</v>
      </c>
      <c r="M6" s="3">
        <f t="shared" ref="M6:M14" si="13">(I6/16)*10^6</f>
        <v>106.24999999999957</v>
      </c>
      <c r="N6" s="3">
        <f t="shared" ref="N6:N14" si="14">(J6/16)*10^6</f>
        <v>37.499999999999339</v>
      </c>
      <c r="O6" s="4">
        <f t="shared" ref="O6:O14" si="15">(K6/16)*10^6</f>
        <v>37.499999999999339</v>
      </c>
      <c r="P6" s="38">
        <f>AVERAGE(L6:O6)+P$5</f>
        <v>284.37499999999818</v>
      </c>
    </row>
    <row r="7" spans="1:16" ht="20.100000000000001" customHeight="1" x14ac:dyDescent="0.2">
      <c r="A7" s="15"/>
      <c r="B7" s="41">
        <v>34</v>
      </c>
      <c r="C7" s="1">
        <v>0.15140000000000001</v>
      </c>
      <c r="D7" s="2">
        <v>4.8399999999999999E-2</v>
      </c>
      <c r="E7" s="3">
        <v>3.3399999999999999E-2</v>
      </c>
      <c r="F7" s="3">
        <v>1.67E-2</v>
      </c>
      <c r="G7" s="4">
        <v>3.7199999999999997E-2</v>
      </c>
      <c r="H7" s="2">
        <f t="shared" si="8"/>
        <v>2.1999999999999797E-3</v>
      </c>
      <c r="I7" s="3">
        <f t="shared" si="9"/>
        <v>3.3999999999999864E-3</v>
      </c>
      <c r="J7" s="3">
        <f t="shared" si="10"/>
        <v>1.1999999999999789E-3</v>
      </c>
      <c r="K7" s="4">
        <f t="shared" si="11"/>
        <v>1.2999999999999817E-3</v>
      </c>
      <c r="L7" s="2">
        <f t="shared" si="12"/>
        <v>137.49999999999872</v>
      </c>
      <c r="M7" s="3">
        <f t="shared" si="13"/>
        <v>212.49999999999915</v>
      </c>
      <c r="N7" s="3">
        <f t="shared" si="14"/>
        <v>74.999999999998678</v>
      </c>
      <c r="O7" s="4">
        <f t="shared" si="15"/>
        <v>81.249999999998863</v>
      </c>
      <c r="P7" s="38">
        <f t="shared" ref="P7:P14" si="16">AVERAGE(L7:O7)+P$5</f>
        <v>348.43749999999761</v>
      </c>
    </row>
    <row r="8" spans="1:16" ht="20.100000000000001" customHeight="1" x14ac:dyDescent="0.2">
      <c r="A8" s="15"/>
      <c r="B8" s="41">
        <v>37</v>
      </c>
      <c r="C8" s="2">
        <v>0.1515</v>
      </c>
      <c r="D8" s="2">
        <v>4.8500000000000001E-2</v>
      </c>
      <c r="E8" s="3">
        <v>3.3700000000000001E-2</v>
      </c>
      <c r="F8" s="3">
        <v>1.6899999999999998E-2</v>
      </c>
      <c r="G8" s="4">
        <v>3.7400000000000003E-2</v>
      </c>
      <c r="H8" s="2">
        <f t="shared" si="8"/>
        <v>2.1999999999999936E-3</v>
      </c>
      <c r="I8" s="3">
        <f t="shared" si="9"/>
        <v>3.600000000000006E-3</v>
      </c>
      <c r="J8" s="3">
        <f t="shared" si="10"/>
        <v>1.2999999999999956E-3</v>
      </c>
      <c r="K8" s="4">
        <f t="shared" si="11"/>
        <v>1.3999999999999985E-3</v>
      </c>
      <c r="L8" s="2">
        <f t="shared" si="12"/>
        <v>137.4999999999996</v>
      </c>
      <c r="M8" s="3">
        <f t="shared" si="13"/>
        <v>225.00000000000037</v>
      </c>
      <c r="N8" s="3">
        <f t="shared" si="14"/>
        <v>81.24999999999973</v>
      </c>
      <c r="O8" s="4">
        <f t="shared" si="15"/>
        <v>87.499999999999901</v>
      </c>
      <c r="P8" s="38">
        <f t="shared" si="16"/>
        <v>354.68749999999864</v>
      </c>
    </row>
    <row r="9" spans="1:16" ht="20.100000000000001" customHeight="1" x14ac:dyDescent="0.2">
      <c r="A9" s="15"/>
      <c r="B9" s="41">
        <v>40</v>
      </c>
      <c r="C9" s="2">
        <v>0.1512</v>
      </c>
      <c r="D9" s="19">
        <v>4.8599999999999997E-2</v>
      </c>
      <c r="E9" s="3">
        <v>3.39E-2</v>
      </c>
      <c r="F9" s="20">
        <v>1.7100000000000001E-2</v>
      </c>
      <c r="G9" s="20">
        <v>3.7499999999999999E-2</v>
      </c>
      <c r="H9" s="2">
        <f t="shared" si="8"/>
        <v>2.5999999999999912E-3</v>
      </c>
      <c r="I9" s="3">
        <f t="shared" si="9"/>
        <v>4.0999999999999925E-3</v>
      </c>
      <c r="J9" s="3">
        <f t="shared" si="10"/>
        <v>1.799999999999996E-3</v>
      </c>
      <c r="K9" s="4">
        <f t="shared" si="11"/>
        <v>1.799999999999996E-3</v>
      </c>
      <c r="L9" s="2">
        <f t="shared" si="12"/>
        <v>162.49999999999946</v>
      </c>
      <c r="M9" s="3">
        <f t="shared" si="13"/>
        <v>256.24999999999955</v>
      </c>
      <c r="N9" s="3">
        <f t="shared" si="14"/>
        <v>112.49999999999976</v>
      </c>
      <c r="O9" s="4">
        <f t="shared" si="15"/>
        <v>112.49999999999976</v>
      </c>
      <c r="P9" s="38">
        <f t="shared" si="16"/>
        <v>382.81249999999841</v>
      </c>
    </row>
    <row r="10" spans="1:16" ht="20.100000000000001" customHeight="1" x14ac:dyDescent="0.2">
      <c r="A10" s="15"/>
      <c r="B10" s="41">
        <v>43</v>
      </c>
      <c r="C10" s="2">
        <v>0.15040000000000001</v>
      </c>
      <c r="D10" s="2">
        <v>4.87E-2</v>
      </c>
      <c r="E10" s="3">
        <v>3.4200000000000001E-2</v>
      </c>
      <c r="F10" s="3">
        <v>1.7299999999999999E-2</v>
      </c>
      <c r="G10" s="4">
        <v>3.7699999999999997E-2</v>
      </c>
      <c r="H10" s="2">
        <f t="shared" si="8"/>
        <v>3.4999999999999754E-3</v>
      </c>
      <c r="I10" s="3">
        <f t="shared" si="9"/>
        <v>5.1999999999999963E-3</v>
      </c>
      <c r="J10" s="3">
        <f t="shared" si="10"/>
        <v>2.7999999999999969E-3</v>
      </c>
      <c r="K10" s="4">
        <f t="shared" si="11"/>
        <v>2.7999999999999831E-3</v>
      </c>
      <c r="L10" s="2">
        <f t="shared" si="12"/>
        <v>218.74999999999847</v>
      </c>
      <c r="M10" s="3">
        <f t="shared" si="13"/>
        <v>324.99999999999977</v>
      </c>
      <c r="N10" s="3">
        <f t="shared" si="14"/>
        <v>174.9999999999998</v>
      </c>
      <c r="O10" s="4">
        <f t="shared" si="15"/>
        <v>174.99999999999895</v>
      </c>
      <c r="P10" s="38">
        <f t="shared" si="16"/>
        <v>445.31249999999795</v>
      </c>
    </row>
    <row r="11" spans="1:16" ht="20.100000000000001" customHeight="1" x14ac:dyDescent="0.2">
      <c r="A11" s="15"/>
      <c r="B11" s="41">
        <v>46</v>
      </c>
      <c r="C11" s="1">
        <v>0.14979999999999999</v>
      </c>
      <c r="D11" s="2">
        <v>4.87E-2</v>
      </c>
      <c r="E11" s="3">
        <v>3.44E-2</v>
      </c>
      <c r="F11" s="3">
        <v>1.7500000000000002E-2</v>
      </c>
      <c r="G11" s="4">
        <v>3.78E-2</v>
      </c>
      <c r="H11" s="2">
        <f t="shared" si="8"/>
        <v>4.0999999999999925E-3</v>
      </c>
      <c r="I11" s="3">
        <f t="shared" si="9"/>
        <v>6.0000000000000053E-3</v>
      </c>
      <c r="J11" s="3">
        <f t="shared" si="10"/>
        <v>3.6000000000000199E-3</v>
      </c>
      <c r="K11" s="4">
        <f t="shared" si="11"/>
        <v>3.5000000000000031E-3</v>
      </c>
      <c r="L11" s="2">
        <f t="shared" si="12"/>
        <v>256.24999999999955</v>
      </c>
      <c r="M11" s="3">
        <f t="shared" si="13"/>
        <v>375.00000000000034</v>
      </c>
      <c r="N11" s="3">
        <f t="shared" si="14"/>
        <v>225.00000000000125</v>
      </c>
      <c r="O11" s="4">
        <f t="shared" si="15"/>
        <v>218.7500000000002</v>
      </c>
      <c r="P11" s="38">
        <f t="shared" si="16"/>
        <v>490.62499999999909</v>
      </c>
    </row>
    <row r="12" spans="1:16" ht="20.100000000000001" customHeight="1" x14ac:dyDescent="0.2">
      <c r="A12" s="15"/>
      <c r="B12" s="41">
        <v>49</v>
      </c>
      <c r="C12" s="2">
        <v>0.1502</v>
      </c>
      <c r="D12" s="19">
        <v>4.9500000000000002E-2</v>
      </c>
      <c r="E12" s="21">
        <v>3.5400000000000001E-2</v>
      </c>
      <c r="F12" s="3">
        <v>1.83E-2</v>
      </c>
      <c r="G12" s="20">
        <v>3.8600000000000002E-2</v>
      </c>
      <c r="H12" s="2">
        <f t="shared" si="8"/>
        <v>4.4999999999999901E-3</v>
      </c>
      <c r="I12" s="3">
        <f t="shared" si="9"/>
        <v>6.5999999999999948E-3</v>
      </c>
      <c r="J12" s="3">
        <f t="shared" si="10"/>
        <v>4.0000000000000036E-3</v>
      </c>
      <c r="K12" s="4">
        <f t="shared" si="11"/>
        <v>3.8999999999999868E-3</v>
      </c>
      <c r="L12" s="2">
        <f t="shared" si="12"/>
        <v>281.24999999999937</v>
      </c>
      <c r="M12" s="3">
        <f t="shared" si="13"/>
        <v>412.49999999999966</v>
      </c>
      <c r="N12" s="3">
        <f t="shared" si="14"/>
        <v>250.00000000000023</v>
      </c>
      <c r="O12" s="4">
        <f t="shared" si="15"/>
        <v>243.74999999999918</v>
      </c>
      <c r="P12" s="38">
        <f t="shared" si="16"/>
        <v>518.74999999999841</v>
      </c>
    </row>
    <row r="13" spans="1:16" ht="20.100000000000001" customHeight="1" x14ac:dyDescent="0.2">
      <c r="A13" s="15"/>
      <c r="B13" s="41">
        <v>52</v>
      </c>
      <c r="C13" s="2">
        <v>0.1515</v>
      </c>
      <c r="D13" s="2">
        <v>5.0700000000000002E-2</v>
      </c>
      <c r="E13" s="3">
        <v>3.6900000000000002E-2</v>
      </c>
      <c r="F13" s="3">
        <v>1.9400000000000001E-2</v>
      </c>
      <c r="G13" s="4">
        <v>3.9699999999999999E-2</v>
      </c>
      <c r="H13" s="2">
        <f t="shared" si="8"/>
        <v>4.3999999999999873E-3</v>
      </c>
      <c r="I13" s="3">
        <f t="shared" si="9"/>
        <v>6.8000000000000005E-3</v>
      </c>
      <c r="J13" s="3">
        <f t="shared" si="10"/>
        <v>3.7999999999999978E-3</v>
      </c>
      <c r="K13" s="4">
        <f t="shared" si="11"/>
        <v>3.699999999999995E-3</v>
      </c>
      <c r="L13" s="2">
        <f t="shared" si="12"/>
        <v>274.9999999999992</v>
      </c>
      <c r="M13" s="3">
        <f t="shared" si="13"/>
        <v>425.00000000000006</v>
      </c>
      <c r="N13" s="3">
        <f t="shared" si="14"/>
        <v>237.49999999999986</v>
      </c>
      <c r="O13" s="4">
        <f t="shared" si="15"/>
        <v>231.24999999999969</v>
      </c>
      <c r="P13" s="38">
        <f t="shared" si="16"/>
        <v>514.06249999999841</v>
      </c>
    </row>
    <row r="14" spans="1:16" ht="20.100000000000001" customHeight="1" thickBot="1" x14ac:dyDescent="0.25">
      <c r="A14" s="15"/>
      <c r="B14" s="42">
        <v>56</v>
      </c>
      <c r="C14" s="13">
        <v>0.1525</v>
      </c>
      <c r="D14" s="6">
        <v>5.1799999999999999E-2</v>
      </c>
      <c r="E14" s="7">
        <v>3.8399999999999997E-2</v>
      </c>
      <c r="F14" s="7">
        <v>2.0500000000000001E-2</v>
      </c>
      <c r="G14" s="8">
        <v>4.0800000000000003E-2</v>
      </c>
      <c r="H14" s="6">
        <f t="shared" si="8"/>
        <v>4.4999999999999901E-3</v>
      </c>
      <c r="I14" s="7">
        <f t="shared" si="9"/>
        <v>7.2999999999999871E-3</v>
      </c>
      <c r="J14" s="7">
        <f t="shared" si="10"/>
        <v>3.8999999999999868E-3</v>
      </c>
      <c r="K14" s="8">
        <f t="shared" si="11"/>
        <v>3.7999999999999978E-3</v>
      </c>
      <c r="L14" s="6">
        <f t="shared" si="12"/>
        <v>281.24999999999937</v>
      </c>
      <c r="M14" s="7">
        <f t="shared" si="13"/>
        <v>456.2499999999992</v>
      </c>
      <c r="N14" s="7">
        <f t="shared" si="14"/>
        <v>243.74999999999918</v>
      </c>
      <c r="O14" s="8">
        <f t="shared" si="15"/>
        <v>237.49999999999986</v>
      </c>
      <c r="P14" s="39">
        <f t="shared" si="16"/>
        <v>526.56249999999818</v>
      </c>
    </row>
    <row r="15" spans="1:16" ht="20.100000000000001" customHeight="1" x14ac:dyDescent="0.2">
      <c r="C15" s="15"/>
      <c r="D15" s="15"/>
      <c r="E15" s="15"/>
      <c r="F15" s="15"/>
      <c r="G15" s="15"/>
    </row>
    <row r="17" spans="16:16" ht="20.100000000000001" customHeight="1" x14ac:dyDescent="0.2">
      <c r="P17" s="59"/>
    </row>
    <row r="18" spans="16:16" ht="20.100000000000001" customHeight="1" x14ac:dyDescent="0.2">
      <c r="P18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8"/>
  <sheetViews>
    <sheetView topLeftCell="G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26">
        <v>0.15210000000000001</v>
      </c>
      <c r="D4" s="27">
        <v>9.2899999999999996E-2</v>
      </c>
      <c r="E4" s="28">
        <v>9.4299999999999995E-2</v>
      </c>
      <c r="F4" s="28">
        <v>3.1600000000000003E-2</v>
      </c>
      <c r="G4" s="29">
        <v>5.6000000000000001E-2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6">
        <v>0.14779999999999999</v>
      </c>
      <c r="D5" s="27">
        <v>9.2399999999999996E-2</v>
      </c>
      <c r="E5" s="28">
        <v>9.3700000000000006E-2</v>
      </c>
      <c r="F5" s="28">
        <v>3.0700000000000002E-2</v>
      </c>
      <c r="G5" s="29">
        <v>5.5219999999999998E-2</v>
      </c>
      <c r="H5" s="2">
        <f t="shared" ref="H5" si="0">ABS((D5-$C5)-($D$4-$C$4))</f>
        <v>3.8000000000000256E-3</v>
      </c>
      <c r="I5" s="3">
        <f t="shared" ref="I5" si="1">ABS((E5-$C5)-($E$4-$C$4))</f>
        <v>3.7000000000000366E-3</v>
      </c>
      <c r="J5" s="3">
        <f t="shared" ref="J5" si="2">ABS((F5-$C5)-($F$4-$C$4))</f>
        <v>3.400000000000028E-3</v>
      </c>
      <c r="K5" s="4">
        <f t="shared" ref="K5" si="3">ABS((G5-$C5)-($G$4-$C$4))</f>
        <v>3.5200000000000231E-3</v>
      </c>
      <c r="L5" s="2">
        <f t="shared" ref="L5" si="4">(H5/16)*10^6</f>
        <v>237.50000000000159</v>
      </c>
      <c r="M5" s="3">
        <f t="shared" ref="M5" si="5">(I5/16)*10^6</f>
        <v>231.25000000000227</v>
      </c>
      <c r="N5" s="3">
        <f t="shared" ref="N5" si="6">(J5/16)*10^6</f>
        <v>212.50000000000176</v>
      </c>
      <c r="O5" s="4">
        <f t="shared" ref="O5" si="7">(K5/16)*10^6</f>
        <v>220.00000000000145</v>
      </c>
      <c r="P5" s="38">
        <f>AVERAGE(L5:O5)</f>
        <v>225.31250000000179</v>
      </c>
    </row>
    <row r="6" spans="1:16" ht="20.100000000000001" customHeight="1" x14ac:dyDescent="0.2">
      <c r="A6" s="15"/>
      <c r="B6" s="41">
        <v>31</v>
      </c>
      <c r="C6" s="26">
        <v>0.1552</v>
      </c>
      <c r="D6" s="27">
        <v>9.4299999999999995E-2</v>
      </c>
      <c r="E6" s="28">
        <v>9.6000000000000002E-2</v>
      </c>
      <c r="F6" s="28">
        <v>3.2899999999999999E-2</v>
      </c>
      <c r="G6" s="29">
        <v>5.8000000000000003E-2</v>
      </c>
      <c r="H6" s="2">
        <f t="shared" ref="H6:H14" si="8">ABS((D6-$C6)-($D$4-$C$4))</f>
        <v>1.6999999999999932E-3</v>
      </c>
      <c r="I6" s="3">
        <f t="shared" ref="I6:I14" si="9">ABS((E6-$C6)-($E$4-$C$4))</f>
        <v>1.3999999999999846E-3</v>
      </c>
      <c r="J6" s="3">
        <f t="shared" ref="J6:J14" si="10">ABS((F6-$C6)-($F$4-$C$4))</f>
        <v>1.799999999999996E-3</v>
      </c>
      <c r="K6" s="4">
        <f t="shared" ref="K6:K14" si="11">ABS((G6-$C6)-($G$4-$C$4))</f>
        <v>1.0999999999999899E-3</v>
      </c>
      <c r="L6" s="2">
        <f t="shared" ref="L6:L14" si="12">(H6/16)*10^6</f>
        <v>106.24999999999957</v>
      </c>
      <c r="M6" s="3">
        <f t="shared" ref="M6:M14" si="13">(I6/16)*10^6</f>
        <v>87.499999999999034</v>
      </c>
      <c r="N6" s="3">
        <f t="shared" ref="N6:N14" si="14">(J6/16)*10^6</f>
        <v>112.49999999999976</v>
      </c>
      <c r="O6" s="4">
        <f t="shared" ref="O6:O14" si="15">(K6/16)*10^6</f>
        <v>68.749999999999361</v>
      </c>
      <c r="P6" s="38">
        <f>AVERAGE(L6:O6)+P$5</f>
        <v>319.06250000000125</v>
      </c>
    </row>
    <row r="7" spans="1:16" ht="20.100000000000001" customHeight="1" x14ac:dyDescent="0.2">
      <c r="A7" s="15"/>
      <c r="B7" s="41">
        <v>34</v>
      </c>
      <c r="C7" s="27">
        <v>0.1555</v>
      </c>
      <c r="D7" s="30">
        <v>9.3899999999999997E-2</v>
      </c>
      <c r="E7" s="31">
        <v>9.5399999999999999E-2</v>
      </c>
      <c r="F7" s="28">
        <v>3.2599999999999997E-2</v>
      </c>
      <c r="G7" s="32">
        <v>5.7700000000000001E-2</v>
      </c>
      <c r="H7" s="2">
        <f t="shared" si="8"/>
        <v>2.3999999999999855E-3</v>
      </c>
      <c r="I7" s="3">
        <f t="shared" si="9"/>
        <v>2.2999999999999826E-3</v>
      </c>
      <c r="J7" s="3">
        <f t="shared" si="10"/>
        <v>2.3999999999999994E-3</v>
      </c>
      <c r="K7" s="4">
        <f t="shared" si="11"/>
        <v>1.6999999999999793E-3</v>
      </c>
      <c r="L7" s="2">
        <f t="shared" si="12"/>
        <v>149.99999999999909</v>
      </c>
      <c r="M7" s="3">
        <f t="shared" si="13"/>
        <v>143.74999999999892</v>
      </c>
      <c r="N7" s="3">
        <f t="shared" si="14"/>
        <v>149.99999999999997</v>
      </c>
      <c r="O7" s="4">
        <f t="shared" si="15"/>
        <v>106.24999999999871</v>
      </c>
      <c r="P7" s="38">
        <f t="shared" ref="P7:P14" si="16">AVERAGE(L7:O7)+P$5</f>
        <v>362.81250000000097</v>
      </c>
    </row>
    <row r="8" spans="1:16" ht="20.100000000000001" customHeight="1" x14ac:dyDescent="0.2">
      <c r="A8" s="15"/>
      <c r="B8" s="41">
        <v>37</v>
      </c>
      <c r="C8" s="27">
        <v>0.15609999999999999</v>
      </c>
      <c r="D8" s="27">
        <v>9.3299999999999994E-2</v>
      </c>
      <c r="E8" s="28">
        <v>9.4500000000000001E-2</v>
      </c>
      <c r="F8" s="28">
        <v>3.2199999999999999E-2</v>
      </c>
      <c r="G8" s="29">
        <v>5.7299999999999997E-2</v>
      </c>
      <c r="H8" s="2">
        <f t="shared" si="8"/>
        <v>3.5999999999999782E-3</v>
      </c>
      <c r="I8" s="3">
        <f t="shared" si="9"/>
        <v>3.7999999999999701E-3</v>
      </c>
      <c r="J8" s="3">
        <f t="shared" si="10"/>
        <v>3.3999999999999725E-3</v>
      </c>
      <c r="K8" s="4">
        <f t="shared" si="11"/>
        <v>2.6999999999999802E-3</v>
      </c>
      <c r="L8" s="2">
        <f t="shared" si="12"/>
        <v>224.99999999999864</v>
      </c>
      <c r="M8" s="3">
        <f t="shared" si="13"/>
        <v>237.49999999999812</v>
      </c>
      <c r="N8" s="3">
        <f t="shared" si="14"/>
        <v>212.49999999999829</v>
      </c>
      <c r="O8" s="4">
        <f t="shared" si="15"/>
        <v>168.74999999999875</v>
      </c>
      <c r="P8" s="38">
        <f t="shared" si="16"/>
        <v>436.25000000000023</v>
      </c>
    </row>
    <row r="9" spans="1:16" ht="20.100000000000001" customHeight="1" x14ac:dyDescent="0.2">
      <c r="A9" s="15"/>
      <c r="B9" s="41">
        <v>40</v>
      </c>
      <c r="C9" s="26">
        <v>0.15620000000000001</v>
      </c>
      <c r="D9" s="27">
        <v>9.2700000000000005E-2</v>
      </c>
      <c r="E9" s="28">
        <v>9.3600000000000003E-2</v>
      </c>
      <c r="F9" s="28">
        <v>3.1699999999999999E-2</v>
      </c>
      <c r="G9" s="29">
        <v>5.6899999999999999E-2</v>
      </c>
      <c r="H9" s="2">
        <f t="shared" si="8"/>
        <v>4.2999999999999844E-3</v>
      </c>
      <c r="I9" s="3">
        <f t="shared" si="9"/>
        <v>4.7999999999999848E-3</v>
      </c>
      <c r="J9" s="3">
        <f t="shared" si="10"/>
        <v>3.9999999999999897E-3</v>
      </c>
      <c r="K9" s="4">
        <f t="shared" si="11"/>
        <v>3.1999999999999806E-3</v>
      </c>
      <c r="L9" s="2">
        <f t="shared" si="12"/>
        <v>268.74999999999903</v>
      </c>
      <c r="M9" s="3">
        <f t="shared" si="13"/>
        <v>299.99999999999903</v>
      </c>
      <c r="N9" s="3">
        <f t="shared" si="14"/>
        <v>249.99999999999935</v>
      </c>
      <c r="O9" s="4">
        <f t="shared" si="15"/>
        <v>199.99999999999878</v>
      </c>
      <c r="P9" s="38">
        <f t="shared" si="16"/>
        <v>480.0000000000008</v>
      </c>
    </row>
    <row r="10" spans="1:16" ht="20.100000000000001" customHeight="1" x14ac:dyDescent="0.2">
      <c r="A10" s="15"/>
      <c r="B10" s="41">
        <v>43</v>
      </c>
      <c r="C10" s="27">
        <v>0.15640000000000001</v>
      </c>
      <c r="D10" s="30">
        <v>9.3299999999999994E-2</v>
      </c>
      <c r="E10" s="31">
        <v>9.4100000000000003E-2</v>
      </c>
      <c r="F10" s="28">
        <v>3.1899999999999998E-2</v>
      </c>
      <c r="G10" s="32">
        <v>5.7099999999999998E-2</v>
      </c>
      <c r="H10" s="2">
        <f t="shared" si="8"/>
        <v>3.9000000000000007E-3</v>
      </c>
      <c r="I10" s="3">
        <f t="shared" si="9"/>
        <v>4.4999999999999901E-3</v>
      </c>
      <c r="J10" s="3">
        <f t="shared" si="10"/>
        <v>4.0000000000000036E-3</v>
      </c>
      <c r="K10" s="4">
        <f t="shared" si="11"/>
        <v>3.1999999999999945E-3</v>
      </c>
      <c r="L10" s="2">
        <f t="shared" si="12"/>
        <v>243.75000000000006</v>
      </c>
      <c r="M10" s="3">
        <f t="shared" si="13"/>
        <v>281.24999999999937</v>
      </c>
      <c r="N10" s="3">
        <f t="shared" si="14"/>
        <v>250.00000000000023</v>
      </c>
      <c r="O10" s="4">
        <f t="shared" si="15"/>
        <v>199.99999999999966</v>
      </c>
      <c r="P10" s="38">
        <f t="shared" si="16"/>
        <v>469.06250000000159</v>
      </c>
    </row>
    <row r="11" spans="1:16" ht="20.100000000000001" customHeight="1" x14ac:dyDescent="0.2">
      <c r="A11" s="15"/>
      <c r="B11" s="41">
        <v>46</v>
      </c>
      <c r="C11" s="27">
        <v>0.15709999999999999</v>
      </c>
      <c r="D11" s="27">
        <v>9.35E-2</v>
      </c>
      <c r="E11" s="28">
        <v>9.4899999999999998E-2</v>
      </c>
      <c r="F11" s="28">
        <v>3.2199999999999999E-2</v>
      </c>
      <c r="G11" s="29">
        <v>5.74E-2</v>
      </c>
      <c r="H11" s="2">
        <f t="shared" si="8"/>
        <v>4.3999999999999734E-3</v>
      </c>
      <c r="I11" s="3">
        <f t="shared" si="9"/>
        <v>4.3999999999999734E-3</v>
      </c>
      <c r="J11" s="3">
        <f t="shared" si="10"/>
        <v>4.3999999999999734E-3</v>
      </c>
      <c r="K11" s="4">
        <f t="shared" si="11"/>
        <v>3.5999999999999643E-3</v>
      </c>
      <c r="L11" s="2">
        <f t="shared" si="12"/>
        <v>274.99999999999835</v>
      </c>
      <c r="M11" s="3">
        <f t="shared" si="13"/>
        <v>274.99999999999835</v>
      </c>
      <c r="N11" s="3">
        <f t="shared" si="14"/>
        <v>274.99999999999835</v>
      </c>
      <c r="O11" s="4">
        <f t="shared" si="15"/>
        <v>224.99999999999778</v>
      </c>
      <c r="P11" s="38">
        <f t="shared" si="16"/>
        <v>487.8125</v>
      </c>
    </row>
    <row r="12" spans="1:16" ht="20.100000000000001" customHeight="1" x14ac:dyDescent="0.2">
      <c r="A12" s="15"/>
      <c r="B12" s="41">
        <v>49</v>
      </c>
      <c r="C12" s="26">
        <v>0.15820000000000001</v>
      </c>
      <c r="D12" s="27">
        <v>9.3700000000000006E-2</v>
      </c>
      <c r="E12" s="28">
        <v>9.5699999999999993E-2</v>
      </c>
      <c r="F12" s="28">
        <v>3.2500000000000001E-2</v>
      </c>
      <c r="G12" s="29">
        <v>5.7700000000000001E-2</v>
      </c>
      <c r="H12" s="2">
        <f t="shared" si="8"/>
        <v>5.2999999999999853E-3</v>
      </c>
      <c r="I12" s="3">
        <f t="shared" si="9"/>
        <v>4.6999999999999958E-3</v>
      </c>
      <c r="J12" s="3">
        <f t="shared" si="10"/>
        <v>5.1999999999999963E-3</v>
      </c>
      <c r="K12" s="4">
        <f t="shared" si="11"/>
        <v>4.3999999999999873E-3</v>
      </c>
      <c r="L12" s="2">
        <f t="shared" si="12"/>
        <v>331.24999999999909</v>
      </c>
      <c r="M12" s="3">
        <f t="shared" si="13"/>
        <v>293.74999999999972</v>
      </c>
      <c r="N12" s="3">
        <f t="shared" si="14"/>
        <v>324.99999999999977</v>
      </c>
      <c r="O12" s="4">
        <f t="shared" si="15"/>
        <v>274.9999999999992</v>
      </c>
      <c r="P12" s="38">
        <f t="shared" si="16"/>
        <v>531.56250000000125</v>
      </c>
    </row>
    <row r="13" spans="1:16" ht="20.100000000000001" customHeight="1" x14ac:dyDescent="0.2">
      <c r="A13" s="15"/>
      <c r="B13" s="41">
        <v>52</v>
      </c>
      <c r="C13" s="26">
        <v>0.15659999999999999</v>
      </c>
      <c r="D13" s="27">
        <v>9.2499999999999999E-2</v>
      </c>
      <c r="E13" s="28">
        <v>9.35E-2</v>
      </c>
      <c r="F13" s="28">
        <v>3.1399999999999997E-2</v>
      </c>
      <c r="G13" s="29">
        <v>5.5599999999999997E-2</v>
      </c>
      <c r="H13" s="2">
        <f t="shared" si="8"/>
        <v>4.8999999999999738E-3</v>
      </c>
      <c r="I13" s="3">
        <f t="shared" si="9"/>
        <v>5.2999999999999714E-3</v>
      </c>
      <c r="J13" s="3">
        <f t="shared" si="10"/>
        <v>4.6999999999999681E-3</v>
      </c>
      <c r="K13" s="4">
        <f t="shared" si="11"/>
        <v>4.8999999999999738E-3</v>
      </c>
      <c r="L13" s="2">
        <f t="shared" si="12"/>
        <v>306.24999999999835</v>
      </c>
      <c r="M13" s="3">
        <f t="shared" si="13"/>
        <v>331.24999999999824</v>
      </c>
      <c r="N13" s="3">
        <f t="shared" si="14"/>
        <v>293.74999999999801</v>
      </c>
      <c r="O13" s="4">
        <f t="shared" si="15"/>
        <v>306.24999999999835</v>
      </c>
      <c r="P13" s="38">
        <f t="shared" si="16"/>
        <v>534.6875</v>
      </c>
    </row>
    <row r="14" spans="1:16" ht="20.100000000000001" customHeight="1" thickBot="1" x14ac:dyDescent="0.25">
      <c r="A14" s="15"/>
      <c r="B14" s="42">
        <v>56</v>
      </c>
      <c r="C14" s="33">
        <v>0.1565</v>
      </c>
      <c r="D14" s="34">
        <v>9.1300000000000006E-2</v>
      </c>
      <c r="E14" s="35">
        <v>9.3299999999999994E-2</v>
      </c>
      <c r="F14" s="35">
        <v>3.1099999999999999E-2</v>
      </c>
      <c r="G14" s="36">
        <v>5.5300000000000002E-2</v>
      </c>
      <c r="H14" s="6">
        <f t="shared" si="8"/>
        <v>5.9999999999999776E-3</v>
      </c>
      <c r="I14" s="7">
        <f t="shared" si="9"/>
        <v>5.3999999999999881E-3</v>
      </c>
      <c r="J14" s="7">
        <f t="shared" si="10"/>
        <v>4.9000000000000016E-3</v>
      </c>
      <c r="K14" s="8">
        <f t="shared" si="11"/>
        <v>5.0999999999999795E-3</v>
      </c>
      <c r="L14" s="6">
        <f t="shared" si="12"/>
        <v>374.99999999999858</v>
      </c>
      <c r="M14" s="7">
        <f t="shared" si="13"/>
        <v>337.49999999999926</v>
      </c>
      <c r="N14" s="7">
        <f t="shared" si="14"/>
        <v>306.25000000000011</v>
      </c>
      <c r="O14" s="8">
        <f t="shared" si="15"/>
        <v>318.74999999999875</v>
      </c>
      <c r="P14" s="39">
        <f t="shared" si="16"/>
        <v>559.68750000000102</v>
      </c>
    </row>
    <row r="16" spans="1:16" ht="20.100000000000001" customHeight="1" x14ac:dyDescent="0.2">
      <c r="P16" s="59"/>
    </row>
    <row r="17" spans="16:16" ht="20.100000000000001" customHeight="1" x14ac:dyDescent="0.2">
      <c r="P17" s="59"/>
    </row>
    <row r="18" spans="16:16" ht="20.100000000000001" customHeight="1" x14ac:dyDescent="0.2">
      <c r="P18" s="60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7"/>
  <sheetViews>
    <sheetView topLeftCell="G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22">
        <v>0.1482</v>
      </c>
      <c r="D4" s="23">
        <v>0.1042</v>
      </c>
      <c r="E4" s="24">
        <v>5.9400000000000001E-2</v>
      </c>
      <c r="F4" s="24">
        <v>5.3600000000000002E-2</v>
      </c>
      <c r="G4" s="25">
        <v>6.1699999999999998E-2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2">
        <v>0.15179999999999999</v>
      </c>
      <c r="D5" s="23">
        <v>0.1038</v>
      </c>
      <c r="E5" s="24">
        <v>5.8599999999999999E-2</v>
      </c>
      <c r="F5" s="24">
        <v>5.3400000000000003E-2</v>
      </c>
      <c r="G5" s="25">
        <v>6.1199999999999997E-2</v>
      </c>
      <c r="H5" s="2">
        <f t="shared" ref="H5" si="0">ABS((D5-$C5)-($D$4-$C$4))</f>
        <v>3.9999999999999897E-3</v>
      </c>
      <c r="I5" s="3">
        <f t="shared" ref="I5" si="1">ABS((E5-$C5)-($E$4-$C$4))</f>
        <v>4.4000000000000011E-3</v>
      </c>
      <c r="J5" s="3">
        <f t="shared" ref="J5" si="2">ABS((F5-$C5)-($F$4-$C$4))</f>
        <v>3.7999999999999978E-3</v>
      </c>
      <c r="K5" s="4">
        <f t="shared" ref="K5" si="3">ABS((G5-$C5)-($G$4-$C$4))</f>
        <v>4.0999999999999925E-3</v>
      </c>
      <c r="L5" s="2">
        <f t="shared" ref="L5" si="4">(H5/16)*10^6</f>
        <v>249.99999999999935</v>
      </c>
      <c r="M5" s="3">
        <f t="shared" ref="M5" si="5">(I5/16)*10^6</f>
        <v>275.00000000000006</v>
      </c>
      <c r="N5" s="3">
        <f t="shared" ref="N5" si="6">(J5/16)*10^6</f>
        <v>237.49999999999986</v>
      </c>
      <c r="O5" s="4">
        <f t="shared" ref="O5" si="7">(K5/16)*10^6</f>
        <v>256.24999999999955</v>
      </c>
      <c r="P5" s="38">
        <f>AVERAGE(L5:O5)</f>
        <v>254.68749999999972</v>
      </c>
    </row>
    <row r="6" spans="1:16" ht="20.100000000000001" customHeight="1" x14ac:dyDescent="0.2">
      <c r="A6" s="15"/>
      <c r="B6" s="41">
        <v>31</v>
      </c>
      <c r="C6" s="27">
        <v>0.15210000000000001</v>
      </c>
      <c r="D6" s="27">
        <v>0.1057</v>
      </c>
      <c r="E6" s="28">
        <v>6.1400000000000003E-2</v>
      </c>
      <c r="F6" s="28">
        <v>5.5599999999999997E-2</v>
      </c>
      <c r="G6" s="29">
        <v>6.2600000000000003E-2</v>
      </c>
      <c r="H6" s="2">
        <f t="shared" ref="H6:H14" si="8">ABS((D6-$C6)-($D$4-$C$4))</f>
        <v>2.4000000000000132E-3</v>
      </c>
      <c r="I6" s="3">
        <f t="shared" ref="I6:I14" si="9">ABS((E6-$C6)-($E$4-$C$4))</f>
        <v>1.9000000000000128E-3</v>
      </c>
      <c r="J6" s="3">
        <f t="shared" ref="J6:J14" si="10">ABS((F6-$C6)-($F$4-$C$4))</f>
        <v>1.9000000000000267E-3</v>
      </c>
      <c r="K6" s="4">
        <f t="shared" ref="K6:K14" si="11">ABS((G6-$C6)-($G$4-$C$4))</f>
        <v>3.0000000000000165E-3</v>
      </c>
      <c r="L6" s="2">
        <f t="shared" ref="L6:L14" si="12">(H6/16)*10^6</f>
        <v>150.00000000000082</v>
      </c>
      <c r="M6" s="3">
        <f t="shared" ref="M6:M14" si="13">(I6/16)*10^6</f>
        <v>118.7500000000008</v>
      </c>
      <c r="N6" s="3">
        <f t="shared" ref="N6:N14" si="14">(J6/16)*10^6</f>
        <v>118.75000000000166</v>
      </c>
      <c r="O6" s="4">
        <f t="shared" ref="O6:O14" si="15">(K6/16)*10^6</f>
        <v>187.50000000000102</v>
      </c>
      <c r="P6" s="38">
        <f>AVERAGE(L6:O6)+P$5</f>
        <v>398.4375000000008</v>
      </c>
    </row>
    <row r="7" spans="1:16" ht="20.100000000000001" customHeight="1" x14ac:dyDescent="0.2">
      <c r="A7" s="15"/>
      <c r="B7" s="41">
        <v>34</v>
      </c>
      <c r="C7" s="26">
        <v>0.15429999999999999</v>
      </c>
      <c r="D7" s="27">
        <v>0.1072</v>
      </c>
      <c r="E7" s="28">
        <v>6.3299999999999995E-2</v>
      </c>
      <c r="F7" s="28">
        <v>5.7599999999999998E-2</v>
      </c>
      <c r="G7" s="29">
        <v>6.3500000000000001E-2</v>
      </c>
      <c r="H7" s="2">
        <f t="shared" si="8"/>
        <v>3.0999999999999917E-3</v>
      </c>
      <c r="I7" s="3">
        <f t="shared" si="9"/>
        <v>2.2000000000000075E-3</v>
      </c>
      <c r="J7" s="3">
        <f t="shared" si="10"/>
        <v>2.1000000000000046E-3</v>
      </c>
      <c r="K7" s="4">
        <f t="shared" si="11"/>
        <v>4.2999999999999983E-3</v>
      </c>
      <c r="L7" s="2">
        <f t="shared" si="12"/>
        <v>193.74999999999949</v>
      </c>
      <c r="M7" s="3">
        <f t="shared" si="13"/>
        <v>137.50000000000048</v>
      </c>
      <c r="N7" s="3">
        <f t="shared" si="14"/>
        <v>131.25000000000028</v>
      </c>
      <c r="O7" s="4">
        <f t="shared" si="15"/>
        <v>268.74999999999989</v>
      </c>
      <c r="P7" s="38">
        <f t="shared" ref="P7:P14" si="16">AVERAGE(L7:O7)+P$5</f>
        <v>437.49999999999977</v>
      </c>
    </row>
    <row r="8" spans="1:16" ht="20.100000000000001" customHeight="1" x14ac:dyDescent="0.2">
      <c r="A8" s="15"/>
      <c r="B8" s="41">
        <v>37</v>
      </c>
      <c r="C8" s="27">
        <v>0.15490000000000001</v>
      </c>
      <c r="D8" s="30">
        <v>0.1077</v>
      </c>
      <c r="E8" s="31">
        <v>6.3299999999999995E-2</v>
      </c>
      <c r="F8" s="28">
        <v>5.74E-2</v>
      </c>
      <c r="G8" s="32">
        <v>6.3200000000000006E-2</v>
      </c>
      <c r="H8" s="2">
        <f t="shared" si="8"/>
        <v>3.2000000000000084E-3</v>
      </c>
      <c r="I8" s="3">
        <f t="shared" si="9"/>
        <v>2.8000000000000247E-3</v>
      </c>
      <c r="J8" s="3">
        <f t="shared" si="10"/>
        <v>2.9000000000000137E-3</v>
      </c>
      <c r="K8" s="4">
        <f t="shared" si="11"/>
        <v>5.2000000000000102E-3</v>
      </c>
      <c r="L8" s="2">
        <f t="shared" si="12"/>
        <v>200.00000000000051</v>
      </c>
      <c r="M8" s="3">
        <f t="shared" si="13"/>
        <v>175.00000000000153</v>
      </c>
      <c r="N8" s="3">
        <f t="shared" si="14"/>
        <v>181.25000000000085</v>
      </c>
      <c r="O8" s="4">
        <f t="shared" si="15"/>
        <v>325.00000000000063</v>
      </c>
      <c r="P8" s="38">
        <f t="shared" si="16"/>
        <v>475.00000000000063</v>
      </c>
    </row>
    <row r="9" spans="1:16" ht="20.100000000000001" customHeight="1" x14ac:dyDescent="0.2">
      <c r="A9" s="15"/>
      <c r="B9" s="41">
        <v>40</v>
      </c>
      <c r="C9" s="27">
        <v>0.1547</v>
      </c>
      <c r="D9" s="27">
        <v>0.1085</v>
      </c>
      <c r="E9" s="28">
        <v>6.3200000000000006E-2</v>
      </c>
      <c r="F9" s="28">
        <v>5.7099999999999998E-2</v>
      </c>
      <c r="G9" s="29">
        <v>6.2799999999999995E-2</v>
      </c>
      <c r="H9" s="2">
        <f t="shared" si="8"/>
        <v>2.2000000000000075E-3</v>
      </c>
      <c r="I9" s="3">
        <f t="shared" si="9"/>
        <v>2.7000000000000079E-3</v>
      </c>
      <c r="J9" s="3">
        <f t="shared" si="10"/>
        <v>3.0000000000000165E-3</v>
      </c>
      <c r="K9" s="4">
        <f t="shared" si="11"/>
        <v>5.4000000000000159E-3</v>
      </c>
      <c r="L9" s="2">
        <f t="shared" si="12"/>
        <v>137.50000000000048</v>
      </c>
      <c r="M9" s="3">
        <f t="shared" si="13"/>
        <v>168.75000000000048</v>
      </c>
      <c r="N9" s="3">
        <f t="shared" si="14"/>
        <v>187.50000000000102</v>
      </c>
      <c r="O9" s="4">
        <f t="shared" si="15"/>
        <v>337.50000000000097</v>
      </c>
      <c r="P9" s="38">
        <f t="shared" si="16"/>
        <v>462.50000000000045</v>
      </c>
    </row>
    <row r="10" spans="1:16" ht="20.100000000000001" customHeight="1" x14ac:dyDescent="0.2">
      <c r="A10" s="15"/>
      <c r="B10" s="41">
        <v>43</v>
      </c>
      <c r="C10" s="26">
        <v>0.15529999999999999</v>
      </c>
      <c r="D10" s="27">
        <v>0.10929999999999999</v>
      </c>
      <c r="E10" s="28">
        <v>6.3100000000000003E-2</v>
      </c>
      <c r="F10" s="28">
        <v>5.6800000000000003E-2</v>
      </c>
      <c r="G10" s="29">
        <v>6.2399999999999997E-2</v>
      </c>
      <c r="H10" s="2">
        <f t="shared" si="8"/>
        <v>2.0000000000000018E-3</v>
      </c>
      <c r="I10" s="3">
        <f t="shared" si="9"/>
        <v>3.4000000000000002E-3</v>
      </c>
      <c r="J10" s="3">
        <f t="shared" si="10"/>
        <v>3.9000000000000007E-3</v>
      </c>
      <c r="K10" s="4">
        <f t="shared" si="11"/>
        <v>6.4000000000000029E-3</v>
      </c>
      <c r="L10" s="2">
        <f t="shared" si="12"/>
        <v>125.00000000000011</v>
      </c>
      <c r="M10" s="3">
        <f t="shared" si="13"/>
        <v>212.50000000000003</v>
      </c>
      <c r="N10" s="3">
        <f t="shared" si="14"/>
        <v>243.75000000000006</v>
      </c>
      <c r="O10" s="4">
        <f t="shared" si="15"/>
        <v>400.00000000000017</v>
      </c>
      <c r="P10" s="38">
        <f t="shared" si="16"/>
        <v>499.99999999999983</v>
      </c>
    </row>
    <row r="11" spans="1:16" ht="20.100000000000001" customHeight="1" x14ac:dyDescent="0.2">
      <c r="A11" s="15"/>
      <c r="B11" s="41">
        <v>46</v>
      </c>
      <c r="C11" s="26">
        <v>0.15479999999999999</v>
      </c>
      <c r="D11" s="27">
        <v>0.1085</v>
      </c>
      <c r="E11" s="28">
        <v>6.25E-2</v>
      </c>
      <c r="F11" s="28">
        <v>5.5199999999999999E-2</v>
      </c>
      <c r="G11" s="29">
        <v>6.0400000000000002E-2</v>
      </c>
      <c r="H11" s="2">
        <f t="shared" si="8"/>
        <v>2.2999999999999965E-3</v>
      </c>
      <c r="I11" s="3">
        <f t="shared" si="9"/>
        <v>3.5000000000000031E-3</v>
      </c>
      <c r="J11" s="3">
        <f t="shared" si="10"/>
        <v>5.0000000000000044E-3</v>
      </c>
      <c r="K11" s="4">
        <f t="shared" si="11"/>
        <v>7.8999999999999904E-3</v>
      </c>
      <c r="L11" s="2">
        <f t="shared" si="12"/>
        <v>143.74999999999977</v>
      </c>
      <c r="M11" s="3">
        <f t="shared" si="13"/>
        <v>218.7500000000002</v>
      </c>
      <c r="N11" s="3">
        <f t="shared" si="14"/>
        <v>312.50000000000028</v>
      </c>
      <c r="O11" s="4">
        <f t="shared" si="15"/>
        <v>493.74999999999937</v>
      </c>
      <c r="P11" s="38">
        <f t="shared" si="16"/>
        <v>546.87499999999955</v>
      </c>
    </row>
    <row r="12" spans="1:16" ht="20.100000000000001" customHeight="1" x14ac:dyDescent="0.2">
      <c r="A12" s="15"/>
      <c r="B12" s="41">
        <v>49</v>
      </c>
      <c r="C12" s="26">
        <v>0.1535</v>
      </c>
      <c r="D12" s="27">
        <v>0.1074</v>
      </c>
      <c r="E12" s="28">
        <v>6.1100000000000002E-2</v>
      </c>
      <c r="F12" s="28">
        <v>5.4300000000000001E-2</v>
      </c>
      <c r="G12" s="29">
        <v>5.8900000000000001E-2</v>
      </c>
      <c r="H12" s="2">
        <f t="shared" si="8"/>
        <v>2.1000000000000046E-3</v>
      </c>
      <c r="I12" s="3">
        <f t="shared" si="9"/>
        <v>3.600000000000006E-3</v>
      </c>
      <c r="J12" s="3">
        <f t="shared" si="10"/>
        <v>4.6000000000000069E-3</v>
      </c>
      <c r="K12" s="4">
        <f t="shared" si="11"/>
        <v>8.0999999999999961E-3</v>
      </c>
      <c r="L12" s="2">
        <f t="shared" si="12"/>
        <v>131.25000000000028</v>
      </c>
      <c r="M12" s="3">
        <f t="shared" si="13"/>
        <v>225.00000000000037</v>
      </c>
      <c r="N12" s="3">
        <f t="shared" si="14"/>
        <v>287.50000000000045</v>
      </c>
      <c r="O12" s="4">
        <f t="shared" si="15"/>
        <v>506.24999999999977</v>
      </c>
      <c r="P12" s="38">
        <f t="shared" si="16"/>
        <v>542.1875</v>
      </c>
    </row>
    <row r="13" spans="1:16" ht="20.100000000000001" customHeight="1" x14ac:dyDescent="0.2">
      <c r="A13" s="15"/>
      <c r="B13" s="41">
        <v>52</v>
      </c>
      <c r="C13" s="26">
        <v>0.14879999999999999</v>
      </c>
      <c r="D13" s="27">
        <v>0.1003</v>
      </c>
      <c r="E13" s="28">
        <v>5.6399999999999999E-2</v>
      </c>
      <c r="F13" s="28">
        <v>5.04E-2</v>
      </c>
      <c r="G13" s="29">
        <v>5.2299999999999999E-2</v>
      </c>
      <c r="H13" s="2">
        <f t="shared" si="8"/>
        <v>4.4999999999999901E-3</v>
      </c>
      <c r="I13" s="3">
        <f t="shared" si="9"/>
        <v>3.5999999999999921E-3</v>
      </c>
      <c r="J13" s="3">
        <f t="shared" si="10"/>
        <v>3.7999999999999978E-3</v>
      </c>
      <c r="K13" s="4">
        <f t="shared" si="11"/>
        <v>9.999999999999995E-3</v>
      </c>
      <c r="L13" s="2">
        <f t="shared" si="12"/>
        <v>281.24999999999937</v>
      </c>
      <c r="M13" s="3">
        <f t="shared" si="13"/>
        <v>224.99999999999952</v>
      </c>
      <c r="N13" s="3">
        <f t="shared" si="14"/>
        <v>237.49999999999986</v>
      </c>
      <c r="O13" s="4">
        <f t="shared" si="15"/>
        <v>624.99999999999966</v>
      </c>
      <c r="P13" s="38">
        <f t="shared" si="16"/>
        <v>596.87499999999932</v>
      </c>
    </row>
    <row r="14" spans="1:16" ht="20.100000000000001" customHeight="1" thickBot="1" x14ac:dyDescent="0.25">
      <c r="A14" s="15"/>
      <c r="B14" s="42">
        <v>56</v>
      </c>
      <c r="C14" s="33">
        <v>0.14979999999999999</v>
      </c>
      <c r="D14" s="34">
        <v>0.1105</v>
      </c>
      <c r="E14" s="35">
        <v>6.9199999999999998E-2</v>
      </c>
      <c r="F14" s="35">
        <v>6.0400000000000002E-2</v>
      </c>
      <c r="G14" s="36">
        <v>6.93E-2</v>
      </c>
      <c r="H14" s="6">
        <f t="shared" si="8"/>
        <v>4.7000000000000097E-3</v>
      </c>
      <c r="I14" s="7">
        <f t="shared" si="9"/>
        <v>8.199999999999999E-3</v>
      </c>
      <c r="J14" s="7">
        <f t="shared" si="10"/>
        <v>5.2000000000000102E-3</v>
      </c>
      <c r="K14" s="8">
        <f t="shared" si="11"/>
        <v>6.0000000000000053E-3</v>
      </c>
      <c r="L14" s="6">
        <f t="shared" si="12"/>
        <v>293.75000000000063</v>
      </c>
      <c r="M14" s="7">
        <f t="shared" si="13"/>
        <v>512.49999999999989</v>
      </c>
      <c r="N14" s="7">
        <f t="shared" si="14"/>
        <v>325.00000000000063</v>
      </c>
      <c r="O14" s="8">
        <f t="shared" si="15"/>
        <v>375.00000000000034</v>
      </c>
      <c r="P14" s="39">
        <f t="shared" si="16"/>
        <v>631.25</v>
      </c>
    </row>
    <row r="15" spans="1:16" ht="20.100000000000001" customHeight="1" x14ac:dyDescent="0.2">
      <c r="C15" s="15"/>
      <c r="D15" s="15"/>
      <c r="E15" s="15"/>
      <c r="F15" s="15"/>
      <c r="G15" s="15"/>
    </row>
    <row r="16" spans="1:16" ht="20.100000000000001" customHeight="1" x14ac:dyDescent="0.2">
      <c r="C16" s="15"/>
      <c r="D16" s="15"/>
      <c r="E16" s="15"/>
      <c r="F16" s="15"/>
      <c r="G16" s="15"/>
      <c r="P16" s="59"/>
    </row>
    <row r="17" spans="16:16" ht="20.100000000000001" customHeight="1" x14ac:dyDescent="0.2">
      <c r="P17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4"/>
  <sheetViews>
    <sheetView topLeftCell="H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26">
        <v>0.1482</v>
      </c>
      <c r="D4" s="27">
        <v>0.12290000000000001</v>
      </c>
      <c r="E4" s="28">
        <v>6.5200000000000008E-2</v>
      </c>
      <c r="F4" s="28">
        <v>6.6799999999999998E-2</v>
      </c>
      <c r="G4" s="29">
        <v>7.7100000000000002E-2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6">
        <v>0.15179999999999999</v>
      </c>
      <c r="D5" s="27">
        <v>0.12280000000000001</v>
      </c>
      <c r="E5" s="28">
        <v>6.4799999999999996E-2</v>
      </c>
      <c r="F5" s="28">
        <v>6.6299999999999998E-2</v>
      </c>
      <c r="G5" s="29">
        <v>7.6899999999999996E-2</v>
      </c>
      <c r="H5" s="2">
        <f t="shared" ref="H5" si="0">ABS((D5-$C5)-($D$4-$C$4))</f>
        <v>3.699999999999995E-3</v>
      </c>
      <c r="I5" s="3">
        <f t="shared" ref="I5" si="1">ABS((E5-$C5)-($E$4-$C$4))</f>
        <v>4.0000000000000036E-3</v>
      </c>
      <c r="J5" s="3">
        <f t="shared" ref="J5" si="2">ABS((F5-$C5)-($F$4-$C$4))</f>
        <v>4.0999999999999925E-3</v>
      </c>
      <c r="K5" s="4">
        <f t="shared" ref="K5" si="3">ABS((G5-$C5)-($G$4-$C$4))</f>
        <v>3.7999999999999978E-3</v>
      </c>
      <c r="L5" s="2">
        <f t="shared" ref="L5" si="4">(H5/16)*10^6</f>
        <v>231.24999999999969</v>
      </c>
      <c r="M5" s="3">
        <f t="shared" ref="M5" si="5">(I5/16)*10^6</f>
        <v>250.00000000000023</v>
      </c>
      <c r="N5" s="3">
        <f t="shared" ref="N5" si="6">(J5/16)*10^6</f>
        <v>256.24999999999955</v>
      </c>
      <c r="O5" s="4">
        <f t="shared" ref="O5" si="7">(K5/16)*10^6</f>
        <v>237.49999999999986</v>
      </c>
      <c r="P5" s="38">
        <f>AVERAGE(L5:O5)</f>
        <v>243.74999999999983</v>
      </c>
    </row>
    <row r="6" spans="1:16" ht="20.100000000000001" customHeight="1" x14ac:dyDescent="0.2">
      <c r="A6" s="15"/>
      <c r="B6" s="41">
        <v>31</v>
      </c>
      <c r="C6" s="27">
        <v>0.1515</v>
      </c>
      <c r="D6" s="27">
        <v>0.12440000000000001</v>
      </c>
      <c r="E6" s="28">
        <v>6.7150000000000001E-2</v>
      </c>
      <c r="F6" s="28">
        <v>6.88E-2</v>
      </c>
      <c r="G6" s="29">
        <v>7.8E-2</v>
      </c>
      <c r="H6" s="2">
        <f t="shared" ref="H6:H14" si="8">ABS((D6-$C6)-($D$4-$C$4))</f>
        <v>1.799999999999996E-3</v>
      </c>
      <c r="I6" s="3">
        <f t="shared" ref="I6:I14" si="9">ABS((E6-$C6)-($E$4-$C$4))</f>
        <v>1.350000000000004E-3</v>
      </c>
      <c r="J6" s="3">
        <f t="shared" ref="J6:J14" si="10">ABS((F6-$C6)-($F$4-$C$4))</f>
        <v>1.2999999999999956E-3</v>
      </c>
      <c r="K6" s="4">
        <f t="shared" ref="K6:K14" si="11">ABS((G6-$C6)-($G$4-$C$4))</f>
        <v>2.3999999999999994E-3</v>
      </c>
      <c r="L6" s="2">
        <f t="shared" ref="L6:L14" si="12">(H6/16)*10^6</f>
        <v>112.49999999999976</v>
      </c>
      <c r="M6" s="3">
        <f t="shared" ref="M6:M14" si="13">(I6/16)*10^6</f>
        <v>84.375000000000242</v>
      </c>
      <c r="N6" s="3">
        <f t="shared" ref="N6:N14" si="14">(J6/16)*10^6</f>
        <v>81.24999999999973</v>
      </c>
      <c r="O6" s="4">
        <f t="shared" ref="O6:O14" si="15">(K6/16)*10^6</f>
        <v>149.99999999999997</v>
      </c>
      <c r="P6" s="38">
        <f>AVERAGE(L6:O6)+P$5</f>
        <v>350.78124999999977</v>
      </c>
    </row>
    <row r="7" spans="1:16" ht="20.100000000000001" customHeight="1" x14ac:dyDescent="0.2">
      <c r="A7" s="15"/>
      <c r="B7" s="41">
        <v>34</v>
      </c>
      <c r="C7" s="26">
        <v>0.1535</v>
      </c>
      <c r="D7" s="27">
        <v>0.12590000000000001</v>
      </c>
      <c r="E7" s="28">
        <v>6.9099999999999995E-2</v>
      </c>
      <c r="F7" s="28">
        <v>7.0800000000000002E-2</v>
      </c>
      <c r="G7" s="29">
        <v>7.8899999999999998E-2</v>
      </c>
      <c r="H7" s="2">
        <f t="shared" si="8"/>
        <v>2.2999999999999965E-3</v>
      </c>
      <c r="I7" s="3">
        <f t="shared" si="9"/>
        <v>1.4000000000000123E-3</v>
      </c>
      <c r="J7" s="3">
        <f t="shared" si="10"/>
        <v>1.2999999999999956E-3</v>
      </c>
      <c r="K7" s="4">
        <f t="shared" si="11"/>
        <v>3.5000000000000031E-3</v>
      </c>
      <c r="L7" s="2">
        <f t="shared" si="12"/>
        <v>143.74999999999977</v>
      </c>
      <c r="M7" s="3">
        <f t="shared" si="13"/>
        <v>87.500000000000767</v>
      </c>
      <c r="N7" s="3">
        <f t="shared" si="14"/>
        <v>81.24999999999973</v>
      </c>
      <c r="O7" s="4">
        <f t="shared" si="15"/>
        <v>218.7500000000002</v>
      </c>
      <c r="P7" s="38">
        <f t="shared" ref="P7:P14" si="16">AVERAGE(L7:O7)+P$5</f>
        <v>376.56249999999994</v>
      </c>
    </row>
    <row r="8" spans="1:16" ht="20.100000000000001" customHeight="1" x14ac:dyDescent="0.2">
      <c r="A8" s="15"/>
      <c r="B8" s="41">
        <v>37</v>
      </c>
      <c r="C8" s="27">
        <v>0.155</v>
      </c>
      <c r="D8" s="30">
        <v>0.12642500000000001</v>
      </c>
      <c r="E8" s="31">
        <v>6.905E-2</v>
      </c>
      <c r="F8" s="28">
        <v>7.0599999999999996E-2</v>
      </c>
      <c r="G8" s="32">
        <v>7.8625E-2</v>
      </c>
      <c r="H8" s="2">
        <f t="shared" si="8"/>
        <v>3.2750000000000001E-3</v>
      </c>
      <c r="I8" s="3">
        <f t="shared" si="9"/>
        <v>2.9500000000000082E-3</v>
      </c>
      <c r="J8" s="3">
        <f t="shared" si="10"/>
        <v>3.0000000000000027E-3</v>
      </c>
      <c r="K8" s="4">
        <f t="shared" si="11"/>
        <v>5.2750000000000019E-3</v>
      </c>
      <c r="L8" s="2">
        <f t="shared" si="12"/>
        <v>204.6875</v>
      </c>
      <c r="M8" s="3">
        <f t="shared" si="13"/>
        <v>184.37500000000051</v>
      </c>
      <c r="N8" s="3">
        <f t="shared" si="14"/>
        <v>187.50000000000017</v>
      </c>
      <c r="O8" s="4">
        <f t="shared" si="15"/>
        <v>329.68750000000011</v>
      </c>
      <c r="P8" s="38">
        <f t="shared" si="16"/>
        <v>470.3125</v>
      </c>
    </row>
    <row r="9" spans="1:16" ht="20.100000000000001" customHeight="1" x14ac:dyDescent="0.2">
      <c r="A9" s="15"/>
      <c r="B9" s="41">
        <v>40</v>
      </c>
      <c r="C9" s="27">
        <v>0.1552</v>
      </c>
      <c r="D9" s="27">
        <v>0.12721250000000001</v>
      </c>
      <c r="E9" s="28">
        <v>6.8975000000000009E-2</v>
      </c>
      <c r="F9" s="28">
        <v>7.0300000000000001E-2</v>
      </c>
      <c r="G9" s="29">
        <v>7.821249999999999E-2</v>
      </c>
      <c r="H9" s="2">
        <f t="shared" si="8"/>
        <v>2.6875000000000093E-3</v>
      </c>
      <c r="I9" s="3">
        <f t="shared" si="9"/>
        <v>3.2250000000000056E-3</v>
      </c>
      <c r="J9" s="3">
        <f t="shared" si="10"/>
        <v>3.5000000000000031E-3</v>
      </c>
      <c r="K9" s="4">
        <f t="shared" si="11"/>
        <v>5.8875000000000177E-3</v>
      </c>
      <c r="L9" s="2">
        <f t="shared" si="12"/>
        <v>167.9687500000006</v>
      </c>
      <c r="M9" s="3">
        <f t="shared" si="13"/>
        <v>201.56250000000034</v>
      </c>
      <c r="N9" s="3">
        <f t="shared" si="14"/>
        <v>218.7500000000002</v>
      </c>
      <c r="O9" s="4">
        <f t="shared" si="15"/>
        <v>367.96875000000108</v>
      </c>
      <c r="P9" s="38">
        <f t="shared" si="16"/>
        <v>482.8125000000004</v>
      </c>
    </row>
    <row r="10" spans="1:16" ht="20.100000000000001" customHeight="1" x14ac:dyDescent="0.2">
      <c r="A10" s="15"/>
      <c r="B10" s="41">
        <v>43</v>
      </c>
      <c r="C10" s="26">
        <v>0.1555</v>
      </c>
      <c r="D10" s="27">
        <v>0.128</v>
      </c>
      <c r="E10" s="28">
        <v>6.8900000000000003E-2</v>
      </c>
      <c r="F10" s="28">
        <v>7.0000000000000007E-2</v>
      </c>
      <c r="G10" s="29">
        <v>7.7799999999999994E-2</v>
      </c>
      <c r="H10" s="2">
        <f t="shared" si="8"/>
        <v>2.2000000000000075E-3</v>
      </c>
      <c r="I10" s="3">
        <f t="shared" si="9"/>
        <v>3.600000000000006E-3</v>
      </c>
      <c r="J10" s="3">
        <f t="shared" si="10"/>
        <v>4.0999999999999925E-3</v>
      </c>
      <c r="K10" s="4">
        <f t="shared" si="11"/>
        <v>6.6000000000000086E-3</v>
      </c>
      <c r="L10" s="2">
        <f t="shared" si="12"/>
        <v>137.50000000000048</v>
      </c>
      <c r="M10" s="3">
        <f t="shared" si="13"/>
        <v>225.00000000000037</v>
      </c>
      <c r="N10" s="3">
        <f t="shared" si="14"/>
        <v>256.24999999999955</v>
      </c>
      <c r="O10" s="4">
        <f t="shared" si="15"/>
        <v>412.50000000000051</v>
      </c>
      <c r="P10" s="38">
        <f t="shared" si="16"/>
        <v>501.56250000000006</v>
      </c>
    </row>
    <row r="11" spans="1:16" ht="20.100000000000001" customHeight="1" x14ac:dyDescent="0.2">
      <c r="A11" s="15"/>
      <c r="B11" s="41">
        <v>46</v>
      </c>
      <c r="C11" s="26">
        <v>0.15509999999999999</v>
      </c>
      <c r="D11" s="27">
        <v>0.12720000000000001</v>
      </c>
      <c r="E11" s="28">
        <v>6.83E-2</v>
      </c>
      <c r="F11" s="28">
        <v>6.8400000000000002E-2</v>
      </c>
      <c r="G11" s="29">
        <v>7.5800000000000006E-2</v>
      </c>
      <c r="H11" s="2">
        <f t="shared" si="8"/>
        <v>2.5999999999999912E-3</v>
      </c>
      <c r="I11" s="3">
        <f t="shared" si="9"/>
        <v>3.7999999999999978E-3</v>
      </c>
      <c r="J11" s="3">
        <f t="shared" si="10"/>
        <v>5.2999999999999853E-3</v>
      </c>
      <c r="K11" s="4">
        <f t="shared" si="11"/>
        <v>8.1999999999999851E-3</v>
      </c>
      <c r="L11" s="2">
        <f t="shared" si="12"/>
        <v>162.49999999999946</v>
      </c>
      <c r="M11" s="3">
        <f t="shared" si="13"/>
        <v>237.49999999999986</v>
      </c>
      <c r="N11" s="3">
        <f t="shared" si="14"/>
        <v>331.24999999999909</v>
      </c>
      <c r="O11" s="4">
        <f t="shared" si="15"/>
        <v>512.49999999999909</v>
      </c>
      <c r="P11" s="38">
        <f t="shared" si="16"/>
        <v>554.6874999999992</v>
      </c>
    </row>
    <row r="12" spans="1:16" ht="20.100000000000001" customHeight="1" x14ac:dyDescent="0.2">
      <c r="A12" s="15"/>
      <c r="B12" s="41">
        <v>49</v>
      </c>
      <c r="C12" s="26">
        <v>0.15340000000000001</v>
      </c>
      <c r="D12" s="27">
        <v>0.12609999999999999</v>
      </c>
      <c r="E12" s="28">
        <v>6.6900000000000001E-2</v>
      </c>
      <c r="F12" s="28">
        <v>6.7500000000000004E-2</v>
      </c>
      <c r="G12" s="29">
        <v>7.4300000000000005E-2</v>
      </c>
      <c r="H12" s="2">
        <f t="shared" si="8"/>
        <v>2.0000000000000295E-3</v>
      </c>
      <c r="I12" s="3">
        <f t="shared" si="9"/>
        <v>3.500000000000017E-3</v>
      </c>
      <c r="J12" s="3">
        <f t="shared" si="10"/>
        <v>4.500000000000004E-3</v>
      </c>
      <c r="K12" s="4">
        <f t="shared" si="11"/>
        <v>8.0000000000000071E-3</v>
      </c>
      <c r="L12" s="2">
        <f t="shared" si="12"/>
        <v>125.00000000000185</v>
      </c>
      <c r="M12" s="3">
        <f t="shared" si="13"/>
        <v>218.75000000000105</v>
      </c>
      <c r="N12" s="3">
        <f t="shared" si="14"/>
        <v>281.25000000000023</v>
      </c>
      <c r="O12" s="4">
        <f t="shared" si="15"/>
        <v>500.00000000000045</v>
      </c>
      <c r="P12" s="38">
        <f t="shared" si="16"/>
        <v>525.00000000000068</v>
      </c>
    </row>
    <row r="13" spans="1:16" ht="20.100000000000001" customHeight="1" x14ac:dyDescent="0.2">
      <c r="A13" s="15"/>
      <c r="B13" s="41">
        <v>52</v>
      </c>
      <c r="C13" s="26">
        <v>0.14860000000000001</v>
      </c>
      <c r="D13" s="27">
        <v>0.11899999999999999</v>
      </c>
      <c r="E13" s="28">
        <v>6.2199999999999998E-2</v>
      </c>
      <c r="F13" s="28">
        <v>6.3600000000000004E-2</v>
      </c>
      <c r="G13" s="29">
        <v>6.7699999999999996E-2</v>
      </c>
      <c r="H13" s="2">
        <f t="shared" si="8"/>
        <v>4.300000000000026E-3</v>
      </c>
      <c r="I13" s="3">
        <f t="shared" si="9"/>
        <v>3.4000000000000141E-3</v>
      </c>
      <c r="J13" s="3">
        <f t="shared" si="10"/>
        <v>3.600000000000006E-3</v>
      </c>
      <c r="K13" s="4">
        <f t="shared" si="11"/>
        <v>9.800000000000017E-3</v>
      </c>
      <c r="L13" s="2">
        <f t="shared" si="12"/>
        <v>268.75000000000165</v>
      </c>
      <c r="M13" s="3">
        <f t="shared" si="13"/>
        <v>212.50000000000088</v>
      </c>
      <c r="N13" s="3">
        <f t="shared" si="14"/>
        <v>225.00000000000037</v>
      </c>
      <c r="O13" s="4">
        <f t="shared" si="15"/>
        <v>612.50000000000102</v>
      </c>
      <c r="P13" s="38">
        <f t="shared" si="16"/>
        <v>573.4375000000008</v>
      </c>
    </row>
    <row r="14" spans="1:16" ht="20.100000000000001" customHeight="1" thickBot="1" x14ac:dyDescent="0.25">
      <c r="A14" s="15"/>
      <c r="B14" s="42">
        <v>56</v>
      </c>
      <c r="C14" s="33">
        <v>0.1502</v>
      </c>
      <c r="D14" s="34">
        <v>0.12920000000000001</v>
      </c>
      <c r="E14" s="35">
        <v>7.4999999999999997E-2</v>
      </c>
      <c r="F14" s="35">
        <v>7.3599999999999999E-2</v>
      </c>
      <c r="G14" s="36">
        <v>8.4699999999999998E-2</v>
      </c>
      <c r="H14" s="6">
        <f t="shared" si="8"/>
        <v>4.2999999999999983E-3</v>
      </c>
      <c r="I14" s="7">
        <f t="shared" si="9"/>
        <v>7.7999999999999875E-3</v>
      </c>
      <c r="J14" s="7">
        <f t="shared" si="10"/>
        <v>4.7999999999999987E-3</v>
      </c>
      <c r="K14" s="8">
        <f t="shared" si="11"/>
        <v>5.5999999999999939E-3</v>
      </c>
      <c r="L14" s="6">
        <f t="shared" si="12"/>
        <v>268.74999999999989</v>
      </c>
      <c r="M14" s="7">
        <f t="shared" si="13"/>
        <v>487.4999999999992</v>
      </c>
      <c r="N14" s="7">
        <f t="shared" si="14"/>
        <v>299.99999999999994</v>
      </c>
      <c r="O14" s="8">
        <f t="shared" si="15"/>
        <v>349.9999999999996</v>
      </c>
      <c r="P14" s="39">
        <f t="shared" si="16"/>
        <v>595.31249999999955</v>
      </c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4"/>
  <sheetViews>
    <sheetView topLeftCell="H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7" width="9.140625" style="14"/>
    <col min="18" max="18" width="13" style="14" customWidth="1"/>
    <col min="19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26">
        <v>0.15210000000000001</v>
      </c>
      <c r="D4" s="27">
        <v>0.1051</v>
      </c>
      <c r="E4" s="28">
        <v>0.1051</v>
      </c>
      <c r="F4" s="28">
        <v>3.7900000000000003E-2</v>
      </c>
      <c r="G4" s="29">
        <v>7.1199999999999999E-2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26">
        <v>0.14779999999999999</v>
      </c>
      <c r="D5" s="27">
        <v>0.10440000000000001</v>
      </c>
      <c r="E5" s="28">
        <v>0.1042</v>
      </c>
      <c r="F5" s="28">
        <v>3.6799999999999999E-2</v>
      </c>
      <c r="G5" s="29">
        <v>7.0499999999999993E-2</v>
      </c>
      <c r="H5" s="2">
        <f t="shared" ref="H5" si="0">ABS((D5-$C5)-($D$4-$C$4))</f>
        <v>3.6000000000000337E-3</v>
      </c>
      <c r="I5" s="3">
        <f t="shared" ref="I5" si="1">ABS((E5-$C5)-($E$4-$C$4))</f>
        <v>3.400000000000028E-3</v>
      </c>
      <c r="J5" s="3">
        <f t="shared" ref="J5" si="2">ABS((F5-$C5)-($F$4-$C$4))</f>
        <v>3.2000000000000223E-3</v>
      </c>
      <c r="K5" s="4">
        <f t="shared" ref="K5" si="3">ABS((G5-$C5)-($G$4-$C$4))</f>
        <v>3.6000000000000199E-3</v>
      </c>
      <c r="L5" s="2">
        <f t="shared" ref="L5" si="4">(H5/16)*10^6</f>
        <v>225.0000000000021</v>
      </c>
      <c r="M5" s="3">
        <f t="shared" ref="M5" si="5">(I5/16)*10^6</f>
        <v>212.50000000000176</v>
      </c>
      <c r="N5" s="3">
        <f t="shared" ref="N5" si="6">(J5/16)*10^6</f>
        <v>200.00000000000139</v>
      </c>
      <c r="O5" s="4">
        <f t="shared" ref="O5" si="7">(K5/16)*10^6</f>
        <v>225.00000000000125</v>
      </c>
      <c r="P5" s="38">
        <f>AVERAGE(L5:O5)</f>
        <v>215.62500000000162</v>
      </c>
    </row>
    <row r="6" spans="1:16" ht="20.100000000000001" customHeight="1" x14ac:dyDescent="0.2">
      <c r="A6" s="15"/>
      <c r="B6" s="41">
        <v>31</v>
      </c>
      <c r="C6" s="26">
        <v>0.155</v>
      </c>
      <c r="D6" s="27">
        <v>0.1065</v>
      </c>
      <c r="E6" s="28">
        <v>0.10680000000000001</v>
      </c>
      <c r="F6" s="28">
        <v>3.9199999999999999E-2</v>
      </c>
      <c r="G6" s="29">
        <v>7.3200000000000001E-2</v>
      </c>
      <c r="H6" s="2">
        <f t="shared" ref="H6:H14" si="8">ABS((D6-$C6)-($D$4-$C$4))</f>
        <v>1.4999999999999875E-3</v>
      </c>
      <c r="I6" s="3">
        <f t="shared" ref="I6:I14" si="9">ABS((E6-$C6)-($E$4-$C$4))</f>
        <v>1.1999999999999789E-3</v>
      </c>
      <c r="J6" s="3">
        <f t="shared" ref="J6:J14" si="10">ABS((F6-$C6)-($F$4-$C$4))</f>
        <v>1.5999999999999903E-3</v>
      </c>
      <c r="K6" s="4">
        <f t="shared" ref="K6:K14" si="11">ABS((G6-$C6)-($G$4-$C$4))</f>
        <v>8.9999999999998415E-4</v>
      </c>
      <c r="L6" s="2">
        <f t="shared" ref="L6:L14" si="12">(H6/16)*10^6</f>
        <v>93.749999999999218</v>
      </c>
      <c r="M6" s="3">
        <f t="shared" ref="M6:M14" si="13">(I6/16)*10^6</f>
        <v>74.999999999998678</v>
      </c>
      <c r="N6" s="3">
        <f t="shared" ref="N6:N14" si="14">(J6/16)*10^6</f>
        <v>99.999999999999389</v>
      </c>
      <c r="O6" s="4">
        <f t="shared" ref="O6:O14" si="15">(K6/16)*10^6</f>
        <v>56.249999999999012</v>
      </c>
      <c r="P6" s="38">
        <f>AVERAGE(L6:O6)+P$5</f>
        <v>296.87500000000068</v>
      </c>
    </row>
    <row r="7" spans="1:16" ht="20.100000000000001" customHeight="1" x14ac:dyDescent="0.2">
      <c r="A7" s="15"/>
      <c r="B7" s="41">
        <v>34</v>
      </c>
      <c r="C7" s="27">
        <v>0.1552</v>
      </c>
      <c r="D7" s="30">
        <v>0.1061</v>
      </c>
      <c r="E7" s="31">
        <v>0.1062</v>
      </c>
      <c r="F7" s="28">
        <v>3.8899999999999997E-2</v>
      </c>
      <c r="G7" s="32">
        <v>7.2925000000000004E-2</v>
      </c>
      <c r="H7" s="2">
        <f t="shared" si="8"/>
        <v>2.0999999999999908E-3</v>
      </c>
      <c r="I7" s="3">
        <f t="shared" si="9"/>
        <v>1.9999999999999879E-3</v>
      </c>
      <c r="J7" s="3">
        <f t="shared" si="10"/>
        <v>2.1000000000000046E-3</v>
      </c>
      <c r="K7" s="4">
        <f t="shared" si="11"/>
        <v>1.3749999999999873E-3</v>
      </c>
      <c r="L7" s="2">
        <f t="shared" si="12"/>
        <v>131.24999999999943</v>
      </c>
      <c r="M7" s="3">
        <f t="shared" si="13"/>
        <v>124.99999999999925</v>
      </c>
      <c r="N7" s="3">
        <f t="shared" si="14"/>
        <v>131.25000000000028</v>
      </c>
      <c r="O7" s="4">
        <f t="shared" si="15"/>
        <v>85.937499999999204</v>
      </c>
      <c r="P7" s="38">
        <f t="shared" ref="P7:P14" si="16">AVERAGE(L7:O7)+P$5</f>
        <v>333.98437500000114</v>
      </c>
    </row>
    <row r="8" spans="1:16" ht="20.100000000000001" customHeight="1" x14ac:dyDescent="0.2">
      <c r="A8" s="15"/>
      <c r="B8" s="41">
        <v>37</v>
      </c>
      <c r="C8" s="27">
        <v>0.15479999999999999</v>
      </c>
      <c r="D8" s="27">
        <v>0.1055</v>
      </c>
      <c r="E8" s="28">
        <v>0.1053</v>
      </c>
      <c r="F8" s="28">
        <v>3.8449999999999998E-2</v>
      </c>
      <c r="G8" s="29">
        <v>7.2512500000000008E-2</v>
      </c>
      <c r="H8" s="2">
        <f t="shared" si="8"/>
        <v>2.2999999999999826E-3</v>
      </c>
      <c r="I8" s="3">
        <f t="shared" si="9"/>
        <v>2.4999999999999745E-3</v>
      </c>
      <c r="J8" s="3">
        <f t="shared" si="10"/>
        <v>2.1499999999999853E-3</v>
      </c>
      <c r="K8" s="4">
        <f t="shared" si="11"/>
        <v>1.3874999999999721E-3</v>
      </c>
      <c r="L8" s="2">
        <f t="shared" si="12"/>
        <v>143.74999999999892</v>
      </c>
      <c r="M8" s="3">
        <f t="shared" si="13"/>
        <v>156.24999999999841</v>
      </c>
      <c r="N8" s="3">
        <f t="shared" si="14"/>
        <v>134.37499999999909</v>
      </c>
      <c r="O8" s="4">
        <f t="shared" si="15"/>
        <v>86.718749999998252</v>
      </c>
      <c r="P8" s="38">
        <f t="shared" si="16"/>
        <v>345.89843750000028</v>
      </c>
    </row>
    <row r="9" spans="1:16" ht="20.100000000000001" customHeight="1" x14ac:dyDescent="0.2">
      <c r="A9" s="15"/>
      <c r="B9" s="41">
        <v>40</v>
      </c>
      <c r="C9" s="26">
        <v>0.15479999999999999</v>
      </c>
      <c r="D9" s="27">
        <v>0.10490000000000001</v>
      </c>
      <c r="E9" s="28">
        <v>0.10440000000000001</v>
      </c>
      <c r="F9" s="28">
        <v>3.7999999999999999E-2</v>
      </c>
      <c r="G9" s="29">
        <v>7.2099999999999997E-2</v>
      </c>
      <c r="H9" s="2">
        <f t="shared" si="8"/>
        <v>2.899999999999972E-3</v>
      </c>
      <c r="I9" s="3">
        <f t="shared" si="9"/>
        <v>3.3999999999999725E-3</v>
      </c>
      <c r="J9" s="3">
        <f t="shared" si="10"/>
        <v>2.5999999999999773E-3</v>
      </c>
      <c r="K9" s="4">
        <f t="shared" si="11"/>
        <v>1.7999999999999822E-3</v>
      </c>
      <c r="L9" s="2">
        <f t="shared" si="12"/>
        <v>181.24999999999827</v>
      </c>
      <c r="M9" s="3">
        <f t="shared" si="13"/>
        <v>212.49999999999829</v>
      </c>
      <c r="N9" s="3">
        <f t="shared" si="14"/>
        <v>162.49999999999858</v>
      </c>
      <c r="O9" s="4">
        <f t="shared" si="15"/>
        <v>112.49999999999889</v>
      </c>
      <c r="P9" s="38">
        <f t="shared" si="16"/>
        <v>382.81250000000011</v>
      </c>
    </row>
    <row r="10" spans="1:16" ht="20.100000000000001" customHeight="1" x14ac:dyDescent="0.2">
      <c r="A10" s="15"/>
      <c r="B10" s="41">
        <v>43</v>
      </c>
      <c r="C10" s="27">
        <v>0.15559999999999999</v>
      </c>
      <c r="D10" s="30">
        <v>0.10515000000000001</v>
      </c>
      <c r="E10" s="31">
        <v>0.104925</v>
      </c>
      <c r="F10" s="28">
        <v>3.8199999999999998E-2</v>
      </c>
      <c r="G10" s="32">
        <v>7.2300000000000003E-2</v>
      </c>
      <c r="H10" s="2">
        <f t="shared" si="8"/>
        <v>3.449999999999967E-3</v>
      </c>
      <c r="I10" s="3">
        <f t="shared" si="9"/>
        <v>3.67499999999997E-3</v>
      </c>
      <c r="J10" s="3">
        <f t="shared" si="10"/>
        <v>3.1999999999999806E-3</v>
      </c>
      <c r="K10" s="4">
        <f t="shared" si="11"/>
        <v>2.3999999999999716E-3</v>
      </c>
      <c r="L10" s="2">
        <f t="shared" si="12"/>
        <v>215.62499999999793</v>
      </c>
      <c r="M10" s="3">
        <f t="shared" si="13"/>
        <v>229.68749999999812</v>
      </c>
      <c r="N10" s="3">
        <f t="shared" si="14"/>
        <v>199.99999999999878</v>
      </c>
      <c r="O10" s="4">
        <f t="shared" si="15"/>
        <v>149.99999999999824</v>
      </c>
      <c r="P10" s="38">
        <f t="shared" si="16"/>
        <v>414.45312499999989</v>
      </c>
    </row>
    <row r="11" spans="1:16" ht="20.100000000000001" customHeight="1" x14ac:dyDescent="0.2">
      <c r="A11" s="15"/>
      <c r="B11" s="41">
        <v>46</v>
      </c>
      <c r="C11" s="27">
        <v>0.15579999999999999</v>
      </c>
      <c r="D11" s="27">
        <v>0.10552500000000001</v>
      </c>
      <c r="E11" s="28">
        <v>0.1057125</v>
      </c>
      <c r="F11" s="28">
        <v>3.85E-2</v>
      </c>
      <c r="G11" s="29">
        <v>7.2599999999999998E-2</v>
      </c>
      <c r="H11" s="2">
        <f t="shared" si="8"/>
        <v>3.2749999999999724E-3</v>
      </c>
      <c r="I11" s="3">
        <f t="shared" si="9"/>
        <v>3.0874999999999792E-3</v>
      </c>
      <c r="J11" s="3">
        <f t="shared" si="10"/>
        <v>3.0999999999999778E-3</v>
      </c>
      <c r="K11" s="4">
        <f t="shared" si="11"/>
        <v>2.2999999999999826E-3</v>
      </c>
      <c r="L11" s="2">
        <f t="shared" si="12"/>
        <v>204.68749999999827</v>
      </c>
      <c r="M11" s="3">
        <f t="shared" si="13"/>
        <v>192.96874999999869</v>
      </c>
      <c r="N11" s="3">
        <f t="shared" si="14"/>
        <v>193.74999999999861</v>
      </c>
      <c r="O11" s="4">
        <f t="shared" si="15"/>
        <v>143.74999999999892</v>
      </c>
      <c r="P11" s="38">
        <f t="shared" si="16"/>
        <v>399.41406250000023</v>
      </c>
    </row>
    <row r="12" spans="1:16" ht="20.100000000000001" customHeight="1" x14ac:dyDescent="0.2">
      <c r="A12" s="15"/>
      <c r="B12" s="41">
        <v>49</v>
      </c>
      <c r="C12" s="26">
        <v>0.157</v>
      </c>
      <c r="D12" s="27">
        <v>0.10590000000000001</v>
      </c>
      <c r="E12" s="28">
        <v>0.1065</v>
      </c>
      <c r="F12" s="28">
        <v>3.8800000000000001E-2</v>
      </c>
      <c r="G12" s="29">
        <v>7.2900000000000006E-2</v>
      </c>
      <c r="H12" s="2">
        <f t="shared" si="8"/>
        <v>4.0999999999999787E-3</v>
      </c>
      <c r="I12" s="3">
        <f t="shared" si="9"/>
        <v>3.4999999999999892E-3</v>
      </c>
      <c r="J12" s="3">
        <f t="shared" si="10"/>
        <v>3.9999999999999897E-3</v>
      </c>
      <c r="K12" s="4">
        <f t="shared" si="11"/>
        <v>3.1999999999999806E-3</v>
      </c>
      <c r="L12" s="2">
        <f t="shared" si="12"/>
        <v>256.24999999999869</v>
      </c>
      <c r="M12" s="3">
        <f t="shared" si="13"/>
        <v>218.74999999999932</v>
      </c>
      <c r="N12" s="3">
        <f t="shared" si="14"/>
        <v>249.99999999999935</v>
      </c>
      <c r="O12" s="4">
        <f t="shared" si="15"/>
        <v>199.99999999999878</v>
      </c>
      <c r="P12" s="38">
        <f t="shared" si="16"/>
        <v>446.87500000000068</v>
      </c>
    </row>
    <row r="13" spans="1:16" ht="20.100000000000001" customHeight="1" x14ac:dyDescent="0.2">
      <c r="A13" s="15"/>
      <c r="B13" s="41">
        <v>52</v>
      </c>
      <c r="C13" s="26">
        <v>0.15540000000000001</v>
      </c>
      <c r="D13" s="27">
        <v>0.1047</v>
      </c>
      <c r="E13" s="28">
        <v>0.1043</v>
      </c>
      <c r="F13" s="28">
        <v>3.7699999999999997E-2</v>
      </c>
      <c r="G13" s="29">
        <v>7.0800000000000002E-2</v>
      </c>
      <c r="H13" s="2">
        <f t="shared" si="8"/>
        <v>3.699999999999995E-3</v>
      </c>
      <c r="I13" s="3">
        <f t="shared" si="9"/>
        <v>4.0999999999999925E-3</v>
      </c>
      <c r="J13" s="3">
        <f t="shared" si="10"/>
        <v>3.5000000000000031E-3</v>
      </c>
      <c r="K13" s="4">
        <f t="shared" si="11"/>
        <v>3.699999999999995E-3</v>
      </c>
      <c r="L13" s="2">
        <f t="shared" si="12"/>
        <v>231.24999999999969</v>
      </c>
      <c r="M13" s="3">
        <f t="shared" si="13"/>
        <v>256.24999999999955</v>
      </c>
      <c r="N13" s="3">
        <f t="shared" si="14"/>
        <v>218.7500000000002</v>
      </c>
      <c r="O13" s="4">
        <f t="shared" si="15"/>
        <v>231.24999999999969</v>
      </c>
      <c r="P13" s="38">
        <f t="shared" si="16"/>
        <v>450.00000000000136</v>
      </c>
    </row>
    <row r="14" spans="1:16" ht="20.100000000000001" customHeight="1" thickBot="1" x14ac:dyDescent="0.25">
      <c r="A14" s="15"/>
      <c r="B14" s="42">
        <v>56</v>
      </c>
      <c r="C14" s="33">
        <v>0.15559999999999999</v>
      </c>
      <c r="D14" s="34">
        <v>0.1047</v>
      </c>
      <c r="E14" s="35">
        <v>0.1043</v>
      </c>
      <c r="F14" s="35">
        <v>3.7699999999999997E-2</v>
      </c>
      <c r="G14" s="36">
        <v>7.0800000000000002E-2</v>
      </c>
      <c r="H14" s="6">
        <f t="shared" si="8"/>
        <v>3.8999999999999729E-3</v>
      </c>
      <c r="I14" s="7">
        <f t="shared" si="9"/>
        <v>4.2999999999999705E-3</v>
      </c>
      <c r="J14" s="7">
        <f t="shared" si="10"/>
        <v>3.6999999999999811E-3</v>
      </c>
      <c r="K14" s="8">
        <f t="shared" si="11"/>
        <v>3.8999999999999729E-3</v>
      </c>
      <c r="L14" s="6">
        <f t="shared" si="12"/>
        <v>243.74999999999829</v>
      </c>
      <c r="M14" s="7">
        <f t="shared" si="13"/>
        <v>268.74999999999818</v>
      </c>
      <c r="N14" s="7">
        <f t="shared" si="14"/>
        <v>231.24999999999881</v>
      </c>
      <c r="O14" s="8">
        <f t="shared" si="15"/>
        <v>243.74999999999829</v>
      </c>
      <c r="P14" s="39">
        <f t="shared" si="16"/>
        <v>462.5</v>
      </c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17"/>
  <sheetViews>
    <sheetView topLeftCell="G1" zoomScale="85" zoomScaleNormal="85" workbookViewId="0">
      <selection activeCell="P2" sqref="P2:P3"/>
    </sheetView>
  </sheetViews>
  <sheetFormatPr defaultColWidth="9.140625" defaultRowHeight="20.100000000000001" customHeight="1" x14ac:dyDescent="0.2"/>
  <cols>
    <col min="1" max="1" width="1.85546875" style="14" customWidth="1"/>
    <col min="2" max="2" width="14.42578125" style="14" customWidth="1"/>
    <col min="3" max="3" width="11.7109375" style="14" customWidth="1"/>
    <col min="4" max="15" width="12.7109375" style="14" customWidth="1"/>
    <col min="16" max="16" width="20.140625" style="14" customWidth="1"/>
    <col min="17" max="16384" width="9.140625" style="14"/>
  </cols>
  <sheetData>
    <row r="1" spans="1:16" ht="20.100000000000001" customHeight="1" thickBot="1" x14ac:dyDescent="0.25"/>
    <row r="2" spans="1:16" ht="26.25" customHeight="1" x14ac:dyDescent="0.2">
      <c r="A2" s="15"/>
      <c r="B2" s="65" t="s">
        <v>2</v>
      </c>
      <c r="C2" s="67" t="s">
        <v>0</v>
      </c>
      <c r="D2" s="72" t="s">
        <v>1</v>
      </c>
      <c r="E2" s="73"/>
      <c r="F2" s="73"/>
      <c r="G2" s="67"/>
      <c r="H2" s="69" t="s">
        <v>3</v>
      </c>
      <c r="I2" s="70"/>
      <c r="J2" s="70"/>
      <c r="K2" s="71"/>
      <c r="L2" s="69" t="s">
        <v>3</v>
      </c>
      <c r="M2" s="70"/>
      <c r="N2" s="70"/>
      <c r="O2" s="71"/>
      <c r="P2" s="63" t="s">
        <v>4</v>
      </c>
    </row>
    <row r="3" spans="1:16" ht="29.25" customHeight="1" thickBot="1" x14ac:dyDescent="0.25">
      <c r="A3" s="15"/>
      <c r="B3" s="66"/>
      <c r="C3" s="68"/>
      <c r="D3" s="43" t="s">
        <v>5</v>
      </c>
      <c r="E3" s="45" t="s">
        <v>6</v>
      </c>
      <c r="F3" s="45" t="s">
        <v>7</v>
      </c>
      <c r="G3" s="44" t="s">
        <v>8</v>
      </c>
      <c r="H3" s="16" t="str">
        <f>D3</f>
        <v>Specimen 1</v>
      </c>
      <c r="I3" s="17" t="str">
        <f>E3</f>
        <v>Specimen 2</v>
      </c>
      <c r="J3" s="17" t="str">
        <f>F3</f>
        <v>Specimen 3</v>
      </c>
      <c r="K3" s="18" t="str">
        <f>G3</f>
        <v>Specimen 4</v>
      </c>
      <c r="L3" s="16" t="str">
        <f>D3</f>
        <v>Specimen 1</v>
      </c>
      <c r="M3" s="17" t="str">
        <f>E3</f>
        <v>Specimen 2</v>
      </c>
      <c r="N3" s="17" t="str">
        <f>F3</f>
        <v>Specimen 3</v>
      </c>
      <c r="O3" s="18" t="str">
        <f>G3</f>
        <v>Specimen 4</v>
      </c>
      <c r="P3" s="64"/>
    </row>
    <row r="4" spans="1:16" ht="20.100000000000001" customHeight="1" x14ac:dyDescent="0.2">
      <c r="A4" s="15"/>
      <c r="B4" s="41">
        <v>0</v>
      </c>
      <c r="C4" s="1">
        <v>0.15690000000000001</v>
      </c>
      <c r="D4" s="2">
        <v>3.32E-2</v>
      </c>
      <c r="E4" s="3">
        <v>3.8399999999999997E-2</v>
      </c>
      <c r="F4" s="3">
        <v>7.6899999999999996E-2</v>
      </c>
      <c r="G4" s="4">
        <v>9.8900000000000002E-2</v>
      </c>
      <c r="H4" s="2">
        <f>D4-$C4-(D4-$C4)</f>
        <v>0</v>
      </c>
      <c r="I4" s="3">
        <f>E4-$C4-(E4-$C4)</f>
        <v>0</v>
      </c>
      <c r="J4" s="3">
        <f>F4-$C4-(F4-$C4)</f>
        <v>0</v>
      </c>
      <c r="K4" s="4">
        <f>G4-$C4-(G4-$C4)</f>
        <v>0</v>
      </c>
      <c r="L4" s="2">
        <f>(H4/16)*10^6</f>
        <v>0</v>
      </c>
      <c r="M4" s="3">
        <f>(I4/16)*10^6</f>
        <v>0</v>
      </c>
      <c r="N4" s="3">
        <f>(J4/16)*10^6</f>
        <v>0</v>
      </c>
      <c r="O4" s="4">
        <f>(K4/16)*10^6</f>
        <v>0</v>
      </c>
      <c r="P4" s="38">
        <f>AVERAGE(L4:O4)</f>
        <v>0</v>
      </c>
    </row>
    <row r="5" spans="1:16" ht="20.100000000000001" customHeight="1" x14ac:dyDescent="0.2">
      <c r="A5" s="15"/>
      <c r="B5" s="41">
        <v>28</v>
      </c>
      <c r="C5" s="1">
        <v>0.15160000000000001</v>
      </c>
      <c r="D5" s="2">
        <v>3.27E-2</v>
      </c>
      <c r="E5" s="3">
        <v>3.8100000000000002E-2</v>
      </c>
      <c r="F5" s="3">
        <v>7.51E-2</v>
      </c>
      <c r="G5" s="4">
        <v>9.7299999999999998E-2</v>
      </c>
      <c r="H5" s="2">
        <f t="shared" ref="H5" si="0">ABS((D5-$C5)-($D$4-$C$4))</f>
        <v>4.7999999999999987E-3</v>
      </c>
      <c r="I5" s="3">
        <f t="shared" ref="I5" si="1">ABS((E5-$C5)-($E$4-$C$4))</f>
        <v>5.0000000000000044E-3</v>
      </c>
      <c r="J5" s="3">
        <f t="shared" ref="J5" si="2">ABS((F5-$C5)-($F$4-$C$4))</f>
        <v>3.5000000000000031E-3</v>
      </c>
      <c r="K5" s="4">
        <f t="shared" ref="K5" si="3">ABS((G5-$C5)-($G$4-$C$4))</f>
        <v>3.699999999999995E-3</v>
      </c>
      <c r="L5" s="2">
        <f t="shared" ref="L5" si="4">(H5/16)*10^6</f>
        <v>299.99999999999994</v>
      </c>
      <c r="M5" s="3">
        <f t="shared" ref="M5" si="5">(I5/16)*10^6</f>
        <v>312.50000000000028</v>
      </c>
      <c r="N5" s="3">
        <f t="shared" ref="N5" si="6">(J5/16)*10^6</f>
        <v>218.7500000000002</v>
      </c>
      <c r="O5" s="4">
        <f t="shared" ref="O5" si="7">(K5/16)*10^6</f>
        <v>231.24999999999969</v>
      </c>
      <c r="P5" s="38">
        <f>AVERAGE(L5:O5)</f>
        <v>265.62500000000006</v>
      </c>
    </row>
    <row r="6" spans="1:16" ht="20.100000000000001" customHeight="1" x14ac:dyDescent="0.2">
      <c r="A6" s="15"/>
      <c r="B6" s="41">
        <v>31</v>
      </c>
      <c r="C6" s="1">
        <v>0.15679999999999999</v>
      </c>
      <c r="D6" s="2">
        <v>3.27E-2</v>
      </c>
      <c r="E6" s="3">
        <v>3.7499999999999999E-2</v>
      </c>
      <c r="F6" s="3">
        <v>7.1300000000000002E-2</v>
      </c>
      <c r="G6" s="4">
        <v>9.3799999999999994E-2</v>
      </c>
      <c r="H6" s="2">
        <f t="shared" ref="H6:H14" si="8">ABS((D6-$C6)-($D$4-$C$4))</f>
        <v>3.999999999999837E-4</v>
      </c>
      <c r="I6" s="3">
        <f t="shared" ref="I6:I14" si="9">ABS((E6-$C6)-($E$4-$C$4))</f>
        <v>7.999999999999674E-4</v>
      </c>
      <c r="J6" s="3">
        <f t="shared" ref="J6:J14" si="10">ABS((F6-$C6)-($F$4-$C$4))</f>
        <v>5.4999999999999771E-3</v>
      </c>
      <c r="K6" s="4">
        <f t="shared" ref="K6:K14" si="11">ABS((G6-$C6)-($G$4-$C$4))</f>
        <v>4.9999999999999906E-3</v>
      </c>
      <c r="L6" s="2">
        <f t="shared" ref="L6:L14" si="12">(H6/16)*10^6</f>
        <v>24.99999999999898</v>
      </c>
      <c r="M6" s="3">
        <f t="shared" ref="M6:M14" si="13">(I6/16)*10^6</f>
        <v>49.999999999997961</v>
      </c>
      <c r="N6" s="3">
        <f t="shared" ref="N6:N14" si="14">(J6/16)*10^6</f>
        <v>343.74999999999858</v>
      </c>
      <c r="O6" s="4">
        <f t="shared" ref="O6:O14" si="15">(K6/16)*10^6</f>
        <v>312.49999999999943</v>
      </c>
      <c r="P6" s="38">
        <f>AVERAGE(L6:O6)+P$5</f>
        <v>448.43749999999881</v>
      </c>
    </row>
    <row r="7" spans="1:16" ht="20.100000000000001" customHeight="1" x14ac:dyDescent="0.2">
      <c r="A7" s="15"/>
      <c r="B7" s="41">
        <v>34</v>
      </c>
      <c r="C7" s="1">
        <v>0.156</v>
      </c>
      <c r="D7" s="2">
        <v>3.2599999999999997E-2</v>
      </c>
      <c r="E7" s="3">
        <v>3.3599999999999998E-2</v>
      </c>
      <c r="F7" s="3">
        <v>7.1099999999999997E-2</v>
      </c>
      <c r="G7" s="4">
        <v>9.3600000000000003E-2</v>
      </c>
      <c r="H7" s="2">
        <f t="shared" si="8"/>
        <v>2.9999999999999472E-4</v>
      </c>
      <c r="I7" s="3">
        <f t="shared" si="9"/>
        <v>3.8999999999999868E-3</v>
      </c>
      <c r="J7" s="3">
        <f t="shared" si="10"/>
        <v>4.8999999999999877E-3</v>
      </c>
      <c r="K7" s="4">
        <f t="shared" si="11"/>
        <v>4.3999999999999873E-3</v>
      </c>
      <c r="L7" s="2">
        <f t="shared" si="12"/>
        <v>18.74999999999967</v>
      </c>
      <c r="M7" s="3">
        <f t="shared" si="13"/>
        <v>243.74999999999918</v>
      </c>
      <c r="N7" s="3">
        <f t="shared" si="14"/>
        <v>306.2499999999992</v>
      </c>
      <c r="O7" s="4">
        <f t="shared" si="15"/>
        <v>274.9999999999992</v>
      </c>
      <c r="P7" s="38">
        <f t="shared" ref="P7:P14" si="16">AVERAGE(L7:O7)+P$5</f>
        <v>476.56249999999937</v>
      </c>
    </row>
    <row r="8" spans="1:16" ht="20.100000000000001" customHeight="1" x14ac:dyDescent="0.2">
      <c r="A8" s="15"/>
      <c r="B8" s="41">
        <v>37</v>
      </c>
      <c r="C8" s="2">
        <v>0.15659999999999999</v>
      </c>
      <c r="D8" s="2">
        <v>3.1699999999999999E-2</v>
      </c>
      <c r="E8" s="3">
        <v>3.3099999999999997E-2</v>
      </c>
      <c r="F8" s="3">
        <v>7.0599999999999996E-2</v>
      </c>
      <c r="G8" s="4">
        <v>9.35E-2</v>
      </c>
      <c r="H8" s="2">
        <f t="shared" si="8"/>
        <v>1.1999999999999789E-3</v>
      </c>
      <c r="I8" s="3">
        <f t="shared" si="9"/>
        <v>4.9999999999999767E-3</v>
      </c>
      <c r="J8" s="3">
        <f t="shared" si="10"/>
        <v>5.9999999999999776E-3</v>
      </c>
      <c r="K8" s="4">
        <f t="shared" si="11"/>
        <v>5.0999999999999795E-3</v>
      </c>
      <c r="L8" s="2">
        <f t="shared" si="12"/>
        <v>74.999999999998678</v>
      </c>
      <c r="M8" s="3">
        <f t="shared" si="13"/>
        <v>312.49999999999852</v>
      </c>
      <c r="N8" s="3">
        <f t="shared" si="14"/>
        <v>374.99999999999858</v>
      </c>
      <c r="O8" s="4">
        <f t="shared" si="15"/>
        <v>318.74999999999875</v>
      </c>
      <c r="P8" s="38">
        <f t="shared" si="16"/>
        <v>535.93749999999864</v>
      </c>
    </row>
    <row r="9" spans="1:16" ht="20.100000000000001" customHeight="1" x14ac:dyDescent="0.2">
      <c r="A9" s="15"/>
      <c r="B9" s="41">
        <v>40</v>
      </c>
      <c r="C9" s="2">
        <v>0.157</v>
      </c>
      <c r="D9" s="19">
        <v>3.0800000000000001E-2</v>
      </c>
      <c r="E9" s="3">
        <v>3.2500000000000001E-2</v>
      </c>
      <c r="F9" s="20">
        <v>7.0099999999999996E-2</v>
      </c>
      <c r="G9" s="20">
        <v>9.3399999999999997E-2</v>
      </c>
      <c r="H9" s="2">
        <f t="shared" si="8"/>
        <v>2.5000000000000022E-3</v>
      </c>
      <c r="I9" s="3">
        <f t="shared" si="9"/>
        <v>5.9999999999999776E-3</v>
      </c>
      <c r="J9" s="3">
        <f t="shared" si="10"/>
        <v>6.8999999999999895E-3</v>
      </c>
      <c r="K9" s="4">
        <f t="shared" si="11"/>
        <v>5.5999999999999939E-3</v>
      </c>
      <c r="L9" s="2">
        <f t="shared" si="12"/>
        <v>156.25000000000014</v>
      </c>
      <c r="M9" s="3">
        <f t="shared" si="13"/>
        <v>374.99999999999858</v>
      </c>
      <c r="N9" s="3">
        <f t="shared" si="14"/>
        <v>431.24999999999932</v>
      </c>
      <c r="O9" s="4">
        <f t="shared" si="15"/>
        <v>349.9999999999996</v>
      </c>
      <c r="P9" s="38">
        <f t="shared" si="16"/>
        <v>593.74999999999955</v>
      </c>
    </row>
    <row r="10" spans="1:16" ht="20.100000000000001" customHeight="1" x14ac:dyDescent="0.2">
      <c r="A10" s="15"/>
      <c r="B10" s="41">
        <v>43</v>
      </c>
      <c r="C10" s="2">
        <v>0.15629999999999999</v>
      </c>
      <c r="D10" s="2">
        <v>2.86E-2</v>
      </c>
      <c r="E10" s="3">
        <v>3.2199999999999999E-2</v>
      </c>
      <c r="F10" s="3">
        <v>7.0499999999999993E-2</v>
      </c>
      <c r="G10" s="4">
        <v>9.3299999999999994E-2</v>
      </c>
      <c r="H10" s="2">
        <f t="shared" si="8"/>
        <v>3.9999999999999758E-3</v>
      </c>
      <c r="I10" s="3">
        <f t="shared" si="9"/>
        <v>5.5999999999999661E-3</v>
      </c>
      <c r="J10" s="3">
        <f t="shared" si="10"/>
        <v>5.7999999999999857E-3</v>
      </c>
      <c r="K10" s="4">
        <f t="shared" si="11"/>
        <v>4.9999999999999906E-3</v>
      </c>
      <c r="L10" s="2">
        <f t="shared" si="12"/>
        <v>249.99999999999849</v>
      </c>
      <c r="M10" s="3">
        <f t="shared" si="13"/>
        <v>349.9999999999979</v>
      </c>
      <c r="N10" s="3">
        <f t="shared" si="14"/>
        <v>362.49999999999909</v>
      </c>
      <c r="O10" s="4">
        <f t="shared" si="15"/>
        <v>312.49999999999943</v>
      </c>
      <c r="P10" s="38">
        <f t="shared" si="16"/>
        <v>584.37499999999886</v>
      </c>
    </row>
    <row r="11" spans="1:16" ht="20.100000000000001" customHeight="1" x14ac:dyDescent="0.2">
      <c r="A11" s="15"/>
      <c r="B11" s="41">
        <v>46</v>
      </c>
      <c r="C11" s="1">
        <v>0.15609999999999999</v>
      </c>
      <c r="D11" s="2">
        <v>2.64E-2</v>
      </c>
      <c r="E11" s="3">
        <v>3.1800000000000002E-2</v>
      </c>
      <c r="F11" s="3">
        <v>7.0900000000000005E-2</v>
      </c>
      <c r="G11" s="4">
        <v>9.3200000000000005E-2</v>
      </c>
      <c r="H11" s="2">
        <f t="shared" si="8"/>
        <v>5.9999999999999776E-3</v>
      </c>
      <c r="I11" s="3">
        <f t="shared" si="9"/>
        <v>5.7999999999999718E-3</v>
      </c>
      <c r="J11" s="3">
        <f t="shared" si="10"/>
        <v>5.1999999999999685E-3</v>
      </c>
      <c r="K11" s="4">
        <f t="shared" si="11"/>
        <v>4.8999999999999738E-3</v>
      </c>
      <c r="L11" s="2">
        <f t="shared" si="12"/>
        <v>374.99999999999858</v>
      </c>
      <c r="M11" s="3">
        <f t="shared" si="13"/>
        <v>362.49999999999824</v>
      </c>
      <c r="N11" s="3">
        <f t="shared" si="14"/>
        <v>324.99999999999801</v>
      </c>
      <c r="O11" s="4">
        <f t="shared" si="15"/>
        <v>306.24999999999835</v>
      </c>
      <c r="P11" s="38">
        <f t="shared" si="16"/>
        <v>607.81249999999841</v>
      </c>
    </row>
    <row r="12" spans="1:16" ht="20.100000000000001" customHeight="1" x14ac:dyDescent="0.2">
      <c r="A12" s="15"/>
      <c r="B12" s="41">
        <v>49</v>
      </c>
      <c r="C12" s="2">
        <v>0.15609999999999999</v>
      </c>
      <c r="D12" s="19">
        <v>2.6599999999999999E-2</v>
      </c>
      <c r="E12" s="21">
        <v>3.1899999999999998E-2</v>
      </c>
      <c r="F12" s="3">
        <v>7.0900000000000005E-2</v>
      </c>
      <c r="G12" s="20">
        <v>9.3100000000000002E-2</v>
      </c>
      <c r="H12" s="2">
        <f t="shared" si="8"/>
        <v>5.7999999999999996E-3</v>
      </c>
      <c r="I12" s="3">
        <f t="shared" si="9"/>
        <v>5.699999999999969E-3</v>
      </c>
      <c r="J12" s="3">
        <f t="shared" si="10"/>
        <v>5.1999999999999685E-3</v>
      </c>
      <c r="K12" s="4">
        <f t="shared" si="11"/>
        <v>4.9999999999999767E-3</v>
      </c>
      <c r="L12" s="2">
        <f t="shared" si="12"/>
        <v>362.5</v>
      </c>
      <c r="M12" s="3">
        <f t="shared" si="13"/>
        <v>356.24999999999807</v>
      </c>
      <c r="N12" s="3">
        <f t="shared" si="14"/>
        <v>324.99999999999801</v>
      </c>
      <c r="O12" s="4">
        <f t="shared" si="15"/>
        <v>312.49999999999852</v>
      </c>
      <c r="P12" s="38">
        <f t="shared" si="16"/>
        <v>604.68749999999864</v>
      </c>
    </row>
    <row r="13" spans="1:16" ht="20.100000000000001" customHeight="1" x14ac:dyDescent="0.2">
      <c r="A13" s="15"/>
      <c r="B13" s="41">
        <v>52</v>
      </c>
      <c r="C13" s="2">
        <v>0.15720000000000001</v>
      </c>
      <c r="D13" s="2">
        <v>2.6800000000000001E-2</v>
      </c>
      <c r="E13" s="3">
        <v>3.2000000000000001E-2</v>
      </c>
      <c r="F13" s="3">
        <v>7.0900000000000005E-2</v>
      </c>
      <c r="G13" s="4">
        <v>9.2999999999999999E-2</v>
      </c>
      <c r="H13" s="2">
        <f t="shared" si="8"/>
        <v>6.7000000000000115E-3</v>
      </c>
      <c r="I13" s="3">
        <f t="shared" si="9"/>
        <v>6.6999999999999837E-3</v>
      </c>
      <c r="J13" s="3">
        <f t="shared" si="10"/>
        <v>6.2999999999999862E-3</v>
      </c>
      <c r="K13" s="4">
        <f t="shared" si="11"/>
        <v>6.1999999999999972E-3</v>
      </c>
      <c r="L13" s="2">
        <f t="shared" si="12"/>
        <v>418.75000000000074</v>
      </c>
      <c r="M13" s="3">
        <f t="shared" si="13"/>
        <v>418.74999999999898</v>
      </c>
      <c r="N13" s="3">
        <f t="shared" si="14"/>
        <v>393.74999999999915</v>
      </c>
      <c r="O13" s="4">
        <f t="shared" si="15"/>
        <v>387.49999999999983</v>
      </c>
      <c r="P13" s="38">
        <f t="shared" si="16"/>
        <v>670.31249999999977</v>
      </c>
    </row>
    <row r="14" spans="1:16" ht="20.100000000000001" customHeight="1" thickBot="1" x14ac:dyDescent="0.25">
      <c r="A14" s="15"/>
      <c r="B14" s="42">
        <v>56</v>
      </c>
      <c r="C14" s="13">
        <v>0.1573</v>
      </c>
      <c r="D14" s="6">
        <v>2.7E-2</v>
      </c>
      <c r="E14" s="7">
        <v>3.2000000000000001E-2</v>
      </c>
      <c r="F14" s="7">
        <v>7.0900000000000005E-2</v>
      </c>
      <c r="G14" s="8">
        <v>9.2899999999999996E-2</v>
      </c>
      <c r="H14" s="6">
        <f t="shared" si="8"/>
        <v>6.5999999999999948E-3</v>
      </c>
      <c r="I14" s="7">
        <f t="shared" si="9"/>
        <v>6.7999999999999727E-3</v>
      </c>
      <c r="J14" s="7">
        <f t="shared" si="10"/>
        <v>6.3999999999999752E-3</v>
      </c>
      <c r="K14" s="8">
        <f t="shared" si="11"/>
        <v>6.399999999999989E-3</v>
      </c>
      <c r="L14" s="6">
        <f t="shared" si="12"/>
        <v>412.49999999999966</v>
      </c>
      <c r="M14" s="7">
        <f t="shared" si="13"/>
        <v>424.99999999999829</v>
      </c>
      <c r="N14" s="7">
        <f t="shared" si="14"/>
        <v>399.99999999999847</v>
      </c>
      <c r="O14" s="8">
        <f t="shared" si="15"/>
        <v>399.99999999999932</v>
      </c>
      <c r="P14" s="39">
        <f t="shared" si="16"/>
        <v>674.99999999999898</v>
      </c>
    </row>
    <row r="16" spans="1:16" ht="20.100000000000001" customHeight="1" x14ac:dyDescent="0.2">
      <c r="P16" s="59"/>
    </row>
    <row r="17" spans="16:16" ht="20.100000000000001" customHeight="1" x14ac:dyDescent="0.2">
      <c r="P17" s="59"/>
    </row>
  </sheetData>
  <mergeCells count="5">
    <mergeCell ref="B2:B3"/>
    <mergeCell ref="C2:C3"/>
    <mergeCell ref="D2:G2"/>
    <mergeCell ref="H2:K2"/>
    <mergeCell ref="L2:O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P-N10-F00</vt:lpstr>
      <vt:lpstr>P-N20-F00</vt:lpstr>
      <vt:lpstr>P-N30-F00</vt:lpstr>
      <vt:lpstr>P-N00-F30</vt:lpstr>
      <vt:lpstr>P-N10-F15</vt:lpstr>
      <vt:lpstr>P-N15-F10</vt:lpstr>
      <vt:lpstr>P-N22-F10</vt:lpstr>
      <vt:lpstr>P-N20-F20</vt:lpstr>
      <vt:lpstr>M-N10-F00</vt:lpstr>
      <vt:lpstr>M-N20-F00</vt:lpstr>
      <vt:lpstr>M-N30-F00</vt:lpstr>
      <vt:lpstr>M-N10-F15</vt:lpstr>
      <vt:lpstr>M-N00-F30</vt:lpstr>
      <vt:lpstr>M-N15-F10</vt:lpstr>
      <vt:lpstr>M-N22-F10</vt:lpstr>
      <vt:lpstr>M-N20-F20</vt:lpstr>
    </vt:vector>
  </TitlesOfParts>
  <Manager>Dr. Craig Newtson</Manager>
  <Company>NMSU College of Engineering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Long Term Shrinkage Data</dc:title>
  <dc:subject>Concrete Materials</dc:subject>
  <dc:creator>Seyedsaleh Mousavinezhad</dc:creator>
  <cp:keywords>Concrete, Natural Pozzolan, Fly Ash, Durability</cp:keywords>
  <dc:description/>
  <cp:lastModifiedBy>Craig Newtson</cp:lastModifiedBy>
  <dcterms:created xsi:type="dcterms:W3CDTF">2018-03-01T19:12:14Z</dcterms:created>
  <dcterms:modified xsi:type="dcterms:W3CDTF">2021-12-22T04:35:36Z</dcterms:modified>
  <cp:category>Portland Cement Concrete</cp:category>
</cp:coreProperties>
</file>