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ivotTables/pivotTable1.xml" ContentType="application/vnd.openxmlformats-officedocument.spreadsheetml.pivot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codeName="ThisWorkbook" hidePivotFieldList="1"/>
  <mc:AlternateContent xmlns:mc="http://schemas.openxmlformats.org/markup-compatibility/2006">
    <mc:Choice Requires="x15">
      <x15ac:absPath xmlns:x15ac="http://schemas.microsoft.com/office/spreadsheetml/2010/11/ac" url="C:\Users\s_sta\Desktop\stefan\git\ucdavis\asf-code\"/>
    </mc:Choice>
  </mc:AlternateContent>
  <xr:revisionPtr revIDLastSave="0" documentId="13_ncr:1_{841B4869-DF2A-4937-85CF-1352B9645F25}" xr6:coauthVersionLast="47" xr6:coauthVersionMax="47" xr10:uidLastSave="{00000000-0000-0000-0000-000000000000}"/>
  <bookViews>
    <workbookView xWindow="-120" yWindow="-120" windowWidth="29040" windowHeight="17640" xr2:uid="{00000000-000D-0000-FFFF-FFFF00000000}"/>
  </bookViews>
  <sheets>
    <sheet name="projects" sheetId="1" r:id="rId1"/>
    <sheet name="analysis" sheetId="3" r:id="rId2"/>
    <sheet name="Sheet2" sheetId="4" r:id="rId3"/>
    <sheet name="info" sheetId="2" r:id="rId4"/>
  </sheets>
  <calcPr calcId="191029"/>
  <pivotCaches>
    <pivotCache cacheId="0"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2" l="1"/>
  <c r="D23" i="3"/>
  <c r="C23" i="3"/>
  <c r="B23" i="3"/>
  <c r="B25" i="3"/>
  <c r="B26" i="3"/>
  <c r="B27" i="3"/>
  <c r="D22" i="3"/>
  <c r="C22" i="3"/>
  <c r="B22" i="3"/>
  <c r="D21" i="3"/>
  <c r="C21" i="3"/>
  <c r="B21" i="3"/>
  <c r="D20" i="3"/>
  <c r="C20" i="3"/>
  <c r="B20" i="3"/>
  <c r="D19" i="3"/>
  <c r="C19" i="3"/>
  <c r="B19" i="3"/>
  <c r="D18" i="3"/>
  <c r="C18" i="3"/>
  <c r="B18" i="3"/>
  <c r="D17" i="3"/>
  <c r="C17" i="3"/>
  <c r="B17" i="3"/>
  <c r="D16" i="3"/>
  <c r="C16" i="3"/>
  <c r="D15" i="3"/>
  <c r="C15" i="3"/>
  <c r="D14" i="3"/>
  <c r="C14" i="3"/>
  <c r="B9" i="3"/>
  <c r="B8" i="3"/>
  <c r="B7" i="3"/>
  <c r="B6" i="3"/>
  <c r="K4" i="3"/>
  <c r="H4" i="3"/>
  <c r="E4" i="3"/>
  <c r="K3" i="3"/>
  <c r="H3" i="3"/>
  <c r="E3" i="3"/>
  <c r="B3" i="3"/>
  <c r="K2" i="3"/>
  <c r="H2" i="3"/>
  <c r="E2" i="3"/>
  <c r="B2" i="3"/>
  <c r="K1" i="3"/>
  <c r="H1" i="3"/>
  <c r="E1" i="3"/>
  <c r="B1" i="3"/>
  <c r="B16" i="3"/>
  <c r="B4" i="3"/>
  <c r="B15" i="3"/>
  <c r="B1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tc={AB9AAE1D-D5E5-42F8-8BB7-FC567FCEB30C}</author>
  </authors>
  <commentList>
    <comment ref="J1" authorId="0" shapeId="0" xr:uid="{AB9AAE1D-D5E5-42F8-8BB7-FC567FCEB30C}">
      <text>
        <t>[Threaded comment]
Your version of Excel allows you to read this threaded comment; however, any edits to it will get removed if the file is opened in a newer version of Excel. Learn more: https://go.microsoft.com/fwlink/?linkid=870924
Comment:
    Lists languages for the specified repository. The value shown for each language is the number of bytes of code written in that language.</t>
      </text>
    </comment>
  </commentList>
</comments>
</file>

<file path=xl/sharedStrings.xml><?xml version="1.0" encoding="utf-8"?>
<sst xmlns="http://schemas.openxmlformats.org/spreadsheetml/2006/main" count="6449" uniqueCount="3025">
  <si>
    <t>description</t>
  </si>
  <si>
    <t>name</t>
  </si>
  <si>
    <t>status</t>
  </si>
  <si>
    <t>resource</t>
  </si>
  <si>
    <t>sponsor</t>
  </si>
  <si>
    <t>startdate</t>
  </si>
  <si>
    <t>enddate</t>
  </si>
  <si>
    <t>githuburl</t>
  </si>
  <si>
    <t>svnurl</t>
  </si>
  <si>
    <t>languages</t>
  </si>
  <si>
    <t>main_language</t>
  </si>
  <si>
    <t>resolution/_tlp</t>
  </si>
  <si>
    <t>mentors/mentor/0/_username</t>
  </si>
  <si>
    <t>mentors/mentor/0/__text</t>
  </si>
  <si>
    <t>mentors/mentor/1/_username</t>
  </si>
  <si>
    <t>mentors/mentor/1/__text</t>
  </si>
  <si>
    <t>mentors/mentor/2/_username</t>
  </si>
  <si>
    <t>mentors/mentor/2/__text</t>
  </si>
  <si>
    <t>reporting/_group</t>
  </si>
  <si>
    <t>champion/_availid</t>
  </si>
  <si>
    <t>champion/__text</t>
  </si>
  <si>
    <t>mentors/mentor/3/_username</t>
  </si>
  <si>
    <t>mentors/mentor/3/__text</t>
  </si>
  <si>
    <t>resolution/_link</t>
  </si>
  <si>
    <t>resolution/_url</t>
  </si>
  <si>
    <t>resolution/__text</t>
  </si>
  <si>
    <t>_resourceAliases</t>
  </si>
  <si>
    <t>resolution</t>
  </si>
  <si>
    <t>mentors/mentor/4/_username</t>
  </si>
  <si>
    <t>mentors/mentor/4/__text</t>
  </si>
  <si>
    <t>mentors/mentor/5/_username</t>
  </si>
  <si>
    <t>mentors/mentor/5/__text</t>
  </si>
  <si>
    <t>mentors/mentor/6/_username</t>
  </si>
  <si>
    <t>mentors/mentor/6/__text</t>
  </si>
  <si>
    <t>mentors/mentor/7/_username</t>
  </si>
  <si>
    <t>mentors/mentor/7/__text</t>
  </si>
  <si>
    <t>mentors/mentor/8/_username</t>
  </si>
  <si>
    <t>mentors/mentor/8/__text</t>
  </si>
  <si>
    <t>mentors/mentor/9/_username</t>
  </si>
  <si>
    <t>mentors/mentor/9/__text</t>
  </si>
  <si>
    <t>reporting/__text</t>
  </si>
  <si>
    <t>graduating</t>
  </si>
  <si>
    <t>changes/change/_resource</t>
  </si>
  <si>
    <t>changes/change/_enddate</t>
  </si>
  <si>
    <t>changes/change/__text</t>
  </si>
  <si>
    <t>__text</t>
  </si>
  <si>
    <t>reporting/_monthly</t>
  </si>
  <si>
    <t>_longname</t>
  </si>
  <si>
    <t>An implementation of the Atom Syndication Format and Atom Publishing Protocol.</t>
  </si>
  <si>
    <t>Abdera</t>
  </si>
  <si>
    <t>graduated</t>
  </si>
  <si>
    <t>abdera</t>
  </si>
  <si>
    <t>Incubator</t>
  </si>
  <si>
    <t>2006-06-06</t>
  </si>
  <si>
    <t>2008-11-08</t>
  </si>
  <si>
    <t>https://github.com/apache/Abdera</t>
  </si>
  <si>
    <t>{"Java": 634197, "XSLT": 535}</t>
  </si>
  <si>
    <t>Java</t>
  </si>
  <si>
    <t>true</t>
  </si>
  <si>
    <t>rooneg</t>
  </si>
  <si>
    <t>Garrett Rooney</t>
  </si>
  <si>
    <t>querna</t>
  </si>
  <si>
    <t>Paul Querna</t>
  </si>
  <si>
    <t>Accumulo is a distributed key/value store that provides expressive, cell-level access labels.</t>
  </si>
  <si>
    <t>Accumulo</t>
  </si>
  <si>
    <t>accumulo</t>
  </si>
  <si>
    <t>2011-09-12</t>
  </si>
  <si>
    <t>2012-03-21</t>
  </si>
  <si>
    <t>https://github.com/apache/Accumulo</t>
  </si>
  <si>
    <t>{"Java": 20130868, "JavaScript": 71154, "Shell": 69991, "FreeMarker": 57980, "Thrift": 46812, "C++": 37312, "Python": 7344, "CSS": 6564, "HTML": 5504, "Makefile": 2872, "C": 2437}</t>
  </si>
  <si>
    <t>bimargulies</t>
  </si>
  <si>
    <t>Benson Margulies</t>
  </si>
  <si>
    <t>adc</t>
  </si>
  <si>
    <t>Alan Cabrera</t>
  </si>
  <si>
    <t>berndf</t>
  </si>
  <si>
    <t>Bernd Fondermann</t>
  </si>
  <si>
    <t>A software distribution framework based on OSGi that allows you to manage and distribute artifacts.</t>
  </si>
  <si>
    <t>ACE</t>
  </si>
  <si>
    <t>ace</t>
  </si>
  <si>
    <t>Board</t>
  </si>
  <si>
    <t>2009-04-24</t>
  </si>
  <si>
    <t>2011-12-21</t>
  </si>
  <si>
    <t>https://github.com/apache/ACE</t>
  </si>
  <si>
    <t>{"Java": 3619927, "CSS": 154907, "Shell": 29308}</t>
  </si>
  <si>
    <t>niclas</t>
  </si>
  <si>
    <t>Niclas Hedhman</t>
  </si>
  <si>
    <t>cziegeler</t>
  </si>
  <si>
    <t>Carsten Ziegeler</t>
  </si>
  <si>
    <t>bdelacretaz</t>
  </si>
  <si>
    <t>Bertrand Delacrétaz</t>
  </si>
  <si>
    <t>A robust and high performance Message Orientated Middleware provider which will be integrated into Apache Geronimo but also be usable from inside any JVM.</t>
  </si>
  <si>
    <t>ActiveMQ</t>
  </si>
  <si>
    <t>activemq</t>
  </si>
  <si>
    <t>Geronimo</t>
  </si>
  <si>
    <t>2005-12-01</t>
  </si>
  <si>
    <t>2007-02-06</t>
  </si>
  <si>
    <t>https://github.com/apache/ActiveMQ</t>
  </si>
  <si>
    <t>{"Java": 25887643, "JavaScript": 438271, "HTML": 157911, "Shell": 91119, "CSS": 34997, "C#": 27536, "Batchfile": 17712, "C++": 17404, "Python": 16801, "Ruby": 6594, "Perl": 4128, "PHP": 3665}</t>
  </si>
  <si>
    <t>jstrachan</t>
  </si>
  <si>
    <t>James Strachan</t>
  </si>
  <si>
    <t>AGE is a multi-model database that enables graph and relational models built on PostgreSQL.</t>
  </si>
  <si>
    <t>AGE</t>
  </si>
  <si>
    <t>current</t>
  </si>
  <si>
    <t>age</t>
  </si>
  <si>
    <t>2020-04-29</t>
  </si>
  <si>
    <t>https://github.com/apache/incubator-AGE</t>
  </si>
  <si>
    <t>{"C": 920703, "Java": 90167, "TypeScript": 58994, "Yacc": 41802, "Lex": 31606, "PLpgSQL": 26597, "ANTLR": 3794, "Makefile": 3430, "Roff": 2629, "Shell": 2097, "Kotlin": 1600, "JavaScript": 376}</t>
  </si>
  <si>
    <t>C</t>
  </si>
  <si>
    <t>djkevincr</t>
  </si>
  <si>
    <t>Kevin Ratnasekera</t>
  </si>
  <si>
    <t>vongosling</t>
  </si>
  <si>
    <t>Von Gosling</t>
  </si>
  <si>
    <t>rbircher</t>
  </si>
  <si>
    <t>Raphael Bircher</t>
  </si>
  <si>
    <t>3</t>
  </si>
  <si>
    <t>jim</t>
  </si>
  <si>
    <t>Jim Jagielski</t>
  </si>
  <si>
    <t>felixcheung</t>
  </si>
  <si>
    <t>Felix Cheung</t>
  </si>
  <si>
    <t>Extensible Business Process Management (BPM) engine core.</t>
  </si>
  <si>
    <t>Agila</t>
  </si>
  <si>
    <t>retired</t>
  </si>
  <si>
    <t>agila</t>
  </si>
  <si>
    <t>Jakarta</t>
  </si>
  <si>
    <t>2004-09-29</t>
  </si>
  <si>
    <t>2006-12-05</t>
  </si>
  <si>
    <t>https://svn.apache.org/repos/asf/incubator/agila</t>
  </si>
  <si>
    <t>geirm</t>
  </si>
  <si>
    <t>Geir Magnusson Jr.</t>
  </si>
  <si>
    <t>ODE</t>
  </si>
  <si>
    <t>ode.html</t>
  </si>
  <si>
    <t>Project activity transferred to another Incubator project - ODE.</t>
  </si>
  <si>
    <t>ode</t>
  </si>
  <si>
    <t>A software suite to compose, manage, execute, and monitor large scale applications and workflows on computational resources ranging from local clusters to national grids and computing clouds.</t>
  </si>
  <si>
    <t>Airavata</t>
  </si>
  <si>
    <t>airavata</t>
  </si>
  <si>
    <t>2011-05-05</t>
  </si>
  <si>
    <t>2012-09-19</t>
  </si>
  <si>
    <t>https://github.com/apache/Airavata</t>
  </si>
  <si>
    <t>{"Java": 35824192, "C++": 8274651, "PHP": 1176285, "Blade": 640580, "Python": 630522, "Thrift": 470347, "JavaScript": 404261, "Jinja": 226164, "Shell": 122476, "HTML": 91922, "CSS": 34425, "C": 29278, "XSLT": 3266, "Batchfile": 2959, "Dockerfile": 1242}</t>
  </si>
  <si>
    <t>aslom</t>
  </si>
  <si>
    <t>Alek Slominski</t>
  </si>
  <si>
    <t>ate</t>
  </si>
  <si>
    <t>Ate Douma</t>
  </si>
  <si>
    <t>sanjiva</t>
  </si>
  <si>
    <t>Sanjiva Weerawarana</t>
  </si>
  <si>
    <t>rgardler</t>
  </si>
  <si>
    <t>Ross Gardler</t>
  </si>
  <si>
    <t>mattmann</t>
  </si>
  <si>
    <t>Chris Mattmann</t>
  </si>
  <si>
    <t>Airflow is a workflow automation and scheduling system that can be used to author and manage data pipelines.</t>
  </si>
  <si>
    <t>Airflow</t>
  </si>
  <si>
    <t>airflow</t>
  </si>
  <si>
    <t>2016-03-31</t>
  </si>
  <si>
    <t>2018-12-19</t>
  </si>
  <si>
    <t>https://github.com/apache/Airflow</t>
  </si>
  <si>
    <t>{"Python": 16505048, "Shell": 715570, "TypeScript": 173894, "HTML": 142337, "JavaScript": 133201, "Dockerfile": 38877, "Jinja": 30667, "CSS": 26419, "HCL": 3786, "Jupyter Notebook": 2933, "Mako": 1339}</t>
  </si>
  <si>
    <t>Python</t>
  </si>
  <si>
    <t>hitesh</t>
  </si>
  <si>
    <t>Hitesh Shah</t>
  </si>
  <si>
    <t>jghoman</t>
  </si>
  <si>
    <t>Jakob Homan</t>
  </si>
  <si>
    <t>criccomini</t>
  </si>
  <si>
    <t>Chris Riccomini</t>
  </si>
  <si>
    <t>Forge software for the development of software projects, including source control systems, issue tracking, discussion, wiki, and other software project management tools.</t>
  </si>
  <si>
    <t>Allura</t>
  </si>
  <si>
    <t>allura</t>
  </si>
  <si>
    <t>2012-06-25</t>
  </si>
  <si>
    <t>2014-03-19</t>
  </si>
  <si>
    <t>https://github.com/apache/Allura</t>
  </si>
  <si>
    <t>{"Python": 4439889, "JavaScript": 1175302, "HTML": 833585, "CSS": 179574, "Shell": 125967, "SCSS": 27742, "RAML": 27401, "Makefile": 6248, "Batchfile": 6142, "Dockerfile": 4226, "XSLT": 3357, "Ruby": 1280, "Roff": 41}</t>
  </si>
  <si>
    <t>gstein</t>
  </si>
  <si>
    <t>Greg Stein</t>
  </si>
  <si>
    <t>rbowen</t>
  </si>
  <si>
    <t>Rich Bowen</t>
  </si>
  <si>
    <t>ALOIS is a log collection and correlation software with reporting and alarming functionalities.</t>
  </si>
  <si>
    <t>Alois</t>
  </si>
  <si>
    <t>alois</t>
  </si>
  <si>
    <t>2010-09-21</t>
  </si>
  <si>
    <t>2011-06-30</t>
  </si>
  <si>
    <t>https://svn.apache.org/repos/asf/incubator/alois</t>
  </si>
  <si>
    <t>sdeboy</t>
  </si>
  <si>
    <t>Scott Deboy</t>
  </si>
  <si>
    <t>grobmeier</t>
  </si>
  <si>
    <t>Christian Grobmeier</t>
  </si>
  <si>
    <t>Podling requested to be retired</t>
  </si>
  <si>
    <t>A transparent Remote Procedure Call bean.</t>
  </si>
  <si>
    <t>AltRMI</t>
  </si>
  <si>
    <t>altrmi</t>
  </si>
  <si>
    <t>2003-02-13</t>
  </si>
  <si>
    <t>2007-01-18</t>
  </si>
  <si>
    <t>hammant</t>
  </si>
  <si>
    <t>Paul Hammant</t>
  </si>
  <si>
    <t>JRemoting</t>
  </si>
  <si>
    <t>http://jremoting.codehaus.org/</t>
  </si>
  <si>
    <t>Development stalled and the project activity transferred to JRemoting</t>
  </si>
  <si>
    <t>Apache Amaterasu is a framework providing continuous deployment for Big Data pipelines.</t>
  </si>
  <si>
    <t>Amaterasu</t>
  </si>
  <si>
    <t>amaterasu</t>
  </si>
  <si>
    <t>2017-09-07</t>
  </si>
  <si>
    <t>2019-09-18</t>
  </si>
  <si>
    <t>https://github.com/apache/incubator-retired-Amaterasu</t>
  </si>
  <si>
    <t>{"Kotlin": 198384, "Python": 65610, "Scala": 11850, "Shell": 8744, "Java": 3600}</t>
  </si>
  <si>
    <t>Kotlin</t>
  </si>
  <si>
    <t>jbonofre</t>
  </si>
  <si>
    <t>Jean-Baptiste Onofré</t>
  </si>
  <si>
    <t>olamy</t>
  </si>
  <si>
    <t>Olivier Lamy</t>
  </si>
  <si>
    <t>davor</t>
  </si>
  <si>
    <t>Davor Bonaci</t>
  </si>
  <si>
    <t>Retired for lack of activity and inactive PPMC.</t>
  </si>
  <si>
    <t>Ambari is a monitoring, administration and lifecycle management project for Apache Hadoop clusters. (Formerly known as HMS)</t>
  </si>
  <si>
    <t>Ambari</t>
  </si>
  <si>
    <t>ambari</t>
  </si>
  <si>
    <t>2011-08-30</t>
  </si>
  <si>
    <t>2013-11-20</t>
  </si>
  <si>
    <t>https://github.com/apache/Ambari</t>
  </si>
  <si>
    <t>{"Java": 26670579, "JavaScript": 14648865, "Python": 7226684, "HTML": 5320166, "PowerShell": 2047735, "CSS": 919886, "Shell": 350773, "PLpgSQL": 298247, "TSQL": 293001, "C#": 182799, "PHP": 149648, "C": 109499, "Batchfile": 22734, "Dockerfile": 8117, "Vim script": 5813, "CoffeeScript": 4323, "Makefile": 2407, "SQLPL": 2160, "R": 1457, "sed": 1133}</t>
  </si>
  <si>
    <t>omalley</t>
  </si>
  <si>
    <t>Owen O'Malley</t>
  </si>
  <si>
    <t>cdouglas</t>
  </si>
  <si>
    <t>Chris Douglas</t>
  </si>
  <si>
    <t>acmurthy</t>
  </si>
  <si>
    <t>Arun Murthy</t>
  </si>
  <si>
    <t>The Amber project will deliver a Java development framework mainly aimed to build OAuth-aware applications.
            Amber graduated with the name Apache Oltu</t>
  </si>
  <si>
    <t>Amber</t>
  </si>
  <si>
    <t>amber</t>
  </si>
  <si>
    <t>Shindig</t>
  </si>
  <si>
    <t>2010-05-09</t>
  </si>
  <si>
    <t>2013-01-16</t>
  </si>
  <si>
    <t>jfclere</t>
  </si>
  <si>
    <t>Jean-Frederic Clere</t>
  </si>
  <si>
    <t>gianugo</t>
  </si>
  <si>
    <t>Gianugo Rabellino</t>
  </si>
  <si>
    <t>djencks</t>
  </si>
  <si>
    <t>David Jencks</t>
  </si>
  <si>
    <t>rfeng</t>
  </si>
  <si>
    <t>Raymond Feng</t>
  </si>
  <si>
    <t>Oltu</t>
  </si>
  <si>
    <t>http://oltu.apache.org</t>
  </si>
  <si>
    <t>oltu</t>
  </si>
  <si>
    <t>Annotator provides annotation enabling code for browsers, servers, and humans.</t>
  </si>
  <si>
    <t>Annotator</t>
  </si>
  <si>
    <t>annotator</t>
  </si>
  <si>
    <t>2016-08-30</t>
  </si>
  <si>
    <t>https://github.com/apache/incubator-Annotator</t>
  </si>
  <si>
    <t>{"TypeScript": 173740, "JavaScript": 16690, "HTML": 4502, "Makefile": 2705, "CSS": 1558}</t>
  </si>
  <si>
    <t>TypeScript</t>
  </si>
  <si>
    <t>niq</t>
  </si>
  <si>
    <t>Nick Kew</t>
  </si>
  <si>
    <t>tommaso</t>
  </si>
  <si>
    <t>Tommaso Teofili</t>
  </si>
  <si>
    <t>bigbluehat</t>
  </si>
  <si>
    <t>Benjamin Young</t>
  </si>
  <si>
    <t>1</t>
  </si>
  <si>
    <t>humbedooh</t>
  </si>
  <si>
    <t>Daniel Gruno</t>
  </si>
  <si>
    <t>Anything To Triples (any23) is a library, a web service and a command line tool that extracts structured data in RDF format from a variety of Web documents.</t>
  </si>
  <si>
    <t>Any23</t>
  </si>
  <si>
    <t>any23</t>
  </si>
  <si>
    <t>Tika</t>
  </si>
  <si>
    <t>2011-10-01</t>
  </si>
  <si>
    <t>2012-08-28</t>
  </si>
  <si>
    <t>https://github.com/apache/Any23</t>
  </si>
  <si>
    <t>{"HTML": 3003442, "Java": 2022788, "XSLT": 38313, "Shell": 1087}</t>
  </si>
  <si>
    <t>HTML</t>
  </si>
  <si>
    <t>pramirez</t>
  </si>
  <si>
    <t>Paul Ramirez</t>
  </si>
  <si>
    <t>simonetripodi</t>
  </si>
  <si>
    <t>Simone Tripodi</t>
  </si>
  <si>
    <t>Apex is an enterprise grade native YARN big data-in-motion platform that unifies stream processing as well as batch processing.</t>
  </si>
  <si>
    <t>Apex</t>
  </si>
  <si>
    <t>apex</t>
  </si>
  <si>
    <t>2015-08-17</t>
  </si>
  <si>
    <t>2016-04-20</t>
  </si>
  <si>
    <t>https://github.com/apache/Apex-core</t>
  </si>
  <si>
    <t>{"Java": 3712681, "Shell": 10082, "XSLT": 1758, "Dockerfile": 1073, "HTML": 843}</t>
  </si>
  <si>
    <t>cnauroth</t>
  </si>
  <si>
    <t>Chris Nauroth</t>
  </si>
  <si>
    <t>gates</t>
  </si>
  <si>
    <t>Alan Gates</t>
  </si>
  <si>
    <t>tdunning</t>
  </si>
  <si>
    <t>Ted Dunning</t>
  </si>
  <si>
    <t>jmclean</t>
  </si>
  <si>
    <t>Justin Mclean</t>
  </si>
  <si>
    <t>ptgoetz</t>
  </si>
  <si>
    <t>P. Taylor Goetz</t>
  </si>
  <si>
    <t>APISIX is a cloud-native microservices API gateway, delivering the ultimate performance, security,open source and scalable platform for all your APIs and microservices.</t>
  </si>
  <si>
    <t>APISIX</t>
  </si>
  <si>
    <t>apisix</t>
  </si>
  <si>
    <t>2019-10-17</t>
  </si>
  <si>
    <t>2020-07-15</t>
  </si>
  <si>
    <t>https://github.com/apache/APISIX</t>
  </si>
  <si>
    <t>{"Lua": 934557, "Shell": 130973, "Perl": 23470, "Python": 15691, "Go": 12818, "Makefile": 9405, "Java": 5827, "HTML": 1347}</t>
  </si>
  <si>
    <t>Lua</t>
  </si>
  <si>
    <t>ningjiang</t>
  </si>
  <si>
    <t>Willem Ning Jiang</t>
  </si>
  <si>
    <t>A robust implementation of the OASIS WS-ResourceFramework (WSRF) family of specifications</t>
  </si>
  <si>
    <t>Apollo</t>
  </si>
  <si>
    <t>apollo</t>
  </si>
  <si>
    <t>Web Services</t>
  </si>
  <si>
    <t>2004-11-08</t>
  </si>
  <si>
    <t>2005-06-03</t>
  </si>
  <si>
    <t>dims</t>
  </si>
  <si>
    <t>Davanum Srinivas</t>
  </si>
  <si>
    <t>ARIA TOSCA project offers an easily consumable Software Development Kit(SDK) and a Command Line Interface(CLI) to implement TOSCA(Topology and Orchestration Specification of Cloud Applications) based solutions.</t>
  </si>
  <si>
    <t>AriaTosca</t>
  </si>
  <si>
    <t>ariatosca</t>
  </si>
  <si>
    <t>2016-08-27</t>
  </si>
  <si>
    <t>2018-07-01</t>
  </si>
  <si>
    <t>https://github.com/apache/incubator-AriaTosca</t>
  </si>
  <si>
    <t>{"Python": 2044297, "Shell": 10904, "Makefile": 2374}</t>
  </si>
  <si>
    <t>smarthi</t>
  </si>
  <si>
    <t>Suneel Marthi</t>
  </si>
  <si>
    <t>johndament</t>
  </si>
  <si>
    <t>John D. Ament</t>
  </si>
  <si>
    <t>The Aries project will deliver a set of pluggable Java components enabling an enterprise OSGi application programming model.</t>
  </si>
  <si>
    <t>Aries</t>
  </si>
  <si>
    <t>aries</t>
  </si>
  <si>
    <t>2009-09-22</t>
  </si>
  <si>
    <t>2010-12-15</t>
  </si>
  <si>
    <t>https://github.com/apache/Aries</t>
  </si>
  <si>
    <t>{"Java": 9217764, "JavaScript": 189672, "HTML": 83923, "CSS": 32833, "Groovy": 13115, "Shell": 7323, "Roff": 2344, "Batchfile": 488}</t>
  </si>
  <si>
    <t>gnodet</t>
  </si>
  <si>
    <t>Guillaume Nodet</t>
  </si>
  <si>
    <t>kevan</t>
  </si>
  <si>
    <t>Kevan Miller</t>
  </si>
  <si>
    <t>Apache AsterixDB is a scalable big data management system (BDMS) that provides storage, management, and query capabilities for large collections of semi-structured data.</t>
  </si>
  <si>
    <t>AsterixDB</t>
  </si>
  <si>
    <t>asterixdb</t>
  </si>
  <si>
    <t>2015-02-28</t>
  </si>
  <si>
    <t>https://github.com/apache/AsterixDB</t>
  </si>
  <si>
    <t>{"Java": 26891726, "Python": 282269, "Shell": 233660, "TypeScript": 203555, "JavaScript": 202793, "HTML": 158441, "FreeMarker": 49128, "Batchfile": 47025, "Smarty": 31412, "SCSS": 24166, "CSS": 9615, "TeX": 1848, "Dockerfile": 1667, "Scheme": 1105, "Crystal": 453}</t>
  </si>
  <si>
    <t>hsaputra</t>
  </si>
  <si>
    <t>Henry Saputra</t>
  </si>
  <si>
    <t>jochen</t>
  </si>
  <si>
    <t>Jochen Wiedmann</t>
  </si>
  <si>
    <t>Apache Atlas is a scalable and extensible set of core foundational governance services that enables enterprises to effectively and efficiently meet their compliance requirements within Hadoop and allows integration with the complete enterprise data ecosystem</t>
  </si>
  <si>
    <t>Atlas</t>
  </si>
  <si>
    <t>atlas</t>
  </si>
  <si>
    <t>2015-05-05</t>
  </si>
  <si>
    <t>2017-06-21</t>
  </si>
  <si>
    <t>https://github.com/apache/Atlas</t>
  </si>
  <si>
    <t>{"Java": 9061908, "JavaScript": 3089644, "Python": 452273, "HTML": 400036, "SCSS": 274066, "Shell": 119165, "CSS": 14668, "Smarty": 13428, "XSLT": 8466, "ANTLR": 6201, "Dockerfile": 2202, "Makefile": 1158}</t>
  </si>
  <si>
    <t>jitendra</t>
  </si>
  <si>
    <t>Jitendra Nath Pandey</t>
  </si>
  <si>
    <t>vinodkv</t>
  </si>
  <si>
    <t>Vinod Kumar Vavilapalli</t>
  </si>
  <si>
    <t>Aurora is a service scheduler used to schedule jobs onto Apache Mesos.</t>
  </si>
  <si>
    <t>Aurora</t>
  </si>
  <si>
    <t>aurora</t>
  </si>
  <si>
    <t>2013-10-01</t>
  </si>
  <si>
    <t>2015-03-18</t>
  </si>
  <si>
    <t>https://github.com/apache/Aurora</t>
  </si>
  <si>
    <t>{"Java": 3566317, "Python": 1578747, "JavaScript": 215916, "Shell": 91180, "Thrift": 58591, "Starlark": 43680, "Smarty": 25233, "CSS": 24231, "HTML": 13576, "Groovy": 7847, "Ruby": 4315, "Smalltalk": 79}</t>
  </si>
  <si>
    <t>jfarrell</t>
  </si>
  <si>
    <t>Jake Farrell</t>
  </si>
  <si>
    <t>benh</t>
  </si>
  <si>
    <t>Benjamin Hindman</t>
  </si>
  <si>
    <t>AWF is a non-blocking, asynchronous, event driven high performance web framework running on the JVM.
            (Note: originally known as Deft, renamed to AWF on 2012-02-15)</t>
  </si>
  <si>
    <t>AWF</t>
  </si>
  <si>
    <t>awf</t>
  </si>
  <si>
    <t>2011-07-08</t>
  </si>
  <si>
    <t>2012-09-16</t>
  </si>
  <si>
    <t>https://svn.apache.org/repos/asf/incubator/awf</t>
  </si>
  <si>
    <t>elecharny</t>
  </si>
  <si>
    <t>Emmanuel Lecharny</t>
  </si>
  <si>
    <t>mnour</t>
  </si>
  <si>
    <t>Mohammad Nour El-Din</t>
  </si>
  <si>
    <t>struberg</t>
  </si>
  <si>
    <t>Mark Struberg</t>
  </si>
  <si>
    <t>deft</t>
  </si>
  <si>
    <t>Retired for lack of activity</t>
  </si>
  <si>
    <t>Relational database engine written in Java.</t>
  </si>
  <si>
    <t>Axion</t>
  </si>
  <si>
    <t>axion</t>
  </si>
  <si>
    <t>DB</t>
  </si>
  <si>
    <t>2003-12-19</t>
  </si>
  <si>
    <t>2006-01-23</t>
  </si>
  <si>
    <t>morgand</t>
  </si>
  <si>
    <t>Morgan Delagrange</t>
  </si>
  <si>
    <t>http://axion.tigris.org/</t>
  </si>
  <si>
    <t>Project remains at Axion Tigris.org</t>
  </si>
  <si>
    <t>BatchEE projects aims to provide a JBatch implementation (aka JSR352)
            and a set of useful extensions for this specification.</t>
  </si>
  <si>
    <t>BatchEE</t>
  </si>
  <si>
    <t>batchee</t>
  </si>
  <si>
    <t>2013-10-03</t>
  </si>
  <si>
    <t>2019-12-10</t>
  </si>
  <si>
    <t>https://github.com/apache/incubator-BatchEE</t>
  </si>
  <si>
    <t>{"Java": 1998093, "Shell": 3207, "JavaScript": 2075}</t>
  </si>
  <si>
    <t>fixme</t>
  </si>
  <si>
    <t>FIXME</t>
  </si>
  <si>
    <t>https://geronimo.apache.org/batchee/</t>
  </si>
  <si>
    <t>Batchee became part of the Geronimo project</t>
  </si>
  <si>
    <t>Apache Beam is an open source, unified model and set of language-specific SDKs for defining and executing data processing workflows, and also data ingestion and integration flows, supporting Enterprise Integration Patterns (EIPs) and Domain Specific Languages (DSLs). Dataflow pipelines simplify the mechanics of large-scale batch and streaming data processing and can run on a number of runtimes like Apache Flink, Apache Spark, and Google Cloud Dataflow (a cloud service). Beam also brings DSL in different languages, allowing users to easily implement their data integration processes.</t>
  </si>
  <si>
    <t>Beam</t>
  </si>
  <si>
    <t>beam</t>
  </si>
  <si>
    <t>2016-02-01</t>
  </si>
  <si>
    <t>2016-12-21</t>
  </si>
  <si>
    <t>https://github.com/apache/Beam</t>
  </si>
  <si>
    <t>{"Java": 35863524, "Python": 8950648, "Go": 3592258, "Groovy": 803595, "Shell": 302944, "Kotlin": 187550, "HTML": 162568, "SCSS": 87312, "TypeScript": 80747, "JavaScript": 38326, "Jupyter Notebook": 36155, "Dockerfile": 27992, "Sass": 18084, "FreeMarker": 7975, "CSS": 4957, "C": 3869, "Thrift": 3260, "Lua": 1916, "ANTLR": 1598}</t>
  </si>
  <si>
    <t>venkatesh</t>
  </si>
  <si>
    <t>Venkatesh Seetharam</t>
  </si>
  <si>
    <t>Bertrand Delacretaz</t>
  </si>
  <si>
    <t>The Bean Validation project will create an implementation of Bean Validation as defined by the Java EE specifications.</t>
  </si>
  <si>
    <t>Bean Validation</t>
  </si>
  <si>
    <t>beanvalidation</t>
  </si>
  <si>
    <t>2010-03-01</t>
  </si>
  <si>
    <t>2012-02-15</t>
  </si>
  <si>
    <t>lresende</t>
  </si>
  <si>
    <t>Luciano Resende</t>
  </si>
  <si>
    <t>niallp</t>
  </si>
  <si>
    <t>Niall Pemberton</t>
  </si>
  <si>
    <t>matzew</t>
  </si>
  <si>
    <t>Matthias Wessendorf</t>
  </si>
  <si>
    <t>BVal</t>
  </si>
  <si>
    <t>https://bval.apache.org/</t>
  </si>
  <si>
    <t>Graduated as Apache BVal</t>
  </si>
  <si>
    <t>bval</t>
  </si>
  <si>
    <t>Extensible Java application framework with an integrated metadata-driven programming model for web services, web applications, and resource access</t>
  </si>
  <si>
    <t>Beehive</t>
  </si>
  <si>
    <t>beehive</t>
  </si>
  <si>
    <t>2004-05-21</t>
  </si>
  <si>
    <t>2005-07-18</t>
  </si>
  <si>
    <t>https://svn.apache.org/repos/asf/beehive</t>
  </si>
  <si>
    <t>craigmcc</t>
  </si>
  <si>
    <t>Craig McClanahan</t>
  </si>
  <si>
    <t>Bigtop is a project for the development of packaging and tests of the Hadoop ecosystem.</t>
  </si>
  <si>
    <t>Bigtop</t>
  </si>
  <si>
    <t>bigtop</t>
  </si>
  <si>
    <t>2011-06-20</t>
  </si>
  <si>
    <t>https://github.com/apache/Bigtop</t>
  </si>
  <si>
    <t>{"Groovy": 590895, "Java": 556305, "Python": 522382, "Shell": 511047, "Puppet": 167006, "Scala": 85334, "Makefile": 43228, "Roff": 33635, "HTML": 25691, "Jinja": 20587, "Ruby": 13144, "CSS": 4822, "PigLatin": 3196, "Dockerfile": 2684, "HiveQL": 1658, "XSLT": 1323, "CodeQL": 129}</t>
  </si>
  <si>
    <t>Groovy</t>
  </si>
  <si>
    <t>phunt</t>
  </si>
  <si>
    <t>Patrick Hunt</t>
  </si>
  <si>
    <t>tomwhite</t>
  </si>
  <si>
    <t>Tom White</t>
  </si>
  <si>
    <t>stevel</t>
  </si>
  <si>
    <t>Steve Loughran</t>
  </si>
  <si>
    <t>Bloodhound is a software development collaboration tool, including issue tracking, wiki and repository browsing.</t>
  </si>
  <si>
    <t>Bloodhound</t>
  </si>
  <si>
    <t>bloodhound</t>
  </si>
  <si>
    <t>2011-12-23</t>
  </si>
  <si>
    <t>2013-03-20</t>
  </si>
  <si>
    <t>https://github.com/apache/Bloodhound</t>
  </si>
  <si>
    <t>{"Python": 4270544, "HTML": 810359, "CSS": 120348, "JavaScript": 106594, "Makefile": 16471, "SaltStack": 13073, "Shell": 8486, "Batchfile": 2637}</t>
  </si>
  <si>
    <t>hwright</t>
  </si>
  <si>
    <t>Hyrum Wright</t>
  </si>
  <si>
    <t>brane</t>
  </si>
  <si>
    <t>Branko Čibej</t>
  </si>
  <si>
    <t>BlueMarlin will develop a web service to add intelligence functionality to a plain ad system.</t>
  </si>
  <si>
    <t>BlueMarlin</t>
  </si>
  <si>
    <t>bluemarlin</t>
  </si>
  <si>
    <t>2020-06-09</t>
  </si>
  <si>
    <t>https://github.com/apache/incubator-BlueMarlin</t>
  </si>
  <si>
    <t>{"Python": 1033683, "Java": 573343, "Shell": 10337}</t>
  </si>
  <si>
    <t>clr</t>
  </si>
  <si>
    <t>Craig Russell</t>
  </si>
  <si>
    <t>wave</t>
  </si>
  <si>
    <t>Dave Fisher</t>
  </si>
  <si>
    <t>junping_du</t>
  </si>
  <si>
    <t>Junping Du</t>
  </si>
  <si>
    <t>umamahesh</t>
  </si>
  <si>
    <t>Uma Maheswara Rao G</t>
  </si>
  <si>
    <t>Blur is a search platform capable of searching massive amounts of data
            in a cloud computing environment.</t>
  </si>
  <si>
    <t>Blur</t>
  </si>
  <si>
    <t>blur</t>
  </si>
  <si>
    <t>2012-07-24</t>
  </si>
  <si>
    <t>2017-06-22</t>
  </si>
  <si>
    <t>https://github.com/apache/incubator-retired-Blur</t>
  </si>
  <si>
    <t>{"Java": 4412488, "JavaScript": 860369, "Perl": 491178, "HTML": 151138, "Shell": 63729, "CSS": 53896, "Thrift": 41744}</t>
  </si>
  <si>
    <t>cutting</t>
  </si>
  <si>
    <t>Doug Cutting</t>
  </si>
  <si>
    <t>twilliams</t>
  </si>
  <si>
    <t>Tim Williams</t>
  </si>
  <si>
    <t>Retired</t>
  </si>
  <si>
    <t>Distance learning collaboration tool</t>
  </si>
  <si>
    <t>Bluesky</t>
  </si>
  <si>
    <t>bluesky</t>
  </si>
  <si>
    <t>2008-01-12</t>
  </si>
  <si>
    <t>2011-07-05</t>
  </si>
  <si>
    <t>stoddard</t>
  </si>
  <si>
    <t>Bill Stoddard</t>
  </si>
  <si>
    <t>farra</t>
  </si>
  <si>
    <t>J. Aaron Farr</t>
  </si>
  <si>
    <t>Brooklyn is a framework for modelling, monitoring, and managing applications
            through autonomic blueprints.</t>
  </si>
  <si>
    <t>Brooklyn</t>
  </si>
  <si>
    <t>brooklyn</t>
  </si>
  <si>
    <t>2014-05-01</t>
  </si>
  <si>
    <t>2015-11-18</t>
  </si>
  <si>
    <t>https://github.com/apache/Brooklyn</t>
  </si>
  <si>
    <t>{"Dockerfile": 2253}</t>
  </si>
  <si>
    <t>Dockerfile</t>
  </si>
  <si>
    <t>hogstrom</t>
  </si>
  <si>
    <t>Matt Hogstrom</t>
  </si>
  <si>
    <t>akarasulu</t>
  </si>
  <si>
    <t>Alex Karasulu</t>
  </si>
  <si>
    <t>ke4qqq</t>
  </si>
  <si>
    <t>David Nalley</t>
  </si>
  <si>
    <t>chipchilders</t>
  </si>
  <si>
    <t>Chip Childers</t>
  </si>
  <si>
    <t>marrs</t>
  </si>
  <si>
    <t>Marcel Offermans</t>
  </si>
  <si>
    <t>asavu</t>
  </si>
  <si>
    <t>Andrei Savu</t>
  </si>
  <si>
    <t>jzb</t>
  </si>
  <si>
    <t>Joe Brockmeier</t>
  </si>
  <si>
    <t>brpc is an industrial-grade RPC framework for building reliable and high-performance services.</t>
  </si>
  <si>
    <t>brpc</t>
  </si>
  <si>
    <t>2018-11-13</t>
  </si>
  <si>
    <t>https://github.com/apache/brpc</t>
  </si>
  <si>
    <t>{"C++": 9536370, "Perl": 149499, "CMake": 147700, "C": 61962, "Makefile": 60964, "Objective-C++": 32018, "Shell": 28511, "Starlark": 28352, "Objective-C": 21629, "Python": 11316, "Dockerfile": 1474, "Thrift": 297}</t>
  </si>
  <si>
    <t>C++</t>
  </si>
  <si>
    <t>kmcgrail</t>
  </si>
  <si>
    <t>Kevin A. McGrail</t>
  </si>
  <si>
    <t>panjuan</t>
  </si>
  <si>
    <t>Juan Pan</t>
  </si>
  <si>
    <t>Buildr is a simple and intuitive build system for Java projects written in Ruby.</t>
  </si>
  <si>
    <t>Buildr</t>
  </si>
  <si>
    <t>buildr</t>
  </si>
  <si>
    <t>2007-11-01</t>
  </si>
  <si>
    <t>2009-02-23</t>
  </si>
  <si>
    <t>https://github.com/apache/Buildr</t>
  </si>
  <si>
    <t>{"Ruby": 1675767, "Java": 26103, "XSLT": 22970, "Shell": 1252, "Batchfile": 875, "HTML": 188}</t>
  </si>
  <si>
    <t>Ruby</t>
  </si>
  <si>
    <t>mriou</t>
  </si>
  <si>
    <t>Matthieu Riou</t>
  </si>
  <si>
    <t>yoavs</t>
  </si>
  <si>
    <t>Yoav Shapira</t>
  </si>
  <si>
    <t>Calcite is a highly customizable engine for parsing and planning queries on data in a wide variety of formats. It allows database-like access, and in particular a SQL interface and advanced query optimization, for data not residing in a traditional database. (Renamed from Optiq on 2014-09-30.)</t>
  </si>
  <si>
    <t>Calcite</t>
  </si>
  <si>
    <t>calcite</t>
  </si>
  <si>
    <t>2014-05-19</t>
  </si>
  <si>
    <t>2015-10-22</t>
  </si>
  <si>
    <t>https://github.com/apache/Calcite</t>
  </si>
  <si>
    <t>{"Java": 20467287, "Kotlin": 141126, "SCSS": 36583, "HTML": 28194, "FreeMarker": 19741, "Shell": 8012, "Batchfile": 4392, "Ruby": 1807, "Python": 1610, "PigLatin": 1419}</t>
  </si>
  <si>
    <t>stevenn</t>
  </si>
  <si>
    <t>Steven Noels</t>
  </si>
  <si>
    <t>hashutosh</t>
  </si>
  <si>
    <t>Ashutosh Chauhan</t>
  </si>
  <si>
    <t>optiq</t>
  </si>
  <si>
    <t>Apache CarbonData is a new Apache Hadoop native file format for faster interactive query using advanced columnar storage, index, compression and encoding techniques to improve computing efficiency, in turn it will help speedup queries an order of magnitude faster over PetaBytes of data.</t>
  </si>
  <si>
    <t>CarbonData</t>
  </si>
  <si>
    <t>carbondata</t>
  </si>
  <si>
    <t>2016-06-02</t>
  </si>
  <si>
    <t>2017-04-19</t>
  </si>
  <si>
    <t>https://github.com/apache/CarbonData</t>
  </si>
  <si>
    <t>{"Scala": 11674233, "Java": 7772683, "Python": 368778, "C++": 110888, "Thrift": 23385, "ANTLR": 16022, "Shell": 7259, "Batchfile": 1639, "CMake": 1555, "C#": 86}</t>
  </si>
  <si>
    <t>Scala</t>
  </si>
  <si>
    <t>Cassandra</t>
  </si>
  <si>
    <t>cassandra</t>
  </si>
  <si>
    <t>2009-01-01</t>
  </si>
  <si>
    <t>2010-02-17</t>
  </si>
  <si>
    <t>https://github.com/apache/Cassandra</t>
  </si>
  <si>
    <t>{"Java": 26739699, "Python": 535854, "HTML": 265026, "Shell": 109087, "GAP": 88704, "Lex": 10152, "AMPL": 801}</t>
  </si>
  <si>
    <t>antelder</t>
  </si>
  <si>
    <t>Anthony Elder</t>
  </si>
  <si>
    <t>brianm</t>
  </si>
  <si>
    <t>Brian McCallister</t>
  </si>
  <si>
    <t>CMDA provides web services for multi-aspect physics-based and phenomenon-oriented climate model performance evaluation and diagnosis through the comprehensive and synergistic use of multiple observational data, reanalysis data, and model outputs.</t>
  </si>
  <si>
    <t>Climate Model Diagnostic Analyzer</t>
  </si>
  <si>
    <t>cmda</t>
  </si>
  <si>
    <t>2015-05-08</t>
  </si>
  <si>
    <t>2017-02-05</t>
  </si>
  <si>
    <t>jcarman</t>
  </si>
  <si>
    <t>James W. Carman</t>
  </si>
  <si>
    <t>joyce</t>
  </si>
  <si>
    <t>Michael James Joyce</t>
  </si>
  <si>
    <t>whitehall</t>
  </si>
  <si>
    <t>Kim Whitehall</t>
  </si>
  <si>
    <t>Retired for lack of on list activity and primary development being outside the ASF</t>
  </si>
  <si>
    <t>Apache Concerted is a Do-It-Yourself toolkit for building in-memory data engines.</t>
  </si>
  <si>
    <t>Concerted</t>
  </si>
  <si>
    <t>concerted</t>
  </si>
  <si>
    <t>2015-10-14</t>
  </si>
  <si>
    <t>2016-04-25</t>
  </si>
  <si>
    <t>https://github.com/apache/incubator-retired-Concerted</t>
  </si>
  <si>
    <t>{"C++": 66995, "C": 4439, "Makefile": 1992}</t>
  </si>
  <si>
    <t>daijy</t>
  </si>
  <si>
    <t>Daniel Dai</t>
  </si>
  <si>
    <t>rvs</t>
  </si>
  <si>
    <t>Roman Shaposhnik</t>
  </si>
  <si>
    <t>jhyde</t>
  </si>
  <si>
    <t>Julian Hyde</t>
  </si>
  <si>
    <t>larsh</t>
  </si>
  <si>
    <t>Lars Hofhansl</t>
  </si>
  <si>
    <t>Apache Cordova is a platform for building native mobile applications using HTML, CSS and JavaScript (formerly Phonegap). The project entered incubation as Callback, but decided to change its name to Cordova on 2011-11-28.</t>
  </si>
  <si>
    <t>Cordova</t>
  </si>
  <si>
    <t>cordova</t>
  </si>
  <si>
    <t>2011-10-15</t>
  </si>
  <si>
    <t>2012-10-17</t>
  </si>
  <si>
    <t>{}</t>
  </si>
  <si>
    <t>jukka</t>
  </si>
  <si>
    <t>Jukka Zitting</t>
  </si>
  <si>
    <t>asavory</t>
  </si>
  <si>
    <t>Andrew Savory</t>
  </si>
  <si>
    <t>callback</t>
  </si>
  <si>
    <t>Robust Persistence</t>
  </si>
  <si>
    <t>Cayenne</t>
  </si>
  <si>
    <t>cayenne</t>
  </si>
  <si>
    <t>2006-03-09</t>
  </si>
  <si>
    <t>2006-12-20</t>
  </si>
  <si>
    <t>https://github.com/apache/Cayenne</t>
  </si>
  <si>
    <t>{"Java": 17051839, "HTML": 29208, "Shell": 5712, "PLpgSQL": 1082}</t>
  </si>
  <si>
    <t>jta</t>
  </si>
  <si>
    <t>Jean T. Anderson</t>
  </si>
  <si>
    <t>bdudney</t>
  </si>
  <si>
    <t>Bill Dudney</t>
  </si>
  <si>
    <t>Celix is an OSGi like implementation in C with a distinct focus on interoperability between Java and C.</t>
  </si>
  <si>
    <t>Celix</t>
  </si>
  <si>
    <t>celix</t>
  </si>
  <si>
    <t>2010-11-02</t>
  </si>
  <si>
    <t>2014-07-16</t>
  </si>
  <si>
    <t>https://github.com/apache/Celix</t>
  </si>
  <si>
    <t>{"C": 5063002, "C++": 1407382, "CMake": 441501, "JavaScript": 27661, "Shell": 12013, "HTML": 3361}</t>
  </si>
  <si>
    <t>pauls</t>
  </si>
  <si>
    <t>Karl Pauls</t>
  </si>
  <si>
    <t>Chemistry</t>
  </si>
  <si>
    <t>chemistry</t>
  </si>
  <si>
    <t>2009-04-30</t>
  </si>
  <si>
    <t>2010-02-16</t>
  </si>
  <si>
    <t>https://github.com/apache/Chemistry</t>
  </si>
  <si>
    <t>fmeschbe</t>
  </si>
  <si>
    <t>Felix Meschberger</t>
  </si>
  <si>
    <t>Chukwa is a log collection and analysis framework for Apache Hadoop clusters.</t>
  </si>
  <si>
    <t>Chukwa</t>
  </si>
  <si>
    <t>chukwa</t>
  </si>
  <si>
    <t>2010-07-14</t>
  </si>
  <si>
    <t>2013-09-27</t>
  </si>
  <si>
    <t>https://github.com/apache/Chukwa</t>
  </si>
  <si>
    <t>{"Java": 2260189, "JavaScript": 998101, "CSS": 148926, "Shell": 106866, "HTML": 83944, "PigLatin": 46207, "XSLT": 31963, "Perl": 9633, "Dockerfile": 7974, "Smarty": 236}</t>
  </si>
  <si>
    <t>an OSGi-based modular application and set of components (bundles) for building RESTFul Semantic Web applications and services.</t>
  </si>
  <si>
    <t>Clerezza</t>
  </si>
  <si>
    <t>clerezza</t>
  </si>
  <si>
    <t>2009-11-27</t>
  </si>
  <si>
    <t>2013-02-20</t>
  </si>
  <si>
    <t>https://github.com/apache/Clerezza</t>
  </si>
  <si>
    <t>{"Java": 1018158, "Scala": 41683, "HTML": 1994}</t>
  </si>
  <si>
    <t>reinhard</t>
  </si>
  <si>
    <t>Reinhard Poetz</t>
  </si>
  <si>
    <t>Component based Java Web Framework</t>
  </si>
  <si>
    <t>Click</t>
  </si>
  <si>
    <t>click</t>
  </si>
  <si>
    <t>2008-07-21</t>
  </si>
  <si>
    <t>2009-11-18</t>
  </si>
  <si>
    <t>https://github.com/apache/Click</t>
  </si>
  <si>
    <t>{"Java": 3217912, "JavaScript": 189786, "HTML": 57155, "CSS": 45942}</t>
  </si>
  <si>
    <t>henning</t>
  </si>
  <si>
    <t>Henning Schmiedehausen</t>
  </si>
  <si>
    <t>husted</t>
  </si>
  <si>
    <t>Ted Husted</t>
  </si>
  <si>
    <t>wglass</t>
  </si>
  <si>
    <t>Will Glass-Husain</t>
  </si>
  <si>
    <t>aadamchik</t>
  </si>
  <si>
    <t>Andrus Adamchik</t>
  </si>
  <si>
    <t>CloudStack is an IaaS (“Infrastracture as a Service”) cloud orchestration platform.</t>
  </si>
  <si>
    <t>CloudStack</t>
  </si>
  <si>
    <t>cloudstack</t>
  </si>
  <si>
    <t>2012-04-16</t>
  </si>
  <si>
    <t>https://github.com/apache/CloudStack</t>
  </si>
  <si>
    <t>{"Java": 39469606, "Python": 13122322, "C#": 2356211, "Vue": 2080244, "JavaScript": 1003369, "Shell": 750751, "Groovy": 146420, "XSLT": 57859, "HTML": 53471, "CSS": 42591, "Less": 28357, "Ruby": 22732, "Batchfile": 9979, "FreeMarker": 4887, "Dockerfile": 4187, "Makefile": 871}</t>
  </si>
  <si>
    <t>dkulp</t>
  </si>
  <si>
    <t>J. Daniel Kulp</t>
  </si>
  <si>
    <t>brett</t>
  </si>
  <si>
    <t>Brett Porter</t>
  </si>
  <si>
    <t>Commons RDF is a set of interfaces and classes for RDF 1.1 concepts and behaviours.  The commons-rdf-api module defines interfaces and testing harness.  The commons-rdf-simple module provides a basic reference implementation to exercise the test harness and clarify API contracts.</t>
  </si>
  <si>
    <t>CommonsRDF</t>
  </si>
  <si>
    <t>commonsrdf</t>
  </si>
  <si>
    <t>2015-03-06</t>
  </si>
  <si>
    <t>2016-11-28</t>
  </si>
  <si>
    <t>https://github.com/apache/incubator-CommonsRDF</t>
  </si>
  <si>
    <t>{"Java": 733929}</t>
  </si>
  <si>
    <t>John D Ament</t>
  </si>
  <si>
    <t>ggregory</t>
  </si>
  <si>
    <t>Gary Gregory</t>
  </si>
  <si>
    <t>lewismc</t>
  </si>
  <si>
    <t>Lewis John McGibbney</t>
  </si>
  <si>
    <t>Commons RDF</t>
  </si>
  <si>
    <t>https://commons.apache.org/rdf</t>
  </si>
  <si>
    <t>Embeddable IoC container</t>
  </si>
  <si>
    <t>Composer</t>
  </si>
  <si>
    <t>composer</t>
  </si>
  <si>
    <t>2007-10-30</t>
  </si>
  <si>
    <t>2008-05-13</t>
  </si>
  <si>
    <t>jvanzyl</t>
  </si>
  <si>
    <t>Jason Van Zyl</t>
  </si>
  <si>
    <t>proyal</t>
  </si>
  <si>
    <t>Peter Royal</t>
  </si>
  <si>
    <t>Corinthia is a toolkit/application for converting between and editing common office file formats, with an initial focus on word processing. It is designed to cater for multiple classes of platforms - desktop, web, and mobile - and relies heavily on web technologies such as HTML, CSS, and JavaScript for representing and manipulating documents. The toolkit is small, portable, and flexible, with minimal dependencies. The target audience is developers wishing to include office viewing, conversion, and editing functionality into their applications.</t>
  </si>
  <si>
    <t>Corinthia</t>
  </si>
  <si>
    <t>corinthia</t>
  </si>
  <si>
    <t>2014-12-08</t>
  </si>
  <si>
    <t>2015-11-19</t>
  </si>
  <si>
    <t>https://github.com/apache/incubator-retired-Corinthia</t>
  </si>
  <si>
    <t>{"HTML": 2330985, "C": 1472597, "JavaScript": 846018, "Objective-C": 424956, "C++": 192881, "CSS": 66484, "CMake": 37626, "Shell": 8992, "Python": 5255, "Makefile": 1393, "Perl": 677}</t>
  </si>
  <si>
    <t>jani</t>
  </si>
  <si>
    <t>Jan Iversen</t>
  </si>
  <si>
    <t>CouchDB</t>
  </si>
  <si>
    <t>couchdb</t>
  </si>
  <si>
    <t>2008-02-12</t>
  </si>
  <si>
    <t>2008-11-19</t>
  </si>
  <si>
    <t>https://github.com/apache/CouchDB</t>
  </si>
  <si>
    <t>{"Erlang": 3035475, "Elixir": 627350, "JavaScript": 427252, "Python": 224198, "C": 57957, "C++": 53721, "Shell": 34572, "Groovy": 29055, "Ruby": 23957, "Makefile": 17289, "PowerShell": 9490, "Dockerfile": 1545, "Batchfile": 743}</t>
  </si>
  <si>
    <t>Erlang</t>
  </si>
  <si>
    <t>twl</t>
  </si>
  <si>
    <t>Ted Leung</t>
  </si>
  <si>
    <t>Cotton is an Apache Mesos framework for running MySQL instances. (Formerly known as Mysos)</t>
  </si>
  <si>
    <t>Cotton</t>
  </si>
  <si>
    <t>cotton</t>
  </si>
  <si>
    <t>2015-06-01</t>
  </si>
  <si>
    <t>2015-12-01</t>
  </si>
  <si>
    <t>https://github.com/apache/incubator-retired-Cotton</t>
  </si>
  <si>
    <t>{"Python": 215665, "Shell": 10421, "HTML": 1662}</t>
  </si>
  <si>
    <t>dlester</t>
  </si>
  <si>
    <t>Dave Lester</t>
  </si>
  <si>
    <t>mysos</t>
  </si>
  <si>
    <t>Crail is a storage platform for sharing performance critical data in distributed data processing jobs at very high speed.</t>
  </si>
  <si>
    <t>Crail</t>
  </si>
  <si>
    <t>crail</t>
  </si>
  <si>
    <t>2017-11-01</t>
  </si>
  <si>
    <t>https://github.com/apache/incubator-Crail</t>
  </si>
  <si>
    <t>{"Java": 754817, "Shell": 18149, "Dockerfile": 4020}</t>
  </si>
  <si>
    <t>Crunch is a Java library for writing, testing, and running pipelines of MapReduce jobs on Apache Hadoop.</t>
  </si>
  <si>
    <t>Crunch</t>
  </si>
  <si>
    <t>crunch</t>
  </si>
  <si>
    <t>2012-05-26</t>
  </si>
  <si>
    <t>https://github.com/apache/Crunch</t>
  </si>
  <si>
    <t>{"Java": 3093715, "Scala": 249740, "Python": 9103, "Shell": 4439}</t>
  </si>
  <si>
    <t>cTAKES (clinical Text Analysis and Knowledge Extraction System) is an natural language processing tool for information extraction from electronic medical record clinical free-text.</t>
  </si>
  <si>
    <t>cTAKES</t>
  </si>
  <si>
    <t>ctakes</t>
  </si>
  <si>
    <t>2012-06-11</t>
  </si>
  <si>
    <t>https://github.com/apache/cTAKES</t>
  </si>
  <si>
    <t>{"Java": 9732341, "TSQL": 230328, "Python": 105745, "Rich Text Format": 35475, "Batchfile": 35208, "Groovy": 31107, "HTML": 28978, "Shell": 15277, "Bluespec": 14109, "PLSQL": 4701, "CSS": 2826, "Perl": 2548, "XSLT": 1909, "Dockerfile": 1473, "JavaScript": 661}</t>
  </si>
  <si>
    <t>joern</t>
  </si>
  <si>
    <t>Jörn Kottmann</t>
  </si>
  <si>
    <t>gsingers</t>
  </si>
  <si>
    <t>Grant Ingersoll</t>
  </si>
  <si>
    <t>Curator - ZooKeeper client wrapper and rich ZooKeeper framework</t>
  </si>
  <si>
    <t>Curator</t>
  </si>
  <si>
    <t>curator</t>
  </si>
  <si>
    <t>2013-03-11</t>
  </si>
  <si>
    <t>2013-09-01</t>
  </si>
  <si>
    <t>https://github.com/apache/Curator</t>
  </si>
  <si>
    <t>{"Java": 2967773, "Python": 19703, "CSS": 1264}</t>
  </si>
  <si>
    <t>enis</t>
  </si>
  <si>
    <t>Enis Söztutar</t>
  </si>
  <si>
    <t>mahadev</t>
  </si>
  <si>
    <t>Mahadev Konar</t>
  </si>
  <si>
    <t>The CXF project will create a SOA services framework by merges the ObjectWeb Celtix project and the Codehaus XFire project.</t>
  </si>
  <si>
    <t>CXF</t>
  </si>
  <si>
    <t>cxf</t>
  </si>
  <si>
    <t>2006-08-15</t>
  </si>
  <si>
    <t>2008-04-16</t>
  </si>
  <si>
    <t>https://github.com/apache/CXF</t>
  </si>
  <si>
    <t>{"Java": 39034974, "JavaScript": 104816, "XSLT": 103318, "Shell": 60112, "HTML": 53454, "Batchfile": 36090, "GAP": 20125, "Perl": 6602, "Rich Text Format": 3410, "Groovy": 3049, "Ruby": 951, "Dockerfile": 780, "CSS": 367}</t>
  </si>
  <si>
    <t>Apache Daffodil is an implementation of the Data Format Description Language (DFDL) used to convert between fixed format data and XML/JSON.</t>
  </si>
  <si>
    <t>Daffodil</t>
  </si>
  <si>
    <t>daffodil</t>
  </si>
  <si>
    <t>2017-08-27</t>
  </si>
  <si>
    <t>2021-02-17</t>
  </si>
  <si>
    <t>https://github.com/apache/Daffodil</t>
  </si>
  <si>
    <t>{"Scala": 6485625, "XSLT": 206047, "Java": 154987, "C": 136473, "Shell": 17477, "HTML": 6470, "Makefile": 2288, "Python": 1723, "Dockerfile": 1312}</t>
  </si>
  <si>
    <t>cdutz</t>
  </si>
  <si>
    <t>Christofer Dutz</t>
  </si>
  <si>
    <t>DataFu provides a collection of Hadoop MapReduce jobs and functions in higher level languages based on it to perform data analysis. It provides functions for common statistics tasks (e.g. quantiles, sampling), PageRank, stream sessionization, and set and bag operations. DataFu also provides Hadoop jobs for incremental data processing in MapReduce.</t>
  </si>
  <si>
    <t>DataFu</t>
  </si>
  <si>
    <t>datafu</t>
  </si>
  <si>
    <t>2014-01-05</t>
  </si>
  <si>
    <t>2018-02-21</t>
  </si>
  <si>
    <t>https://github.com/apache/DataFu</t>
  </si>
  <si>
    <t>{"Java": 1421804, "HTML": 99710, "Scala": 84280, "Python": 19939, "Ruby": 13897, "PigLatin": 11381, "Groovy": 10701, "XSLT": 7116, "Shell": 5820, "Less": 1596, "JavaScript": 863}</t>
  </si>
  <si>
    <t>DataSketches is an open source, high-performance library of stochastic streaming algorithms commonly called "sketches" in the data sciences. Sketches are small, stateful programs that process massive data as a stream and can provide approximate answers, with mathematical guarantees, to computationally difficult queries orders-of-magnitude faster than traditional, exact methods.</t>
  </si>
  <si>
    <t>DataSketches</t>
  </si>
  <si>
    <t>datasketches</t>
  </si>
  <si>
    <t>2019-03-30</t>
  </si>
  <si>
    <t>2020-12-16</t>
  </si>
  <si>
    <t>https://github.com/apache/DataSketches</t>
  </si>
  <si>
    <t>chenliang613</t>
  </si>
  <si>
    <t>Liang Chen</t>
  </si>
  <si>
    <t>kenn</t>
  </si>
  <si>
    <t>Kenneth Knowles</t>
  </si>
  <si>
    <t>kamaci</t>
  </si>
  <si>
    <t>Furkan Kamaci</t>
  </si>
  <si>
    <t>evansye</t>
  </si>
  <si>
    <t>Evans Ye</t>
  </si>
  <si>
    <t>Deltacloud, cloud API (REST) and abstraction framework</t>
  </si>
  <si>
    <t>Deltacloud</t>
  </si>
  <si>
    <t>deltacloud</t>
  </si>
  <si>
    <t>2010-05-19</t>
  </si>
  <si>
    <t>2011-10-26</t>
  </si>
  <si>
    <t>https://github.com/apache/Deltacloud</t>
  </si>
  <si>
    <t>{"Ruby": 1707342, "HTML": 1028043, "Java": 245425, "CSS": 181726, "Gherkin": 48968, "JavaScript": 41561, "XSLT": 15203, "Shell": 7057, "Python": 6685, "ApacheConf": 137, "Batchfile": 118}</t>
  </si>
  <si>
    <t>cctrieloff</t>
  </si>
  <si>
    <t>Carl Trielof</t>
  </si>
  <si>
    <t>DeltaSpike is a collection of JSR-299 (CDI) Extensions for building applications on the Java SE and EE platforms.</t>
  </si>
  <si>
    <t>DeltaSpike</t>
  </si>
  <si>
    <t>deltaspike</t>
  </si>
  <si>
    <t>2011-12-07</t>
  </si>
  <si>
    <t>2013-05-28</t>
  </si>
  <si>
    <t>https://github.com/apache/DeltaSpike</t>
  </si>
  <si>
    <t>{"Java": 5174250, "HTML": 111269, "JavaScript": 26667, "Shell": 4483}</t>
  </si>
  <si>
    <t>gpetracek</t>
  </si>
  <si>
    <t>Gerhard Petracek</t>
  </si>
  <si>
    <t>dblevins</t>
  </si>
  <si>
    <t>David Blevins</t>
  </si>
  <si>
    <t>mbenson</t>
  </si>
  <si>
    <t>Matt Benson</t>
  </si>
  <si>
    <t>Integrated tools for automating downloading, publishing and managing software artifacts, along with tools for manipulating their metadata.</t>
  </si>
  <si>
    <t>Depot</t>
  </si>
  <si>
    <t>depot</t>
  </si>
  <si>
    <t>2003-12-04</t>
  </si>
  <si>
    <t>2004-10-28</t>
  </si>
  <si>
    <t>nicolaken</t>
  </si>
  <si>
    <t>Nicola Ken Barozzi</t>
  </si>
  <si>
    <t>Project closed after development stalled.</t>
  </si>
  <si>
    <t>Java relational database</t>
  </si>
  <si>
    <t>Derby</t>
  </si>
  <si>
    <t>derby</t>
  </si>
  <si>
    <t>2004-08-15</t>
  </si>
  <si>
    <t>https://github.com/apache/Derby</t>
  </si>
  <si>
    <t>{"Java": 43206341, "TSQL": 2366395, "HTML": 236284, "Shell": 211693, "PLpgSQL": 150136, "PLSQL": 92914, "SQLPL": 45437, "Batchfile": 15348, "XSLT": 15231, "CSS": 13737, "sed": 6410, "Pawn": 3220, "Gnuplot": 3125, "C++": 1814}</t>
  </si>
  <si>
    <t>coar</t>
  </si>
  <si>
    <t>Ken Coar</t>
  </si>
  <si>
    <t>DB Derby</t>
  </si>
  <si>
    <t>http://db.apache.org/derby/</t>
  </si>
  <si>
    <t>Apache DeviceMap is a data repository containing device information, images and other relevant information for all sorts of mobile devices, e.g. smartphones and tablets. While the focus is initially on that data, APIs will also be created to use and manage it.</t>
  </si>
  <si>
    <t>DeviceMap</t>
  </si>
  <si>
    <t>devicemap</t>
  </si>
  <si>
    <t>2012-01-03</t>
  </si>
  <si>
    <t>2014-11-19</t>
  </si>
  <si>
    <t>https://svn.apache.org/repos/asf/devicemap</t>
  </si>
  <si>
    <t>DirectMemory's main purpose is to to act as a second level cache able to store large amounts of data without filling up the Java heap and thus avoiding long garbage collection cycles.</t>
  </si>
  <si>
    <t>DirectMemory</t>
  </si>
  <si>
    <t>directmemory</t>
  </si>
  <si>
    <t>2011-10-05</t>
  </si>
  <si>
    <t>2012-08-15</t>
  </si>
  <si>
    <t>https://github.com/apache/DirectMemory</t>
  </si>
  <si>
    <t>{"Java": 581561, "CSS": 95895, "JavaScript": 56568, "XSLT": 20798, "AspectJ": 7706, "HTML": 6878, "Shell": 2881, "Batchfile": 1030}</t>
  </si>
  <si>
    <t>sylvain</t>
  </si>
  <si>
    <t>Sylvain Wallez</t>
  </si>
  <si>
    <t>Directory projects.</t>
  </si>
  <si>
    <t>Directory</t>
  </si>
  <si>
    <t>directory</t>
  </si>
  <si>
    <t>2003-10-23</t>
  </si>
  <si>
    <t>2005-02-23</t>
  </si>
  <si>
    <t>noel</t>
  </si>
  <si>
    <t>Noel J. Bergman</t>
  </si>
  <si>
    <t>DistributedLog is a high-performance replicated log service. It offers durability, replication and strong consistency, which provides a fundamental building block for building reliable distributed systems.</t>
  </si>
  <si>
    <t>DistributedLog</t>
  </si>
  <si>
    <t>distributedlog</t>
  </si>
  <si>
    <t>2016-06-24</t>
  </si>
  <si>
    <t>2017-07-01</t>
  </si>
  <si>
    <t>https://github.com/apache/DistributedLog</t>
  </si>
  <si>
    <t>{"Java": 4214372, "Shell": 178775, "HTML": 63742, "Python": 54456, "CSS": 54016, "Ruby": 12196, "Thrift": 10580, "Makefile": 514}</t>
  </si>
  <si>
    <t>fpj</t>
  </si>
  <si>
    <t>Flavio Junqueira</t>
  </si>
  <si>
    <t>BookKeeper DistributedLog</t>
  </si>
  <si>
    <t>https://bookkeeper.apache.org/distributedlog/</t>
  </si>
  <si>
    <t>DataLab is a platform for creating self-service, exploratory data science environments in the cloud using best-of-breed data science tools.</t>
  </si>
  <si>
    <t>DataLab</t>
  </si>
  <si>
    <t>datalab</t>
  </si>
  <si>
    <t>2018-08-20</t>
  </si>
  <si>
    <t>https://github.com/apache/incubator-DataLab</t>
  </si>
  <si>
    <t>{"Python": 2670683, "Java": 2354522, "TypeScript": 508586, "HCL": 229064, "HTML": 222297, "SCSS": 129870, "Shell": 83802, "Ruby": 63682, "Smarty": 28575, "CSS": 19487, "Groovy": 17176, "Dockerfile": 7091}</t>
  </si>
  <si>
    <t>cos</t>
  </si>
  <si>
    <t>Konstantin I Boudnik</t>
  </si>
  <si>
    <t>dlab</t>
  </si>
  <si>
    <t>DolphinScheduler is a distributed ETL scheduling engine with powerful DAG visualization interface..</t>
  </si>
  <si>
    <t>DolphinScheduler</t>
  </si>
  <si>
    <t>dolphinscheduler</t>
  </si>
  <si>
    <t>2019-08-29</t>
  </si>
  <si>
    <t>2021-03-17</t>
  </si>
  <si>
    <t>https://github.com/apache/DolphinScheduler</t>
  </si>
  <si>
    <t>{"Java": 5539935, "Vue": 1129992, "Shell": 61124, "Python": 57426, "PLpgSQL": 44665, "SCSS": 35371, "Smarty": 26863, "Jinja": 13998, "Batchfile": 3147, "Dockerfile": 3113}</t>
  </si>
  <si>
    <t>wusheng</t>
  </si>
  <si>
    <t>Sheng Wu</t>
  </si>
  <si>
    <t>shaofengshi</t>
  </si>
  <si>
    <t>ShaoFeng Shi</t>
  </si>
  <si>
    <t>Furkan KAMACI</t>
  </si>
  <si>
    <t>Doris is a MPP-based interactive SQL data warehousing for reporting and analysis.</t>
  </si>
  <si>
    <t>Doris</t>
  </si>
  <si>
    <t>doris</t>
  </si>
  <si>
    <t>2018-07-18</t>
  </si>
  <si>
    <t>https://github.com/apache/incubator-Doris</t>
  </si>
  <si>
    <t>{"C++": 12907119, "Java": 12886860, "C": 536634, "Thrift": 247385, "TypeScript": 143910, "Python": 141378, "CMake": 96120, "Shell": 61715, "Scala": 59337, "Lex": 38181, "Less": 22132, "JavaScript": 19921, "Ruby": 14746, "Makefile": 6788, "CSS": 5561, "Mustache": 4979, "Dockerfile": 4770, "Yacc": 4122, "HTML": 2265, "Assembly": 1647}</t>
  </si>
  <si>
    <t>Shao Feng Shi</t>
  </si>
  <si>
    <t>wenming</t>
  </si>
  <si>
    <t>Ming Wen</t>
  </si>
  <si>
    <t>2</t>
  </si>
  <si>
    <t>Drill is a distributed system for interactive analysis of large-scale datasets, inspired by Google's Dremel.</t>
  </si>
  <si>
    <t>Drill</t>
  </si>
  <si>
    <t>drill</t>
  </si>
  <si>
    <t>2012-08-11</t>
  </si>
  <si>
    <t>https://github.com/apache/Drill</t>
  </si>
  <si>
    <t>{"Java": 32604141, "C++": 595697, "FreeMarker": 195897, "Shell": 117319, "JavaScript": 81363, "C": 31425, "CMake": 25162, "ANTLR": 22729, "CSS": 15158, "Batchfile": 7471, "Dockerfile": 7105, "Python": 5398}</t>
  </si>
  <si>
    <t>isabel</t>
  </si>
  <si>
    <t>Isabel Drost</t>
  </si>
  <si>
    <t>Droids aims to be an intelligent standalone robot framework that allows to create and extend existing droids (robots).</t>
  </si>
  <si>
    <t>Droids</t>
  </si>
  <si>
    <t>droids</t>
  </si>
  <si>
    <t>HttpComponents, Lucene</t>
  </si>
  <si>
    <t>2008-10-09</t>
  </si>
  <si>
    <t>2015-11-01</t>
  </si>
  <si>
    <t>https://svn.apache.org/repos/asf/incubator/droids</t>
  </si>
  <si>
    <t>thorsten</t>
  </si>
  <si>
    <t>Thorsten Scherler</t>
  </si>
  <si>
    <t>rfrovarp</t>
  </si>
  <si>
    <t>Richard Frovarp</t>
  </si>
  <si>
    <t>Retired from incubation.</t>
  </si>
  <si>
    <t>Druid is a high-performance, column-oriented, distributed data store.</t>
  </si>
  <si>
    <t>Druid</t>
  </si>
  <si>
    <t>druid</t>
  </si>
  <si>
    <t>2018-02-28</t>
  </si>
  <si>
    <t>2019-12-18</t>
  </si>
  <si>
    <t>https://github.com/apache/Druid</t>
  </si>
  <si>
    <t>{"Java": 34682596, "TypeScript": 1212391, "TeX": 399468, "SCSS": 109536, "Shell": 81331, "Python": 66994, "JavaScript": 58733, "R": 17002, "Dockerfile": 8100, "Stylus": 7682, "ANTLR": 5360, "CSS": 3878, "Roff": 3617, "Smarty": 3517, "HTML": 2536, "Thrift": 1003, "Makefile": 659, "PostScript": 5}</t>
  </si>
  <si>
    <t>junrao</t>
  </si>
  <si>
    <t>Jun Rao</t>
  </si>
  <si>
    <t>Dubbo is a high-performance, lightweight, java based RPC framework.</t>
  </si>
  <si>
    <t>Dubbo</t>
  </si>
  <si>
    <t>dubbo</t>
  </si>
  <si>
    <t>2018-02-16</t>
  </si>
  <si>
    <t>2019-05-15</t>
  </si>
  <si>
    <t>https://github.com/apache/Dubbo</t>
  </si>
  <si>
    <t>{"Java": 9715363, "Mustache": 29337, "Shell": 15510, "Lex": 2076, "Batchfile": 1959}</t>
  </si>
  <si>
    <t>markt</t>
  </si>
  <si>
    <t>Mark Thomas</t>
  </si>
  <si>
    <t>Apache Eagle is an open source analytics solution for identifying security and performance issues instantly on big data platforms, e.g. Apache Hadoop, Apache Spark. It analyzes data activities, yarn applications, jmx metrics, and daemon logs etc., provides state-of-the-art alert engine to identify security breach, performance issues and shows insights.</t>
  </si>
  <si>
    <t>Eagle</t>
  </si>
  <si>
    <t>eagle</t>
  </si>
  <si>
    <t>2015-10-26</t>
  </si>
  <si>
    <t>https://github.com/apache/Eagle</t>
  </si>
  <si>
    <t>{"Java": 7157892, "JavaScript": 398064, "HTML": 187180, "Shell": 88367, "Python": 23939, "CSS": 22406, "TSQL": 16030, "Scala": 10594, "ANTLR": 2884}</t>
  </si>
  <si>
    <t>amareshwari</t>
  </si>
  <si>
    <t>Amareshwari Sriramdasu</t>
  </si>
  <si>
    <t>Easyant is a build system based on Apache Ant and Apache Ivy.</t>
  </si>
  <si>
    <t>EasyAnt</t>
  </si>
  <si>
    <t>easyant</t>
  </si>
  <si>
    <t>Ant</t>
  </si>
  <si>
    <t>2011-01-31</t>
  </si>
  <si>
    <t>2013-03-12</t>
  </si>
  <si>
    <t>antoine</t>
  </si>
  <si>
    <t>Antoine Lévy-Lambert</t>
  </si>
  <si>
    <t>bodewig</t>
  </si>
  <si>
    <t>Stefan Bodewig</t>
  </si>
  <si>
    <t>http://ant.apache.org/easyant/</t>
  </si>
  <si>
    <t>ECharts is a charting and data visualization library written in JavaScript.</t>
  </si>
  <si>
    <t>ECharts</t>
  </si>
  <si>
    <t>echarts</t>
  </si>
  <si>
    <t>2018-01-18</t>
  </si>
  <si>
    <t>https://github.com/apache/ECharts</t>
  </si>
  <si>
    <t>{"TypeScript": 3831784, "JavaScript": 403999, "Smarty": 2334, "HTML": 2228}</t>
  </si>
  <si>
    <t>tedliu</t>
  </si>
  <si>
    <t>Ted Liu</t>
  </si>
  <si>
    <t>Edgent is a stream processing programming model and lightweight runtime to execute analytics at devices on the edge or at the gateway. (Formerly known as Quarks)</t>
  </si>
  <si>
    <t>Edgent</t>
  </si>
  <si>
    <t>edgent</t>
  </si>
  <si>
    <t>2016-02-29</t>
  </si>
  <si>
    <t>2019-11-20</t>
  </si>
  <si>
    <t>https://github.com/apache/incubator-retired-Edgent</t>
  </si>
  <si>
    <t>{"Java": 1891101, "JavaScript": 98985, "Shell": 56930, "HTML": 22485, "Groovy": 7123, "CSS": 4897}</t>
  </si>
  <si>
    <t>kmarsden</t>
  </si>
  <si>
    <t>Katherine Marsden</t>
  </si>
  <si>
    <t>quarks</t>
  </si>
  <si>
    <t>Data persistence component.</t>
  </si>
  <si>
    <t>Empire-db</t>
  </si>
  <si>
    <t>empire-db</t>
  </si>
  <si>
    <t>2008-07-08</t>
  </si>
  <si>
    <t>2012-01-24</t>
  </si>
  <si>
    <t>https://github.com/apache/Empire-db</t>
  </si>
  <si>
    <t>{"Java": 3089571, "HTML": 70213, "JavaScript": 33569, "Vue": 29897, "CSS": 16111, "Batchfile": 2582, "Shell": 1310}</t>
  </si>
  <si>
    <t>tfischer</t>
  </si>
  <si>
    <t>Thomas Fischer</t>
  </si>
  <si>
    <t>dashorst</t>
  </si>
  <si>
    <t>Martijn Dashorst</t>
  </si>
  <si>
    <t>Enterprise Social Messaging Experiment (ESME) is a secure and highly scalable microsharing and micromessaging platform that allows people to discover and meet one another and get controlled access to other sources of information, all in a business process context.</t>
  </si>
  <si>
    <t>ESME</t>
  </si>
  <si>
    <t>esme</t>
  </si>
  <si>
    <t>2008-12-02</t>
  </si>
  <si>
    <t>https://github.com/apache/ESME</t>
  </si>
  <si>
    <t>{"Scala": 421228, "HTML": 73623, "CSS": 39429, "JavaScript": 34601}</t>
  </si>
  <si>
    <t>Dan Kulp</t>
  </si>
  <si>
    <t>A cross-platform, language- and transport-independent framework for building and consuming network services.</t>
  </si>
  <si>
    <t>Etch</t>
  </si>
  <si>
    <t>etch</t>
  </si>
  <si>
    <t>2008-09-02</t>
  </si>
  <si>
    <t>https://github.com/apache/Etch</t>
  </si>
  <si>
    <t>{"Java": 2280830, "C#": 1349250, "Batchfile": 24443, "Vim script": 13679, "Shell": 13368, "NSIS": 12543, "HTML": 10808, "XSLT": 3464}</t>
  </si>
  <si>
    <t>yonik</t>
  </si>
  <si>
    <t>Yonik Seeley</t>
  </si>
  <si>
    <t>EventMesh is a dynamic cloud-native basic service runtime used to decouple the application and middleware layer.</t>
  </si>
  <si>
    <t>EventMesh</t>
  </si>
  <si>
    <t>eventmesh</t>
  </si>
  <si>
    <t>2021-02-18</t>
  </si>
  <si>
    <t>https://github.com/apache/EventMesh</t>
  </si>
  <si>
    <t>{"Java": 1410069, "Shell": 63166, "Dockerfile": 2220}</t>
  </si>
  <si>
    <t>fpapon</t>
  </si>
  <si>
    <t>Francois Papon</t>
  </si>
  <si>
    <t>March,April,May</t>
  </si>
  <si>
    <t>A data processing and management solution for Hadoop designed for data motion, coordination of data pipelines, lifecycle management, and data discovery.</t>
  </si>
  <si>
    <t>Falcon</t>
  </si>
  <si>
    <t>falcon</t>
  </si>
  <si>
    <t>2013-03-27</t>
  </si>
  <si>
    <t>2014-12-17</t>
  </si>
  <si>
    <t>https://github.com/apache/Falcon</t>
  </si>
  <si>
    <t>{"Java": 7588402, "JavaScript": 745526, "HTML": 224589, "CSS": 120650, "Shell": 29798, "Python": 20153, "Perl": 19690, "XSLT": 16792, "PigLatin": 4826}</t>
  </si>
  <si>
    <t>ddas</t>
  </si>
  <si>
    <t>Devaraj Das</t>
  </si>
  <si>
    <t>Implementation of the OSGi R4 specification. (Formerly known as Oscar)</t>
  </si>
  <si>
    <t>Felix</t>
  </si>
  <si>
    <t>felix</t>
  </si>
  <si>
    <t>2005-07-19</t>
  </si>
  <si>
    <t>2007-04-01</t>
  </si>
  <si>
    <t>https://github.com/apache/Felix</t>
  </si>
  <si>
    <t>Fineract is an open source system for core banking as a platform.</t>
  </si>
  <si>
    <t>Fineract</t>
  </si>
  <si>
    <t>fineract</t>
  </si>
  <si>
    <t>2015-12-15</t>
  </si>
  <si>
    <t>https://github.com/apache/Fineract</t>
  </si>
  <si>
    <t>{"Java": 21081124, "HTML": 1693332, "CSS": 14574, "Mustache": 4158, "Shell": 3252, "Perl": 3182, "Dockerfile": 1853}</t>
  </si>
  <si>
    <t>Flagon is a software tool usability testing platform</t>
  </si>
  <si>
    <t>Flagon</t>
  </si>
  <si>
    <t>flagon</t>
  </si>
  <si>
    <t>2016-07-13</t>
  </si>
  <si>
    <t>https://github.com/apache/incubator-Flagon</t>
  </si>
  <si>
    <t>{"HTML": 1517982, "JavaScript": 927188, "Less": 594198, "Shell": 24671, "Dockerfile": 23451, "CSS": 7976, "SCSS": 5331, "Ruby": 1390}</t>
  </si>
  <si>
    <t>dmeikle</t>
  </si>
  <si>
    <t>David Meikle</t>
  </si>
  <si>
    <t>tallison</t>
  </si>
  <si>
    <t>Tim Allison</t>
  </si>
  <si>
    <t>senssoft</t>
  </si>
  <si>
    <t>2019-03-29</t>
  </si>
  <si>
    <t>Senssoft is now Flagon</t>
  </si>
  <si>
    <t>Application framework for building Flash-based applications.</t>
  </si>
  <si>
    <t>Flex</t>
  </si>
  <si>
    <t>flex</t>
  </si>
  <si>
    <t>2011-12-30</t>
  </si>
  <si>
    <t>2012-12-19</t>
  </si>
  <si>
    <t>https://svn.apache.org/repos/asf/flex</t>
  </si>
  <si>
    <t>greddin</t>
  </si>
  <si>
    <t>Greg Reddin</t>
  </si>
  <si>
    <t>akpetteroe</t>
  </si>
  <si>
    <t>Anne Kathrine Petteroe</t>
  </si>
  <si>
    <t>Flink is an open source system for expressive, declarative, fast, and efficient data analysis. Stratosphere combines the scalability and programming flexibility of distributed MapReduce-like platforms with the efficiency, out-of-core execution, and query optimization capabilities found in parallel databases.  Flink was originally known as Stratosphere when it entered the Incubator.</t>
  </si>
  <si>
    <t>Flink</t>
  </si>
  <si>
    <t>flink</t>
  </si>
  <si>
    <t>2014-04-14</t>
  </si>
  <si>
    <t>https://github.com/apache/Flink</t>
  </si>
  <si>
    <t>{"Java": 82883038, "Scala": 10558621, "Python": 2371749, "Shell": 539644, "TypeScript": 288463, "GAP": 139514, "HTML": 135607, "Clojure": 93554, "FreeMarker": 86639, "HiveQL": 75580, "Less": 65918, "q": 7406, "Dockerfile": 6926, "Makefile": 5134, "Batchfile": 1863, "JavaScript": 1829, "C": 847}</t>
  </si>
  <si>
    <t>srowen</t>
  </si>
  <si>
    <t>Sean Owen</t>
  </si>
  <si>
    <t>stratosphere</t>
  </si>
  <si>
    <t>Flume is a distributed, reliable, and available system for efficiently collecting, aggregating, and moving large amounts of log data from many different sources to a centralized data store.</t>
  </si>
  <si>
    <t>Flume</t>
  </si>
  <si>
    <t>flume</t>
  </si>
  <si>
    <t>2011-06-13</t>
  </si>
  <si>
    <t>2012-06-20</t>
  </si>
  <si>
    <t>https://github.com/apache/Flume</t>
  </si>
  <si>
    <t>{"Java": 4897756, "Rich Text Format": 65517, "Shell": 23808, "PowerShell": 16467, "Python": 14046, "Thrift": 4019, "Batchfile": 936, "HTML": 865}</t>
  </si>
  <si>
    <t>niall</t>
  </si>
  <si>
    <t>Nigel Daley</t>
  </si>
  <si>
    <t>rgoers</t>
  </si>
  <si>
    <t>Ralph Goers</t>
  </si>
  <si>
    <t>Fluo is a distributed system for incrementally processing large data sets stored in Accumulo.</t>
  </si>
  <si>
    <t>Fluo</t>
  </si>
  <si>
    <t>fluo</t>
  </si>
  <si>
    <t>2016-05-17</t>
  </si>
  <si>
    <t>2017-07-19</t>
  </si>
  <si>
    <t>https://github.com/apache/Fluo</t>
  </si>
  <si>
    <t>{"Java": 1426994, "Shell": 37189, "Thrift": 990}</t>
  </si>
  <si>
    <t>billie</t>
  </si>
  <si>
    <t>Billie Rinaldi</t>
  </si>
  <si>
    <t>drew</t>
  </si>
  <si>
    <t>Drew Farris</t>
  </si>
  <si>
    <t>elserj</t>
  </si>
  <si>
    <t>Josh Elser</t>
  </si>
  <si>
    <t>FreeMarker is a template engine, i.e. a generic tool to generate text output based on templates. FreeMarker is implemented in Java as a class library for programmers.</t>
  </si>
  <si>
    <t>FreeMarker</t>
  </si>
  <si>
    <t>freemarker</t>
  </si>
  <si>
    <t>2015-07-01</t>
  </si>
  <si>
    <t>2018-03-21</t>
  </si>
  <si>
    <t>https://github.com/apache/FreeMarker</t>
  </si>
  <si>
    <t>{"Java": 5601407, "FreeMarker": 389351, "HTML": 20859}</t>
  </si>
  <si>
    <t>jacopoc</t>
  </si>
  <si>
    <t>Jacopo Cappellato</t>
  </si>
  <si>
    <t>wikier</t>
  </si>
  <si>
    <t>Sergio Fernández</t>
  </si>
  <si>
    <t>A complete FTP Server based on Mina I/O system.</t>
  </si>
  <si>
    <t>FtpServer</t>
  </si>
  <si>
    <t>ftpserver</t>
  </si>
  <si>
    <t>2003-03-29</t>
  </si>
  <si>
    <t>2007-12-18</t>
  </si>
  <si>
    <t>https://github.com/apache/FtpServer</t>
  </si>
  <si>
    <t>{"Java": 1282143, "HTML": 8822, "Batchfile": 8322, "Shell": 3165}</t>
  </si>
  <si>
    <t>http://mina.apache.org/ftpserver/</t>
  </si>
  <si>
    <t>Gearpump is a reactive real-time streaming engine based on the micro-service Actor model.</t>
  </si>
  <si>
    <t>Gearpump</t>
  </si>
  <si>
    <t>gearpump</t>
  </si>
  <si>
    <t>2016-03-08</t>
  </si>
  <si>
    <t>2018-09-19</t>
  </si>
  <si>
    <t>https://github.com/apache/incubator-retired-Gearpump</t>
  </si>
  <si>
    <t>{"Scala": 1752501, "JavaScript": 201315, "Java": 184587, "HTML": 75506, "Shell": 30874, "Python": 14550, "Dockerfile": 7205, "CSS": 3375}</t>
  </si>
  <si>
    <t>xuefu</t>
  </si>
  <si>
    <t>Xuefu Zhang</t>
  </si>
  <si>
    <t>apurtell</t>
  </si>
  <si>
    <t>Andrew Purtell</t>
  </si>
  <si>
    <t>J2EE Container</t>
  </si>
  <si>
    <t>geronimo</t>
  </si>
  <si>
    <t>2003-08-06</t>
  </si>
  <si>
    <t>2004-05-26</t>
  </si>
  <si>
    <t>https://github.com/apache/Geronimo</t>
  </si>
  <si>
    <t>{"Java": 8975734, "HTML": 838469, "CSS": 47972, "Shell": 32814, "Batchfile": 29627, "XSLT": 4468, "JavaScript": 906}</t>
  </si>
  <si>
    <t>Giraph is a large-scale, fault-tolerant, Bulk Synchronous Parallel (BSP)-based graph processing framework.</t>
  </si>
  <si>
    <t>Giraph</t>
  </si>
  <si>
    <t>giraph</t>
  </si>
  <si>
    <t>2011-08-01</t>
  </si>
  <si>
    <t>2012-05-16</t>
  </si>
  <si>
    <t>https://github.com/apache/Giraph</t>
  </si>
  <si>
    <t>{"Java": 6196888, "JavaScript": 113085, "Shell": 52603, "HTML": 13020, "CSS": 11661, "Ruby": 1973, "Python": 1706}</t>
  </si>
  <si>
    <t>Gora is an ORM framework for column stores such as Apache HBase and Apache Cassandra with a specific focus on Hadoop.</t>
  </si>
  <si>
    <t>Gora</t>
  </si>
  <si>
    <t>gora</t>
  </si>
  <si>
    <t>2010-09-26</t>
  </si>
  <si>
    <t>2012-01-15</t>
  </si>
  <si>
    <t>https://github.com/apache/Gora</t>
  </si>
  <si>
    <t>{"Java": 2842184, "Shell": 13153, "Groovy": 5192, "HTML": 3059, "PigLatin": 1035}</t>
  </si>
  <si>
    <t>ab</t>
  </si>
  <si>
    <t>Andrzej Bialecki</t>
  </si>
  <si>
    <t>Gossip is an implementation of the Gossip Protocol.</t>
  </si>
  <si>
    <t>Gossip</t>
  </si>
  <si>
    <t>gossip</t>
  </si>
  <si>
    <t>2016-04-28</t>
  </si>
  <si>
    <t>2018-08-21</t>
  </si>
  <si>
    <t>https://github.com/apache/incubator-retired-Gossip</t>
  </si>
  <si>
    <t>{"Java": 442500}</t>
  </si>
  <si>
    <t>Portal oriented Content Management System (Formerly known as JCMS)</t>
  </si>
  <si>
    <t>Graffito</t>
  </si>
  <si>
    <t>graffito</t>
  </si>
  <si>
    <t>Portals</t>
  </si>
  <si>
    <t>2004-09-20</t>
  </si>
  <si>
    <t>2007-07-11</t>
  </si>
  <si>
    <t>https://svn.apache.org/repos/asf/incubator/graffito</t>
  </si>
  <si>
    <t>raphael</t>
  </si>
  <si>
    <t>Raphael Luta</t>
  </si>
  <si>
    <t>Griffin is a open source Data Quality solution for distributed data systems at any scale in both streaming or batch data context</t>
  </si>
  <si>
    <t>Griffin</t>
  </si>
  <si>
    <t>griffin</t>
  </si>
  <si>
    <t>2016-12-05</t>
  </si>
  <si>
    <t>2018-11-21</t>
  </si>
  <si>
    <t>https://github.com/apache/Griffin</t>
  </si>
  <si>
    <t>{"Java": 559579, "Scala": 493535, "TypeScript": 228383, "HTML": 191474, "CSS": 82240, "Python": 17976, "JavaScript": 10014, "Shell": 8593}</t>
  </si>
  <si>
    <t>kaspersor</t>
  </si>
  <si>
    <t>Kasper Sørensen</t>
  </si>
  <si>
    <t>Guacamole is an enterprise-grade, protocol-agnostic, remote desktop gateway. Combined with cloud hosting, Guacamole provides an excellent alternative to traditional desktops. Guacamole aims to make cloud-hosted desktop access preferable to traditional, local access.</t>
  </si>
  <si>
    <t>Guacamole</t>
  </si>
  <si>
    <t>guacamole</t>
  </si>
  <si>
    <t>2016-02-10</t>
  </si>
  <si>
    <t>2017-11-15</t>
  </si>
  <si>
    <t>https://github.com/apache/incubator-Guacamole</t>
  </si>
  <si>
    <t>gtrasuk</t>
  </si>
  <si>
    <t>Greg Trasuk</t>
  </si>
  <si>
    <t>Geode is a data management platform that provides real-time, consistent access to data-intensive applications throughout widely distributed cloud architectures.</t>
  </si>
  <si>
    <t>Geode</t>
  </si>
  <si>
    <t>geode</t>
  </si>
  <si>
    <t>2015-04-27</t>
  </si>
  <si>
    <t>2016-11-16</t>
  </si>
  <si>
    <t>https://github.com/apache/Geode</t>
  </si>
  <si>
    <t>{"Java": 33845824, "HTML": 3937488, "JavaScript": 1781750, "Shell": 260772, "CSS": 104031, "Go": 40709, "Groovy": 39650, "Python": 29764, "Dockerfile": 18719, "SCSS": 2677, "Ruby": 1801}</t>
  </si>
  <si>
    <t>Konstantin Boudnik</t>
  </si>
  <si>
    <t>jerenkrantz</t>
  </si>
  <si>
    <t>Justin Erenkrantz</t>
  </si>
  <si>
    <t>wrowe</t>
  </si>
  <si>
    <t>William A. Rowe Jr.</t>
  </si>
  <si>
    <t>Gobblin is a distributed data integration framework that simplifies common aspects of big data integration such as data ingestion, replication, organization and lifecycle management for both streaming and batch data ecosystems.</t>
  </si>
  <si>
    <t>Gobblin</t>
  </si>
  <si>
    <t>gobblin</t>
  </si>
  <si>
    <t>2017-02-23</t>
  </si>
  <si>
    <t>2021-01-20</t>
  </si>
  <si>
    <t>https://github.com/apache/Gobblin</t>
  </si>
  <si>
    <t>{"Java": 16089448, "Shell": 110303, "Python": 51284, "JavaScript": 42618, "CSS": 14641, "HTML": 13792, "XSLT": 7116, "Groovy": 2273, "Dockerfile": 1594, "Roff": 202}</t>
  </si>
  <si>
    <t>Groovy is an object-oriented programming language for the Java platform. It is a language with features similar to those of Python, Ruby, Java, Perl, and Smalltalk.</t>
  </si>
  <si>
    <t>groovy</t>
  </si>
  <si>
    <t>2015-03-17</t>
  </si>
  <si>
    <t>https://github.com/apache/Groovy</t>
  </si>
  <si>
    <t>{"Java": 13061662, "Groovy": 10295760, "HTML": 82850, "CSS": 79976, "Shell": 58117, "ANTLR": 57883, "Batchfile": 23453, "Smarty": 7825, "JavaScript": 1191}</t>
  </si>
  <si>
    <t>abayer</t>
  </si>
  <si>
    <t>Andrew Bayer</t>
  </si>
  <si>
    <t>Hama is a distributed computing framework based on BSP (Bulk Synchronous Parallel) computing techniques for massive scientific computations, e.g., matrix, graph and network algorithms.</t>
  </si>
  <si>
    <t>Hama</t>
  </si>
  <si>
    <t>hama</t>
  </si>
  <si>
    <t>2008-05-20</t>
  </si>
  <si>
    <t>https://github.com/apache/Hama</t>
  </si>
  <si>
    <t>{"Java": 2287468, "C++": 115924, "HTML": 27290, "Shell": 23798, "Python": 18737, "CMake": 7951, "CSS": 7084, "Dockerfile": 1754}</t>
  </si>
  <si>
    <t>ianh</t>
  </si>
  <si>
    <t>Ian Holsman</t>
  </si>
  <si>
    <t>jeastman</t>
  </si>
  <si>
    <t>Jeff Eastman</t>
  </si>
  <si>
    <t>Compatible implementation of J2SE</t>
  </si>
  <si>
    <t>Harmony</t>
  </si>
  <si>
    <t>harmony</t>
  </si>
  <si>
    <t>2005-05-18</t>
  </si>
  <si>
    <t>2006-10-29</t>
  </si>
  <si>
    <t>https://github.com/apache/Harmony</t>
  </si>
  <si>
    <t>{"Java": 72284206, "C++": 14669009, "C": 11285422, "HTML": 432973, "Makefile": 175157, "GAP": 115047, "Assembly": 75478, "Jasmin": 63115, "Objective-J": 39408, "CSS": 35155, "Shell": 21712, "Objective-C": 11736, "Perl": 123}</t>
  </si>
  <si>
    <t>Geir Magnusson Jr</t>
  </si>
  <si>
    <t>Noel Bergman</t>
  </si>
  <si>
    <t>ben</t>
  </si>
  <si>
    <t>Ben Laurie</t>
  </si>
  <si>
    <t>stefano</t>
  </si>
  <si>
    <t>Stefano Mazzocchi</t>
  </si>
  <si>
    <t>rubys</t>
  </si>
  <si>
    <t>Sam Ruby</t>
  </si>
  <si>
    <t>leosimons</t>
  </si>
  <si>
    <t>Leo Simons</t>
  </si>
  <si>
    <t>HAWQ is an advanced enterprise SQL on Hadoop analytic engine built around a robust and high-performance massively-parallel processing (MPP) SQL framework evolved from Pivotal Greenplum Database.</t>
  </si>
  <si>
    <t>HAWQ</t>
  </si>
  <si>
    <t>hawq</t>
  </si>
  <si>
    <t>2015-09-04</t>
  </si>
  <si>
    <t>2018-08-15</t>
  </si>
  <si>
    <t>https://github.com/apache/HAWQ</t>
  </si>
  <si>
    <t>{"C": 34134445, "C++": 7726421, "Python": 4762870, "Java": 2679070, "PLpgSQL": 1142180, "Perl": 941529, "Makefile": 498045, "Yacc": 442364, "Shell": 437782, "Smarty": 244244, "CMake": 224299, "HTML": 216730, "Lex": 196336, "M4": 82961, "Thrift": 71012, "Roff": 55234, "Batchfile": 16630, "Fortran": 14777, "Dockerfile": 11800, "CSS": 8990, "XS": 8309, "Assembly": 5196, "sed": 1290, "DTrace": 1154, "GDB": 576, "Csound Score": 179}</t>
  </si>
  <si>
    <t>thejas</t>
  </si>
  <si>
    <t>Thejas Nair</t>
  </si>
  <si>
    <t>HORN is a neuron-centric programming APIs and execution framework for large-scale deep learning, built on top of Apache Hama.</t>
  </si>
  <si>
    <t>HORN</t>
  </si>
  <si>
    <t>horn</t>
  </si>
  <si>
    <t>2017-07-13</t>
  </si>
  <si>
    <t>https://github.com/apache/incubator-retired-HORN</t>
  </si>
  <si>
    <t>{"Java": 205688, "Shell": 6719}</t>
  </si>
  <si>
    <t>edwardyoon</t>
  </si>
  <si>
    <t>Edward J. Yoon</t>
  </si>
  <si>
    <t>HCatalog is a table and storage management service for data created using Apache Hadoop.</t>
  </si>
  <si>
    <t>HCatalog</t>
  </si>
  <si>
    <t>hcatalog</t>
  </si>
  <si>
    <t>2011-03-14</t>
  </si>
  <si>
    <t>2013-02-13</t>
  </si>
  <si>
    <t>https://github.com/apache/HCatalog</t>
  </si>
  <si>
    <t>{"Java": 488430, "Shell": 15792, "HTML": 7002}</t>
  </si>
  <si>
    <t>Hive</t>
  </si>
  <si>
    <t>http://hive.apache.org</t>
  </si>
  <si>
    <t>HCatalog became part of the Hive project</t>
  </si>
  <si>
    <t>Eclipse based tools for developing applications on the Hadoop platform</t>
  </si>
  <si>
    <t>Hadoop Development Tools (HDT)</t>
  </si>
  <si>
    <t>hdt</t>
  </si>
  <si>
    <t>2012-11-09</t>
  </si>
  <si>
    <t>2014-12-02</t>
  </si>
  <si>
    <t>smarru</t>
  </si>
  <si>
    <t>Suresh Marru</t>
  </si>
  <si>
    <t>Retired at request of PPMC as the project failed to grow community.</t>
  </si>
  <si>
    <t>Apache Helix is a generic cluster management framework used to build distributed systems and provides automatic partition management, fault tolerance and elasticity.</t>
  </si>
  <si>
    <t>Helix</t>
  </si>
  <si>
    <t>helix</t>
  </si>
  <si>
    <t>2012-10-14</t>
  </si>
  <si>
    <t>2013-12-18</t>
  </si>
  <si>
    <t>https://github.com/apache/Helix</t>
  </si>
  <si>
    <t>{"Java": 9972763, "Python": 184926, "TypeScript": 160157, "Shell": 159173, "HTML": 73954, "SCSS": 8830, "JavaScript": 2052, "Pascal": 1940, "NASL": 1275, "PHP": 1247}</t>
  </si>
  <si>
    <t>Identity for the rest of us.</t>
  </si>
  <si>
    <t>Heraldry</t>
  </si>
  <si>
    <t>heraldry</t>
  </si>
  <si>
    <t>2005-07-14</t>
  </si>
  <si>
    <t>2007-06-09</t>
  </si>
  <si>
    <t>https://svn.apache.org/repos/asf/incubator/heraldry</t>
  </si>
  <si>
    <t>pquerna</t>
  </si>
  <si>
    <t>OpenID.net</t>
  </si>
  <si>
    <t>http://openid.net/</t>
  </si>
  <si>
    <t>Project retired. Some activity moved to OpenID.net</t>
  </si>
  <si>
    <t>William Rowe</t>
  </si>
  <si>
    <t>A robust implementation of the OASIS WS-Notification (WSN) family of specifications</t>
  </si>
  <si>
    <t>Hermes</t>
  </si>
  <si>
    <t>hermes</t>
  </si>
  <si>
    <t>A real-time, distributed, fault-tolerant stream processing engine.</t>
  </si>
  <si>
    <t>Heron</t>
  </si>
  <si>
    <t>heron</t>
  </si>
  <si>
    <t>2017-06-23</t>
  </si>
  <si>
    <t>https://github.com/apache/incubator-Heron</t>
  </si>
  <si>
    <t>{"Java": 5403683, "C++": 1743631, "Python": 1257627, "JavaScript": 1179493, "Starlark": 268171, "Shell": 235874, "Scala": 138900, "CSS": 68730, "HTML": 38974, "M4": 18741, "C": 15251, "Perl": 9298, "Dockerfile": 946, "Mustache": 528, "Makefile": 298}</t>
  </si>
  <si>
    <t>julien</t>
  </si>
  <si>
    <t>Julien Le Dem</t>
  </si>
  <si>
    <t>HISE</t>
  </si>
  <si>
    <t>hise</t>
  </si>
  <si>
    <t>2009-11-05</t>
  </si>
  <si>
    <t>2012-02-11</t>
  </si>
  <si>
    <t>https://svn.apache.org/repos/asf/incubator/hise</t>
  </si>
  <si>
    <t>gdaniels</t>
  </si>
  <si>
    <t>Glen Daniels</t>
  </si>
  <si>
    <t>pzf</t>
  </si>
  <si>
    <t>Paul Fremantle</t>
  </si>
  <si>
    <t>Retired due to inactivity.</t>
  </si>
  <si>
    <t>Hivemall is a library for machine learning implemented as Hive UDFs/UDAFs/UDTFs.</t>
  </si>
  <si>
    <t>Hivemall</t>
  </si>
  <si>
    <t>hivemall</t>
  </si>
  <si>
    <t>2016-09-13</t>
  </si>
  <si>
    <t>https://github.com/apache/incubator-Hivemall</t>
  </si>
  <si>
    <t>{"Java": 4188000, "Shell": 27707, "Python": 19904, "Awk": 4254, "Dockerfile": 3353, "JavaScript": 1132}</t>
  </si>
  <si>
    <t>koji</t>
  </si>
  <si>
    <t>Koji Sekiguchi</t>
  </si>
  <si>
    <t>Hop is short for the Hop Orchestration Platform. Written completely in Java it aims to provide a wide range of data orchestration tools, including a visual development environment, servers, metadata analysis, auditing services and so on. As a platform, Hop also wants to be a reusable library so that it can be easily reused by other software.</t>
  </si>
  <si>
    <t>Hop</t>
  </si>
  <si>
    <t>hop</t>
  </si>
  <si>
    <t>2020-09-24</t>
  </si>
  <si>
    <t>https://github.com/apache/Hop</t>
  </si>
  <si>
    <t>{"Java": 30702939, "CSS": 113548, "Shell": 43948, "Batchfile": 27825, "JavaScript": 11949, "Dockerfile": 5189, "HTML": 4438, "Vim Snippet": 1898}</t>
  </si>
  <si>
    <t>magicaltrout</t>
  </si>
  <si>
    <t>Tom Barber</t>
  </si>
  <si>
    <t>mxm</t>
  </si>
  <si>
    <t>Maximilian Michels</t>
  </si>
  <si>
    <t>HTrace is a tracing framework intended for use with distributed systems written in java.</t>
  </si>
  <si>
    <t>HTrace</t>
  </si>
  <si>
    <t>htrace</t>
  </si>
  <si>
    <t>2014-11-11</t>
  </si>
  <si>
    <t>2018-04-11</t>
  </si>
  <si>
    <t>https://github.com/apache/incubator-retired-HTrace</t>
  </si>
  <si>
    <t>{"Java": 463193, "C": 380589, "JavaScript": 307076, "Go": 253960, "HTML": 17913, "C++": 13670, "Shell": 13114, "CMake": 8331, "Thrift": 3207, "CSS": 3184, "Python": 2235}</t>
  </si>
  <si>
    <t>todd</t>
  </si>
  <si>
    <t>Todd Lipcon</t>
  </si>
  <si>
    <t>Lewis John Mcgibbney</t>
  </si>
  <si>
    <t>HTrace made several releases however energy gradually evaporated and a community retirement VOTE was held with the RESULT that HTrace be retired.</t>
  </si>
  <si>
    <t>stack</t>
  </si>
  <si>
    <t>Michael Stack</t>
  </si>
  <si>
    <t>CLI integration project for httpd server</t>
  </si>
  <si>
    <t>httpd-CLI</t>
  </si>
  <si>
    <t>httpd-cli</t>
  </si>
  <si>
    <t>HTTP Server</t>
  </si>
  <si>
    <t>2004-07-15</t>
  </si>
  <si>
    <t>2004-12-16</t>
  </si>
  <si>
    <t>Will Rowe</t>
  </si>
  <si>
    <t>Hudi provides atomic upserts and incremental data streams on Big Data</t>
  </si>
  <si>
    <t>Hudi</t>
  </si>
  <si>
    <t>hudi</t>
  </si>
  <si>
    <t>incubator</t>
  </si>
  <si>
    <t>2019-01-17</t>
  </si>
  <si>
    <t>2020-05-20</t>
  </si>
  <si>
    <t>https://github.com/apache/Hudi</t>
  </si>
  <si>
    <t>{"Java": 8425641, "Scala": 669030, "Shell": 104771, "ANTLR": 38027, "Dockerfile": 18199, "Mustache": 3826, "JavaScript": 2928, "Python": 1296}</t>
  </si>
  <si>
    <t>thw</t>
  </si>
  <si>
    <t>Thomas Weise</t>
  </si>
  <si>
    <t>kishoreg</t>
  </si>
  <si>
    <t>Kishore Gopalakrishnan</t>
  </si>
  <si>
    <t>The iBATIS Data Mapper framework makes it easier to use a database with Java or .NET applications. iBATIS couples objects with stored procedures or SQL statements using a XML descriptor.</t>
  </si>
  <si>
    <t>iBATIS</t>
  </si>
  <si>
    <t>ibatis</t>
  </si>
  <si>
    <t>2004-08-16</t>
  </si>
  <si>
    <t>2005-04-27</t>
  </si>
  <si>
    <t>https://svn.apache.org/repos/asf/ibatis</t>
  </si>
  <si>
    <t>Iceberg is a table format for large, slow-moving tabular data.</t>
  </si>
  <si>
    <t>Iceberg</t>
  </si>
  <si>
    <t>iceberg</t>
  </si>
  <si>
    <t>2018-11-16</t>
  </si>
  <si>
    <t>https://github.com/apache/Iceberg</t>
  </si>
  <si>
    <t>{"Java": 8907570, "Python": 739464, "Scala": 164146, "ANTLR": 7500, "Shell": 5812, "CSS": 1731}</t>
  </si>
  <si>
    <t>blue</t>
  </si>
  <si>
    <t>Ryan Blue</t>
  </si>
  <si>
    <t>jamestaylor</t>
  </si>
  <si>
    <t>James Taylor</t>
  </si>
  <si>
    <t>cws</t>
  </si>
  <si>
    <t>Carl Steinbach</t>
  </si>
  <si>
    <t>A unified In-Memory Data Fabric providing high-performance, distributed in-memory data management software layer between various data sources and user applications.</t>
  </si>
  <si>
    <t>Ignite</t>
  </si>
  <si>
    <t>ignite</t>
  </si>
  <si>
    <t>2014-10-01</t>
  </si>
  <si>
    <t>2015-09-18</t>
  </si>
  <si>
    <t>https://github.com/apache/Ignite</t>
  </si>
  <si>
    <t>{"Java": 43635061, "C#": 7520982, "C++": 4074311, "Scala": 1385840, "Shell": 614367, "Makefile": 63439, "Batchfile": 56885, "CMake": 47939, "Groovy": 15081, "HTML": 14341, "PowerShell": 13092, "PHP": 11079, "C": 5348, "Python": 4826, "Dockerfile": 4801, "JavaScript": 1085, "M4": 623}</t>
  </si>
  <si>
    <t>Impala is a high-performance C++ and Java SQL query engine for data stored in Apache Hadoop-based clusters.</t>
  </si>
  <si>
    <t>Impala</t>
  </si>
  <si>
    <t>impala</t>
  </si>
  <si>
    <t>2015-12-03</t>
  </si>
  <si>
    <t>https://github.com/apache/Impala</t>
  </si>
  <si>
    <t>{"C++": 18221949, "Java": 8686410, "Python": 4981206, "C": 764226, "JavaScript": 479081, "Thrift": 378315, "Shell": 271553, "CMake": 254198, "CSS": 144641, "Lex": 29355, "Dockerfile": 18301, "PLpgSQL": 3680}</t>
  </si>
  <si>
    <t>brock</t>
  </si>
  <si>
    <t>Brock Noland</t>
  </si>
  <si>
    <t>Rule-based Management Policy Engine</t>
  </si>
  <si>
    <t>Imperius</t>
  </si>
  <si>
    <t>imperius</t>
  </si>
  <si>
    <t>2007-11-10</t>
  </si>
  <si>
    <t>2011-05-14</t>
  </si>
  <si>
    <t>https://svn.apache.org/repos/asf/incubator/imperius</t>
  </si>
  <si>
    <t>fhanik</t>
  </si>
  <si>
    <t>Filip Hanik</t>
  </si>
  <si>
    <t>Although the Apache Imperius project was successful in building an SPL implementation and had a successful release, there is not sufficient community energy to warrant continued development of Imperius at the Apache Software Foundation.</t>
  </si>
  <si>
    <t>Open source system that enables the orchestration of IoT devices.</t>
  </si>
  <si>
    <t>iota</t>
  </si>
  <si>
    <t>2016-01-20</t>
  </si>
  <si>
    <t>2018-02-15</t>
  </si>
  <si>
    <t>https://github.com/apache/incubator-retired-iota</t>
  </si>
  <si>
    <t>{"Scala": 291786, "Shell": 51732, "HTML": 6138}</t>
  </si>
  <si>
    <t>sterling</t>
  </si>
  <si>
    <t>Sterling Hughes</t>
  </si>
  <si>
    <t>hadrian</t>
  </si>
  <si>
    <t>Hadrian Zbarcea</t>
  </si>
  <si>
    <t>IoTDB is a data store for managing large amounts of time series data such as timestamped data from IoT sensors in industrial applications.</t>
  </si>
  <si>
    <t>IoTDB</t>
  </si>
  <si>
    <t>iotdb</t>
  </si>
  <si>
    <t>2018-11-18</t>
  </si>
  <si>
    <t>2020-09-18</t>
  </si>
  <si>
    <t>https://github.com/apache/IoTDB</t>
  </si>
  <si>
    <t>{"Java": 11672541, "Scala": 138574, "Vue": 84761, "C++": 83986, "Python": 82350, "Shell": 66401, "JavaScript": 65743, "Batchfile": 41022, "Thrift": 31579, "Roff": 28347, "ANTLR": 22964, "Stylus": 16844, "CMake": 5641, "HTML": 3310}</t>
  </si>
  <si>
    <t>The Isis project will be an extensible standards-based framework to rapidly develop and enterprise level deploy domain-driven (DDD) applications.</t>
  </si>
  <si>
    <t>Isis</t>
  </si>
  <si>
    <t>isis</t>
  </si>
  <si>
    <t>2010-09-07</t>
  </si>
  <si>
    <t>https://github.com/apache/Isis</t>
  </si>
  <si>
    <t>{"Java": 15085401, "Rich Text Format": 2150674, "Kotlin": 1618162, "JavaScript": 1395546, "HTML": 277400, "CSS": 170035, "Shell": 72708, "Groovy": 14073, "Clean": 8063, "Handlebars": 415, "Gherkin": 412}</t>
  </si>
  <si>
    <t>sgoeschl</t>
  </si>
  <si>
    <t>Siegfried Goeschl</t>
  </si>
  <si>
    <t>vmassol</t>
  </si>
  <si>
    <t>Vincent Massol</t>
  </si>
  <si>
    <t>A java based tool for tracking, resolving and managing project dependencies.</t>
  </si>
  <si>
    <t>Ivy</t>
  </si>
  <si>
    <t>ivy</t>
  </si>
  <si>
    <t>2006-10-23</t>
  </si>
  <si>
    <t>2007-10-11</t>
  </si>
  <si>
    <t>sbailliez</t>
  </si>
  <si>
    <t>Stephane Bailliez</t>
  </si>
  <si>
    <t>antoine,sylvain</t>
  </si>
  <si>
    <t>Antoine Lévy-Lambert,Sylvain Wallez</t>
  </si>
  <si>
    <t>http://ant.apache.org/ivy/</t>
  </si>
  <si>
    <t>Content Repository API based on JSR 170</t>
  </si>
  <si>
    <t>Jackrabbit</t>
  </si>
  <si>
    <t>jackrabbit</t>
  </si>
  <si>
    <t>2004-08-28</t>
  </si>
  <si>
    <t>2006-03-15</t>
  </si>
  <si>
    <t>https://github.com/apache/Jackrabbit</t>
  </si>
  <si>
    <t>{"Java": 23111147, "XSLT": 49729, "Rich Text Format": 30864, "JavaScript": 7188, "CSS": 2538, "Shell": 1817}</t>
  </si>
  <si>
    <t>fielding</t>
  </si>
  <si>
    <t>Roy T. Fielding</t>
  </si>
  <si>
    <t>Implementation of JAXB, the specification for Java/XML binding</t>
  </si>
  <si>
    <t>JaxMe</t>
  </si>
  <si>
    <t>jaxme</t>
  </si>
  <si>
    <t>2003-09-15</t>
  </si>
  <si>
    <t>2004-03-17</t>
  </si>
  <si>
    <t>http://ws.apache.org/jaxme/</t>
  </si>
  <si>
    <t>A cloud agnostic library that enables developers to access a variety of supported cloud providers using one API</t>
  </si>
  <si>
    <t>jclouds</t>
  </si>
  <si>
    <t>2013-04-29</t>
  </si>
  <si>
    <t>2013-10-16</t>
  </si>
  <si>
    <t>https://github.com/apache/jclouds</t>
  </si>
  <si>
    <t>{"Java": 25156300, "Shell": 123953, "Batchfile": 12999, "HTML": 6031, "Dockerfile": 865, "Emacs Lisp": 852}</t>
  </si>
  <si>
    <t>tomaz</t>
  </si>
  <si>
    <t>Tomaz Muraus</t>
  </si>
  <si>
    <t>carlos</t>
  </si>
  <si>
    <t>Carlos Sanchez</t>
  </si>
  <si>
    <t>JDO2</t>
  </si>
  <si>
    <t>JDO</t>
  </si>
  <si>
    <t>jdo</t>
  </si>
  <si>
    <t>2005-12-09</t>
  </si>
  <si>
    <t>http://db.apache.org/jdo/</t>
  </si>
  <si>
    <t>Java framework for building Semantic Web applications.</t>
  </si>
  <si>
    <t>Jena</t>
  </si>
  <si>
    <t>jena</t>
  </si>
  <si>
    <t>2010-11-23</t>
  </si>
  <si>
    <t>2012-04-18</t>
  </si>
  <si>
    <t>https://github.com/apache/Jena</t>
  </si>
  <si>
    <t>{"Java": 32005725, "JavaScript": 873015, "Shell": 235951, "Ruby": 188124, "HTML": 115922, "Lex": 82672, "XSLT": 65126, "Perl": 35662, "CSS": 26180, "Batchfile": 21287, "Smarty": 12725, "Pawn": 5813, "AspectJ": 3446, "Dockerfile": 3341, "Thrift": 3245, "Elixir": 2548, "Python": 416, "Makefile": 198}</t>
  </si>
  <si>
    <t>Implementation of JSR-353 JavaTM API for JSON Processing (Renamed from Fleece)</t>
  </si>
  <si>
    <t>Johnzon</t>
  </si>
  <si>
    <t>johnzon</t>
  </si>
  <si>
    <t>2014-06-09</t>
  </si>
  <si>
    <t>https://github.com/apache/Johnzon</t>
  </si>
  <si>
    <t>{"Java": 2233801, "Shell": 2158}</t>
  </si>
  <si>
    <t>Daniel Kulp</t>
  </si>
  <si>
    <t>fleece</t>
  </si>
  <si>
    <t>Joshua is a statistical machine translation toolkit</t>
  </si>
  <si>
    <t>Joshua</t>
  </si>
  <si>
    <t>joshua</t>
  </si>
  <si>
    <t>2016-02-13</t>
  </si>
  <si>
    <t>2018-10-17</t>
  </si>
  <si>
    <t>https://github.com/apache/Joshua</t>
  </si>
  <si>
    <t>{"Java": 3423438, "Perl": 308757, "UrWeb": 204116, "Python": 133940, "Roff": 101248, "Shell": 74483, "C": 17262, "Emacs Lisp": 17034, "PostScript": 16932, "C++": 14501, "Dockerfile": 3184, "Smalltalk": 1892, "Ruby": 1649, "NewLisp": 1582, "HTML": 1353, "Makefile": 1303, "JavaScript": 835, "Slash": 356, "SystemVerilog": 184}</t>
  </si>
  <si>
    <t>Java-based wiki engine</t>
  </si>
  <si>
    <t>JSPWiki</t>
  </si>
  <si>
    <t>jspwiki</t>
  </si>
  <si>
    <t>2007-09-17</t>
  </si>
  <si>
    <t>2013-07-19</t>
  </si>
  <si>
    <t>https://github.com/apache/JSPWiki</t>
  </si>
  <si>
    <t>{"Java": 4718814, "JavaScript": 618380, "HTML": 259849, "Less": 186449, "CSS": 154884, "Dockerfile": 3166, "Shell": 1914, "Batchfile": 1182}</t>
  </si>
  <si>
    <t>doc</t>
  </si>
  <si>
    <t>Dave Johnson</t>
  </si>
  <si>
    <t>Implementation of a Universal Description Discovery and Integration (UDDI) registry</t>
  </si>
  <si>
    <t>jUDDI</t>
  </si>
  <si>
    <t>juddi</t>
  </si>
  <si>
    <t>https://github.com/apache/jUDDI</t>
  </si>
  <si>
    <t>{"Java": 9177821, "C#": 1911295, "JavaScript": 212687, "HTML": 41415, "Batchfile": 29697, "Shell": 24241, "CSS": 5931}</t>
  </si>
  <si>
    <t>OpenSSL based JCE provider. Project going into retired status after lack of community interest.</t>
  </si>
  <si>
    <t>JuiCE</t>
  </si>
  <si>
    <t>juice</t>
  </si>
  <si>
    <t>XML</t>
  </si>
  <si>
    <t>2004-04-05</t>
  </si>
  <si>
    <t>2007-10-18</t>
  </si>
  <si>
    <t>https://svn.apache.org/repos/asf/incubator/juice</t>
  </si>
  <si>
    <t>blautenb</t>
  </si>
  <si>
    <t>Berin Lautenbach</t>
  </si>
  <si>
    <t>Apache Juneau is a toolkit for marshalling POJOs to a wide variety of content types using a common framework, and for creating sophisticated self-documenting REST interfaces and microservices using VERY little code.</t>
  </si>
  <si>
    <t>Juneau</t>
  </si>
  <si>
    <t>juneau</t>
  </si>
  <si>
    <t>2017-10-18</t>
  </si>
  <si>
    <t>https://github.com/apache/Juneau</t>
  </si>
  <si>
    <t>{"Java": 18710731, "HTML": 1899111, "CSS": 142144, "Shell": 25683, "C": 13686, "JavaScript": 6038, "Dockerfile": 2754}</t>
  </si>
  <si>
    <t>&gt;</t>
  </si>
  <si>
    <t>An AJAX toolkit</t>
  </si>
  <si>
    <t>Kabuki</t>
  </si>
  <si>
    <t>kabuki</t>
  </si>
  <si>
    <t>2006-01-26</t>
  </si>
  <si>
    <t>2006-06-24</t>
  </si>
  <si>
    <t>andyc</t>
  </si>
  <si>
    <t>Andy Clark</t>
  </si>
  <si>
    <t>Kafka is a distributed publish-subscribe system for processing large amounts of streaming data.</t>
  </si>
  <si>
    <t>Kafka</t>
  </si>
  <si>
    <t>kafka</t>
  </si>
  <si>
    <t>2011-07-04</t>
  </si>
  <si>
    <t>2012-10-23</t>
  </si>
  <si>
    <t>https://github.com/apache/Kafka</t>
  </si>
  <si>
    <t>{"Java": 27916793, "Scala": 9027514, "Python": 1088529, "Shell": 101667, "Roff": 39396, "Batchfile": 31172, "Dockerfile": 7798, "XSLT": 7116, "HTML": 3739}</t>
  </si>
  <si>
    <t>Kalumet a complete environment manager and deployer including J2EE environments (application servers, applications, etc), softwares, and resources.</t>
  </si>
  <si>
    <t>Kalumet</t>
  </si>
  <si>
    <t>kalumet</t>
  </si>
  <si>
    <t>2011-09-20</t>
  </si>
  <si>
    <t>https://github.com/apache/Kalumet</t>
  </si>
  <si>
    <t>{"Java": 2642683, "HTML": 5087, "Shell": 4624, "XSLT": 4533, "Batchfile": 2176}</t>
  </si>
  <si>
    <t>hgomez</t>
  </si>
  <si>
    <t>Henri Gomez</t>
  </si>
  <si>
    <t>Podling retired from incubation.</t>
  </si>
  <si>
    <t>Kato is a project to develop the Specification, Reference Implementation, and TCK for JSR 326: the JVM Post-mortem Diagnostics API.</t>
  </si>
  <si>
    <t>Kato</t>
  </si>
  <si>
    <t>kato</t>
  </si>
  <si>
    <t>2008-11-06</t>
  </si>
  <si>
    <t>2012-08-01</t>
  </si>
  <si>
    <t>https://svn.apache.org/repos/asf/incubator/kato</t>
  </si>
  <si>
    <t>Ant Elder</t>
  </si>
  <si>
    <t>rdonkin</t>
  </si>
  <si>
    <t>Robert Burrell Donkin</t>
  </si>
  <si>
    <t>Kitty is a lightweight, production focused, Java-based application server performance diagnostic and management utility.</t>
  </si>
  <si>
    <t>Kitty</t>
  </si>
  <si>
    <t>kitty</t>
  </si>
  <si>
    <t>2010-10-03</t>
  </si>
  <si>
    <t>2012-10-19</t>
  </si>
  <si>
    <t>https://svn.apache.org/repos/asf/incubator/kitty</t>
  </si>
  <si>
    <t>Knox Gateway is a system that provides a single point of secure access for Apache Hadoop clusters.</t>
  </si>
  <si>
    <t>Knox</t>
  </si>
  <si>
    <t>knox</t>
  </si>
  <si>
    <t>2013-02-22</t>
  </si>
  <si>
    <t>2014-02-19</t>
  </si>
  <si>
    <t>https://github.com/apache/Knox</t>
  </si>
  <si>
    <t>{"Java": 7824753, "TypeScript": 299698, "CSS": 89776, "HTML": 89070, "Shell": 86375, "Groovy": 66660, "JavaScript": 16839, "Dockerfile": 1633, "Ruby": 1411, "PigLatin": 117}</t>
  </si>
  <si>
    <t>Kudu is a distributed columnar storage engine built for the Apache Hadoop ecosystem.</t>
  </si>
  <si>
    <t>Kudu</t>
  </si>
  <si>
    <t>kudu</t>
  </si>
  <si>
    <t>2016-07-20</t>
  </si>
  <si>
    <t>https://github.com/apache/Kudu</t>
  </si>
  <si>
    <t>{"C++": 18711694, "Java": 2452472, "C": 626614, "Python": 609746, "Scala": 352221, "CMake": 238929, "Shell": 180702, "Thrift": 82220, "Clojure": 54903, "Perl": 36423, "Mustache": 34107, "Dockerfile": 18601, "R": 11739, "JavaScript": 11217, "Smarty": 2702, "HTML": 2069, "CSS": 1364, "Makefile": 658}</t>
  </si>
  <si>
    <t>jarcec</t>
  </si>
  <si>
    <t>Jarek Jarcec Cecho</t>
  </si>
  <si>
    <t>Kylin is a distributed and scalable OLAP engine built on Hadoop to support extremely large datasets.</t>
  </si>
  <si>
    <t>Kylin</t>
  </si>
  <si>
    <t>kylin</t>
  </si>
  <si>
    <t>2014-11-25</t>
  </si>
  <si>
    <t>https://github.com/apache/Kylin</t>
  </si>
  <si>
    <t>{"Java": 11872775, "JavaScript": 1837880, "Inno Setup": 1219521, "C++": 594708, "HTML": 502825, "Shell": 197003, "CSS": 98255, "FreeMarker": 87797, "Less": 51933, "Scala": 43219, "C": 32751, "Python": 26853, "Dockerfile": 11247}</t>
  </si>
  <si>
    <t>Owen O’Malley</t>
  </si>
  <si>
    <t>Lens is a platform that enables multi-dimensional queries in a unified way over datasets stored in multiple warehouses. Lens integrates Apache Hive with other data warehouses by tiering them together to form logical data cubes.</t>
  </si>
  <si>
    <t>Lens</t>
  </si>
  <si>
    <t>lens</t>
  </si>
  <si>
    <t>2014-10-10</t>
  </si>
  <si>
    <t>2015-08-19</t>
  </si>
  <si>
    <t>https://github.com/apache/Lens</t>
  </si>
  <si>
    <t>{"Java": 6209461, "JavaScript": 458026, "Shell": 49956, "Python": 42288, "HTML": 13585, "TSQL": 13500, "CSS": 5937, "Dockerfile": 1776}</t>
  </si>
  <si>
    <t>Christopher Douglas</t>
  </si>
  <si>
    <t>Jakob Glen Homan</t>
  </si>
  <si>
    <t>Content Management and publishing system based on Cocoon</t>
  </si>
  <si>
    <t>Lenya</t>
  </si>
  <si>
    <t>lenya</t>
  </si>
  <si>
    <t>Cocoon</t>
  </si>
  <si>
    <t>2003-03-15</t>
  </si>
  <si>
    <t>2004-08-18</t>
  </si>
  <si>
    <t>https://github.com/apache/Lenya</t>
  </si>
  <si>
    <t>{"Java": 2328029, "XSLT": 598838, "JavaScript": 84684, "CSS": 30572, "HTML": 28814, "Shell": 23705, "Batchfile": 8295, "NSIS": 4675}</t>
  </si>
  <si>
    <t>libcloud is a standard client library for many popular cloud providers, written in python</t>
  </si>
  <si>
    <t>Libcloud</t>
  </si>
  <si>
    <t>libcloud</t>
  </si>
  <si>
    <t>2009-11-01</t>
  </si>
  <si>
    <t>2011-05-19</t>
  </si>
  <si>
    <t>https://github.com/apache/Libcloud</t>
  </si>
  <si>
    <t>{"Python": 8854548, "Shell": 10171, "HTML": 2545, "Dockerfile": 1819, "PowerShell": 410}</t>
  </si>
  <si>
    <t>Apache Liminal is an end-to-end platform for data engineers and scientists, allowing them to build, train and deploy machine learning models in a robust and agile way.</t>
  </si>
  <si>
    <t>Liminal</t>
  </si>
  <si>
    <t>liminal</t>
  </si>
  <si>
    <t>2020-05-23</t>
  </si>
  <si>
    <t>https://github.com/apache/incubator-Liminal</t>
  </si>
  <si>
    <t>{"Python": 273834, "Shell": 3394, "Dockerfile": 3179}</t>
  </si>
  <si>
    <t>Livy is web service that exposes a REST interface for managing long running Apache Spark contexts in your cluster. With Livy, new applications can be built on top of Apache Spark that require fine grained interaction with many Spark contexts.</t>
  </si>
  <si>
    <t>Livy</t>
  </si>
  <si>
    <t>livy</t>
  </si>
  <si>
    <t>2017-06-05</t>
  </si>
  <si>
    <t>https://github.com/apache/incubator-Livy</t>
  </si>
  <si>
    <t>{"Scala": 931491, "Java": 396514, "Python": 96343, "Shell": 19641, "JavaScript": 14812, "HTML": 8623, "FreeMarker": 2384, "R": 1158, "CSS": 1140}</t>
  </si>
  <si>
    <t>bikas</t>
  </si>
  <si>
    <t>Bikas Saha</t>
  </si>
  <si>
    <t>busbey</t>
  </si>
  <si>
    <t>Sean Busbey</t>
  </si>
  <si>
    <t>True</t>
  </si>
  <si>
    <t>Logging for C++. N.B. the code has re-entered the Incubator as log4cxx2.</t>
  </si>
  <si>
    <t>log4cxx</t>
  </si>
  <si>
    <t>Logging Services</t>
  </si>
  <si>
    <t>2004-01-31</t>
  </si>
  <si>
    <t>2005-01-11</t>
  </si>
  <si>
    <t>ceki</t>
  </si>
  <si>
    <t>Ceki Gülcü</t>
  </si>
  <si>
    <t>http://logging.apache.org/log4cxx/</t>
  </si>
  <si>
    <t>Logging for C++. N.B. This is a reboot of the Log4cxx podling which previously graduated.</t>
  </si>
  <si>
    <t>log4cxx2</t>
  </si>
  <si>
    <t>2013-12-09</t>
  </si>
  <si>
    <t>2017-03-16</t>
  </si>
  <si>
    <t>http://logging.apache.org/log4cxx/latest_stable/</t>
  </si>
  <si>
    <t>Logging for .NET</t>
  </si>
  <si>
    <t>log4net</t>
  </si>
  <si>
    <t>2004-01-15</t>
  </si>
  <si>
    <t>2007-02-21</t>
  </si>
  <si>
    <t>mwomack</t>
  </si>
  <si>
    <t>Mark Womack</t>
  </si>
  <si>
    <t>carnold</t>
  </si>
  <si>
    <t>Curt Arnold</t>
  </si>
  <si>
    <t>http://logging.apache.org/log4net/</t>
  </si>
  <si>
    <t>Logging for PHP.</t>
  </si>
  <si>
    <t>Log4php</t>
  </si>
  <si>
    <t>log4php</t>
  </si>
  <si>
    <t>2010-03-07</t>
  </si>
  <si>
    <t>gmcdonald</t>
  </si>
  <si>
    <t>Gavin McDonald</t>
  </si>
  <si>
    <t>http://logging.apache.org/log4php/</t>
  </si>
  <si>
    <t>The Lokahi project will create a management console for Apache HTTP Server and Apache Tomcat projects on a framework extensible to other ASF projects.</t>
  </si>
  <si>
    <t>Lokahi</t>
  </si>
  <si>
    <t>lokahi</t>
  </si>
  <si>
    <t>2006-03-01</t>
  </si>
  <si>
    <t>2009-08-16</t>
  </si>
  <si>
    <t>https://svn.apache.org/repos/asf/incubator/lokahi</t>
  </si>
  <si>
    <t>Retired due to inactivity. Some talk of moving parts of the codebase to Tomcat.</t>
  </si>
  <si>
    <t>Lucene.NET is a source code, class-per-class, API-per-API and algorithmatic port of the Java Lucene search engine to the C# and .NET platform utilizing Microsoft .NET Framework.</t>
  </si>
  <si>
    <t>Lucene.NET</t>
  </si>
  <si>
    <t>lucene.net</t>
  </si>
  <si>
    <t>Lucene</t>
  </si>
  <si>
    <t>2011-02-05</t>
  </si>
  <si>
    <t>https://github.com/apache/Lucene.NET</t>
  </si>
  <si>
    <t>{"C#": 40935109, "PowerShell": 107332, "HTML": 79746, "JavaScript": 57876, "XSLT": 21773, "CSS": 12388, "Liquid": 5637, "Batchfile": 5212, "Gnuplot": 2444}</t>
  </si>
  <si>
    <t>C#</t>
  </si>
  <si>
    <t>http://lucenenet.apache.org/</t>
  </si>
  <si>
    <t>lucene-net, lucene-dot-net</t>
  </si>
  <si>
    <t>Lucene for C.</t>
  </si>
  <si>
    <t>Lucene4c</t>
  </si>
  <si>
    <t>lucene4c</t>
  </si>
  <si>
    <t>2005-02-21</t>
  </si>
  <si>
    <t>2006-10-15</t>
  </si>
  <si>
    <t>https://svn.apache.org/repos/asf/incubator/lucene4c</t>
  </si>
  <si>
    <t>ehatcher</t>
  </si>
  <si>
    <t>Erik Hatcher</t>
  </si>
  <si>
    <t>Progress stalled as developers ran out of free time and motivation.</t>
  </si>
  <si>
    <t>A loose port of the Lucene search engine library, written in C and targeted at dynamic language users.</t>
  </si>
  <si>
    <t>Lucy</t>
  </si>
  <si>
    <t>lucy</t>
  </si>
  <si>
    <t>2010-07-22</t>
  </si>
  <si>
    <t>2012-02-22</t>
  </si>
  <si>
    <t>https://github.com/apache/Lucy</t>
  </si>
  <si>
    <t>{"C": 2803774, "Objective-C": 1182263, "Perl": 732033, "Go": 235042, "Shell": 10715, "Java": 8587, "Ruby": 8374, "HTML": 4793, "Yacc": 4679, "Batchfile": 4115, "Vim script": 2936, "Makefile": 1869, "CSS": 1202}</t>
  </si>
  <si>
    <t>hossman</t>
  </si>
  <si>
    <t>Chris Hostetter</t>
  </si>
  <si>
    <t>joes</t>
  </si>
  <si>
    <t>Joe Schaefer</t>
  </si>
  <si>
    <t>upayavira</t>
  </si>
  <si>
    <t>Upayavira</t>
  </si>
  <si>
    <t>Big Data Machine Learning in SQL for Data Scientists.</t>
  </si>
  <si>
    <t>MADlib</t>
  </si>
  <si>
    <t>madlib</t>
  </si>
  <si>
    <t>2015-09-15</t>
  </si>
  <si>
    <t>https://github.com/apache/MADlib</t>
  </si>
  <si>
    <t>{"C++": 1427710, "C": 1337845, "Python": 456163, "CMake": 184667, "Shell": 33608, "PLpgSQL": 16618, "Makefile": 2615, "HTML": 458}</t>
  </si>
  <si>
    <t>Connectors for content repositories like Sharepoint, Documentum, etc.</t>
  </si>
  <si>
    <t>ManifoldCF</t>
  </si>
  <si>
    <t>manifoldcf</t>
  </si>
  <si>
    <t>2010-01-10</t>
  </si>
  <si>
    <t>https://github.com/apache/ManifoldCF</t>
  </si>
  <si>
    <t>{"Java": 12948049, "HTML": 646274, "JavaScript": 233784, "Python": 158817, "Less": 61618, "C": 40584, "Shell": 37379, "Batchfile": 33401, "XSLT": 31845, "Makefile": 1712}</t>
  </si>
  <si>
    <t>lucene-connectors, connectors</t>
  </si>
  <si>
    <t>Manifold Connector Framework (ManifoldCF)</t>
  </si>
  <si>
    <t>An open implementation of a Linked Data Platform.</t>
  </si>
  <si>
    <t>Marmotta</t>
  </si>
  <si>
    <t>marmotta</t>
  </si>
  <si>
    <t>2012-12-03</t>
  </si>
  <si>
    <t>https://github.com/apache/Marmotta</t>
  </si>
  <si>
    <t>{"Java": 8406678, "C++": 270583, "HTML": 254796, "JavaScript": 166380, "PHP": 68015, "CSS": 59402, "FreeMarker": 55304, "CMake": 20119, "Shell": 19257, "CoffeeScript": 17005, "XSLT": 5264, "PLpgSQL": 1612, "Batchfile": 1222, "C": 499}</t>
  </si>
  <si>
    <t>fchrist</t>
  </si>
  <si>
    <t>Fabian Christ</t>
  </si>
  <si>
    <t>nandana</t>
  </si>
  <si>
    <t>Nandana Mihindukulasooriya</t>
  </si>
  <si>
    <t>andy</t>
  </si>
  <si>
    <t>Andy Seaborne</t>
  </si>
  <si>
    <t>Marvin-AI is an open-source artificial intelligence (AI) platform that helps data scientists, prototype and productionalize complex solutions with a scalable, low-latency, language-agnostic, and standardized architecture while simplifies the process of exploration and modeling.</t>
  </si>
  <si>
    <t>Marvin-AI</t>
  </si>
  <si>
    <t>marvin</t>
  </si>
  <si>
    <t>colen</t>
  </si>
  <si>
    <t>William Colen</t>
  </si>
  <si>
    <t>Merlin eclipse plugin merged with an existing eclipse plugin already at avalon.</t>
  </si>
  <si>
    <t>MerlinDeveloper</t>
  </si>
  <si>
    <t>merlin-developer</t>
  </si>
  <si>
    <t>Avalon</t>
  </si>
  <si>
    <t>Teaclave is a universal secure computing platform.</t>
  </si>
  <si>
    <t>Teaclave</t>
  </si>
  <si>
    <t>teaclave</t>
  </si>
  <si>
    <t>2019-08-20</t>
  </si>
  <si>
    <t>https://github.com/apache/incubator-Teaclave</t>
  </si>
  <si>
    <t>{"Rust": 1313676, "C++": 118072, "CMake": 66992, "Python": 58144, "C": 56731, "Shell": 26418, "Swift": 22414, "Dockerfile": 7954, "Jinja": 6049, "Objective-C": 1074, "Makefile": 951, "Ruby": 718}</t>
  </si>
  <si>
    <t>Rust</t>
  </si>
  <si>
    <t>Jianyong Dai</t>
  </si>
  <si>
    <t>zjshen</t>
  </si>
  <si>
    <t>Zhijie Shen</t>
  </si>
  <si>
    <t>mattsicker</t>
  </si>
  <si>
    <t>Matt Sicker</t>
  </si>
  <si>
    <t>Mesos is a cluster manager that provides resource sharing and isolation across cluster applications.</t>
  </si>
  <si>
    <t>Mesos</t>
  </si>
  <si>
    <t>mesos</t>
  </si>
  <si>
    <t>2010-12-23</t>
  </si>
  <si>
    <t>2013-06-19</t>
  </si>
  <si>
    <t>https://github.com/apache/Mesos</t>
  </si>
  <si>
    <t>{"C++": 15375934, "Python": 354609, "M4": 203083, "Java": 152539, "Shell": 147154, "Makefile": 120855, "CMake": 110291, "HTML": 101009, "JavaScript": 96892, "Dockerfile": 17479, "CSS": 8663, "Batchfile": 8107, "Ruby": 6125, "PowerShell": 2547, "Groovy": 1459}</t>
  </si>
  <si>
    <t>MetaModel is a data access framework, providing a common interface for exploration and querying of different types of datastores.</t>
  </si>
  <si>
    <t>MetaModel</t>
  </si>
  <si>
    <t>metamodel</t>
  </si>
  <si>
    <t>2013-06-12</t>
  </si>
  <si>
    <t>2014-11-20</t>
  </si>
  <si>
    <t>https://github.com/apache/MetaModel</t>
  </si>
  <si>
    <t>{"Java": 3762073, "Dockerfile": 203}</t>
  </si>
  <si>
    <t>arvind</t>
  </si>
  <si>
    <t>Arvind Prabhakar</t>
  </si>
  <si>
    <t>mfranklin</t>
  </si>
  <si>
    <t>Matt Franklin</t>
  </si>
  <si>
    <t>nslater</t>
  </si>
  <si>
    <t>Noah Slater</t>
  </si>
  <si>
    <t>Metron is a project dedicated to providing an extensible and scalable advanced network security analytics tool. It has strong foundations in the Apache Hadoop ecosystem.</t>
  </si>
  <si>
    <t>Metron</t>
  </si>
  <si>
    <t>metron</t>
  </si>
  <si>
    <t>2015-12-06</t>
  </si>
  <si>
    <t>https://github.com/apache/Metron</t>
  </si>
  <si>
    <t>{"Java": 7489872, "HTML": 2157386, "TypeScript": 1299353, "CSS": 786331, "Python": 356749, "Shell": 226434, "JavaScript": 185836, "C": 49573, "Ruby": 26376, "Dockerfile": 16693, "ANTLR": 12811, "Scala": 2700, "Makefile": 2579, "TSQL": 2401}</t>
  </si>
  <si>
    <t>Milagro is core security infrastructure and crypto libraries for decentralized networks and distributed systems.</t>
  </si>
  <si>
    <t>Milagro</t>
  </si>
  <si>
    <t>milagro</t>
  </si>
  <si>
    <t>2015-12-21</t>
  </si>
  <si>
    <t>https://github.com/apache/incubator-Milagro</t>
  </si>
  <si>
    <t>{"HTML": 21073239, "JavaScript": 127358, "CSS": 34365, "Shell": 1776, "Dockerfile": 148}</t>
  </si>
  <si>
    <t>Mnemonic is a Java based non-volatile memory library for in-place structured data processing and computing.</t>
  </si>
  <si>
    <t>Mnemonic</t>
  </si>
  <si>
    <t>mnemonic</t>
  </si>
  <si>
    <t>2016-03-03</t>
  </si>
  <si>
    <t>https://github.com/apache/Mnemonic</t>
  </si>
  <si>
    <t>{"Java": 880835, "C": 142470, "Scala": 51773, "CMake": 15812, "Shell": 14179, "Python": 10960, "Dockerfile": 3213}</t>
  </si>
  <si>
    <t>FTP protocol module for Apache httpd 2.x</t>
  </si>
  <si>
    <t>mod_ftp</t>
  </si>
  <si>
    <t>2005-08-06</t>
  </si>
  <si>
    <t>http://httpd.apache.org/mod_ftp/</t>
  </si>
  <si>
    <t>MRQL is a query processing and optimization system for large-scale, distributed data analysis, built on top of Apache Hadoop, Hama, Spark, and Flink.</t>
  </si>
  <si>
    <t>MRQL</t>
  </si>
  <si>
    <t>mrql</t>
  </si>
  <si>
    <t>2013-03-13</t>
  </si>
  <si>
    <t>2017-08-17</t>
  </si>
  <si>
    <t>https://github.com/apache/incubator-retired-MRQL</t>
  </si>
  <si>
    <t>{"Java": 614126, "Shell": 18744, "Lex": 18106}</t>
  </si>
  <si>
    <t>Retired.</t>
  </si>
  <si>
    <t>MRUnit is a library to support unit testing of Hadoop MapReduce jobs.</t>
  </si>
  <si>
    <t>MRUnit</t>
  </si>
  <si>
    <t>mrunit</t>
  </si>
  <si>
    <t>2011-03-08</t>
  </si>
  <si>
    <t>https://github.com/apache/MRUnit</t>
  </si>
  <si>
    <t>{"Java": 200286, "HTML": 13920, "Shell": 1262}</t>
  </si>
  <si>
    <t>A robust implementation of the OASIS WSDM, Management using Web Services (MuWS) specification</t>
  </si>
  <si>
    <t>Muse</t>
  </si>
  <si>
    <t>muse</t>
  </si>
  <si>
    <t>http://ws.apache.org/muse/</t>
  </si>
  <si>
    <t>A Flexible and Efficient Library for Deep Learning</t>
  </si>
  <si>
    <t>MXNet</t>
  </si>
  <si>
    <t>mxnet</t>
  </si>
  <si>
    <t>2017-01-23</t>
  </si>
  <si>
    <t>https://github.com/apache/MXNet</t>
  </si>
  <si>
    <t>{"C++": 10738827, "Python": 8300135, "Jupyter Notebook": 2024872, "Cuda": 1404275, "CMake": 208271, "Shell": 159086, "C": 149389, "Groovy": 129484, "Dockerfile": 55057, "Java": 15921, "R": 11692, "Makefile": 11379, "PowerShell": 6699}</t>
  </si>
  <si>
    <t>weimer</t>
  </si>
  <si>
    <t>Markus Weimer</t>
  </si>
  <si>
    <t>bob</t>
  </si>
  <si>
    <t>Bob Paulin</t>
  </si>
  <si>
    <t>jasondai</t>
  </si>
  <si>
    <t>Jason Dai</t>
  </si>
  <si>
    <t>bayard</t>
  </si>
  <si>
    <t>Henri Yandell</t>
  </si>
  <si>
    <t>kezhenxu94</t>
  </si>
  <si>
    <t>Zhenxu Ke</t>
  </si>
  <si>
    <t>MyFaces is a framework for building Java Server application GUIs based on JavaServer Faces (certified implementation of JSR-127).</t>
  </si>
  <si>
    <t>MyFaces</t>
  </si>
  <si>
    <t>myfaces</t>
  </si>
  <si>
    <t>2004-07-16</t>
  </si>
  <si>
    <t>2005-03-09</t>
  </si>
  <si>
    <t>https://github.com/apache/MyFaces</t>
  </si>
  <si>
    <t>{"Java": 11411260, "HTML": 775722, "JavaScript": 406841, "Shell": 3932, "CSS": 1452}</t>
  </si>
  <si>
    <t>Mynewt is a real-time operating system for constrained embedded systems like wearables, lightbulbs, locks and doorbells. It works on a variety of 32-bit MCUs (microcontrollers), including ARM Cortex-M and MIPS architectures.</t>
  </si>
  <si>
    <t>Mynewt</t>
  </si>
  <si>
    <t>mynewt</t>
  </si>
  <si>
    <t>2015-10-20</t>
  </si>
  <si>
    <t>https://github.com/apache/Mynewt-core</t>
  </si>
  <si>
    <t>{"C": 260659954, "Assembly": 4716096, "HTML": 632987, "Shell": 239908, "CMake": 127976, "Batchfile": 106749, "Python": 48016, "GDB": 33827, "Makefile": 31572, "Rust": 4680}</t>
  </si>
  <si>
    <t>Marvin Humphrey</t>
  </si>
  <si>
    <t>Myriad enables co-existence of Apache Hadoop YARN and Apache Mesos together on the same cluster and allows dynamic resource allocations across both Hadoop and other applications running on the same physical data center infrastructure.</t>
  </si>
  <si>
    <t>Myriad</t>
  </si>
  <si>
    <t>myriad</t>
  </si>
  <si>
    <t>2015-03-01</t>
  </si>
  <si>
    <t>2020-01-24</t>
  </si>
  <si>
    <t>https://github.com/apache/incubator-Myriad</t>
  </si>
  <si>
    <t>{"Java": 601870, "CSS": 379699, "JavaScript": 183943, "Shell": 37700, "HTML": 26235, "Python": 12583, "Ruby": 9567, "Dockerfile": 2167}</t>
  </si>
  <si>
    <t>Nemo is a data processing system to flexibly control the runtime behaviors of a job to adapt to varying deployment characteristics.</t>
  </si>
  <si>
    <t>Nemo</t>
  </si>
  <si>
    <t>nemo</t>
  </si>
  <si>
    <t>2018-02-04</t>
  </si>
  <si>
    <t>https://github.com/apache/incubator-Nemo</t>
  </si>
  <si>
    <t>{"Java": 2483136, "Vue": 92319, "Scala": 47879, "Python": 27708, "JavaScript": 26685, "Shell": 10454}</t>
  </si>
  <si>
    <t>hyunsik</t>
  </si>
  <si>
    <t>Hyunsik Choi</t>
  </si>
  <si>
    <t>bgchun</t>
  </si>
  <si>
    <t>Byung-Gon Chun</t>
  </si>
  <si>
    <t>NetBeans is a development environment, tooling platform and application framework.</t>
  </si>
  <si>
    <t>NetBeans</t>
  </si>
  <si>
    <t>netbeans</t>
  </si>
  <si>
    <t>2016-10-01</t>
  </si>
  <si>
    <t>2019-04-17</t>
  </si>
  <si>
    <t>https://github.com/apache/NetBeans</t>
  </si>
  <si>
    <t>{"Java": 304575660, "Standard ML": 30677084, "HTML": 6796833, "PHP": 3323967, "XSLT": 1552950, "JavaScript": 1375586, "C": 591586, "CSS": 409322, "Shell": 386091, "Lex": 254914, "Roff": 150799, "C++": 134497, "FreeMarker": 131129, "Groovy": 118436, "TypeScript": 72079, "GAP": 70862, "Makefile": 59416, "Smarty": 41098, "Latte": 34565, "Twig": 33425, "Batchfile": 31017, "Pug": 28575, "AspectJ": 12305, "Perl": 10188, "ANTLR": 6444, "SCSS": 6107, "Swift": 5322, "Haskell": 3625, "Less": 3611, "Grammatical Framework": 1954, "Hack": 1870, "Dockerfile": 1079, "NASL": 931, "Slash": 885}</t>
  </si>
  <si>
    <t>NiFi is a dataflow system based on the concepts of flow-based programming.</t>
  </si>
  <si>
    <t>NiFi</t>
  </si>
  <si>
    <t>nifi</t>
  </si>
  <si>
    <t>2014-11-24</t>
  </si>
  <si>
    <t>2015-07-15</t>
  </si>
  <si>
    <t>https://github.com/apache/NiFi</t>
  </si>
  <si>
    <t>{"Java": 51434657, "JavaScript": 3929076, "Groovy": 2603856, "HTML": 1000539, "CSS": 280153, "Shell": 180551, "Handlebars": 69052, "Batchfile": 44090, "GAP": 30934, "Python": 27236, "Dockerfile": 24269, "Ruby": 23018, "SCSS": 22530, "XSLT": 5681, "Clojure": 3993, "PLpgSQL": 1211, "Lua": 983, "C++": 652}</t>
  </si>
  <si>
    <t>Sergio Fernandez</t>
  </si>
  <si>
    <t>.NET integration for Maven. Failed to build active community.</t>
  </si>
  <si>
    <t>NMaven</t>
  </si>
  <si>
    <t>nmaven</t>
  </si>
  <si>
    <t>Maven</t>
  </si>
  <si>
    <t>2006-11-17</t>
  </si>
  <si>
    <t>2008-11-13</t>
  </si>
  <si>
    <t>https://svn.apache.org/repos/asf/incubator/nmaven</t>
  </si>
  <si>
    <t>Jason van Zyl</t>
  </si>
  <si>
    <t>brett,jvanzyl</t>
  </si>
  <si>
    <t>Brett Porter,Jason van Zyl</t>
  </si>
  <si>
    <t>NPanday</t>
  </si>
  <si>
    <t>npanday.html</t>
  </si>
  <si>
    <t>Efforts moved to NPanday. Other similar projects are NMaven @ Codeplex (http://www.codeplex.com/nmaven/) and Byldan @ Codeplex (http://www.codeplex.com/byldan/).</t>
  </si>
  <si>
    <t>A Java API for NLU applications</t>
  </si>
  <si>
    <t>NLPCraft</t>
  </si>
  <si>
    <t>nlpcraft</t>
  </si>
  <si>
    <t>2020-02-13</t>
  </si>
  <si>
    <t>https://github.com/apache/incubator-NLPCraft</t>
  </si>
  <si>
    <t>{"Scala": 2076295, "Java": 686068, "HTML": 19420, "Shell": 18674, "Kotlin": 15606, "Python": 14111, "ANTLR": 9282, "Batchfile": 7016, "Jupyter Notebook": 6247, "Groovy": 3126, "Dockerfile": 1335}</t>
  </si>
  <si>
    <t>paulk</t>
  </si>
  <si>
    <t>Paul King</t>
  </si>
  <si>
    <t>NPanday allows projects using the .NET framework to be built with Apache Maven.</t>
  </si>
  <si>
    <t>npanday</t>
  </si>
  <si>
    <t>2010-08-13</t>
  </si>
  <si>
    <t>2015-02-08</t>
  </si>
  <si>
    <t>https://github.com/apache/NPanday</t>
  </si>
  <si>
    <t>{"C#": 1212356, "Java": 1069144, "Visual Basic": 115680, "Groovy": 113168, "ASP": 18901, "HTML": 17887, "Batchfile": 1894, "Shell": 1503, "CSS": 807}</t>
  </si>
  <si>
    <t>Web search software.</t>
  </si>
  <si>
    <t>Nutch</t>
  </si>
  <si>
    <t>nutch</t>
  </si>
  <si>
    <t>2005-01-15</t>
  </si>
  <si>
    <t>2005-06-01</t>
  </si>
  <si>
    <t>https://github.com/apache/Nutch</t>
  </si>
  <si>
    <t>{"Java": 3399613, "HTML": 205540, "Shell": 30807, "XSLT": 3687, "CSS": 3332, "Rich Text Format": 2235, "Dockerfile": 1352, "JavaScript": 764}</t>
  </si>
  <si>
    <t>NuttX is a mature, real-time embedded operating system (RTOS).</t>
  </si>
  <si>
    <t>NuttX</t>
  </si>
  <si>
    <t>nuttx</t>
  </si>
  <si>
    <t>2019-12-09</t>
  </si>
  <si>
    <t>https://github.com/apache/incubator-NuttX</t>
  </si>
  <si>
    <t>{"C": 134055382, "Assembly": 1567128, "Makefile": 596337, "Shell": 217003, "Python": 84896, "C++": 36995, "Batchfile": 20667, "Dockerfile": 13191, "Perl": 4034}</t>
  </si>
  <si>
    <t>asifdxtreme</t>
  </si>
  <si>
    <t>Mohammad Asif Siddiqui</t>
  </si>
  <si>
    <t>Flavio Paiva Junqueira</t>
  </si>
  <si>
    <t>zhangduo</t>
  </si>
  <si>
    <t>Duo Zhang</t>
  </si>
  <si>
    <t>Nuvem defines an open application programming interface for common cloud application services, allowing applications to be easily ported across the most popular cloud platforms.
            The podling was voted to become part of Tuscany in Nov 2012 but (as of Aug 2014) nothing has happened. Tuscany was terminated in May 2016.</t>
  </si>
  <si>
    <t>Nuvem</t>
  </si>
  <si>
    <t>nuvem</t>
  </si>
  <si>
    <t>2010-06-24</t>
  </si>
  <si>
    <t>2012-11-29</t>
  </si>
  <si>
    <t>https://github.com/apache/Nuvem</t>
  </si>
  <si>
    <t>{"Java": 232592, "Python": 107107, "HTML": 18414, "CSS": 3243}</t>
  </si>
  <si>
    <t>dwoods</t>
  </si>
  <si>
    <t>Donald Woods</t>
  </si>
  <si>
    <t>Tuscany</t>
  </si>
  <si>
    <t>http://tuscany.apache.org/</t>
  </si>
  <si>
    <t>Orchestration Director Engine</t>
  </si>
  <si>
    <t>Ode</t>
  </si>
  <si>
    <t>2006-02-17</t>
  </si>
  <si>
    <t>2007-07-18</t>
  </si>
  <si>
    <t>https://github.com/apache/Ode</t>
  </si>
  <si>
    <t>{"Java": 5649254, "JavaScript": 248611, "Ruby": 107187, "HTML": 41741, "CSS": 35867, "Shell": 11659, "TSQL": 10000, "XSLT": 6703, "Batchfile": 6359, "Groovy": 4205}</t>
  </si>
  <si>
    <t>Java modules that allow programmatic creation, scanning and manipulation of OpenDocument Format (ISO/IEC 26300 == ODF) documents</t>
  </si>
  <si>
    <t>ODF Toolkit</t>
  </si>
  <si>
    <t>odftoolkit</t>
  </si>
  <si>
    <t>2018-11-27</t>
  </si>
  <si>
    <t>https://github.com/apache/ODFToolkit</t>
  </si>
  <si>
    <t>{"Java": 16465122, "XSLT": 273011, "Python": 5215}</t>
  </si>
  <si>
    <t>nick</t>
  </si>
  <si>
    <t>Nick Burch</t>
  </si>
  <si>
    <t>ODFToolkit</t>
  </si>
  <si>
    <t>http://odftoolkit.org/</t>
  </si>
  <si>
    <t>Retired from the ASF and moved to The Document Foundation</t>
  </si>
  <si>
    <t>odf</t>
  </si>
  <si>
    <t>The Open For Business Project (OFBiz) is an open source enterprise automation software project.</t>
  </si>
  <si>
    <t>OFBiz</t>
  </si>
  <si>
    <t>ofbiz</t>
  </si>
  <si>
    <t>2006-01-31</t>
  </si>
  <si>
    <t>https://github.com/apache/OFBiz</t>
  </si>
  <si>
    <t>{"Java": 14389027, "HTML": 8319296, "FreeMarker": 3384978, "JavaScript": 2661637, "Groovy": 1262135, "CSS": 1205731, "Shell": 27967, "Makefile": 22007, "Batchfile": 8815, "Roff": 4118, "Ruby": 2533, "XSLT": 1712, "PHP": 150}</t>
  </si>
  <si>
    <t>davidw</t>
  </si>
  <si>
    <t>David N. Welton</t>
  </si>
  <si>
    <t>Object-Graph Notation Language implementation in Java</t>
  </si>
  <si>
    <t>OGNL</t>
  </si>
  <si>
    <t>ognl</t>
  </si>
  <si>
    <t>2011-04-26</t>
  </si>
  <si>
    <t>lukaszlenart</t>
  </si>
  <si>
    <t>Lukasz Lenart</t>
  </si>
  <si>
    <t>Commons OGNL</t>
  </si>
  <si>
    <t>http://commons.apache.org/ognl</t>
  </si>
  <si>
    <t>OData implementation in Java</t>
  </si>
  <si>
    <t>Olingo</t>
  </si>
  <si>
    <t>olingo</t>
  </si>
  <si>
    <t>2013-07-08</t>
  </si>
  <si>
    <t>https://svn.apache.org/repos/asf/olingo</t>
  </si>
  <si>
    <t>fmui</t>
  </si>
  <si>
    <t>Florian Müller</t>
  </si>
  <si>
    <t>Web 2.0 evaluation kit</t>
  </si>
  <si>
    <t>Olio</t>
  </si>
  <si>
    <t>olio</t>
  </si>
  <si>
    <t>2008-09-29</t>
  </si>
  <si>
    <t>2011-11-16</t>
  </si>
  <si>
    <t>https://svn.apache.org/repos/asf/incubator/olio</t>
  </si>
  <si>
    <t>rhillegas</t>
  </si>
  <si>
    <t>Rick Hillegas</t>
  </si>
  <si>
    <t>Omid is a flexible, reliable, high performant and scalable ACID transactional framework that allows client applications to execute transactions on top of MVCC key/value-based NoSQL datastores (currently Apache HBase) providing Snapshot Isolation guarantees on the accessed data.</t>
  </si>
  <si>
    <t>Omid</t>
  </si>
  <si>
    <t>omid</t>
  </si>
  <si>
    <t>2016-03-28</t>
  </si>
  <si>
    <t>2019-11-15</t>
  </si>
  <si>
    <t>https://github.com/apache/incubator-Omid</t>
  </si>
  <si>
    <t>{"Java": 1483414, "Shell": 7136}</t>
  </si>
  <si>
    <t>Phoenix Omid</t>
  </si>
  <si>
    <t>https://phoenix.apache.org/omid.html</t>
  </si>
  <si>
    <t>Apache Onami aims to create a community focused on the development and maintenance of a set of Google Guice extensions not provided out of the box by the library itself nor the Google developers team, such as integration with 3rd part frameworks or extra functionalities.</t>
  </si>
  <si>
    <t>Onami</t>
  </si>
  <si>
    <t>onami</t>
  </si>
  <si>
    <t>2012-11-14</t>
  </si>
  <si>
    <t>2013-04-17</t>
  </si>
  <si>
    <t>https://github.com/apache/Onami</t>
  </si>
  <si>
    <t>{"Java": 1403601, "Shell": 4274}</t>
  </si>
  <si>
    <t>A grid middleware framework for science data processing, information integration, and retrieval.</t>
  </si>
  <si>
    <t>OODT</t>
  </si>
  <si>
    <t>oodt</t>
  </si>
  <si>
    <t>2010-01-21</t>
  </si>
  <si>
    <t>2010-11-17</t>
  </si>
  <si>
    <t>https://github.com/apache/OODT</t>
  </si>
  <si>
    <t>{"Java": 6245396, "Python": 131012, "HTML": 126331, "Shell": 115092, "CSS": 111716, "Roff": 100067, "JavaScript": 80749, "PHP": 45366, "XSLT": 28584, "C++": 22622, "Perl": 4459, "PLSQL": 3736, "Makefile": 1135, "Scala": 1015}</t>
  </si>
  <si>
    <t>Server-based workflow scheduling and coordination system to manage data processing jobs for Apache Hadoop</t>
  </si>
  <si>
    <t>Oozie</t>
  </si>
  <si>
    <t>oozie</t>
  </si>
  <si>
    <t>2011-07-11</t>
  </si>
  <si>
    <t>https://github.com/apache/Oozie</t>
  </si>
  <si>
    <t>{"Java": 11602174, "JavaScript": 143424, "Shell": 123310, "CSS": 27303, "HTML": 11359, "Python": 5717}</t>
  </si>
  <si>
    <t>A tool for scalable comparison of remote sensing observations to climate model outputs, regionally and globally.</t>
  </si>
  <si>
    <t>Open Climate Workbench</t>
  </si>
  <si>
    <t>climate</t>
  </si>
  <si>
    <t>2013-02-15</t>
  </si>
  <si>
    <t>Chris A. Mattmann</t>
  </si>
  <si>
    <t>Tools and libraries for developing Attribute-based Access Control (ABAC) Systems in a variety of languages.</t>
  </si>
  <si>
    <t>OpenAz</t>
  </si>
  <si>
    <t>openaz</t>
  </si>
  <si>
    <t>2015-01-20</t>
  </si>
  <si>
    <t>2016-08-26</t>
  </si>
  <si>
    <t>https://github.com/apache/incubator-retired-OpenAz</t>
  </si>
  <si>
    <t>{"Java": 6894297, "HTML": 248858, "PLpgSQL": 198552, "CSS": 1492}</t>
  </si>
  <si>
    <t>coheigea</t>
  </si>
  <si>
    <t>Colm O Heigeartaigh</t>
  </si>
  <si>
    <t>OpenEJB EJB Server and Container</t>
  </si>
  <si>
    <t>OpenEJB</t>
  </si>
  <si>
    <t>openejb</t>
  </si>
  <si>
    <t>2006-07-05</t>
  </si>
  <si>
    <t>2007-05-16</t>
  </si>
  <si>
    <t>https://github.com/apache/OpenEJB</t>
  </si>
  <si>
    <t>{"Java": 7972552, "HTML": 157972, "CSS": 10624, "Shell": 6431, "Batchfile": 4538, "JavaScript": 2549}</t>
  </si>
  <si>
    <t>OpenJPA is an open source implementation of the Java Persistence API</t>
  </si>
  <si>
    <t>OpenJPA</t>
  </si>
  <si>
    <t>openjpa</t>
  </si>
  <si>
    <t>2006-04-10</t>
  </si>
  <si>
    <t>https://github.com/apache/OpenJPA</t>
  </si>
  <si>
    <t>{"Java": 24417211, "HTML": 105328, "JavaScript": 43993, "CSS": 20800, "XSLT": 16885, "Python": 10766, "Batchfile": 8516, "SQLPL": 4112, "Groovy": 862}</t>
  </si>
  <si>
    <t>Openmeetings is a web conferencing solution.</t>
  </si>
  <si>
    <t>Openmeetings</t>
  </si>
  <si>
    <t>openmeetings</t>
  </si>
  <si>
    <t>2011-11-12</t>
  </si>
  <si>
    <t>2013-01-18</t>
  </si>
  <si>
    <t>https://github.com/apache/Openmeetings</t>
  </si>
  <si>
    <t>{"Java": 2786853, "HTML": 298428, "JavaScript": 207627, "CSS": 72545, "Shell": 5907, "XSLT": 5202, "Batchfile": 1001}</t>
  </si>
  <si>
    <t>aaf</t>
  </si>
  <si>
    <t>Alexei Fedotov</t>
  </si>
  <si>
    <t>yegor</t>
  </si>
  <si>
    <t>Yegor Kozlov</t>
  </si>
  <si>
    <t>OpenNLP is a machine learning based toolkit for the processing of natural language text.</t>
  </si>
  <si>
    <t>OpenNLP</t>
  </si>
  <si>
    <t>opennlp</t>
  </si>
  <si>
    <t>https://github.com/apache/OpenNLP</t>
  </si>
  <si>
    <t>{"Java": 4466226, "HTML": 9998, "Batchfile": 7363, "Shell": 5699, "CSS": 1740, "XSLT": 1163, "Dockerfile": 182}</t>
  </si>
  <si>
    <t>OpenOffice.org is comprised of six personal productivity applications: a word processor (and its web-authoring component), spreadsheet, presentation graphics, drawing, equation editor, and database.</t>
  </si>
  <si>
    <t>OpenOffice.org</t>
  </si>
  <si>
    <t>openofficeorg</t>
  </si>
  <si>
    <t>danese</t>
  </si>
  <si>
    <t>Danese Cooper</t>
  </si>
  <si>
    <t>curcuru</t>
  </si>
  <si>
    <t>Shane Curcuru</t>
  </si>
  <si>
    <t>OpenOffice</t>
  </si>
  <si>
    <t>https://openoffice.apache.org/</t>
  </si>
  <si>
    <t>ooo</t>
  </si>
  <si>
    <t>noirin</t>
  </si>
  <si>
    <t>Noirin Plunkett</t>
  </si>
  <si>
    <t>JSR-299 Implementation</t>
  </si>
  <si>
    <t>OpenWebBeans</t>
  </si>
  <si>
    <t>openwebbeans</t>
  </si>
  <si>
    <t>2008-10-26</t>
  </si>
  <si>
    <t>2009-12-17</t>
  </si>
  <si>
    <t>https://github.com/apache/OpenWebBeans</t>
  </si>
  <si>
    <t>{"Java": 4528532, "Shell": 10260, "Batchfile": 4590, "HTML": 1236}</t>
  </si>
  <si>
    <t>distributed Serverless computing platform</t>
  </si>
  <si>
    <t>OpenWhisk</t>
  </si>
  <si>
    <t>openwhisk</t>
  </si>
  <si>
    <t>2016-11-23</t>
  </si>
  <si>
    <t>2019-07-17</t>
  </si>
  <si>
    <t>https://github.com/apache/OpenWhisk</t>
  </si>
  <si>
    <t>{"Scala": 4477516, "JavaScript": 239825, "Python": 118334, "Shell": 88007, "Java": 36882, "Groovy": 21842, "Jinja": 18896, "Dockerfile": 14939, "Swift": 11486, "HTML": 6012, "CSS": 4339, "C#": 1285, "Ballerina": 1053, "Lua": 821}</t>
  </si>
  <si>
    <t>ksobkowiak</t>
  </si>
  <si>
    <t>Krzysztof Sobkowiak</t>
  </si>
  <si>
    <t>PageSpeed represents a series of open source technologies to help make the
            web faster by rewriting web pages to reduce latency and bandwidth.</t>
  </si>
  <si>
    <t>PageSpeed</t>
  </si>
  <si>
    <t>pagespeed</t>
  </si>
  <si>
    <t>2017-09-30</t>
  </si>
  <si>
    <t>zwoop</t>
  </si>
  <si>
    <t>Leif Hedstrom</t>
  </si>
  <si>
    <t>Parquet is a columnar storage format for Hadoop.</t>
  </si>
  <si>
    <t>Parquet</t>
  </si>
  <si>
    <t>parquet</t>
  </si>
  <si>
    <t>2014-05-20</t>
  </si>
  <si>
    <t>2015-04-22</t>
  </si>
  <si>
    <t>https://svn.apache.org/repos/asf/parquet</t>
  </si>
  <si>
    <t>PDF library (reading, text extraction, manipulation, viewer)</t>
  </si>
  <si>
    <t>PDFBox</t>
  </si>
  <si>
    <t>pdfbox</t>
  </si>
  <si>
    <t>2008-02-07</t>
  </si>
  <si>
    <t>2009-10-21</t>
  </si>
  <si>
    <t>https://github.com/apache/PDFBox</t>
  </si>
  <si>
    <t>{"Java": 8558751, "HTML": 67104}</t>
  </si>
  <si>
    <t>jeremias</t>
  </si>
  <si>
    <t>Jeremias Maerki</t>
  </si>
  <si>
    <t>Pegasus is a distributed key-value storage system which is designed to be simple, horizontally scalable, strongly consistent and high-performance.</t>
  </si>
  <si>
    <t>Pegasus</t>
  </si>
  <si>
    <t>pegasus</t>
  </si>
  <si>
    <t>2020-06-28</t>
  </si>
  <si>
    <t>https://github.com/apache/Pegasus</t>
  </si>
  <si>
    <t>{"C++": 1865083, "Shell": 199273, "C": 103978, "CMake": 35129, "Python": 32941, "Thrift": 10454, "Makefile": 1473}</t>
  </si>
  <si>
    <t>Duo zhang</t>
  </si>
  <si>
    <t>Phoenix is an open source SQL query engine for Apache HBase, a NoSQL data store. It is accessed as a JDBC driver and enables querying and managing HBase tables using SQL.</t>
  </si>
  <si>
    <t>Phoenix</t>
  </si>
  <si>
    <t>phoenix</t>
  </si>
  <si>
    <t>2013-12-11</t>
  </si>
  <si>
    <t>2014-05-21</t>
  </si>
  <si>
    <t>https://github.com/apache/Phoenix</t>
  </si>
  <si>
    <t>{"Java": 20789660, "JavaScript": 217517, "Python": 162209, "Shell": 153210, "GAP": 51331, "HTML": 18971, "Dockerfile": 6340}</t>
  </si>
  <si>
    <t>Enis Soztutar</t>
  </si>
  <si>
    <t>A Photo Gallery application, accessible via the web and written in Java</t>
  </si>
  <si>
    <t>PhotArk</t>
  </si>
  <si>
    <t>photark</t>
  </si>
  <si>
    <t>2008-08-19</t>
  </si>
  <si>
    <t>2012-12-29</t>
  </si>
  <si>
    <t>https://github.com/apache/PhotArk</t>
  </si>
  <si>
    <t>{"HTML": 8941, "Java": 8132, "CSS": 5574}</t>
  </si>
  <si>
    <t>Pig is a platform for analyzing large datasets.</t>
  </si>
  <si>
    <t>Pig</t>
  </si>
  <si>
    <t>pig</t>
  </si>
  <si>
    <t>2007-10-02</t>
  </si>
  <si>
    <t>2008-10-22</t>
  </si>
  <si>
    <t>https://github.com/apache/Pig</t>
  </si>
  <si>
    <t>{"Java": 15405811, "Perl": 711560, "GAP": 161145, "PigLatin": 106403, "Shell": 78251, "Python": 53833, "Ruby": 21893, "HTML": 14000, "Batchfile": 5964, "Raku": 5895, "XSLT": 5489, "JavaScript": 5033, "Dockerfile": 3689, "Groovy": 250}</t>
  </si>
  <si>
    <t>tcurdt</t>
  </si>
  <si>
    <t>Torsten Curdt</t>
  </si>
  <si>
    <t>Pirk is a framework for scalable Private Information Retrieval (PIR).</t>
  </si>
  <si>
    <t>Pirk</t>
  </si>
  <si>
    <t>pirk</t>
  </si>
  <si>
    <t>2016-06-17</t>
  </si>
  <si>
    <t>2017-04-17</t>
  </si>
  <si>
    <t>https://github.com/apache/incubator-retired-Pirk</t>
  </si>
  <si>
    <t>{"Java": 792705, "TeX": 41938}</t>
  </si>
  <si>
    <t>joewitt</t>
  </si>
  <si>
    <t>Joe Witt</t>
  </si>
  <si>
    <t>tellison</t>
  </si>
  <si>
    <t>Tim Ellison</t>
  </si>
  <si>
    <t>Pinot is a distributed columnar storage engine that can ingest data in real-time and serve analytical queries at low latency.</t>
  </si>
  <si>
    <t>Pinot</t>
  </si>
  <si>
    <t>pinot</t>
  </si>
  <si>
    <t>https://github.com/apache/Pinot</t>
  </si>
  <si>
    <t>{"Java": 17046572, "TypeScript": 424113, "Scala": 77784, "Shell": 69123, "HTML": 15694, "Smarty": 15629, "Dockerfile": 9788, "Thrift": 9489, "ANTLR": 5078, "JavaScript": 3372, "CSS": 2880, "Python": 2187, "NASL": 1021}</t>
  </si>
  <si>
    <t>Kishore Gopalakrishna</t>
  </si>
  <si>
    <t>A platform for building rich internet applications in Java.</t>
  </si>
  <si>
    <t>Pivot</t>
  </si>
  <si>
    <t>pivot</t>
  </si>
  <si>
    <t>2009-01-26</t>
  </si>
  <si>
    <t>2009-12-16</t>
  </si>
  <si>
    <t>https://github.com/apache/Pivot</t>
  </si>
  <si>
    <t>{"Java": 6004267, "HTML": 38756, "JavaScript": 15622, "XSLT": 13631, "CSS": 2607, "Python": 1669, "TSQL": 1053, "Batchfile": 566, "Shell": 139}</t>
  </si>
  <si>
    <t>PLC4X is a set of libraries for communicating with industrial programmable logic controllers (PLCs) using a variety of protocols but with a shared API.</t>
  </si>
  <si>
    <t>PLC4X</t>
  </si>
  <si>
    <t>plc4x</t>
  </si>
  <si>
    <t>2017-12-18</t>
  </si>
  <si>
    <t>https://github.com/apache/PLC4X</t>
  </si>
  <si>
    <t>{"Java": 4136653, "Go": 1048700, "C": 986731, "C++": 440616, "Ruby": 329617, "CMake": 52657, "C#": 49430, "Groovy": 35698, "XSLT": 32302, "Python": 22429, "Shell": 18289, "ANTLR": 12703, "Makefile": 7456, "Dockerfile": 5411, "HTML": 3041, "CSS": 1909}</t>
  </si>
  <si>
    <t>JSR 168 Reference Implementation</t>
  </si>
  <si>
    <t>Pluto</t>
  </si>
  <si>
    <t>pluto</t>
  </si>
  <si>
    <t>2003-09-30</t>
  </si>
  <si>
    <t>2004-05-15</t>
  </si>
  <si>
    <t>https://github.com/apache/Pluto</t>
  </si>
  <si>
    <t>http://portals.apache.org/pluto/</t>
  </si>
  <si>
    <t>Pony Mail is a mail-archiving, archive viewing, and interaction service, that can be integrated with many email platforms.</t>
  </si>
  <si>
    <t>Pony Mail</t>
  </si>
  <si>
    <t>ponymail</t>
  </si>
  <si>
    <t>2016-05-27</t>
  </si>
  <si>
    <t>https://github.com/apache/PonyMail</t>
  </si>
  <si>
    <t>{"JavaScript": 506981, "Lua": 144388, "Python": 142293, "HTML": 58968, "CSS": 26076, "Shell": 5379, "Dockerfile": 1130}</t>
  </si>
  <si>
    <t>JavaScript</t>
  </si>
  <si>
    <t>sharan</t>
  </si>
  <si>
    <t>Sharan Foga</t>
  </si>
  <si>
    <t>PredictionIO is an open source Machine Learning Server built on top of state-of-the-art open source stack, that enables developers to manage and deploy production-ready predictive services for various kinds of machine learning tasks.</t>
  </si>
  <si>
    <t>PredictionIO</t>
  </si>
  <si>
    <t>predictionio</t>
  </si>
  <si>
    <t>2016-05-26</t>
  </si>
  <si>
    <t>https://github.com/apache/PredictionIO</t>
  </si>
  <si>
    <t>{"Scala": 1107584, "Shell": 137204, "Python": 50649, "HTML": 13234, "Dockerfile": 9915, "Java": 8118, "Smarty": 3213}</t>
  </si>
  <si>
    <t>jtaylor</t>
  </si>
  <si>
    <t>meng</t>
  </si>
  <si>
    <t>Xiangrui Meng</t>
  </si>
  <si>
    <t>Provisionr provides a service to manage pools of virtual machines on multiple clouds.</t>
  </si>
  <si>
    <t>Provisionr</t>
  </si>
  <si>
    <t>provisionr</t>
  </si>
  <si>
    <t>2013-03-07</t>
  </si>
  <si>
    <t>2013-11-22</t>
  </si>
  <si>
    <t>https://github.com/apache/incubator-retired-Provisionr</t>
  </si>
  <si>
    <t>{"Java": 661009, "HTML": 9107, "Shell": 6161}</t>
  </si>
  <si>
    <t>Failed to grow a community. Retired at request of PPMC.</t>
  </si>
  <si>
    <t>Pulsar is a highly scalable, low latency messaging platform running on commodity hardware. It provides simple pub-sub semantics over topics, guaranteed at-least-once delivery of messages, automatic cursor management for subscribers, and cross-datacenter replication.</t>
  </si>
  <si>
    <t>Pulsar</t>
  </si>
  <si>
    <t>pulsar</t>
  </si>
  <si>
    <t>2017-06-01</t>
  </si>
  <si>
    <t>https://github.com/apache/Pulsar</t>
  </si>
  <si>
    <t>{"Java": 24508810, "C++": 1727882, "Python": 490971, "Shell": 205255, "JavaScript": 176470, "C": 149875, "Go": 108604, "Dockerfile": 44414, "HTML": 36350, "CMake": 32685, "HCL": 13762, "CSS": 10651, "Roff": 3484, "Ruby": 2524, "Batchfile": 2170}</t>
  </si>
  <si>
    <t>bcall</t>
  </si>
  <si>
    <t>Bryan Call</t>
  </si>
  <si>
    <t>toffer</t>
  </si>
  <si>
    <t>Francis Liu</t>
  </si>
  <si>
    <t>Quickstep is a high-performance database engine.</t>
  </si>
  <si>
    <t>Quickstep</t>
  </si>
  <si>
    <t>quickstep</t>
  </si>
  <si>
    <t>2016-03-29</t>
  </si>
  <si>
    <t>2018-12-01</t>
  </si>
  <si>
    <t>https://github.com/apache/incubator-retired-Quickstep</t>
  </si>
  <si>
    <t>{"C++": 9171115, "CMake": 659012, "Python": 83442, "Shell": 9617, "Ruby": 5352, "Dockerfile": 1803}</t>
  </si>
  <si>
    <t>Qpid provides multiple language implementations of the Advanced Messaged Queuing Protocol (AMQP)</t>
  </si>
  <si>
    <t>Qpid</t>
  </si>
  <si>
    <t>qpid</t>
  </si>
  <si>
    <t>2006-08-27</t>
  </si>
  <si>
    <t>2008-12-18</t>
  </si>
  <si>
    <t>https://github.com/apache/Qpid</t>
  </si>
  <si>
    <t>{"Java": 1066703, "JavaScript": 341175, "Shell": 79553, "HTML": 54232, "CSS": 47491, "XSLT": 31498, "M4": 18570, "C++": 17736, "Makefile": 5534}</t>
  </si>
  <si>
    <t>cliffs</t>
  </si>
  <si>
    <t>Cliff Schmidt</t>
  </si>
  <si>
    <t>The Ranger project is a framework to enable, monitor and manage comprehensive data security across the Hadoop platform.
            (The podling was originally called Argus)</t>
  </si>
  <si>
    <t>Ranger</t>
  </si>
  <si>
    <t>ranger</t>
  </si>
  <si>
    <t>2014-07-24</t>
  </si>
  <si>
    <t>2017-01-18</t>
  </si>
  <si>
    <t>https://github.com/apache/Ranger</t>
  </si>
  <si>
    <t>{"Java": 11284423, "JavaScript": 2563126, "Python": 774691, "TSQL": 756931, "Shell": 415763, "HTML": 303729, "CSS": 132348, "PLpgSQL": 88358, "Jinja": 87022, "PLSQL": 65083, "C": 5370, "Less": 2022}</t>
  </si>
  <si>
    <t>argus</t>
  </si>
  <si>
    <t>Comprehension and auditing for distributions and source code</t>
  </si>
  <si>
    <t>RAT</t>
  </si>
  <si>
    <t>rat</t>
  </si>
  <si>
    <t>2008-01-06</t>
  </si>
  <si>
    <t>http://creadur.apache.org/rat/</t>
  </si>
  <si>
    <t>Became part of new Apache Creadur TLP</t>
  </si>
  <si>
    <t>Ratis is a java implementation for RAFT consensus protocol</t>
  </si>
  <si>
    <t>Ratis</t>
  </si>
  <si>
    <t>ratis</t>
  </si>
  <si>
    <t>2017-01-03</t>
  </si>
  <si>
    <t>https://github.com/apache/Ratis</t>
  </si>
  <si>
    <t>{"Java": 2973882, "Shell": 60166, "HTML": 18413, "Dockerfile": 5574, "CSS": 2844, "JavaScript": 911}</t>
  </si>
  <si>
    <t>arp</t>
  </si>
  <si>
    <t>Arpit Agarwal</t>
  </si>
  <si>
    <t>Jitendra Pandey</t>
  </si>
  <si>
    <t>Rave is A WEb And SOcial Mashup Engine.</t>
  </si>
  <si>
    <t>Rave</t>
  </si>
  <si>
    <t>rave</t>
  </si>
  <si>
    <t>2011-03-01</t>
  </si>
  <si>
    <t>https://github.com/apache/Rave</t>
  </si>
  <si>
    <t>{"Java": 3712276, "JavaScript": 1345141, "SQLPL": 175011, "Ruby": 58425, "CSS": 37728, "Python": 5047, "FreeMarker": 3460, "Shell": 201}</t>
  </si>
  <si>
    <t>JSF Component Library.</t>
  </si>
  <si>
    <t>RCF</t>
  </si>
  <si>
    <t>rcf</t>
  </si>
  <si>
    <t>2007-04-06</t>
  </si>
  <si>
    <t>2009-09-15</t>
  </si>
  <si>
    <t>mvdb</t>
  </si>
  <si>
    <t>Martin van den Bemt</t>
  </si>
  <si>
    <t>Never got started, so retired.</t>
  </si>
  <si>
    <t>REEF (Retainable Evaluator Execution Framework) is a scale-out computing fabric that eases the development of Big Data applications on top of resource managers such as Apache YARN and Mesos.</t>
  </si>
  <si>
    <t>REEF</t>
  </si>
  <si>
    <t>reef</t>
  </si>
  <si>
    <t>2014-08-12</t>
  </si>
  <si>
    <t>https://github.com/apache/REEF</t>
  </si>
  <si>
    <t>{"Java": 6674603, "C#": 5666898, "C++": 187397, "Shell": 28410, "Dockerfile": 24282, "Python": 23859, "PowerShell": 12776, "Scala": 7052, "JavaScript": 4512, "C": 3777, "TeX": 2443, "Batchfile": 2297, "CSS": 905}</t>
  </si>
  <si>
    <t>Ripple is a browser based mobile phone emulator designed to aid in the development of HTML5 based mobile applications.  Ripple is a cross platform and cross runtime testing/debugging tool. It currently supports such runtimes as Cordova, WebWorks aand the Mobile Web.</t>
  </si>
  <si>
    <t>Ripple</t>
  </si>
  <si>
    <t>ripple</t>
  </si>
  <si>
    <t>2012-10-16</t>
  </si>
  <si>
    <t>https://github.com/apache/incubator-retired-Ripple</t>
  </si>
  <si>
    <t>{"JavaScript": 1609425, "CSS": 96511, "HTML": 74932}</t>
  </si>
  <si>
    <t>River : Jini technology</t>
  </si>
  <si>
    <t>River</t>
  </si>
  <si>
    <t>river</t>
  </si>
  <si>
    <t>2006-12-26</t>
  </si>
  <si>
    <t>2011-01-19</t>
  </si>
  <si>
    <t>https://svn.apache.org/repos/asf/river</t>
  </si>
  <si>
    <t>RocketMQ is a fast, low latency, reliable, scalable, distributed, easy to use message-oriented middleware, especially for processing large amounts of streaming data.</t>
  </si>
  <si>
    <t>RocketMQ</t>
  </si>
  <si>
    <t>rocketmq</t>
  </si>
  <si>
    <t>2016-11-21</t>
  </si>
  <si>
    <t>2017-09-20</t>
  </si>
  <si>
    <t>https://github.com/apache/RocketMQ</t>
  </si>
  <si>
    <t>{"Java": 5643212, "Shell": 40639, "Python": 17535, "Batchfile": 11451}</t>
  </si>
  <si>
    <t>bsnyder</t>
  </si>
  <si>
    <t>Bruce Snyder</t>
  </si>
  <si>
    <t>lukehan</t>
  </si>
  <si>
    <t>Luke Han</t>
  </si>
  <si>
    <t>Justin McLean</t>
  </si>
  <si>
    <t>Roller blog server</t>
  </si>
  <si>
    <t>Roller</t>
  </si>
  <si>
    <t>roller</t>
  </si>
  <si>
    <t>2005-06-20</t>
  </si>
  <si>
    <t>https://github.com/apache/Roller</t>
  </si>
  <si>
    <t>{"Java": 3613166, "CSS": 69373, "JavaScript": 24664, "XSLT": 10707, "Shell": 8007, "Python": 4589, "FreeMarker": 3570, "Dockerfile": 2973}</t>
  </si>
  <si>
    <t>Rya (pronounced "ree-uh" /rēə/) is a cloud-based RDF triple store that supports SPARQL queries. Rya is a scalable RDF data management system built on top of Accumulo. Rya uses novel storage methods, indexing schemes, and query processing techniques that scale to billions of triples across multiple nodes. Rya provides fast and easy access to the data through SPARQL, a conventional query mechanism for RDF data.</t>
  </si>
  <si>
    <t>Rya</t>
  </si>
  <si>
    <t>rya</t>
  </si>
  <si>
    <t>https://github.com/apache/Rya</t>
  </si>
  <si>
    <t>{"Java": 10619977, "Shell": 18411, "XSLT": 7341, "Batchfile": 7242, "JavaScript": 1059, "FreeMarker": 755}</t>
  </si>
  <si>
    <t>afuchs</t>
  </si>
  <si>
    <t>Adam Fuchs</t>
  </si>
  <si>
    <t>S2Graph is a distributed and scalable OLTP graph database built on Apache HBase to support fast traversal of extremely large graphs.</t>
  </si>
  <si>
    <t>S2Graph</t>
  </si>
  <si>
    <t>s2graph</t>
  </si>
  <si>
    <t>2015-11-29</t>
  </si>
  <si>
    <t>2020-11-29</t>
  </si>
  <si>
    <t>https://github.com/apache/incubator-S2Graph</t>
  </si>
  <si>
    <t>{"Scala": 1977095, "Shell": 37087, "Java": 32850, "Python": 8546, "HTML": 5578, "Groovy": 4776, "Dockerfile": 895}</t>
  </si>
  <si>
    <t>woonsan</t>
  </si>
  <si>
    <t>Woonsan Ko</t>
  </si>
  <si>
    <t>The podling was retired by the IPMC due to lack of activiy.</t>
  </si>
  <si>
    <t>S4 (Simple Scalable Streaming System) is a general-purpose, distributed, scalable, partially fault-tolerant, pluggable platform that allows programmers to easily develop applications for processing continuous, unbounded streams of data.</t>
  </si>
  <si>
    <t>S4</t>
  </si>
  <si>
    <t>s4</t>
  </si>
  <si>
    <t>2011-09-26</t>
  </si>
  <si>
    <t>2014-06-19</t>
  </si>
  <si>
    <t>https://github.com/apache/incubator-retired-S4</t>
  </si>
  <si>
    <t>{"Java": 834648, "HTML": 22242, "CSS": 18633, "Shell": 8911, "Ruby": 3597}</t>
  </si>
  <si>
    <t>SAMOA provides a collection of distributed streaming algorithms for the most common data mining and machine learning tasks such as classification, clustering, and regression, as well as programming abstractions to develop new algorithms that run on top of distributed stream processing engines (DSPEs). It features a pluggable architecture that allows it to run on several DSPEs such as Apache Storm, Apache S4, and Apache Samza.</t>
  </si>
  <si>
    <t>SAMOA</t>
  </si>
  <si>
    <t>samoa</t>
  </si>
  <si>
    <t>2014-12-15</t>
  </si>
  <si>
    <t>2021-03-11</t>
  </si>
  <si>
    <t>https://github.com/apache/incubator-SAMOA</t>
  </si>
  <si>
    <t>{"Java": 1796367, "Shell": 21230}</t>
  </si>
  <si>
    <t>Samza is a stream processing system for running continuous computation on
            infinite streams of data.</t>
  </si>
  <si>
    <t>Samza</t>
  </si>
  <si>
    <t>samza</t>
  </si>
  <si>
    <t>2013-07-30</t>
  </si>
  <si>
    <t>2015-01-21</t>
  </si>
  <si>
    <t>https://github.com/apache/Samza</t>
  </si>
  <si>
    <t>{"Java": 7961011, "Scala": 1139914, "Python": 87902, "Shell": 49279, "Scaml": 10376, "XSLT": 7116, "Less": 3746, "JavaScript": 3373, "HTML": 3182, "CSS": 402}</t>
  </si>
  <si>
    <t>The Sanselan Project is a pure-java image library for reading and writing a variety of image formats.</t>
  </si>
  <si>
    <t>Sanselan</t>
  </si>
  <si>
    <t>sanselan</t>
  </si>
  <si>
    <t>2007-09-09</t>
  </si>
  <si>
    <t>2009-06-30</t>
  </si>
  <si>
    <t>https://github.com/apache/Sanselan</t>
  </si>
  <si>
    <t>{"Java": 2130540, "Assembly": 1486}</t>
  </si>
  <si>
    <t>http://commons.apache.org/sanselan/</t>
  </si>
  <si>
    <t>SDAP is an integrated data analytic center for Big Science problems.</t>
  </si>
  <si>
    <t>SDAP</t>
  </si>
  <si>
    <t>sdap</t>
  </si>
  <si>
    <t>2017-10-22</t>
  </si>
  <si>
    <t>Jörn Rottmann</t>
  </si>
  <si>
    <t>rawkintrevo</t>
  </si>
  <si>
    <t>Trevor Grant</t>
  </si>
  <si>
    <t>Sedona is a big geospatial data processing engine. It provides an easy to use APIs for spatial data scientists to manage, wrangle, and process geospatial data.</t>
  </si>
  <si>
    <t>Sedona</t>
  </si>
  <si>
    <t>sedona</t>
  </si>
  <si>
    <t>2020-07-19</t>
  </si>
  <si>
    <t>https://github.com/apache/incubator-Sedona</t>
  </si>
  <si>
    <t>{"Java": 1062341, "Scala": 528511, "Python": 513054, "Jupyter Notebook": 166967, "R": 111901, "HTML": 8790, "JavaScript": 5379, "Shell": 2394}</t>
  </si>
  <si>
    <t>percivall</t>
  </si>
  <si>
    <t>George Percivall</t>
  </si>
  <si>
    <t>Sentry is a highly modular system for providing fine grained role
            based authorization to both data and metadata stored on an Apache Hadoop cluster.</t>
  </si>
  <si>
    <t>Sentry</t>
  </si>
  <si>
    <t>sentry</t>
  </si>
  <si>
    <t>2013-08-08</t>
  </si>
  <si>
    <t>2016-03-16</t>
  </si>
  <si>
    <t>https://github.com/apache/Sentry</t>
  </si>
  <si>
    <t>{"Java": 5783029, "TSQL": 289343, "JavaScript": 92616, "Thrift": 35964, "XSLT": 25595, "Shell": 19176, "Python": 12690, "HTML": 8678, "CSS": 5242, "FreeMarker": 2251, "PLpgSQL": 1675, "PLSQL": 460, "SQLPL": 104}</t>
  </si>
  <si>
    <t>Thomas White</t>
  </si>
  <si>
    <t>ServiceComb is a microservice framework that provides a set of tools and components to make development and deployment of cloud applications easier.</t>
  </si>
  <si>
    <t>ServiceComb</t>
  </si>
  <si>
    <t>servicecomb</t>
  </si>
  <si>
    <t>2017-11-22</t>
  </si>
  <si>
    <t>tnachen</t>
  </si>
  <si>
    <t>Timothy Chen</t>
  </si>
  <si>
    <t>The ServiceMix project will create an ESB and component suite based on the Java Business Interface (JBI) standard - JSR 208.</t>
  </si>
  <si>
    <t>ServiceMix</t>
  </si>
  <si>
    <t>servicemix</t>
  </si>
  <si>
    <t>2007-09-19</t>
  </si>
  <si>
    <t>https://github.com/apache/ServiceMix</t>
  </si>
  <si>
    <t>{"Java": 73916, "HTML": 858, "Groovy": 719}</t>
  </si>
  <si>
    <t>Spark is an open source system for fast and flexible large-scale data analysis. Spark provides a general purpose runtime that supports low-latency execution in several forms.</t>
  </si>
  <si>
    <t>Spark</t>
  </si>
  <si>
    <t>spark</t>
  </si>
  <si>
    <t>https://github.com/apache/Spark</t>
  </si>
  <si>
    <t>{"Scala": 37891320, "Python": 7000544, "Jupyter Notebook": 4271267, "Java": 4151511, "HiveQL": 1872438, "R": 1263425, "PLpgSQL": 352896, "Shell": 223405, "JavaScript": 221272, "q": 98156, "ANTLR": 51932, "HTML": 41560, "Roff": 27391, "Batchfile": 25771, "CSS": 24622, "Dockerfile": 9629, "PowerShell": 3882, "Thrift": 2016, "Makefile": 1593, "C": 1493, "ReScript": 240}</t>
  </si>
  <si>
    <t>ahart</t>
  </si>
  <si>
    <t>Andrew Hart</t>
  </si>
  <si>
    <t>tomdz</t>
  </si>
  <si>
    <t>Thomas Dudziak</t>
  </si>
  <si>
    <t>ShardingSphere related to a database clustering system providing data sharding, distributed transactions, and distributed database management.</t>
  </si>
  <si>
    <t>ShardingSphere</t>
  </si>
  <si>
    <t>shardingsphere</t>
  </si>
  <si>
    <t>2018-11-10</t>
  </si>
  <si>
    <t>2020-04-16</t>
  </si>
  <si>
    <t>https://github.com/apache/ShardingSphere</t>
  </si>
  <si>
    <t>{"Java": 11823125, "ANTLR": 505500, "Shell": 29940, "Dockerfile": 8226, "Batchfile": 5198}</t>
  </si>
  <si>
    <t>Craig L Russell</t>
  </si>
  <si>
    <t>ShenYu is a high performance Microservices API gateway in Java ecosystem, compatible with a variety of mainstream framework systems, it supports hot plugin loading.</t>
  </si>
  <si>
    <t>ShenYu</t>
  </si>
  <si>
    <t>shenyu</t>
  </si>
  <si>
    <t>2021-05-03</t>
  </si>
  <si>
    <t>https://github.com/apache/ShenYu</t>
  </si>
  <si>
    <t>{"Java": 3536051, "Shell": 8072, "Lua": 7258, "Batchfile": 4204, "Dockerfile": 2396, "HTML": 565}</t>
  </si>
  <si>
    <t>false</t>
  </si>
  <si>
    <t>jincheng</t>
  </si>
  <si>
    <t>Jincheng Sun</t>
  </si>
  <si>
    <t>atri</t>
  </si>
  <si>
    <t>Atri Sharma</t>
  </si>
  <si>
    <t>June,July,August</t>
  </si>
  <si>
    <t>The Shindig Project is an OpenSocial container.</t>
  </si>
  <si>
    <t>shindig</t>
  </si>
  <si>
    <t>2007-12-03</t>
  </si>
  <si>
    <t>https://github.com/apache/Shindig</t>
  </si>
  <si>
    <t>{"Java": 2457552, "PHP": 753133, "JavaScript": 635975, "HTML": 90546, "Shell": 8468, "XSLT": 4291, "CSS": 4122, "ApacheConf": 304}</t>
  </si>
  <si>
    <t>fitz</t>
  </si>
  <si>
    <t>Brian Fitzpatrick</t>
  </si>
  <si>
    <t>sgala</t>
  </si>
  <si>
    <t>Santiago Gala</t>
  </si>
  <si>
    <t>Security framework. (Initially known as JSecurity or Ki, renamed June 2009)</t>
  </si>
  <si>
    <t>Shiro</t>
  </si>
  <si>
    <t>shiro</t>
  </si>
  <si>
    <t>2010-09-22</t>
  </si>
  <si>
    <t>https://github.com/apache/Shiro</t>
  </si>
  <si>
    <t>{"Java": 3093390, "Groovy": 352441, "CSS": 2608, "Shell": 2479}</t>
  </si>
  <si>
    <t>jsecurity,ki</t>
  </si>
  <si>
    <t>SINGA is a distributed deep learning platform.</t>
  </si>
  <si>
    <t>SINGA</t>
  </si>
  <si>
    <t>singa</t>
  </si>
  <si>
    <t>2019-10-16</t>
  </si>
  <si>
    <t>https://github.com/apache/SINGA</t>
  </si>
  <si>
    <t>{"C++": 2449042, "Python": 798512, "C": 180868, "SWIG": 37101, "CMake": 36257, "Cuda": 32634, "Dockerfile": 23269, "Shell": 14520, "Java": 2701}</t>
  </si>
  <si>
    <t>Monitoring Solution.</t>
  </si>
  <si>
    <t>Sirona</t>
  </si>
  <si>
    <t>sirona</t>
  </si>
  <si>
    <t>2013-10-15</t>
  </si>
  <si>
    <t>2017-07-03</t>
  </si>
  <si>
    <t>https://github.com/apache/Sirona</t>
  </si>
  <si>
    <t>{"JavaScript": 1770927, "Java": 1356993, "CSS": 270151, "HTML": 28192, "Shell": 497}</t>
  </si>
  <si>
    <t>vanto</t>
  </si>
  <si>
    <t>Tammo van Lessen</t>
  </si>
  <si>
    <t>The Spatial Information System (SIS) Project is a toolkit that spatial information system builders or users can leverage to build applications containing location context.</t>
  </si>
  <si>
    <t>SIS</t>
  </si>
  <si>
    <t>sis</t>
  </si>
  <si>
    <t>2010-02-21</t>
  </si>
  <si>
    <t>https://github.com/apache/SIS</t>
  </si>
  <si>
    <t>{"Java": 25460854, "HTML": 75846, "C": 12378, "Makefile": 3000, "Shell": 1399}</t>
  </si>
  <si>
    <t>Skywalking is an APM (application performance monitor), especially for microservice, Cloud Native and container-based architecture systems. Also known as a distributed tracing system. It provides an automatic way to instrument applications: no need to change any of the source code of the target application; and an collector with an very high efficiency streaming module.</t>
  </si>
  <si>
    <t>SkyWalking</t>
  </si>
  <si>
    <t>skywalking</t>
  </si>
  <si>
    <t>2017-12-08</t>
  </si>
  <si>
    <t>https://github.com/apache/SkyWalking</t>
  </si>
  <si>
    <t>{"Java": 11917014, "Shell": 166881, "Python": 11431, "FreeMarker": 10730, "ANTLR": 8239, "Kotlin": 7757, "Batchfile": 6454, "Scala": 6067, "Makefile": 3992, "Thrift": 2809, "TypeScript": 2515, "JavaScript": 1388, "Go": 1283, "Lua": 1129, "PHP": 1058}</t>
  </si>
  <si>
    <t>mck</t>
  </si>
  <si>
    <t>Mick Semb Wever</t>
  </si>
  <si>
    <t>nacx</t>
  </si>
  <si>
    <t>Ignasi Barrera</t>
  </si>
  <si>
    <t>Slider is a collection of tools and technologies to package, deploy, and manage long running applications on Apache Hadoop YARN clusters.</t>
  </si>
  <si>
    <t>Slider</t>
  </si>
  <si>
    <t>slider</t>
  </si>
  <si>
    <t>2014-04-29</t>
  </si>
  <si>
    <t>2018-05-24</t>
  </si>
  <si>
    <t>https://github.com/apache/incubator-retired-Slider</t>
  </si>
  <si>
    <t>{"Java": 2848209, "Python": 2137276, "Groovy": 1165368, "JavaScript": 184517, "Shell": 88804, "Batchfile": 20055, "CSS": 20004, "XSLT": 4005, "C": 1449, "HTML": 81, "Makefile": 42}</t>
  </si>
  <si>
    <t>Arun C Murthy</t>
  </si>
  <si>
    <t>Vinod K</t>
  </si>
  <si>
    <t>Development of long-running service support for Apache Hadoop YARN has been moved to the hadoop-yarn-services-core module in Apache Hadoop.</t>
  </si>
  <si>
    <t>Sling is a framework to develop content centric web applications based on the idea of modularizing the rendering of HTTP resources.</t>
  </si>
  <si>
    <t>Sling</t>
  </si>
  <si>
    <t>sling</t>
  </si>
  <si>
    <t>2009-06-17</t>
  </si>
  <si>
    <t>https://github.com/apache/Sling</t>
  </si>
  <si>
    <t>SocialSite is an OpenSocial-based headless social networking server and a set of OpenSocial Gadgets that make it easy to add social features to existing web sites. Server provides admin console for configuration, gadget approval and management. Gadgets can be combined to form complete UI for social networking with friending, group management and message support.</t>
  </si>
  <si>
    <t>SocialSite</t>
  </si>
  <si>
    <t>socialsite</t>
  </si>
  <si>
    <t>2009-05-08</t>
  </si>
  <si>
    <t>2010-10-17</t>
  </si>
  <si>
    <t>https://svn.apache.org/repos/asf/incubator/socialsite</t>
  </si>
  <si>
    <t>Full Text Search Server</t>
  </si>
  <si>
    <t>Solr</t>
  </si>
  <si>
    <t>solr</t>
  </si>
  <si>
    <t>2006-01-17</t>
  </si>
  <si>
    <t>2007-01-17</t>
  </si>
  <si>
    <t>https://github.com/apache/Solr</t>
  </si>
  <si>
    <t>{"Java": 33384023, "HTML": 292055, "Shell": 240026, "Python": 230826, "CSS": 215559, "Batchfile": 90469, "XSLT": 34993, "Ruby": 19598, "JavaScript": 13113, "Slim": 12482, "AMPL": 434, "Emacs Lisp": 73}</t>
  </si>
  <si>
    <t>http://lucene.apache.org/solr/</t>
  </si>
  <si>
    <t>Mail filter to identify spam.</t>
  </si>
  <si>
    <t>SpamAssassin</t>
  </si>
  <si>
    <t>spamassassin</t>
  </si>
  <si>
    <t>2003-12-20</t>
  </si>
  <si>
    <t>2004-06-23</t>
  </si>
  <si>
    <t>https://github.com/apache/SpamAssassin</t>
  </si>
  <si>
    <t>{"Perl": 4213236, "C": 821056, "TeX": 196204, "Shell": 187092, "Roff": 166833, "DIGITAL Command Language": 41450, "JavaScript": 16877, "Makefile": 13409, "Python": 7334, "PLpgSQL": 5244, "CSS": 2676}</t>
  </si>
  <si>
    <t>Perl</t>
  </si>
  <si>
    <t>striker</t>
  </si>
  <si>
    <t>Sander Striker</t>
  </si>
  <si>
    <t>Apache Spot is a platform for network telemetry built on an open data model and Apache Hadoop.</t>
  </si>
  <si>
    <t>Spot</t>
  </si>
  <si>
    <t>spot</t>
  </si>
  <si>
    <t>2016-09-23</t>
  </si>
  <si>
    <t>https://github.com/apache/incubator-Spot</t>
  </si>
  <si>
    <t>{"Python": 513233, "JavaScript": 433407, "Scala": 289255, "HTML": 76073, "Jupyter Notebook": 74291, "HiveQL": 50433, "Shell": 20142, "CSS": 12644}</t>
  </si>
  <si>
    <t>Sqoop is a tool designed for efficiently transferring bulk data between Apache Hadoop and structured datastores such as relational databases.</t>
  </si>
  <si>
    <t>Sqoop</t>
  </si>
  <si>
    <t>sqoop</t>
  </si>
  <si>
    <t>https://github.com/apache/Sqoop</t>
  </si>
  <si>
    <t>{"Java": 4483489, "Shell": 40581, "XSLT": 20398, "Python": 13996, "Batchfile": 12798, "AspectJ": 9732, "CSS": 5322, "Makefile": 3354}</t>
  </si>
  <si>
    <t>A modular software stack and reusable set of components for semantic content management</t>
  </si>
  <si>
    <t>Stanbol</t>
  </si>
  <si>
    <t>stanbol</t>
  </si>
  <si>
    <t>2010-11-15</t>
  </si>
  <si>
    <t>https://github.com/apache/Stanbol</t>
  </si>
  <si>
    <t>{"Java": 11452576, "Roff": 704982, "XSLT": 381141, "FreeMarker": 376964, "HTML": 295543, "JavaScript": 94806, "Shell": 42673, "CSS": 27055, "Perl": 18879, "Python": 8121}</t>
  </si>
  <si>
    <t>The Apache C++ Standard Library project is a complete implementation of the ISO/IEC 14882 C++ Standard Library.</t>
  </si>
  <si>
    <t>stdcxx</t>
  </si>
  <si>
    <t>2005-05-19</t>
  </si>
  <si>
    <t>2007-11-14</t>
  </si>
  <si>
    <t>https://github.com/apache/stdcxx</t>
  </si>
  <si>
    <t>{"C++": 3907699, "JavaScript": 169203, "C": 115133, "Makefile": 78525, "Shell": 58639, "Assembly": 40393, "Roff": 17862, "Objective-C": 6472, "Batchfile": 387}</t>
  </si>
  <si>
    <t>Stonehenge is a set of interoperability scenarios for Service Oriented Architecture and Web Services that demonstrate interoperability between multiple systems including Apache Axis2, WSF/PHP and Microsoft WCF. The code also demonstrates good practice for standards-based interoperability.</t>
  </si>
  <si>
    <t>Stonehenge</t>
  </si>
  <si>
    <t>stonehenge</t>
  </si>
  <si>
    <t>https://svn.apache.org/repos/asf/incubator/stonehenge</t>
  </si>
  <si>
    <t>"The Stonehenge project pretty much accomplished what it originally
            set out to do and then really didn't find a way to transition to
            something that is longer lasting and able to develop a community
            around it."</t>
  </si>
  <si>
    <t>Storm is a distributed, fault-tolerant, and high-performance realtime computation system that provides strong guarantees on the processing of data.</t>
  </si>
  <si>
    <t>Storm</t>
  </si>
  <si>
    <t>storm</t>
  </si>
  <si>
    <t>2013-09-18</t>
  </si>
  <si>
    <t>2014-09-17</t>
  </si>
  <si>
    <t>https://github.com/apache/Storm</t>
  </si>
  <si>
    <t>{"Java": 13575018, "Python": 1135769, "HTML": 694584, "Clojure": 306368, "JavaScript": 75293, "C": 73719, "Thrift": 32736, "Shell": 27881, "CSS": 12597, "Ruby": 8253, "Fancy": 6234, "FreeMarker": 3512, "PowerShell": 3405, "M4": 1522, "XSLT": 1365, "Makefile": 1302}</t>
  </si>
  <si>
    <t>Stratos will be a polyglot PaaS framework, providing developers a cloud-based environment for developing, testing, and running scalable applications, and IT providers high utilization rates, automated resource management, and platform-wide insight including monitoring and billing.</t>
  </si>
  <si>
    <t>Stratos</t>
  </si>
  <si>
    <t>stratos</t>
  </si>
  <si>
    <t>2013-06-20</t>
  </si>
  <si>
    <t>https://github.com/apache/Stratos</t>
  </si>
  <si>
    <t>{"Java": 6457845, "JavaScript": 3927701, "Python": 647261, "HTML": 153216, "Shell": 130188, "CSS": 107113, "C": 27195, "Batchfile": 17184, "Ruby": 3546}</t>
  </si>
  <si>
    <t>azeez</t>
  </si>
  <si>
    <t>Afkham Azeez</t>
  </si>
  <si>
    <t>mpierce</t>
  </si>
  <si>
    <t>Marlon Pierce</t>
  </si>
  <si>
    <t>Mohammad Nour</t>
  </si>
  <si>
    <t>StreamPipes is a self-service (Industrial) IoT toolbox to enable non-technical users to connect, analyze and explore (Industrial) IoT data streams.</t>
  </si>
  <si>
    <t>StreamPipes</t>
  </si>
  <si>
    <t>streampipes</t>
  </si>
  <si>
    <t>2019-11-11</t>
  </si>
  <si>
    <t>https://github.com/apache/incubator-StreamPipes</t>
  </si>
  <si>
    <t>{"Java": 3539875, "TypeScript": 1667411, "HTML": 617007, "SCSS": 164337, "CSS": 112025, "Python": 51544, "Shell": 16278, "Dockerfile": 14329, "JavaScript": 11834}</t>
  </si>
  <si>
    <t>jfeinauer</t>
  </si>
  <si>
    <t>Julian Feinauer</t>
  </si>
  <si>
    <t>Apache Streams is a lightweight server for ActivityStreams.</t>
  </si>
  <si>
    <t>Streams</t>
  </si>
  <si>
    <t>streams</t>
  </si>
  <si>
    <t>2012-11-20</t>
  </si>
  <si>
    <t>https://github.com/apache/Streams</t>
  </si>
  <si>
    <t>{"Java": 2575123, "HTML": 1278771, "Scala": 105274, "FreeMarker": 38467, "HiveQL": 28876, "Shell": 6016, "PigLatin": 3494}</t>
  </si>
  <si>
    <t>Subversion is an open-source version control system, with a long and detailed list of features. (See http://subversion.apache.org/features.html)</t>
  </si>
  <si>
    <t>Subversion</t>
  </si>
  <si>
    <t>subversion</t>
  </si>
  <si>
    <t>2009-11-07</t>
  </si>
  <si>
    <t>https://github.com/apache/Subversion</t>
  </si>
  <si>
    <t>{"C": 26098000, "Python": 7251160, "Java": 1739481, "C++": 1216329, "Perl": 545528, "Ruby": 471751, "Emacs Lisp": 427563, "HTML": 404397, "Shell": 309463, "M4": 249599, "Makefile": 150189, "SWIG": 90017, "Roff": 54077, "Batchfile": 43155, "XSLT": 28556, "Vim script": 3950, "CSS": 3297}</t>
  </si>
  <si>
    <t>dlr</t>
  </si>
  <si>
    <t>Daniel Rall</t>
  </si>
  <si>
    <t>Superset is an enterprise-ready web application for data exploration, data visualization and dashboarding.</t>
  </si>
  <si>
    <t>Superset</t>
  </si>
  <si>
    <t>superset</t>
  </si>
  <si>
    <t>2017-05-21</t>
  </si>
  <si>
    <t>2020-11-19</t>
  </si>
  <si>
    <t>https://github.com/apache/Superset</t>
  </si>
  <si>
    <t>{"Python": 4698299, "TypeScript": 2755570, "JavaScript": 1841559, "HTML": 137592, "Less": 122905, "Shell": 116224, "Dockerfile": 6963, "Jinja": 5616, "Smarty": 3403, "Pug": 2969, "Makefile": 2903, "Mako": 1197, "CSS": 1082}</t>
  </si>
  <si>
    <t>Web Services Mediation Framework</t>
  </si>
  <si>
    <t>Synapse</t>
  </si>
  <si>
    <t>synapse</t>
  </si>
  <si>
    <t>2005-08-22</t>
  </si>
  <si>
    <t>2007-01-02</t>
  </si>
  <si>
    <t>https://github.com/apache/Synapse</t>
  </si>
  <si>
    <t>{"Java": 6794191, "Shell": 34115, "XSLT": 23536, "Batchfile": 15346, "Python": 2513, "JavaScript": 2344, "DIGITAL Command Language": 2097, "Ruby": 1669, "XQuery": 1159}</t>
  </si>
  <si>
    <t>An Open Source system for managing digital identities in enterprise environments, implemented in JEE technology</t>
  </si>
  <si>
    <t>Syncope</t>
  </si>
  <si>
    <t>syncope</t>
  </si>
  <si>
    <t>2012-02-10</t>
  </si>
  <si>
    <t>2012-11-21</t>
  </si>
  <si>
    <t>https://github.com/apache/Syncope</t>
  </si>
  <si>
    <t>{"Java": 12645639, "HTML": 510496, "Groovy": 74942, "SCSS": 65520, "JavaScript": 25992, "PLpgSQL": 20311, "TSQL": 11638, "Shell": 8421, "Dockerfile": 7837, "XSLT": 5158, "ANTLR": 1932, "CSS": 1329, "Batchfile": 1013}</t>
  </si>
  <si>
    <t>SystemML provides declarative large-scale machine learning (ML) that aims at flexible specification of ML algorithms and automatic generation of hybrid runtime plans ranging from single node, in-memory computations, to distributed computations such as Apache Hadoop MapReduce and Apache Spark.</t>
  </si>
  <si>
    <t>SystemML</t>
  </si>
  <si>
    <t>systemml</t>
  </si>
  <si>
    <t>2015-11-02</t>
  </si>
  <si>
    <t>2017-05-18</t>
  </si>
  <si>
    <t>https://github.com/apache/SystemML</t>
  </si>
  <si>
    <t>{"Java": 15704310, "R": 947874, "Python": 530946, "Shell": 192756, "Cuda": 166104, "C++": 75473, "Batchfile": 17918, "CMake": 16516, "Jinja": 13680, "C": 12386, "ANTLR": 12227, "Dockerfile": 6720, "Makefile": 1554}</t>
  </si>
  <si>
    <t>pwendell</t>
  </si>
  <si>
    <t>Patrick Wendell</t>
  </si>
  <si>
    <t>rxin</t>
  </si>
  <si>
    <t>Reynold Xin</t>
  </si>
  <si>
    <t>Tajo is a distributed data warehouse system for Hadoop.</t>
  </si>
  <si>
    <t>Tajo</t>
  </si>
  <si>
    <t>tajo</t>
  </si>
  <si>
    <t>2014-04-01</t>
  </si>
  <si>
    <t>https://github.com/apache/Tajo</t>
  </si>
  <si>
    <t>{"Java": 10139175, "JavaScript": 502571, "HTML": 219729, "Shell": 70407, "Python": 46429, "ANTLR": 43604, "Batchfile": 21175, "TSQL": 15060, "Makefile": 7347, "CSS": 3794, "XSLT": 1329}</t>
  </si>
  <si>
    <t>Alternative framework to JSP and Velocity scripting environments</t>
  </si>
  <si>
    <t>Tapestry</t>
  </si>
  <si>
    <t>tapestry</t>
  </si>
  <si>
    <t>2003-04-01</t>
  </si>
  <si>
    <t>2003-05-29</t>
  </si>
  <si>
    <t>https://svn.apache.org/repos/asf/tapestry</t>
  </si>
  <si>
    <t>acoliver</t>
  </si>
  <si>
    <t>Andrew C. Oliver</t>
  </si>
  <si>
    <t>dion</t>
  </si>
  <si>
    <t>Dion Gillard</t>
  </si>
  <si>
    <t>An infrastructure for cloud computing on big data.</t>
  </si>
  <si>
    <t>Tashi</t>
  </si>
  <si>
    <t>tashi</t>
  </si>
  <si>
    <t>2008-09-04</t>
  </si>
  <si>
    <t>2012-10-02</t>
  </si>
  <si>
    <t>https://github.com/apache/Tashi</t>
  </si>
  <si>
    <t>{"Python": 573021, "PHP": 28750, "Shell": 25933, "Thrift": 7777, "Makefile": 7418, "C": 3092}</t>
  </si>
  <si>
    <t>Tamaya is a highly flexible configuration solution based on an modular, extensible and injectable key/value based design, which should provide a minimal but extendible modern and functional API leveraging SE, ME and EE environments.</t>
  </si>
  <si>
    <t>Tamaya</t>
  </si>
  <si>
    <t>tamaya</t>
  </si>
  <si>
    <t>2014-11-14</t>
  </si>
  <si>
    <t>2020-04-30</t>
  </si>
  <si>
    <t>https://github.com/apache/incubator-retired-Tamaya</t>
  </si>
  <si>
    <t>{"Java": 1036410, "HTML": 52474, "Shell": 931}</t>
  </si>
  <si>
    <t>Taverna is a domain-independent suite of tools used to design and execute data-driven workflows.</t>
  </si>
  <si>
    <t>Taverna</t>
  </si>
  <si>
    <t>taverna</t>
  </si>
  <si>
    <t>2014-10-20</t>
  </si>
  <si>
    <t>2020-02-20</t>
  </si>
  <si>
    <t>https://svn.apache.org/repos/asf/incubator/taverna</t>
  </si>
  <si>
    <t>stain</t>
  </si>
  <si>
    <t>Stian Soiland-Reyes</t>
  </si>
  <si>
    <t>The Training project aims to develop resources which can be used for training purposes in various media formats, languages and for various Apache and non-Apache target projects.</t>
  </si>
  <si>
    <t>Training</t>
  </si>
  <si>
    <t>training</t>
  </si>
  <si>
    <t>2019-02-21</t>
  </si>
  <si>
    <t>https://github.com/apache/incubator-Training</t>
  </si>
  <si>
    <t>{"CSS": 283892, "JavaScript": 203510, "HTML": 78675, "SCSS": 66574, "Shell": 26555, "Slim": 15993, "Java": 10209, "Python": 5730, "Dockerfile": 5493, "Ruby": 876}</t>
  </si>
  <si>
    <t>CSS</t>
  </si>
  <si>
    <t>larsfrancke</t>
  </si>
  <si>
    <t>Lars Francke</t>
  </si>
  <si>
    <t>Tephra is a system for providing globally consistent transactions on
            top of Apache HBase and other storage engines.</t>
  </si>
  <si>
    <t>Tephra</t>
  </si>
  <si>
    <t>tephra</t>
  </si>
  <si>
    <t>2016-03-07</t>
  </si>
  <si>
    <t>https://github.com/apache/incubator-Tephra</t>
  </si>
  <si>
    <t>{"Java": 3807446, "Shell": 9344, "Thrift": 3754, "Perl": 1591}</t>
  </si>
  <si>
    <t>Phoenix Tephra</t>
  </si>
  <si>
    <t>https://phoenix.apache.org/tephra.html</t>
  </si>
  <si>
    <t>Tez is an effort to develop a generic application framework which can be used to process arbitrarily complex data-processing tasks and also a re-usable set of data-processing primitives which can be used by other projects.</t>
  </si>
  <si>
    <t>Tez</t>
  </si>
  <si>
    <t>tez</t>
  </si>
  <si>
    <t>2013-02-24</t>
  </si>
  <si>
    <t>https://github.com/apache/Tez</t>
  </si>
  <si>
    <t>{"Java": 10579351, "JavaScript": 815009, "Handlebars": 101870, "Less": 42260, "Shell": 37341, "Python": 28200, "Roff": 8256, "Dockerfile": 8174, "HTML": 3369}</t>
  </si>
  <si>
    <t>Cross-language serialization and RPC framework.</t>
  </si>
  <si>
    <t>Thrift</t>
  </si>
  <si>
    <t>thrift</t>
  </si>
  <si>
    <t>2008-04-18</t>
  </si>
  <si>
    <t>2010-10-20</t>
  </si>
  <si>
    <t>https://github.com/apache/Thrift</t>
  </si>
  <si>
    <t>{"C++": 4648035, "Java": 1161675, "C": 1068035, "Go": 666693, "D": 662065, "Pascal": 592933, "C#": 527414, "Python": 502127, "JavaScript": 445851, "Thrift": 406256, "Ruby": 400013, "Rust": 355663, "PHP": 355023, "Haxe": 323112, "Erlang": 322899, "Makefile": 217564, "Dart": 181474, "M4": 171969, "Swift": 165395, "Perl": 132968, "CMake": 129223, "Lua": 81630, "Dockerfile": 64523, "TypeScript": 61760, "Shell": 58165, "Batchfile": 51247, "Common Lisp": 39679, "OCaml": 39269, "HTML": 36484, "Yacc": 27511, "Smalltalk": 22944, "Lex": 10804, "Emacs Lisp": 5361, "Vim script": 2846, "CSS": 1070}</t>
  </si>
  <si>
    <t>Content analysis toolkit</t>
  </si>
  <si>
    <t>tika</t>
  </si>
  <si>
    <t>2007-03-22</t>
  </si>
  <si>
    <t>2008-10-28</t>
  </si>
  <si>
    <t>https://github.com/apache/Tika</t>
  </si>
  <si>
    <t>{"Java": 8553845, "Rich Text Format": 2276024, "HTML": 242236, "Python": 72946, "Shell": 37906, "MATLAB": 19368, "Groovy": 5365, "JavaScript": 4417, "SAS": 2016, "Batchfile": 1816, "CSS": 1363, "TeX": 1124, "XSLT": 252, "C++": 171, "C": 145}</t>
  </si>
  <si>
    <t>TinkerPop is a graph computing framework written in Java</t>
  </si>
  <si>
    <t>TinkerPop</t>
  </si>
  <si>
    <t>tinkerpop</t>
  </si>
  <si>
    <t>2015-01-16</t>
  </si>
  <si>
    <t>2016-05-23</t>
  </si>
  <si>
    <t>https://github.com/apache/TinkerPop</t>
  </si>
  <si>
    <t>{"Java": 10641895, "C#": 1426154, "Python": 531199, "Gherkin": 367513, "Groovy": 336193, "JavaScript": 213401, "TypeScript": 154521, "Shell": 60168, "ANTLR": 41123, "Dockerfile": 6202, "Batchfile": 3977, "Awk": 2335, "XSLT": 2205}</t>
  </si>
  <si>
    <t>A JSF based framework for web-applications.</t>
  </si>
  <si>
    <t>Tobago</t>
  </si>
  <si>
    <t>tobago</t>
  </si>
  <si>
    <t>2005-10-27</t>
  </si>
  <si>
    <t>2006-03-23</t>
  </si>
  <si>
    <t>manolito</t>
  </si>
  <si>
    <t>Manfred Geiler</t>
  </si>
  <si>
    <t>http://myfaces.apache.org/tobago/</t>
  </si>
  <si>
    <t>Toree provides applications with a mechanism to interactively and remotely access Apache Spark.</t>
  </si>
  <si>
    <t>Toree</t>
  </si>
  <si>
    <t>toree</t>
  </si>
  <si>
    <t>2015-12-02</t>
  </si>
  <si>
    <t>https://github.com/apache/incubator-Toree</t>
  </si>
  <si>
    <t>{"Scala": 1440836, "Jupyter Notebook": 55475, "Shell": 19921, "Python": 17251, "Makefile": 12334, "Java": 7631, "Dockerfile": 3319}</t>
  </si>
  <si>
    <t>A scalable and extensible HTTP proxy server and cache.</t>
  </si>
  <si>
    <t>Traffic Server</t>
  </si>
  <si>
    <t>trafficserver</t>
  </si>
  <si>
    <t>2009-07-13</t>
  </si>
  <si>
    <t>2010-04-21</t>
  </si>
  <si>
    <t>https://github.com/apache/TrafficServer</t>
  </si>
  <si>
    <t>{"C++": 15495643, "C": 1499857, "Python": 1213691, "Makefile": 240544, "M4": 197273, "Shell": 172610, "Perl": 128281, "Lua": 63183, "SWIG": 25971, "CMake": 19248, "Java": 9881, "Dockerfile": 6693, "Objective-C": 3722, "Vim script": 192}</t>
  </si>
  <si>
    <t>mturk</t>
  </si>
  <si>
    <t>Mladen Turk</t>
  </si>
  <si>
    <t>Apache Traffic Control can be used to build, monitor, configure, and provision a large-scale content delivery network (CDN).</t>
  </si>
  <si>
    <t>Traffic Control</t>
  </si>
  <si>
    <t>trafficcontrol</t>
  </si>
  <si>
    <t>2016-07-12</t>
  </si>
  <si>
    <t>2018-05-16</t>
  </si>
  <si>
    <t>https://github.com/apache/TrafficControl</t>
  </si>
  <si>
    <t>{"Go": 8557275, "JavaScript": 1758931, "Java": 1290394, "HTML": 1058422, "TypeScript": 706268, "Shell": 518304, "Python": 327421, "Perl": 200249, "SCSS": 156622, "PLpgSQL": 141289, "Dockerfile": 138562, "Jinja": 120673, "C": 26536, "CSS": 15547, "Makefile": 9980, "Roff": 4011, "PowerShell": 3112, "Ruby": 859}</t>
  </si>
  <si>
    <t>Go</t>
  </si>
  <si>
    <t>sorber</t>
  </si>
  <si>
    <t>Phil Sorber</t>
  </si>
  <si>
    <t>covener</t>
  </si>
  <si>
    <t>Eric Covener</t>
  </si>
  <si>
    <t>Trafodion is a webscale SQL-on-Hadoop solution enabling transactional or operational workloads on Hadoop.</t>
  </si>
  <si>
    <t>Trafodion</t>
  </si>
  <si>
    <t>trafodion</t>
  </si>
  <si>
    <t>2015-05-24</t>
  </si>
  <si>
    <t>2017-12-20</t>
  </si>
  <si>
    <t>https://github.com/apache/Trafodion</t>
  </si>
  <si>
    <t>{"C++": 69371512, "C": 20220867, "Java": 12668519, "PureBasic": 3426947, "Shell": 1784667, "Yacc": 1394861, "Perl": 584811, "Python": 563582, "JavaScript": 490615, "Makefile": 329244, "CSS": 99092, "PLpgSQL": 76490, "GDB": 62692, "Roff": 46614, "LLVM": 37226, "Batchfile": 32498, "1C Enterprise": 27364, "Inno Setup": 25816, "Awk": 21328, "PHP": 8438, "Ruby": 8053, "XSLT": 6100, "HTML": 4618, "Tcl": 4522, "QMake": 3916, "PLSQL": 2785, "Dockerfile": 2122}</t>
  </si>
  <si>
    <t>jleroux</t>
  </si>
  <si>
    <t>Jacques Le Roux</t>
  </si>
  <si>
    <t>JSF Component Library. Known as ADF Faces during initial incubation</t>
  </si>
  <si>
    <t>Trinidad</t>
  </si>
  <si>
    <t>trinidad</t>
  </si>
  <si>
    <t>2006-03-08</t>
  </si>
  <si>
    <t>2007-04-22</t>
  </si>
  <si>
    <t>Craig R. McClanahan</t>
  </si>
  <si>
    <t>http://myfaces.apache.org/trinidad/</t>
  </si>
  <si>
    <t>adffaces</t>
  </si>
  <si>
    <t>SPARQL endpoint for your webserver. Project entering retired status after failing to get traction.</t>
  </si>
  <si>
    <t>TripleSoup</t>
  </si>
  <si>
    <t>triplesoup</t>
  </si>
  <si>
    <t>2007-02-05</t>
  </si>
  <si>
    <t>https://svn.apache.org/repos/asf/incubator/triplesoup</t>
  </si>
  <si>
    <t>bhyde</t>
  </si>
  <si>
    <t>Ben Hyde</t>
  </si>
  <si>
    <t>dirkx</t>
  </si>
  <si>
    <t>Dirk-Willem van Gulik</t>
  </si>
  <si>
    <t>implementations of various W3C and OASIS specifications related to XML and Web services security</t>
  </si>
  <si>
    <t>TSIK</t>
  </si>
  <si>
    <t>tsik</t>
  </si>
  <si>
    <t>2005-05-17</t>
  </si>
  <si>
    <t>2006-03-21</t>
  </si>
  <si>
    <t>https://svn.apache.org/repos/asf/incubator/tsik</t>
  </si>
  <si>
    <t>Dirk-Willem Gulik</t>
  </si>
  <si>
    <t>Failed to gather community momentum. Cancelled at request of Sponsoring TLP.</t>
  </si>
  <si>
    <t>InLong is a distributed messaging queue (MQ) system.</t>
  </si>
  <si>
    <t>InLong</t>
  </si>
  <si>
    <t>inlong</t>
  </si>
  <si>
    <t>2019-11-03</t>
  </si>
  <si>
    <t>https://github.com/apache/incubator-InLong</t>
  </si>
  <si>
    <t>{"Java": 2839307, "JavaScript": 1160773, "C++": 368806, "CSS": 69199, "Scala": 22344, "Shell": 20122, "Python": 10393, "CMake": 9635, "Batchfile": 6905, "Dockerfile": 4606, "Smarty": 3426}</t>
  </si>
  <si>
    <t>sijie</t>
  </si>
  <si>
    <t>Sijie Guo</t>
  </si>
  <si>
    <t>Service Component Architecture implementation</t>
  </si>
  <si>
    <t>tuscany</t>
  </si>
  <si>
    <t>2005-12-07</t>
  </si>
  <si>
    <t>2008-05-21</t>
  </si>
  <si>
    <t>https://svn.apache.org/repos/asf/tuscany</t>
  </si>
  <si>
    <t>Tuweni is a set of libraries and other tools to aid development of blockchain and other decentralized software in Java and other JVM languages.</t>
  </si>
  <si>
    <t>Tuweni</t>
  </si>
  <si>
    <t>tuweni</t>
  </si>
  <si>
    <t>2019-03-25</t>
  </si>
  <si>
    <t>https://github.com/apache/incubator-Tuweni</t>
  </si>
  <si>
    <t>{"Java": 3327347, "Kotlin": 1175317, "HTML": 20928, "ANTLR": 10353, "XSLT": 8925, "JavaScript": 3766, "Dockerfile": 1818, "Batchfile": 1053, "Shell": 1051}</t>
  </si>
  <si>
    <t>TVM is a full stack open deep learning compiler stack for CPUs, GPUs, and specialized accelerators. It aims to close the gap between the productivity-focused deep learning frameworks, and the performance- or efficiency-oriented hardware backends.</t>
  </si>
  <si>
    <t>TVM</t>
  </si>
  <si>
    <t>tvm</t>
  </si>
  <si>
    <t>2019-03-06</t>
  </si>
  <si>
    <t>2020-11-18</t>
  </si>
  <si>
    <t>https://github.com/apache/TVM</t>
  </si>
  <si>
    <t>{"Python": 12670632, "C++": 9401251, "Rust": 372886, "C": 292600, "Java": 199922, "Shell": 179401, "CMake": 163360, "Go": 111527, "TypeScript": 94382, "Objective-C++": 62123, "Makefile": 52192, "Objective-C": 21185, "Cuda": 16902, "JavaScript": 15305, "Batchfile": 4105, "HTML": 2664, "RenderScript": 1895}</t>
  </si>
  <si>
    <t>ssc</t>
  </si>
  <si>
    <t>Sebastian Schelter</t>
  </si>
  <si>
    <t>tqchen</t>
  </si>
  <si>
    <t>Tianqi Chen</t>
  </si>
  <si>
    <t>Twill is an abstraction over Apache Hadoop YARN that reduces the complexity of developing distributed applications, allowing developers to focus more on their business logic</t>
  </si>
  <si>
    <t>Twill</t>
  </si>
  <si>
    <t>twill</t>
  </si>
  <si>
    <t>2013-11-14</t>
  </si>
  <si>
    <t>2016-06-15</t>
  </si>
  <si>
    <t>https://github.com/apache/Twill</t>
  </si>
  <si>
    <t>{"Java": 1481198}</t>
  </si>
  <si>
    <t>Framework for analysing unstructured data.</t>
  </si>
  <si>
    <t>UIMA</t>
  </si>
  <si>
    <t>uima</t>
  </si>
  <si>
    <t>2010-03-18</t>
  </si>
  <si>
    <t>https://svn.apache.org/repos/asf/uima</t>
  </si>
  <si>
    <t>Unomi is a reference implementation of the OASIS Context Server specification currently being worked on by the OASIS Context Server Technical Committee. It provides a high-performance user profile and event tracking server.</t>
  </si>
  <si>
    <t>Unomi</t>
  </si>
  <si>
    <t>unomi</t>
  </si>
  <si>
    <t>2015-10-05</t>
  </si>
  <si>
    <t>2019-02-20</t>
  </si>
  <si>
    <t>https://github.com/apache/Unomi</t>
  </si>
  <si>
    <t>{"Java": 2869606, "CSS": 225355, "JavaScript": 30660, "Scala": 27657, "Shell": 20673, "HTML": 16965, "Batchfile": 2159, "Dockerfile": 1393}</t>
  </si>
  <si>
    <t>Usergrid is Backend-as-a-Service (BaaS) composed of an integrated database (Cassandra), application layer and client tier with SDKs for developers.</t>
  </si>
  <si>
    <t>Usergrid</t>
  </si>
  <si>
    <t>usergrid</t>
  </si>
  <si>
    <t>https://github.com/apache/Usergrid</t>
  </si>
  <si>
    <t>{"Java": 11103172, "HTML": 2934842, "JavaScript": 581094, "PHP": 441368, "Python": 398058, "Objective-C": 396026, "CSS": 252921, "Ruby": 200736, "Scala": 185325, "Shell": 127130, "Perl": 60137, "Groovy": 37813, "Nu": 8658, "GAP": 8153, "Batchfile": 2211, "Gherkin": 260}</t>
  </si>
  <si>
    <t>snoopdave</t>
  </si>
  <si>
    <t>Virtual Computing Lab. Framework for creating, dispensing and running virtual images.</t>
  </si>
  <si>
    <t>VCL</t>
  </si>
  <si>
    <t>vcl</t>
  </si>
  <si>
    <t>2008-10-06</t>
  </si>
  <si>
    <t>https://github.com/apache/VCL</t>
  </si>
  <si>
    <t>{"Perl": 3892104, "PHP": 3572617, "JavaScript": 459759, "Shell": 133420, "HTML": 112893, "CSS": 45589, "Batchfile": 42494, "VBScript": 26359}</t>
  </si>
  <si>
    <t>A standards compliant XML Query processor.</t>
  </si>
  <si>
    <t>VXQuery</t>
  </si>
  <si>
    <t>vxquery</t>
  </si>
  <si>
    <t>2009-07-06</t>
  </si>
  <si>
    <t>https://github.com/apache/VXQuery</t>
  </si>
  <si>
    <t>{"Java": 3049434, "XQuery": 481519, "Python": 120934, "Shell": 39923, "XSLT": 17663}</t>
  </si>
  <si>
    <t>cezar</t>
  </si>
  <si>
    <t>Cezar Andrei</t>
  </si>
  <si>
    <t>radup</t>
  </si>
  <si>
    <t>Radu Preotiuc-Pietro</t>
  </si>
  <si>
    <t>a robust hetorgeneous clustering engine used to cluster geronimo, tomcat, jetty and other containers eventually.</t>
  </si>
  <si>
    <t>WADI</t>
  </si>
  <si>
    <t>wadi</t>
  </si>
  <si>
    <t>2005-12-05</t>
  </si>
  <si>
    <t>https://svn.apache.org/repos/asf/incubator/wadi</t>
  </si>
  <si>
    <t>Geir Magnusson</t>
  </si>
  <si>
    <t>Proposal withdrawn by creator; project continues at Codehaus.</t>
  </si>
  <si>
    <t>a distributed endpoint monitoring solution where the agent is hosted on your own hardware.</t>
  </si>
  <si>
    <t>Warble</t>
  </si>
  <si>
    <t>warble</t>
  </si>
  <si>
    <t>2018-06-11</t>
  </si>
  <si>
    <t>cml</t>
  </si>
  <si>
    <t>Chris Lambertus</t>
  </si>
  <si>
    <t>The podling retired due to lack of activiy.</t>
  </si>
  <si>
    <t>A wave is a hosted, live, concurrent data structure for rich communication. It can be used like email, chat, or a document.</t>
  </si>
  <si>
    <t>Wave</t>
  </si>
  <si>
    <t>2010-12-04</t>
  </si>
  <si>
    <t>2018-01-15</t>
  </si>
  <si>
    <t>https://github.com/apache/incubator-retired-Wave</t>
  </si>
  <si>
    <t>{"Java": 12388133, "CSS": 125991, "HTML": 95159, "Smalltalk": 23006, "Go": 4629, "Shell": 3970, "JavaScript": 2899, "Batchfile": 1893}</t>
  </si>
  <si>
    <t>Wayang is a cross-platform data processing system that aims at decoupling the business logic of data analytics applications from concrete data processing platforms, such as Apache Flink or Apache Spark. Hence, it tames the complexity that arises from the "Cambrian explosion" of novel data processing platforms that we currently witness.</t>
  </si>
  <si>
    <t>Wayang</t>
  </si>
  <si>
    <t>wayang</t>
  </si>
  <si>
    <t>https://github.com/apache/incubator-Wayang</t>
  </si>
  <si>
    <t>{"Java": 3788503, "Scala": 167812, "HTML": 16132, "Shell": 9865, "CSS": 9826, "Groovy": 7177, "JavaScript": 2363, "ANTLR": 1965, "SCSS": 1094, "Ruby": 1089}</t>
  </si>
  <si>
    <t>larsgeorge</t>
  </si>
  <si>
    <t>Lars George</t>
  </si>
  <si>
    <t>A Java web-application development framework</t>
  </si>
  <si>
    <t>WebWork 2</t>
  </si>
  <si>
    <t>webwork2</t>
  </si>
  <si>
    <t>Struts</t>
  </si>
  <si>
    <t>2006-01-15</t>
  </si>
  <si>
    <t>2006-05-24</t>
  </si>
  <si>
    <t>mrdon</t>
  </si>
  <si>
    <t>Don Brown</t>
  </si>
  <si>
    <t>martinc</t>
  </si>
  <si>
    <t>Martin Cooper</t>
  </si>
  <si>
    <t>http://struts.apache.org/</t>
  </si>
  <si>
    <t>Weex is a framework for building Mobile cross-platform high performance UI.</t>
  </si>
  <si>
    <t>Weex</t>
  </si>
  <si>
    <t>weex</t>
  </si>
  <si>
    <t>2016-11-30</t>
  </si>
  <si>
    <t>2021-05-12</t>
  </si>
  <si>
    <t>https://github.com/apache/incubator-retired-Weex</t>
  </si>
  <si>
    <t>{"C++": 10708759, "JavaScript": 3417128, "Java": 2351964, "C": 2252169, "Objective-C": 1535818, "Objective-C++": 731937, "Vue": 111308, "CMake": 94330, "Python": 53147, "Shell": 37647, "Ruby": 7671, "Awk": 1100, "Makefile": 27}</t>
  </si>
  <si>
    <t>myrle</t>
  </si>
  <si>
    <t>Myrle Krantz</t>
  </si>
  <si>
    <t>Whirr provides code for running a variety of software services on cloud infrastructure.</t>
  </si>
  <si>
    <t>Whirr</t>
  </si>
  <si>
    <t>whirr</t>
  </si>
  <si>
    <t>2010-05-11</t>
  </si>
  <si>
    <t>2011-08-17</t>
  </si>
  <si>
    <t>https://github.com/apache/Whirr</t>
  </si>
  <si>
    <t>{"Java": 111388, "Python": 104870, "Shell": 80667, "XSLT": 2509, "Ruby": 2243, "HTML": 879, "CSS": 835}</t>
  </si>
  <si>
    <t>A web application framework that focusses on bringing plain object oriented Java programming to the web tier</t>
  </si>
  <si>
    <t>Wicket</t>
  </si>
  <si>
    <t>wicket</t>
  </si>
  <si>
    <t>2006-08-28</t>
  </si>
  <si>
    <t>2007-06-20</t>
  </si>
  <si>
    <t>https://github.com/apache/Wicket</t>
  </si>
  <si>
    <t>{"Java": 12367261, "HTML": 897531, "JavaScript": 552162, "CSS": 151777, "Shell": 26091, "Logos": 18871, "XSLT": 2162, "Python": 1547, "Dockerfile": 164, "Less": 28}</t>
  </si>
  <si>
    <t>Apache Wink is a project that enables development and consumption of REST style web services. The core server runtime is based on the JAX-RS (JSR 311) standard. The project also introduces a client runtime which can leverage certain components of the server-side runtime. Apache Wink will deliver component technology that can be easily integrated into a variety of environments.</t>
  </si>
  <si>
    <t>Wink</t>
  </si>
  <si>
    <t>wink</t>
  </si>
  <si>
    <t>2009-05-27</t>
  </si>
  <si>
    <t>https://github.com/apache/Wink</t>
  </si>
  <si>
    <t>{"Java": 8151772, "CSS": 10985, "HTML": 9160, "JavaScript": 3114, "Protocol Buffer": 1450, "Thrift": 1221}</t>
  </si>
  <si>
    <t>Implementation of WSDL 2.0</t>
  </si>
  <si>
    <t>Woden</t>
  </si>
  <si>
    <t>woden</t>
  </si>
  <si>
    <t>2005-03-24</t>
  </si>
  <si>
    <t>2007-12-08</t>
  </si>
  <si>
    <t>http://ws.apache.org/woden/</t>
  </si>
  <si>
    <t>a W3C widget engine with Google Wave and Open Social Extensions.</t>
  </si>
  <si>
    <t>Wookie</t>
  </si>
  <si>
    <t>wookie</t>
  </si>
  <si>
    <t>2009-07-17</t>
  </si>
  <si>
    <t>2012-11-22</t>
  </si>
  <si>
    <t>https://github.com/apache/Wookie</t>
  </si>
  <si>
    <t>{"Java": 1620488, "JavaScript": 1444239, "CSS": 406013, "HTML": 209776, "ActionScript": 116365, "PHP": 50924, "Python": 27740, "C#": 17989, "Batchfile": 9572, "Shell": 9409, "Ruby": 7716}</t>
  </si>
  <si>
    <t>Implementation of OASIS Web Services for Remote Portlets (WSRP)</t>
  </si>
  <si>
    <t>WSRP4J</t>
  </si>
  <si>
    <t>wsrp4j</t>
  </si>
  <si>
    <t>2003-09-03</t>
  </si>
  <si>
    <t>2010-04-18</t>
  </si>
  <si>
    <t>Portals PMC members</t>
  </si>
  <si>
    <t>Declarative framework for building Ajax-powered web apps</t>
  </si>
  <si>
    <t>XAP</t>
  </si>
  <si>
    <t>xap</t>
  </si>
  <si>
    <t>2006-05-22</t>
  </si>
  <si>
    <t>2009-06-26</t>
  </si>
  <si>
    <t>https://svn.apache.org/repos/asf/incubator/xap</t>
  </si>
  <si>
    <t>susie</t>
  </si>
  <si>
    <t>Susan Wu</t>
  </si>
  <si>
    <t>XML-Java binding tool with 100% support for XML Schema and full Infoset fidelity</t>
  </si>
  <si>
    <t>XMLBeans</t>
  </si>
  <si>
    <t>xmlbeans</t>
  </si>
  <si>
    <t>2003-07-30</t>
  </si>
  <si>
    <t>https://github.com/apache/XMLBeans</t>
  </si>
  <si>
    <t>{"Java": 7097006, "XSLT": 78459, "Batchfile": 61301, "Shell": 38197, "XS": 6502, "HTML": 2640, "XQuery": 2172, "CSS": 1961}</t>
  </si>
  <si>
    <t>C++ equivalent of Apache XMLBeans.</t>
  </si>
  <si>
    <t>XMLBeans/C++</t>
  </si>
  <si>
    <t>xmlbeanscxx</t>
  </si>
  <si>
    <t>2005-06-06</t>
  </si>
  <si>
    <t>Failed to get traction.</t>
  </si>
  <si>
    <t>A CORBA Server.</t>
  </si>
  <si>
    <t>Yoko</t>
  </si>
  <si>
    <t>yoko</t>
  </si>
  <si>
    <t>2007-12-17</t>
  </si>
  <si>
    <t>https://svn.apache.org/repos/asf/incubator/yoko</t>
  </si>
  <si>
    <t>YuniKorn is a standalone resource scheduler responsible for scheduling batch jobs and long-running services on large scale distributed systems running in on-premises environments as well as different public clouds.</t>
  </si>
  <si>
    <t>YuniKorn</t>
  </si>
  <si>
    <t>yunikorn</t>
  </si>
  <si>
    <t>2020-01-21</t>
  </si>
  <si>
    <t>https://github.com/apache/YuniKorn-core</t>
  </si>
  <si>
    <t>{"Go": 1213166, "Makefile": 3792}</t>
  </si>
  <si>
    <t>jlowe</t>
  </si>
  <si>
    <t>Jason Lowe</t>
  </si>
  <si>
    <t>holden</t>
  </si>
  <si>
    <t>Holden Karau</t>
  </si>
  <si>
    <t>A collaborative data analytics and visualization tool for distributed, general-purpose data processing systems such as Apache Spark, Apache Flink, etc.</t>
  </si>
  <si>
    <t>Zeppelin</t>
  </si>
  <si>
    <t>zeppelin</t>
  </si>
  <si>
    <t>2014-12-23</t>
  </si>
  <si>
    <t>2016-05-18</t>
  </si>
  <si>
    <t>https://github.com/apache/Zeppelin</t>
  </si>
  <si>
    <t>{"Java": 8147532, "Jupyter Notebook": 1840014, "JavaScript": 1331213, "TypeScript": 517229, "Scala": 486294, "HTML": 451514, "Python": 113472, "Less": 107894, "CSS": 102449, "Shell": 100914, "Roff": 63155, "Dockerfile": 30920, "R": 29917, "Jinja": 22675, "Batchfile": 12006, "Thrift": 10715, "Groovy": 9274, "XSLT": 1326}</t>
  </si>
  <si>
    <t>Zeta Components is a high-quality library of loosely-coupled PHP components.</t>
  </si>
  <si>
    <t>Zeta Components</t>
  </si>
  <si>
    <t>zetacomponents</t>
  </si>
  <si>
    <t>2010-05-21</t>
  </si>
  <si>
    <t>2012-04-20</t>
  </si>
  <si>
    <t>https://github.com/apache/ZetaComponents</t>
  </si>
  <si>
    <t>{"PHP": 27038120, "HTML": 732062, "Python": 63952, "Smarty": 7126, "CSS": 4095, "PLSQL": 874, "C++": 146, "Shell": 71, "SourcePawn": 12}</t>
  </si>
  <si>
    <t>PHP</t>
  </si>
  <si>
    <t>jvermillard</t>
  </si>
  <si>
    <t>Julien Vermillard</t>
  </si>
  <si>
    <t>zeta</t>
  </si>
  <si>
    <t>Zipkin is a distributed tracing system. It helps gather timing data needed to troubleshoot latency problems in microservice architectures.</t>
  </si>
  <si>
    <t>Zipkin</t>
  </si>
  <si>
    <t>zipkin</t>
  </si>
  <si>
    <t>2018-08-29</t>
  </si>
  <si>
    <t>2019-06-19</t>
  </si>
  <si>
    <t>https://github.com/apache/Zipkin</t>
  </si>
  <si>
    <t>{"Java": 2084714, "JavaScript": 331480, "TypeScript": 178710, "Shell": 68744, "Dockerfile": 22702, "HTML": 969, "CSS": 647}</t>
  </si>
  <si>
    <t>Michael Semb Wever</t>
  </si>
  <si>
    <t>reta</t>
  </si>
  <si>
    <t>Andriy Redko</t>
  </si>
  <si>
    <t>OpenZipkin</t>
  </si>
  <si>
    <t>https://zipkin.io</t>
  </si>
  <si>
    <t>The podling has retired to its former community OpenZipkin (https://zipkin.io)</t>
  </si>
  <si>
    <t>This excel contains the podlings XML file + extra information (Github URL, Languages, SVN URL) extracted on June 23, 2021</t>
  </si>
  <si>
    <t>graduated java projects</t>
  </si>
  <si>
    <t>java projects</t>
  </si>
  <si>
    <t>retired java projects</t>
  </si>
  <si>
    <t>current java projects</t>
  </si>
  <si>
    <t>c projects</t>
  </si>
  <si>
    <t>graduated c projects</t>
  </si>
  <si>
    <t>retired c projects</t>
  </si>
  <si>
    <t>current c projects</t>
  </si>
  <si>
    <t>c++ projects</t>
  </si>
  <si>
    <t>graduated c++ projects</t>
  </si>
  <si>
    <t>retired c++ projects</t>
  </si>
  <si>
    <t>current c++ projects</t>
  </si>
  <si>
    <t>scala projects</t>
  </si>
  <si>
    <t>graduated scala projects</t>
  </si>
  <si>
    <t>retired scala projects</t>
  </si>
  <si>
    <t>current scala projects</t>
  </si>
  <si>
    <t>javascript projects</t>
  </si>
  <si>
    <t>graduated javascript projects</t>
  </si>
  <si>
    <t>retired javascript projects</t>
  </si>
  <si>
    <t>current javascript projects</t>
  </si>
  <si>
    <t>python projects</t>
  </si>
  <si>
    <t>graduated python projects</t>
  </si>
  <si>
    <t>retired python projects</t>
  </si>
  <si>
    <t>current python projects</t>
  </si>
  <si>
    <t>Graduated</t>
  </si>
  <si>
    <t>Current</t>
  </si>
  <si>
    <t>Language</t>
  </si>
  <si>
    <t>Count of main_language</t>
  </si>
  <si>
    <t>(blank)</t>
  </si>
  <si>
    <t>Retired projects</t>
  </si>
  <si>
    <t>Graduated projects</t>
  </si>
  <si>
    <t>Current projects</t>
  </si>
  <si>
    <t>no-known-language</t>
  </si>
  <si>
    <t>https://github.com/apache/incubator-warble-server</t>
  </si>
  <si>
    <t>{"CoffeeScript": 179562,   "Python": 139299,   "CSS": 86615,   "JavaScript": 42620,    "HTML": 13509,   "Shell": 58 }</t>
  </si>
  <si>
    <t>http://svn.apache.org/repos/asf/webservices/woden</t>
  </si>
  <si>
    <t>https://github.com/apache/myfaces-trinidad</t>
  </si>
  <si>
    <t>{ "Java": 11994216, "JavaScript": 736334, "HTML": 556706, "CSS": 529654, "Shell": 6488 }</t>
  </si>
  <si>
    <t>https://github.com/apache/myfaces-tobago</t>
  </si>
  <si>
    <t>{"Java": 2748361, "JavaScript": 1389175, "CSS": 1218940, "HTML": 1030962, "TypeScript": 172475, "SCSS": 77050, "Shell": 12613, "Dockerfile": 3844}</t>
  </si>
  <si>
    <t>255+34</t>
  </si>
  <si>
    <t xml:space="preserve">39 projects were found manually. </t>
  </si>
  <si>
    <t>https://github.com/apache/servicecomb-java-chassis</t>
  </si>
  <si>
    <t>{"Java": 8348042, "HTML": 9377, "JavaScript": 8453, "CSS": 5228, "Shell": 1814}</t>
  </si>
  <si>
    <t>comments</t>
  </si>
  <si>
    <t>this is a collection of projects.</t>
  </si>
  <si>
    <t>Project Terminated in Sept 2009, as it never got started.</t>
  </si>
  <si>
    <t>https://github.com/apache/creadur-rat</t>
  </si>
  <si>
    <t>{"Java": 669207, "HTML": 19030, "Python": 8362, "XSLT": 5567, "CSS": 5095, "C#": 3005, "Groovy": 1985, "Ruby": 1616, "Shell": 1019}</t>
  </si>
  <si>
    <t>manually checked the repo, it is in Java mostly</t>
  </si>
  <si>
    <t>https://github.com/apache/incubator-pagespeed-ngx</t>
  </si>
  <si>
    <t>this is a collection of projects. I took the most popular one</t>
  </si>
  <si>
    <t>{"C++": 289515, "Shell": 94363, "Dockerfile": 31455, "Makefile": 1183}</t>
  </si>
  <si>
    <t>https://github.com/apache/openoffice</t>
  </si>
  <si>
    <t>{"C++": 235924217, "Java": 29214671, "Makefile": 6850440, "XSLT": 6440142, "PostScript": 6277491, "C": 4473420, "Perl": 3075268, "CSS": 1600884, "HTML": 934660, "VBA": 891943, "C#": 329777, "Objective-C++": 312723, "Python": 300028, "M4": 268375, "Shell": 256096, "Yacc": 213027, "Objective-C": 183064, "Raku": 153090, "Visual Basic .NET": 97223, "Assembly": 91925, "JavaScript": 67829, "Lex": 58577, "Mathematica": 48994, "Scilab": 42548, "Awk": 36964, "Batchfile": 28793, "Prolog": 23959, "Pascal": 23159, "VBScript": 18567, "SourcePawn": 18117, "BASIC": 18092, "FreeBasic": 15977, "Roff": 14884, "LLVM": 13074, "AppleScript": 12805, "Classic ASP": 10331, "NSIS": 10074, "AMPL": 9399, "Emacs Lisp": 5625, "PHP": 1779, "Pawn": 968, "sed": 133 }</t>
  </si>
  <si>
    <t>https://github.com/apache/climate</t>
  </si>
  <si>
    <t>{"Jupyter Notebook": 3526518, "Python": 1008076, "JavaScript": 126821, "HTML": 38175, "OpenEdge ABL": 14713, "Shell": 4808, "CSS": 2587, "Ruby": 537}</t>
  </si>
  <si>
    <t>https://github.com/apache/commons-ognl</t>
  </si>
  <si>
    <t>{"Java": 1122917, "Shell": 942}</t>
  </si>
  <si>
    <t>http://svn.apache.org/repos/asf/httpd/mod_ftp</t>
  </si>
  <si>
    <t>https://github.com/apache/incubator-marvin</t>
  </si>
  <si>
    <t>{"Jupyter Notebook": 1569318, "Python": 470464, "Scala": 202881, "HTML": 181178, "Dockerfile": 41603, "Makefile": 30035, "JavaScript": 28843, "CSS": 6757, "Shell": 4458}</t>
  </si>
  <si>
    <t>https://github.com/apache/logging-log4php</t>
  </si>
  <si>
    <t>{"PHP": 564883, "JavaScript": 58905, "CSS": 3502, "XSLT": 1549}</t>
  </si>
  <si>
    <t>https://github.com/apache/logging-log4net</t>
  </si>
  <si>
    <t>{"C#": 2318748, "JavaScript": 65175, "CSS": 4409, "Batchfile": 3799, "PowerShell": 747}</t>
  </si>
  <si>
    <t>https://github.com/apache/logging-log4cxx</t>
  </si>
  <si>
    <t>This has taken over from log4cxx</t>
  </si>
  <si>
    <t>Orig project, died, and then taken again by log4cxx2, and now it is the main website for log4c++</t>
  </si>
  <si>
    <t>Cannot find this one</t>
  </si>
  <si>
    <t>https://github.com/apache/db-jdo</t>
  </si>
  <si>
    <t>{"Java": 7773756, "HTML": 15518}</t>
  </si>
  <si>
    <t>https://github.com/apache/ant-ivy</t>
  </si>
  <si>
    <t>{"Java": 4420482, "HTML": 117134, "XSLT": 81955, "CSS": 19120, "JavaScript": 7341, "Slim": 7181, "Ruby": 5975}</t>
  </si>
  <si>
    <t>Project closed down. Activity moved to JRemoting.</t>
  </si>
  <si>
    <t>https://github.com/apache/oltu</t>
  </si>
  <si>
    <t>Project graduated with new name Oltu</t>
  </si>
  <si>
    <t>{"Java": 767893, "Shell": 4455}</t>
  </si>
  <si>
    <t>No repo</t>
  </si>
  <si>
    <t>Not available</t>
  </si>
  <si>
    <t>https://github.com/apache/bval</t>
  </si>
  <si>
    <t>{"Java": 1389614}</t>
  </si>
  <si>
    <t>https://github.com/apache/incubator-retired-cmda</t>
  </si>
  <si>
    <t>{"JavaScript": 9704723, "HTML": 2793422, "Scala": 2030421, "Java": 944022, "CSS": 174152, "XSLT": 172056, "Shell": 3822, "Batchfile": 540}</t>
  </si>
  <si>
    <t>https://svn.apache.org/repos/asf/incubator/callback/</t>
  </si>
  <si>
    <t>A suite of projects… It used to be called callback before moving to Cordova</t>
  </si>
  <si>
    <t>cloc_language</t>
  </si>
  <si>
    <t>http://svn.apache.org/repos/asf/portals/wsrp4j</t>
  </si>
  <si>
    <t>http://svn.apache.org/repos/asf/webservices/archive/muse</t>
  </si>
  <si>
    <t>http://svn.apache.org/repos/asf/incubator/log4cxx</t>
  </si>
  <si>
    <t>http://svn.apache.org/repos/asf/avalon</t>
  </si>
  <si>
    <t>Markdown</t>
  </si>
  <si>
    <t>CSV</t>
  </si>
  <si>
    <t>PO File</t>
  </si>
  <si>
    <t>C/C++ Header</t>
  </si>
  <si>
    <t>YAML</t>
  </si>
  <si>
    <t>JSON</t>
  </si>
  <si>
    <t>Collection of many projects. Skipping this 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</si>
</sst>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2"/>
      <color theme="1"/>
      <name val="Calibri"/>
      <family val="2"/>
      <scheme val="minor"/>
    </font>
    <font>
      <u/>
      <sz val="12"/>
      <color theme="10"/>
      <name val="Calibri"/>
      <family val="2"/>
      <scheme val="minor"/>
    </font>
    <font>
      <sz val="10"/>
      <color theme="1"/>
      <name val="Arial Unicode MS"/>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6">
    <xf numFmtId="0" fontId="0" fillId="0" borderId="0" xfId="0"/>
    <xf numFmtId="0" fontId="1" fillId="0" borderId="0" xfId="1"/>
    <xf numFmtId="0" fontId="0" fillId="0" borderId="0" xfId="0" pivotButton="1"/>
    <xf numFmtId="0" fontId="0" fillId="0" borderId="0" xfId="0" applyNumberFormat="1"/>
    <xf numFmtId="0" fontId="2" fillId="0" borderId="0" xfId="0" applyFont="1" applyAlignment="1">
      <alignment vertical="center"/>
    </xf>
    <xf numFmtId="0" fontId="0" fillId="0" borderId="0" xfId="0" applyAlignment="1">
      <alignment horizontal="left" vertical="center" indent="1"/>
    </xf>
  </cellXfs>
  <cellStyles count="2">
    <cellStyle name="Hyperlink" xfId="1" builtinId="8"/>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[projects-info-from-podlings-xml-extra-metadata.xlsx]Sheet2!PivotTable9</c:name>
    <c:fmtId val="3"/>
  </c:pivotSource>
  <c:chart>
    <c:autoTitleDeleted val="1"/>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Sheet2!$C$3</c:f>
              <c:strCache>
                <c:ptCount val="1"/>
                <c:pt idx="0">
                  <c:v>Total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Sheet2!$A$4:$B$42</c:f>
              <c:multiLvlStrCache>
                <c:ptCount val="39"/>
                <c:lvl>
                  <c:pt idx="0">
                    <c:v>current</c:v>
                  </c:pt>
                  <c:pt idx="1">
                    <c:v>graduated</c:v>
                  </c:pt>
                  <c:pt idx="2">
                    <c:v>graduated</c:v>
                  </c:pt>
                  <c:pt idx="3">
                    <c:v>retired</c:v>
                  </c:pt>
                  <c:pt idx="4">
                    <c:v>current</c:v>
                  </c:pt>
                  <c:pt idx="5">
                    <c:v>graduated</c:v>
                  </c:pt>
                  <c:pt idx="6">
                    <c:v>retired</c:v>
                  </c:pt>
                  <c:pt idx="7">
                    <c:v>current</c:v>
                  </c:pt>
                  <c:pt idx="8">
                    <c:v>graduated</c:v>
                  </c:pt>
                  <c:pt idx="9">
                    <c:v>graduated</c:v>
                  </c:pt>
                  <c:pt idx="10">
                    <c:v>current</c:v>
                  </c:pt>
                  <c:pt idx="11">
                    <c:v>graduated</c:v>
                  </c:pt>
                  <c:pt idx="12">
                    <c:v>graduated</c:v>
                  </c:pt>
                  <c:pt idx="13">
                    <c:v>current</c:v>
                  </c:pt>
                  <c:pt idx="14">
                    <c:v>graduated</c:v>
                  </c:pt>
                  <c:pt idx="15">
                    <c:v>retired</c:v>
                  </c:pt>
                  <c:pt idx="16">
                    <c:v>current</c:v>
                  </c:pt>
                  <c:pt idx="17">
                    <c:v>graduated</c:v>
                  </c:pt>
                  <c:pt idx="18">
                    <c:v>retired</c:v>
                  </c:pt>
                  <c:pt idx="19">
                    <c:v>current</c:v>
                  </c:pt>
                  <c:pt idx="20">
                    <c:v>retired</c:v>
                  </c:pt>
                  <c:pt idx="21">
                    <c:v>retired</c:v>
                  </c:pt>
                  <c:pt idx="22">
                    <c:v>graduated</c:v>
                  </c:pt>
                  <c:pt idx="23">
                    <c:v>graduated</c:v>
                  </c:pt>
                  <c:pt idx="24">
                    <c:v>graduated</c:v>
                  </c:pt>
                  <c:pt idx="25">
                    <c:v>retired</c:v>
                  </c:pt>
                  <c:pt idx="26">
                    <c:v>current</c:v>
                  </c:pt>
                  <c:pt idx="27">
                    <c:v>graduated</c:v>
                  </c:pt>
                  <c:pt idx="28">
                    <c:v>retired</c:v>
                  </c:pt>
                  <c:pt idx="29">
                    <c:v>graduated</c:v>
                  </c:pt>
                  <c:pt idx="30">
                    <c:v>current</c:v>
                  </c:pt>
                  <c:pt idx="31">
                    <c:v>current</c:v>
                  </c:pt>
                  <c:pt idx="32">
                    <c:v>graduated</c:v>
                  </c:pt>
                  <c:pt idx="33">
                    <c:v>retired</c:v>
                  </c:pt>
                  <c:pt idx="34">
                    <c:v>current</c:v>
                  </c:pt>
                  <c:pt idx="35">
                    <c:v>graduated</c:v>
                  </c:pt>
                  <c:pt idx="36">
                    <c:v>current</c:v>
                  </c:pt>
                  <c:pt idx="37">
                    <c:v>graduated</c:v>
                  </c:pt>
                  <c:pt idx="38">
                    <c:v>retired</c:v>
                  </c:pt>
                </c:lvl>
                <c:lvl>
                  <c:pt idx="0">
                    <c:v>C</c:v>
                  </c:pt>
                  <c:pt idx="2">
                    <c:v>C#</c:v>
                  </c:pt>
                  <c:pt idx="4">
                    <c:v>C++</c:v>
                  </c:pt>
                  <c:pt idx="7">
                    <c:v>CSS</c:v>
                  </c:pt>
                  <c:pt idx="8">
                    <c:v>Dockerfile</c:v>
                  </c:pt>
                  <c:pt idx="9">
                    <c:v>Erlang</c:v>
                  </c:pt>
                  <c:pt idx="10">
                    <c:v>Go</c:v>
                  </c:pt>
                  <c:pt idx="12">
                    <c:v>Groovy</c:v>
                  </c:pt>
                  <c:pt idx="13">
                    <c:v>HTML</c:v>
                  </c:pt>
                  <c:pt idx="16">
                    <c:v>Java</c:v>
                  </c:pt>
                  <c:pt idx="19">
                    <c:v>JavaScript</c:v>
                  </c:pt>
                  <c:pt idx="21">
                    <c:v>Kotlin</c:v>
                  </c:pt>
                  <c:pt idx="22">
                    <c:v>Lua</c:v>
                  </c:pt>
                  <c:pt idx="23">
                    <c:v>Perl</c:v>
                  </c:pt>
                  <c:pt idx="24">
                    <c:v>PHP</c:v>
                  </c:pt>
                  <c:pt idx="26">
                    <c:v>Python</c:v>
                  </c:pt>
                  <c:pt idx="29">
                    <c:v>Ruby</c:v>
                  </c:pt>
                  <c:pt idx="30">
                    <c:v>Rust</c:v>
                  </c:pt>
                  <c:pt idx="31">
                    <c:v>Scala</c:v>
                  </c:pt>
                  <c:pt idx="34">
                    <c:v>TypeScript</c:v>
                  </c:pt>
                  <c:pt idx="36">
                    <c:v>(blank)</c:v>
                  </c:pt>
                </c:lvl>
              </c:multiLvlStrCache>
            </c:multiLvlStrRef>
          </c:cat>
          <c:val>
            <c:numRef>
              <c:f>Sheet2!$C$4:$C$42</c:f>
              <c:numCache>
                <c:formatCode>General</c:formatCode>
                <c:ptCount val="39"/>
                <c:pt idx="0">
                  <c:v>2</c:v>
                </c:pt>
                <c:pt idx="1">
                  <c:v>5</c:v>
                </c:pt>
                <c:pt idx="2">
                  <c:v>2</c:v>
                </c:pt>
                <c:pt idx="3">
                  <c:v>1</c:v>
                </c:pt>
                <c:pt idx="4">
                  <c:v>5</c:v>
                </c:pt>
                <c:pt idx="5">
                  <c:v>11</c:v>
                </c:pt>
                <c:pt idx="6">
                  <c:v>3</c:v>
                </c:pt>
                <c:pt idx="7">
                  <c:v>1</c:v>
                </c:pt>
                <c:pt idx="8">
                  <c:v>1</c:v>
                </c:pt>
                <c:pt idx="9">
                  <c:v>1</c:v>
                </c:pt>
                <c:pt idx="10">
                  <c:v>1</c:v>
                </c:pt>
                <c:pt idx="11">
                  <c:v>1</c:v>
                </c:pt>
                <c:pt idx="12">
                  <c:v>1</c:v>
                </c:pt>
                <c:pt idx="13">
                  <c:v>2</c:v>
                </c:pt>
                <c:pt idx="14">
                  <c:v>1</c:v>
                </c:pt>
                <c:pt idx="15">
                  <c:v>2</c:v>
                </c:pt>
                <c:pt idx="16">
                  <c:v>13</c:v>
                </c:pt>
                <c:pt idx="17">
                  <c:v>148</c:v>
                </c:pt>
                <c:pt idx="18">
                  <c:v>18</c:v>
                </c:pt>
                <c:pt idx="19">
                  <c:v>1</c:v>
                </c:pt>
                <c:pt idx="20">
                  <c:v>3</c:v>
                </c:pt>
                <c:pt idx="21">
                  <c:v>1</c:v>
                </c:pt>
                <c:pt idx="22">
                  <c:v>1</c:v>
                </c:pt>
                <c:pt idx="23">
                  <c:v>2</c:v>
                </c:pt>
                <c:pt idx="24">
                  <c:v>1</c:v>
                </c:pt>
                <c:pt idx="25">
                  <c:v>1</c:v>
                </c:pt>
                <c:pt idx="26">
                  <c:v>4</c:v>
                </c:pt>
                <c:pt idx="27">
                  <c:v>6</c:v>
                </c:pt>
                <c:pt idx="28">
                  <c:v>3</c:v>
                </c:pt>
                <c:pt idx="29">
                  <c:v>2</c:v>
                </c:pt>
                <c:pt idx="30">
                  <c:v>1</c:v>
                </c:pt>
                <c:pt idx="31">
                  <c:v>3</c:v>
                </c:pt>
                <c:pt idx="32">
                  <c:v>6</c:v>
                </c:pt>
                <c:pt idx="33">
                  <c:v>3</c:v>
                </c:pt>
                <c:pt idx="34">
                  <c:v>1</c:v>
                </c:pt>
                <c:pt idx="35">
                  <c:v>1</c:v>
                </c:pt>
              </c:numCache>
            </c:numRef>
          </c:val>
          <c:extLst>
            <c:ext xmlns:c16="http://schemas.microsoft.com/office/drawing/2014/chart" uri="{C3380CC4-5D6E-409C-BE32-E72D297353CC}">
              <c16:uniqueId val="{00000000-BAF5-4F4D-9B86-A3320CA254ED}"/>
            </c:ext>
          </c:extLst>
        </c:ser>
        <c:dLbls>
          <c:showLegendKey val="0"/>
          <c:showVal val="1"/>
          <c:showCatName val="0"/>
          <c:showSerName val="0"/>
          <c:showPercent val="0"/>
          <c:showBubbleSize val="0"/>
        </c:dLbls>
        <c:gapWidth val="75"/>
        <c:axId val="392781264"/>
        <c:axId val="392745872"/>
      </c:barChart>
      <c:catAx>
        <c:axId val="392781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2745872"/>
        <c:crosses val="autoZero"/>
        <c:auto val="1"/>
        <c:lblAlgn val="ctr"/>
        <c:lblOffset val="100"/>
        <c:noMultiLvlLbl val="0"/>
      </c:catAx>
      <c:valAx>
        <c:axId val="392745872"/>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27812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analysis!$B$13</c:f>
              <c:strCache>
                <c:ptCount val="1"/>
                <c:pt idx="0">
                  <c:v>Current</c:v>
                </c:pt>
              </c:strCache>
            </c:strRef>
          </c:tx>
          <c:spPr>
            <a:solidFill>
              <a:schemeClr val="accent1"/>
            </a:solidFill>
            <a:ln>
              <a:noFill/>
            </a:ln>
            <a:effectLst/>
          </c:spPr>
          <c:invertIfNegative val="0"/>
          <c:cat>
            <c:strRef>
              <c:f>analysis!$A$14:$A$22</c:f>
              <c:strCache>
                <c:ptCount val="9"/>
                <c:pt idx="0">
                  <c:v>Java</c:v>
                </c:pt>
                <c:pt idx="1">
                  <c:v>JavaScript</c:v>
                </c:pt>
                <c:pt idx="2">
                  <c:v>Python</c:v>
                </c:pt>
                <c:pt idx="3">
                  <c:v>C</c:v>
                </c:pt>
                <c:pt idx="4">
                  <c:v>C++</c:v>
                </c:pt>
                <c:pt idx="5">
                  <c:v>Scala</c:v>
                </c:pt>
                <c:pt idx="6">
                  <c:v>Ruby</c:v>
                </c:pt>
                <c:pt idx="7">
                  <c:v>TypeScript</c:v>
                </c:pt>
                <c:pt idx="8">
                  <c:v>Rust</c:v>
                </c:pt>
              </c:strCache>
            </c:strRef>
          </c:cat>
          <c:val>
            <c:numRef>
              <c:f>analysis!$B$14:$B$22</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53B5-43FD-92C4-0FB447DB8066}"/>
            </c:ext>
          </c:extLst>
        </c:ser>
        <c:ser>
          <c:idx val="1"/>
          <c:order val="1"/>
          <c:tx>
            <c:strRef>
              <c:f>analysis!$C$13</c:f>
              <c:strCache>
                <c:ptCount val="1"/>
                <c:pt idx="0">
                  <c:v>Graduated</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analysis!$A$14:$A$22</c:f>
              <c:strCache>
                <c:ptCount val="9"/>
                <c:pt idx="0">
                  <c:v>Java</c:v>
                </c:pt>
                <c:pt idx="1">
                  <c:v>JavaScript</c:v>
                </c:pt>
                <c:pt idx="2">
                  <c:v>Python</c:v>
                </c:pt>
                <c:pt idx="3">
                  <c:v>C</c:v>
                </c:pt>
                <c:pt idx="4">
                  <c:v>C++</c:v>
                </c:pt>
                <c:pt idx="5">
                  <c:v>Scala</c:v>
                </c:pt>
                <c:pt idx="6">
                  <c:v>Ruby</c:v>
                </c:pt>
                <c:pt idx="7">
                  <c:v>TypeScript</c:v>
                </c:pt>
                <c:pt idx="8">
                  <c:v>Rust</c:v>
                </c:pt>
              </c:strCache>
            </c:strRef>
          </c:cat>
          <c:val>
            <c:numRef>
              <c:f>analysis!$C$14:$C$22</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53B5-43FD-92C4-0FB447DB8066}"/>
            </c:ext>
          </c:extLst>
        </c:ser>
        <c:ser>
          <c:idx val="2"/>
          <c:order val="2"/>
          <c:tx>
            <c:strRef>
              <c:f>analysis!$D$13</c:f>
              <c:strCache>
                <c:ptCount val="1"/>
                <c:pt idx="0">
                  <c:v>Retired</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analysis!$A$14:$A$22</c:f>
              <c:strCache>
                <c:ptCount val="9"/>
                <c:pt idx="0">
                  <c:v>Java</c:v>
                </c:pt>
                <c:pt idx="1">
                  <c:v>JavaScript</c:v>
                </c:pt>
                <c:pt idx="2">
                  <c:v>Python</c:v>
                </c:pt>
                <c:pt idx="3">
                  <c:v>C</c:v>
                </c:pt>
                <c:pt idx="4">
                  <c:v>C++</c:v>
                </c:pt>
                <c:pt idx="5">
                  <c:v>Scala</c:v>
                </c:pt>
                <c:pt idx="6">
                  <c:v>Ruby</c:v>
                </c:pt>
                <c:pt idx="7">
                  <c:v>TypeScript</c:v>
                </c:pt>
                <c:pt idx="8">
                  <c:v>Rust</c:v>
                </c:pt>
              </c:strCache>
            </c:strRef>
          </c:cat>
          <c:val>
            <c:numRef>
              <c:f>analysis!$D$14:$D$22</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53B5-43FD-92C4-0FB447DB8066}"/>
            </c:ext>
          </c:extLst>
        </c:ser>
        <c:dLbls>
          <c:showLegendKey val="0"/>
          <c:showVal val="0"/>
          <c:showCatName val="0"/>
          <c:showSerName val="0"/>
          <c:showPercent val="0"/>
          <c:showBubbleSize val="0"/>
        </c:dLbls>
        <c:gapWidth val="219"/>
        <c:overlap val="-27"/>
        <c:axId val="398997360"/>
        <c:axId val="398999440"/>
      </c:barChart>
      <c:catAx>
        <c:axId val="398997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8999440"/>
        <c:crosses val="autoZero"/>
        <c:auto val="1"/>
        <c:lblAlgn val="ctr"/>
        <c:lblOffset val="100"/>
        <c:noMultiLvlLbl val="0"/>
      </c:catAx>
      <c:valAx>
        <c:axId val="3989994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89973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Projects current, graduated, and retired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analysis!$A$25</c:f>
              <c:strCache>
                <c:ptCount val="1"/>
                <c:pt idx="0">
                  <c:v>Current projects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analysis!$B$25</c:f>
              <c:numCache>
                <c:formatCode>General</c:formatCode>
                <c:ptCount val="1"/>
                <c:pt idx="0">
                  <c:v>36</c:v>
                </c:pt>
              </c:numCache>
            </c:numRef>
          </c:val>
          <c:extLst>
            <c:ext xmlns:c16="http://schemas.microsoft.com/office/drawing/2014/chart" uri="{C3380CC4-5D6E-409C-BE32-E72D297353CC}">
              <c16:uniqueId val="{00000000-7725-43C4-ADDC-53170AFDDE7C}"/>
            </c:ext>
          </c:extLst>
        </c:ser>
        <c:ser>
          <c:idx val="1"/>
          <c:order val="1"/>
          <c:tx>
            <c:strRef>
              <c:f>analysis!$A$26</c:f>
              <c:strCache>
                <c:ptCount val="1"/>
                <c:pt idx="0">
                  <c:v>Graduated projects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analysis!$B$26</c:f>
              <c:numCache>
                <c:formatCode>General</c:formatCode>
                <c:ptCount val="1"/>
                <c:pt idx="0">
                  <c:v>223</c:v>
                </c:pt>
              </c:numCache>
            </c:numRef>
          </c:val>
          <c:extLst>
            <c:ext xmlns:c16="http://schemas.microsoft.com/office/drawing/2014/chart" uri="{C3380CC4-5D6E-409C-BE32-E72D297353CC}">
              <c16:uniqueId val="{00000001-7725-43C4-ADDC-53170AFDDE7C}"/>
            </c:ext>
          </c:extLst>
        </c:ser>
        <c:ser>
          <c:idx val="2"/>
          <c:order val="2"/>
          <c:tx>
            <c:strRef>
              <c:f>analysis!$A$27</c:f>
              <c:strCache>
                <c:ptCount val="1"/>
                <c:pt idx="0">
                  <c:v>Retired projects</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analysis!$B$27</c:f>
              <c:numCache>
                <c:formatCode>General</c:formatCode>
                <c:ptCount val="1"/>
                <c:pt idx="0">
                  <c:v>69</c:v>
                </c:pt>
              </c:numCache>
            </c:numRef>
          </c:val>
          <c:extLst>
            <c:ext xmlns:c16="http://schemas.microsoft.com/office/drawing/2014/chart" uri="{C3380CC4-5D6E-409C-BE32-E72D297353CC}">
              <c16:uniqueId val="{00000002-7725-43C4-ADDC-53170AFDDE7C}"/>
            </c:ext>
          </c:extLst>
        </c:ser>
        <c:dLbls>
          <c:showLegendKey val="0"/>
          <c:showVal val="0"/>
          <c:showCatName val="0"/>
          <c:showSerName val="0"/>
          <c:showPercent val="0"/>
          <c:showBubbleSize val="0"/>
        </c:dLbls>
        <c:gapWidth val="219"/>
        <c:overlap val="-27"/>
        <c:axId val="669971616"/>
        <c:axId val="669969536"/>
      </c:barChart>
      <c:catAx>
        <c:axId val="669971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9969536"/>
        <c:crosses val="autoZero"/>
        <c:auto val="1"/>
        <c:lblAlgn val="ctr"/>
        <c:lblOffset val="100"/>
        <c:noMultiLvlLbl val="0"/>
      </c:catAx>
      <c:valAx>
        <c:axId val="66996953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99716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29</xdr:row>
      <xdr:rowOff>28574</xdr:rowOff>
    </xdr:from>
    <xdr:to>
      <xdr:col>19</xdr:col>
      <xdr:colOff>47625</xdr:colOff>
      <xdr:row>56</xdr:row>
      <xdr:rowOff>47625</xdr:rowOff>
    </xdr:to>
    <xdr:graphicFrame macro="">
      <xdr:nvGraphicFramePr>
        <xdr:cNvPr id="2" name="Chart 1">
          <a:extLst>
            <a:ext uri="{FF2B5EF4-FFF2-40B4-BE49-F238E27FC236}">
              <a16:creationId xmlns:a16="http://schemas.microsoft.com/office/drawing/2014/main" id="{87533C03-6266-433C-8AAA-9E9D726055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14287</xdr:colOff>
      <xdr:row>15</xdr:row>
      <xdr:rowOff>9525</xdr:rowOff>
    </xdr:from>
    <xdr:to>
      <xdr:col>18</xdr:col>
      <xdr:colOff>471487</xdr:colOff>
      <xdr:row>28</xdr:row>
      <xdr:rowOff>152400</xdr:rowOff>
    </xdr:to>
    <xdr:graphicFrame macro="">
      <xdr:nvGraphicFramePr>
        <xdr:cNvPr id="4" name="Chart 3">
          <a:extLst>
            <a:ext uri="{FF2B5EF4-FFF2-40B4-BE49-F238E27FC236}">
              <a16:creationId xmlns:a16="http://schemas.microsoft.com/office/drawing/2014/main" id="{3998FAF7-C0EA-4E63-B1A9-52B37243954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404812</xdr:colOff>
      <xdr:row>15</xdr:row>
      <xdr:rowOff>9525</xdr:rowOff>
    </xdr:from>
    <xdr:to>
      <xdr:col>10</xdr:col>
      <xdr:colOff>671512</xdr:colOff>
      <xdr:row>28</xdr:row>
      <xdr:rowOff>152400</xdr:rowOff>
    </xdr:to>
    <xdr:graphicFrame macro="">
      <xdr:nvGraphicFramePr>
        <xdr:cNvPr id="6" name="Chart 5">
          <a:extLst>
            <a:ext uri="{FF2B5EF4-FFF2-40B4-BE49-F238E27FC236}">
              <a16:creationId xmlns:a16="http://schemas.microsoft.com/office/drawing/2014/main" id="{2ED03592-A2DB-4E08-89E6-BC74171DACE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Stefan Stanciulescu" id="{3991F228-DB0B-4CBF-AF35-A3C980CAC20D}" userId="11de8262883e36c4" providerId="Windows Live"/>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tefan Stanciulescu" refreshedDate="44383.649965509256" createdVersion="7" refreshedVersion="7" minRefreshableVersion="3" recordCount="328" xr:uid="{1727D64D-ADB5-475E-867B-3FF414C88A3D}">
  <cacheSource type="worksheet">
    <worksheetSource ref="A1:AX329" sheet="projects"/>
  </cacheSource>
  <cacheFields count="50">
    <cacheField name="description" numFmtId="0">
      <sharedItems longText="1"/>
    </cacheField>
    <cacheField name="name" numFmtId="0">
      <sharedItems/>
    </cacheField>
    <cacheField name="status" numFmtId="0">
      <sharedItems count="3">
        <s v="graduated"/>
        <s v="current"/>
        <s v="retired"/>
      </sharedItems>
    </cacheField>
    <cacheField name="resource" numFmtId="0">
      <sharedItems/>
    </cacheField>
    <cacheField name="sponsor" numFmtId="0">
      <sharedItems/>
    </cacheField>
    <cacheField name="startdate" numFmtId="0">
      <sharedItems/>
    </cacheField>
    <cacheField name="enddate" numFmtId="0">
      <sharedItems containsBlank="1"/>
    </cacheField>
    <cacheField name="githuburl" numFmtId="0">
      <sharedItems containsBlank="1"/>
    </cacheField>
    <cacheField name="svnurl" numFmtId="0">
      <sharedItems containsBlank="1"/>
    </cacheField>
    <cacheField name="languages" numFmtId="0">
      <sharedItems containsBlank="1" longText="1"/>
    </cacheField>
    <cacheField name="main_language" numFmtId="0">
      <sharedItems containsBlank="1" count="21">
        <s v="Java"/>
        <s v="C"/>
        <m/>
        <s v="Python"/>
        <s v="Kotlin"/>
        <s v="TypeScript"/>
        <s v="HTML"/>
        <s v="Lua"/>
        <s v="Groovy"/>
        <s v="Dockerfile"/>
        <s v="C++"/>
        <s v="Ruby"/>
        <s v="Scala"/>
        <s v="JavaScript"/>
        <s v="Erlang"/>
        <s v="C#"/>
        <s v="PHP"/>
        <s v="Rust"/>
        <s v="Perl"/>
        <s v="CSS"/>
        <s v="Go"/>
      </sharedItems>
    </cacheField>
    <cacheField name="cloc_language" numFmtId="0">
      <sharedItems containsBlank="1"/>
    </cacheField>
    <cacheField name="comments" numFmtId="0">
      <sharedItems containsBlank="1"/>
    </cacheField>
    <cacheField name="resolution/_tlp" numFmtId="0">
      <sharedItems containsBlank="1"/>
    </cacheField>
    <cacheField name="mentors/mentor/0/_username" numFmtId="0">
      <sharedItems containsBlank="1"/>
    </cacheField>
    <cacheField name="mentors/mentor/0/__text" numFmtId="0">
      <sharedItems containsBlank="1"/>
    </cacheField>
    <cacheField name="mentors/mentor/1/_username" numFmtId="0">
      <sharedItems containsBlank="1"/>
    </cacheField>
    <cacheField name="mentors/mentor/1/__text" numFmtId="0">
      <sharedItems containsBlank="1"/>
    </cacheField>
    <cacheField name="mentors/mentor/2/_username" numFmtId="0">
      <sharedItems containsBlank="1"/>
    </cacheField>
    <cacheField name="mentors/mentor/2/__text" numFmtId="0">
      <sharedItems containsBlank="1"/>
    </cacheField>
    <cacheField name="reporting/_group" numFmtId="0">
      <sharedItems containsBlank="1"/>
    </cacheField>
    <cacheField name="champion/_availid" numFmtId="0">
      <sharedItems containsBlank="1"/>
    </cacheField>
    <cacheField name="champion/__text" numFmtId="0">
      <sharedItems containsBlank="1"/>
    </cacheField>
    <cacheField name="mentors/mentor/3/_username" numFmtId="0">
      <sharedItems containsBlank="1"/>
    </cacheField>
    <cacheField name="mentors/mentor/3/__text" numFmtId="0">
      <sharedItems containsBlank="1"/>
    </cacheField>
    <cacheField name="resolution/_link" numFmtId="0">
      <sharedItems containsBlank="1"/>
    </cacheField>
    <cacheField name="resolution/_url" numFmtId="0">
      <sharedItems containsBlank="1"/>
    </cacheField>
    <cacheField name="resolution/__text" numFmtId="0">
      <sharedItems containsBlank="1"/>
    </cacheField>
    <cacheField name="_resourceAliases" numFmtId="0">
      <sharedItems containsBlank="1"/>
    </cacheField>
    <cacheField name="resolution" numFmtId="0">
      <sharedItems containsBlank="1"/>
    </cacheField>
    <cacheField name="mentors/mentor/4/_username" numFmtId="0">
      <sharedItems containsBlank="1"/>
    </cacheField>
    <cacheField name="mentors/mentor/4/__text" numFmtId="0">
      <sharedItems containsBlank="1"/>
    </cacheField>
    <cacheField name="mentors/mentor/5/_username" numFmtId="0">
      <sharedItems containsBlank="1"/>
    </cacheField>
    <cacheField name="mentors/mentor/5/__text" numFmtId="0">
      <sharedItems containsBlank="1"/>
    </cacheField>
    <cacheField name="mentors/mentor/6/_username" numFmtId="0">
      <sharedItems containsBlank="1"/>
    </cacheField>
    <cacheField name="mentors/mentor/6/__text" numFmtId="0">
      <sharedItems containsBlank="1"/>
    </cacheField>
    <cacheField name="mentors/mentor/7/_username" numFmtId="0">
      <sharedItems containsBlank="1"/>
    </cacheField>
    <cacheField name="mentors/mentor/7/__text" numFmtId="0">
      <sharedItems containsBlank="1"/>
    </cacheField>
    <cacheField name="mentors/mentor/8/_username" numFmtId="0">
      <sharedItems containsBlank="1"/>
    </cacheField>
    <cacheField name="mentors/mentor/8/__text" numFmtId="0">
      <sharedItems containsBlank="1"/>
    </cacheField>
    <cacheField name="mentors/mentor/9/_username" numFmtId="0">
      <sharedItems containsBlank="1"/>
    </cacheField>
    <cacheField name="mentors/mentor/9/__text" numFmtId="0">
      <sharedItems containsBlank="1"/>
    </cacheField>
    <cacheField name="reporting/__text" numFmtId="0">
      <sharedItems containsBlank="1"/>
    </cacheField>
    <cacheField name="graduating" numFmtId="0">
      <sharedItems containsNonDate="0" containsString="0" containsBlank="1"/>
    </cacheField>
    <cacheField name="changes/change/_resource" numFmtId="0">
      <sharedItems containsBlank="1"/>
    </cacheField>
    <cacheField name="changes/change/_enddate" numFmtId="0">
      <sharedItems containsBlank="1"/>
    </cacheField>
    <cacheField name="changes/change/__text" numFmtId="0">
      <sharedItems containsBlank="1"/>
    </cacheField>
    <cacheField name="__text" numFmtId="0">
      <sharedItems containsBlank="1"/>
    </cacheField>
    <cacheField name="reporting/_monthly" numFmtId="0">
      <sharedItems containsBlank="1"/>
    </cacheField>
    <cacheField name="_longname"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28">
  <r>
    <s v="An implementation of the Atom Syndication Format and Atom Publishing Protocol."/>
    <s v="Abdera"/>
    <x v="0"/>
    <s v="abdera"/>
    <s v="Incubator"/>
    <s v="2006-06-06"/>
    <s v="2008-11-08"/>
    <s v="https://github.com/apache/Abdera"/>
    <m/>
    <s v="{&quot;Java&quot;: 634197, &quot;XSLT&quot;: 535}"/>
    <x v="0"/>
    <s v="Java"/>
    <m/>
    <s v="true"/>
    <s v="rooneg"/>
    <s v="Garrett Rooney"/>
    <s v="querna"/>
    <s v="Paul Querna"/>
    <m/>
    <m/>
    <m/>
    <m/>
    <m/>
    <m/>
    <m/>
    <m/>
    <m/>
    <m/>
    <m/>
    <m/>
    <m/>
    <m/>
    <m/>
    <m/>
    <m/>
    <m/>
    <m/>
    <m/>
    <m/>
    <m/>
    <m/>
    <m/>
    <m/>
    <m/>
    <m/>
    <m/>
    <m/>
    <m/>
    <m/>
    <m/>
  </r>
  <r>
    <s v="Accumulo is a distributed key/value store that provides expressive, cell-level access labels."/>
    <s v="Accumulo"/>
    <x v="0"/>
    <s v="accumulo"/>
    <s v="Incubator"/>
    <s v="2011-09-12"/>
    <s v="2012-03-21"/>
    <s v="https://github.com/apache/Accumulo"/>
    <m/>
    <s v="{&quot;Java&quot;: 20130868, &quot;JavaScript&quot;: 71154, &quot;Shell&quot;: 69991, &quot;FreeMarker&quot;: 57980, &quot;Thrift&quot;: 46812, &quot;C++&quot;: 37312, &quot;Python&quot;: 7344, &quot;CSS&quot;: 6564, &quot;HTML&quot;: 5504, &quot;Makefile&quot;: 2872, &quot;C&quot;: 2437}"/>
    <x v="0"/>
    <s v="Java"/>
    <m/>
    <s v="true"/>
    <s v="bimargulies"/>
    <s v="Benson Margulies"/>
    <s v="adc"/>
    <s v="Alan Cabrera"/>
    <s v="berndf"/>
    <s v="Bernd Fondermann"/>
    <m/>
    <m/>
    <m/>
    <m/>
    <m/>
    <m/>
    <m/>
    <m/>
    <m/>
    <m/>
    <m/>
    <m/>
    <m/>
    <m/>
    <m/>
    <m/>
    <m/>
    <m/>
    <m/>
    <m/>
    <m/>
    <m/>
    <m/>
    <m/>
    <m/>
    <m/>
    <m/>
    <m/>
    <m/>
    <m/>
  </r>
  <r>
    <s v="A software distribution framework based on OSGi that allows you to manage and distribute artifacts."/>
    <s v="ACE"/>
    <x v="0"/>
    <s v="ace"/>
    <s v="Board"/>
    <s v="2009-04-24"/>
    <s v="2011-12-21"/>
    <s v="https://github.com/apache/ACE"/>
    <m/>
    <s v="{&quot;Java&quot;: 3619927, &quot;CSS&quot;: 154907, &quot;Shell&quot;: 29308}"/>
    <x v="0"/>
    <s v="Java"/>
    <m/>
    <s v="true"/>
    <s v="niclas"/>
    <s v="Niclas Hedhman"/>
    <s v="cziegeler"/>
    <s v="Carsten Ziegeler"/>
    <s v="bdelacretaz"/>
    <s v="Bertrand Delacrétaz"/>
    <m/>
    <m/>
    <m/>
    <m/>
    <m/>
    <m/>
    <m/>
    <m/>
    <m/>
    <m/>
    <m/>
    <m/>
    <m/>
    <m/>
    <m/>
    <m/>
    <m/>
    <m/>
    <m/>
    <m/>
    <m/>
    <m/>
    <m/>
    <m/>
    <m/>
    <m/>
    <m/>
    <m/>
    <m/>
    <m/>
  </r>
  <r>
    <s v="A robust and high performance Message Orientated Middleware provider which will be integrated into Apache Geronimo but also be usable from inside any JVM."/>
    <s v="ActiveMQ"/>
    <x v="0"/>
    <s v="activemq"/>
    <s v="Geronimo"/>
    <s v="2005-12-01"/>
    <s v="2007-02-06"/>
    <s v="https://github.com/apache/ActiveMQ"/>
    <m/>
    <s v="{&quot;Java&quot;: 25887643, &quot;JavaScript&quot;: 438271, &quot;HTML&quot;: 157911, &quot;Shell&quot;: 91119, &quot;CSS&quot;: 34997, &quot;C#&quot;: 27536, &quot;Batchfile&quot;: 17712, &quot;C++&quot;: 17404, &quot;Python&quot;: 16801, &quot;Ruby&quot;: 6594, &quot;Perl&quot;: 4128, &quot;PHP&quot;: 3665}"/>
    <x v="0"/>
    <s v="Java"/>
    <m/>
    <s v="true"/>
    <s v="jstrachan"/>
    <s v="James Strachan"/>
    <m/>
    <m/>
    <m/>
    <m/>
    <m/>
    <m/>
    <m/>
    <m/>
    <m/>
    <m/>
    <m/>
    <m/>
    <m/>
    <m/>
    <m/>
    <m/>
    <m/>
    <m/>
    <m/>
    <m/>
    <m/>
    <m/>
    <m/>
    <m/>
    <m/>
    <m/>
    <m/>
    <m/>
    <m/>
    <m/>
    <m/>
    <m/>
    <m/>
    <m/>
  </r>
  <r>
    <s v="AGE is a multi-model database that enables graph and relational models built on PostgreSQL."/>
    <s v="AGE"/>
    <x v="1"/>
    <s v="age"/>
    <s v="Incubator"/>
    <s v="2020-04-29"/>
    <m/>
    <s v="https://github.com/apache/incubator-AGE"/>
    <m/>
    <s v="{&quot;C&quot;: 920703, &quot;Java&quot;: 90167, &quot;TypeScript&quot;: 58994, &quot;Yacc&quot;: 41802, &quot;Lex&quot;: 31606, &quot;PLpgSQL&quot;: 26597, &quot;ANTLR&quot;: 3794, &quot;Makefile&quot;: 3430, &quot;Roff&quot;: 2629, &quot;Shell&quot;: 2097, &quot;Kotlin&quot;: 1600, &quot;JavaScript&quot;: 376}"/>
    <x v="1"/>
    <s v="C"/>
    <m/>
    <m/>
    <s v="djkevincr"/>
    <s v="Kevin Ratnasekera"/>
    <s v="vongosling"/>
    <s v="Von Gosling"/>
    <s v="rbircher"/>
    <s v="Raphael Bircher"/>
    <s v="3"/>
    <s v="jim"/>
    <s v="Jim Jagielski"/>
    <s v="felixcheung"/>
    <s v="Felix Cheung"/>
    <m/>
    <m/>
    <m/>
    <m/>
    <m/>
    <m/>
    <m/>
    <m/>
    <m/>
    <m/>
    <m/>
    <m/>
    <m/>
    <m/>
    <m/>
    <m/>
    <m/>
    <m/>
    <m/>
    <m/>
    <m/>
    <m/>
    <m/>
    <m/>
    <m/>
  </r>
  <r>
    <s v="Extensible Business Process Management (BPM) engine core."/>
    <s v="Agila"/>
    <x v="2"/>
    <s v="agila"/>
    <s v="Jakarta"/>
    <s v="2004-09-29"/>
    <s v="2006-12-05"/>
    <m/>
    <s v="https://svn.apache.org/repos/asf/incubator/agila"/>
    <m/>
    <x v="2"/>
    <m/>
    <m/>
    <m/>
    <s v="geirm"/>
    <s v="Geir Magnusson Jr."/>
    <m/>
    <m/>
    <m/>
    <m/>
    <m/>
    <m/>
    <m/>
    <m/>
    <m/>
    <s v="ODE"/>
    <s v="ode.html"/>
    <s v="Project activity transferred to another Incubator project - ODE."/>
    <s v="ode"/>
    <m/>
    <m/>
    <m/>
    <m/>
    <m/>
    <m/>
    <m/>
    <m/>
    <m/>
    <m/>
    <m/>
    <m/>
    <m/>
    <m/>
    <m/>
    <m/>
    <m/>
    <m/>
    <m/>
    <m/>
    <m/>
  </r>
  <r>
    <s v="A software suite to compose, manage, execute, and monitor large scale applications and workflows on computational resources ranging from local clusters to national grids and computing clouds."/>
    <s v="Airavata"/>
    <x v="0"/>
    <s v="airavata"/>
    <s v="Board"/>
    <s v="2011-05-05"/>
    <s v="2012-09-19"/>
    <s v="https://github.com/apache/Airavata"/>
    <m/>
    <s v="{&quot;Java&quot;: 35824192, &quot;C++&quot;: 8274651, &quot;PHP&quot;: 1176285, &quot;Blade&quot;: 640580, &quot;Python&quot;: 630522, &quot;Thrift&quot;: 470347, &quot;JavaScript&quot;: 404261, &quot;Jinja&quot;: 226164, &quot;Shell&quot;: 122476, &quot;HTML&quot;: 91922, &quot;CSS&quot;: 34425, &quot;C&quot;: 29278, &quot;XSLT&quot;: 3266, &quot;Batchfile&quot;: 2959, &quot;Dockerfile&quot;: 1242}"/>
    <x v="0"/>
    <s v="Java"/>
    <m/>
    <s v="true"/>
    <s v="aslom"/>
    <s v="Alek Slominski"/>
    <s v="ate"/>
    <s v="Ate Douma"/>
    <s v="sanjiva"/>
    <s v="Sanjiva Weerawarana"/>
    <m/>
    <s v="rgardler"/>
    <s v="Ross Gardler"/>
    <s v="mattmann"/>
    <s v="Chris Mattmann"/>
    <m/>
    <m/>
    <m/>
    <m/>
    <m/>
    <m/>
    <m/>
    <m/>
    <m/>
    <m/>
    <m/>
    <m/>
    <m/>
    <m/>
    <m/>
    <m/>
    <m/>
    <m/>
    <m/>
    <m/>
    <m/>
    <m/>
    <m/>
    <m/>
    <m/>
  </r>
  <r>
    <s v="Airflow is a workflow automation and scheduling system that can be used to author and manage data pipelines."/>
    <s v="Airflow"/>
    <x v="0"/>
    <s v="airflow"/>
    <s v="Incubator"/>
    <s v="2016-03-31"/>
    <s v="2018-12-19"/>
    <s v="https://github.com/apache/Airflow"/>
    <m/>
    <s v="{&quot;Python&quot;: 16505048, &quot;Shell&quot;: 715570, &quot;TypeScript&quot;: 173894, &quot;HTML&quot;: 142337, &quot;JavaScript&quot;: 133201, &quot;Dockerfile&quot;: 38877, &quot;Jinja&quot;: 30667, &quot;CSS&quot;: 26419, &quot;HCL&quot;: 3786, &quot;Jupyter Notebook&quot;: 2933, &quot;Mako&quot;: 1339}"/>
    <x v="3"/>
    <s v="Python"/>
    <m/>
    <s v="true"/>
    <s v="hitesh"/>
    <s v="Hitesh Shah"/>
    <s v="jghoman"/>
    <s v="Jakob Homan"/>
    <m/>
    <m/>
    <m/>
    <s v="criccomini"/>
    <s v="Chris Riccomini"/>
    <m/>
    <m/>
    <m/>
    <m/>
    <m/>
    <m/>
    <m/>
    <m/>
    <m/>
    <m/>
    <m/>
    <m/>
    <m/>
    <m/>
    <m/>
    <m/>
    <m/>
    <m/>
    <m/>
    <m/>
    <m/>
    <m/>
    <m/>
    <m/>
    <m/>
    <m/>
    <m/>
  </r>
  <r>
    <s v="Forge software for the development of software projects, including source control systems, issue tracking, discussion, wiki, and other software project management tools."/>
    <s v="Allura"/>
    <x v="0"/>
    <s v="allura"/>
    <s v="Incubator"/>
    <s v="2012-06-25"/>
    <s v="2014-03-19"/>
    <s v="https://github.com/apache/Allura"/>
    <m/>
    <s v="{&quot;Python&quot;: 4439889, &quot;JavaScript&quot;: 1175302, &quot;HTML&quot;: 833585, &quot;CSS&quot;: 179574, &quot;Shell&quot;: 125967, &quot;SCSS&quot;: 27742, &quot;RAML&quot;: 27401, &quot;Makefile&quot;: 6248, &quot;Batchfile&quot;: 6142, &quot;Dockerfile&quot;: 4226, &quot;XSLT&quot;: 3357, &quot;Ruby&quot;: 1280, &quot;Roff&quot;: 41}"/>
    <x v="3"/>
    <s v="Python"/>
    <m/>
    <s v="true"/>
    <s v="rgardler"/>
    <s v="Ross Gardler"/>
    <s v="gstein"/>
    <s v="Greg Stein"/>
    <s v="jim"/>
    <s v="Jim Jagielski"/>
    <m/>
    <s v="rbowen"/>
    <s v="Rich Bowen"/>
    <m/>
    <m/>
    <m/>
    <m/>
    <m/>
    <m/>
    <m/>
    <m/>
    <m/>
    <m/>
    <m/>
    <m/>
    <m/>
    <m/>
    <m/>
    <m/>
    <m/>
    <m/>
    <m/>
    <m/>
    <m/>
    <m/>
    <m/>
    <m/>
    <m/>
    <m/>
    <m/>
  </r>
  <r>
    <s v="ALOIS is a log collection and correlation software with reporting and alarming functionalities."/>
    <s v="Alois"/>
    <x v="2"/>
    <s v="alois"/>
    <s v="Incubator"/>
    <s v="2010-09-21"/>
    <s v="2011-06-30"/>
    <m/>
    <s v="https://svn.apache.org/repos/asf/incubator/alois"/>
    <m/>
    <x v="2"/>
    <m/>
    <m/>
    <m/>
    <s v="sdeboy"/>
    <s v="Scott Deboy"/>
    <s v="grobmeier"/>
    <s v="Christian Grobmeier"/>
    <m/>
    <m/>
    <m/>
    <m/>
    <m/>
    <m/>
    <m/>
    <m/>
    <m/>
    <m/>
    <m/>
    <s v="Podling requested to be retired"/>
    <m/>
    <m/>
    <m/>
    <m/>
    <m/>
    <m/>
    <m/>
    <m/>
    <m/>
    <m/>
    <m/>
    <m/>
    <m/>
    <m/>
    <m/>
    <m/>
    <m/>
    <m/>
    <m/>
    <m/>
  </r>
  <r>
    <s v="A transparent Remote Procedure Call bean."/>
    <s v="AltRMI"/>
    <x v="2"/>
    <s v="altrmi"/>
    <s v="Incubator"/>
    <s v="2003-02-13"/>
    <s v="2007-01-18"/>
    <m/>
    <m/>
    <m/>
    <x v="2"/>
    <m/>
    <s v="Project closed down. Activity moved to JRemoting."/>
    <m/>
    <s v="hammant"/>
    <s v="Paul Hammant"/>
    <m/>
    <m/>
    <m/>
    <m/>
    <m/>
    <m/>
    <m/>
    <m/>
    <m/>
    <s v="JRemoting"/>
    <s v="http://jremoting.codehaus.org/"/>
    <s v="Development stalled and the project activity transferred to JRemoting"/>
    <m/>
    <m/>
    <m/>
    <m/>
    <m/>
    <m/>
    <m/>
    <m/>
    <m/>
    <m/>
    <m/>
    <m/>
    <m/>
    <m/>
    <m/>
    <m/>
    <m/>
    <m/>
    <m/>
    <m/>
    <m/>
    <m/>
  </r>
  <r>
    <s v="Apache Amaterasu is a framework providing continuous deployment for Big Data pipelines."/>
    <s v="Amaterasu"/>
    <x v="2"/>
    <s v="amaterasu"/>
    <s v="Incubator"/>
    <s v="2017-09-07"/>
    <s v="2019-09-18"/>
    <s v="https://github.com/apache/incubator-retired-Amaterasu"/>
    <m/>
    <s v="{&quot;Kotlin&quot;: 198384, &quot;Python&quot;: 65610, &quot;Scala&quot;: 11850, &quot;Shell&quot;: 8744, &quot;Java&quot;: 3600}"/>
    <x v="4"/>
    <s v="Kotlin"/>
    <m/>
    <m/>
    <s v="jbonofre"/>
    <s v="Jean-Baptiste Onofré"/>
    <s v="olamy"/>
    <s v="Olivier Lamy"/>
    <s v="davor"/>
    <s v="Davor Bonaci"/>
    <m/>
    <s v="jbonofre"/>
    <s v="Jean-Baptiste Onofré"/>
    <m/>
    <m/>
    <m/>
    <m/>
    <m/>
    <m/>
    <s v="Retired for lack of activity and inactive PPMC."/>
    <m/>
    <m/>
    <m/>
    <m/>
    <m/>
    <m/>
    <m/>
    <m/>
    <m/>
    <m/>
    <m/>
    <m/>
    <m/>
    <m/>
    <m/>
    <m/>
    <m/>
    <m/>
    <m/>
    <m/>
  </r>
  <r>
    <s v="Ambari is a monitoring, administration and lifecycle management project for Apache Hadoop clusters. (Formerly known as HMS)"/>
    <s v="Ambari"/>
    <x v="0"/>
    <s v="ambari"/>
    <s v="Incubator"/>
    <s v="2011-08-30"/>
    <s v="2013-11-20"/>
    <s v="https://github.com/apache/Ambari"/>
    <m/>
    <s v="{&quot;Java&quot;: 26670579, &quot;JavaScript&quot;: 14648865, &quot;Python&quot;: 7226684, &quot;HTML&quot;: 5320166, &quot;PowerShell&quot;: 2047735, &quot;CSS&quot;: 919886, &quot;Shell&quot;: 350773, &quot;PLpgSQL&quot;: 298247, &quot;TSQL&quot;: 293001, &quot;C#&quot;: 182799, &quot;PHP&quot;: 149648, &quot;C&quot;: 109499, &quot;Batchfile&quot;: 22734, &quot;Dockerfile&quot;: 8117, &quot;Vim script&quot;: 5813, &quot;CoffeeScript&quot;: 4323, &quot;Makefile&quot;: 2407, &quot;SQLPL&quot;: 2160, &quot;R&quot;: 1457, &quot;sed&quot;: 1133}"/>
    <x v="0"/>
    <s v="Java"/>
    <m/>
    <s v="true"/>
    <s v="omalley"/>
    <s v="Owen O'Malley"/>
    <s v="cdouglas"/>
    <s v="Chris Douglas"/>
    <s v="acmurthy"/>
    <s v="Arun Murthy"/>
    <m/>
    <m/>
    <m/>
    <m/>
    <m/>
    <m/>
    <m/>
    <m/>
    <m/>
    <m/>
    <m/>
    <m/>
    <m/>
    <m/>
    <m/>
    <m/>
    <m/>
    <m/>
    <m/>
    <m/>
    <m/>
    <m/>
    <m/>
    <m/>
    <m/>
    <m/>
    <m/>
    <m/>
    <m/>
    <m/>
  </r>
  <r>
    <s v="The Amber project will deliver a Java development framework mainly aimed to build OAuth-aware applications._x000a_            Amber graduated with the name Apache Oltu"/>
    <s v="Amber"/>
    <x v="0"/>
    <s v="amber"/>
    <s v="Shindig"/>
    <s v="2010-05-09"/>
    <s v="2013-01-16"/>
    <s v="https://github.com/apache/oltu"/>
    <m/>
    <s v="{&quot;Java&quot;: 767893, &quot;Shell&quot;: 4455}"/>
    <x v="0"/>
    <s v="Java"/>
    <s v="Project graduated with new name Oltu"/>
    <m/>
    <s v="jfclere"/>
    <s v="Jean-Frederic Clere"/>
    <s v="gianugo"/>
    <s v="Gianugo Rabellino"/>
    <s v="djencks"/>
    <s v="David Jencks"/>
    <m/>
    <m/>
    <m/>
    <s v="rfeng"/>
    <s v="Raymond Feng"/>
    <s v="Oltu"/>
    <s v="http://oltu.apache.org"/>
    <m/>
    <s v="oltu"/>
    <m/>
    <m/>
    <m/>
    <m/>
    <m/>
    <m/>
    <m/>
    <m/>
    <m/>
    <m/>
    <m/>
    <m/>
    <m/>
    <m/>
    <m/>
    <m/>
    <m/>
    <m/>
    <m/>
    <m/>
    <m/>
  </r>
  <r>
    <s v="Annotator provides annotation enabling code for browsers, servers, and humans."/>
    <s v="Annotator"/>
    <x v="1"/>
    <s v="annotator"/>
    <s v="Incubator"/>
    <s v="2016-08-30"/>
    <m/>
    <s v="https://github.com/apache/incubator-Annotator"/>
    <m/>
    <s v="{&quot;TypeScript&quot;: 173740, &quot;JavaScript&quot;: 16690, &quot;HTML&quot;: 4502, &quot;Makefile&quot;: 2705, &quot;CSS&quot;: 1558}"/>
    <x v="5"/>
    <s v="TypeScript"/>
    <m/>
    <m/>
    <s v="niq"/>
    <s v="Nick Kew"/>
    <s v="tommaso"/>
    <s v="Tommaso Teofili"/>
    <s v="bigbluehat"/>
    <s v="Benjamin Young"/>
    <s v="1"/>
    <s v="humbedooh"/>
    <s v="Daniel Gruno"/>
    <m/>
    <m/>
    <m/>
    <m/>
    <m/>
    <m/>
    <m/>
    <m/>
    <m/>
    <m/>
    <m/>
    <m/>
    <m/>
    <m/>
    <m/>
    <m/>
    <m/>
    <m/>
    <m/>
    <m/>
    <m/>
    <m/>
    <m/>
    <m/>
    <m/>
    <m/>
    <m/>
  </r>
  <r>
    <s v="Anything To Triples (any23) is a library, a web service and a command line tool that extracts structured data in RDF format from a variety of Web documents."/>
    <s v="Any23"/>
    <x v="0"/>
    <s v="any23"/>
    <s v="Tika"/>
    <s v="2011-10-01"/>
    <s v="2012-08-28"/>
    <s v="https://github.com/apache/Any23"/>
    <m/>
    <s v="{&quot;HTML&quot;: 3003442, &quot;Java&quot;: 2022788, &quot;XSLT&quot;: 38313, &quot;Shell&quot;: 1087}"/>
    <x v="6"/>
    <s v="Java"/>
    <m/>
    <s v="true"/>
    <s v="mattmann"/>
    <s v="Chris Mattmann"/>
    <s v="niq"/>
    <s v="Nick Kew"/>
    <s v="pramirez"/>
    <s v="Paul Ramirez"/>
    <m/>
    <m/>
    <m/>
    <s v="simonetripodi"/>
    <s v="Simone Tripodi"/>
    <m/>
    <m/>
    <m/>
    <m/>
    <m/>
    <s v="tommaso"/>
    <s v="Tommaso Teofili"/>
    <m/>
    <m/>
    <m/>
    <m/>
    <m/>
    <m/>
    <m/>
    <m/>
    <m/>
    <m/>
    <m/>
    <m/>
    <m/>
    <m/>
    <m/>
    <m/>
    <m/>
    <m/>
  </r>
  <r>
    <s v="Apex is an enterprise grade native YARN big data-in-motion platform that unifies stream processing as well as batch processing."/>
    <s v="Apex"/>
    <x v="0"/>
    <s v="apex"/>
    <s v="Incubator"/>
    <s v="2015-08-17"/>
    <s v="2016-04-20"/>
    <s v="https://github.com/apache/Apex-core"/>
    <m/>
    <s v="{&quot;Java&quot;: 3712681, &quot;Shell&quot;: 10082, &quot;XSLT&quot;: 1758, &quot;Dockerfile&quot;: 1073, &quot;HTML&quot;: 843}"/>
    <x v="0"/>
    <s v="Java"/>
    <m/>
    <s v="true"/>
    <s v="cnauroth"/>
    <s v="Chris Nauroth"/>
    <s v="gates"/>
    <s v="Alan Gates"/>
    <s v="hitesh"/>
    <s v="Hitesh Shah"/>
    <m/>
    <s v="tdunning"/>
    <s v="Ted Dunning"/>
    <s v="jmclean"/>
    <s v="Justin Mclean"/>
    <m/>
    <m/>
    <m/>
    <m/>
    <m/>
    <s v="ptgoetz"/>
    <s v="P. Taylor Goetz"/>
    <s v="tdunning"/>
    <s v="Ted Dunning"/>
    <m/>
    <m/>
    <m/>
    <m/>
    <m/>
    <m/>
    <m/>
    <m/>
    <m/>
    <m/>
    <m/>
    <m/>
    <m/>
    <m/>
    <m/>
    <m/>
  </r>
  <r>
    <s v="APISIX is a cloud-native microservices API gateway, delivering the ultimate performance, security,open source and scalable platform for all your APIs and microservices."/>
    <s v="APISIX"/>
    <x v="0"/>
    <s v="apisix"/>
    <s v="Incubator"/>
    <s v="2019-10-17"/>
    <s v="2020-07-15"/>
    <s v="https://github.com/apache/APISIX"/>
    <m/>
    <s v="{&quot;Lua&quot;: 934557, &quot;Shell&quot;: 130973, &quot;Perl&quot;: 23470, &quot;Python&quot;: 15691, &quot;Go&quot;: 12818, &quot;Makefile&quot;: 9405, &quot;Java&quot;: 5827, &quot;HTML&quot;: 1347}"/>
    <x v="7"/>
    <s v="Markdown"/>
    <m/>
    <s v="true"/>
    <s v="ningjiang"/>
    <s v="Willem Ning Jiang"/>
    <s v="jmclean"/>
    <s v="Justin Mclean"/>
    <s v="djkevincr"/>
    <s v="Kevin Ratnasekera"/>
    <m/>
    <s v="ningjiang"/>
    <s v="Willem Ning Jiang"/>
    <s v="vongosling"/>
    <s v="Von Gosling"/>
    <m/>
    <m/>
    <m/>
    <m/>
    <m/>
    <m/>
    <m/>
    <m/>
    <m/>
    <m/>
    <m/>
    <m/>
    <m/>
    <m/>
    <m/>
    <m/>
    <m/>
    <m/>
    <m/>
    <m/>
    <m/>
    <m/>
    <m/>
    <m/>
    <m/>
  </r>
  <r>
    <s v="A robust implementation of the OASIS WS-ResourceFramework (WSRF) family of specifications"/>
    <s v="Apollo"/>
    <x v="0"/>
    <s v="apollo"/>
    <s v="Web Services"/>
    <s v="2004-11-08"/>
    <s v="2005-06-03"/>
    <m/>
    <m/>
    <m/>
    <x v="2"/>
    <m/>
    <s v="No repo"/>
    <m/>
    <s v="dims"/>
    <s v="Davanum Srinivas"/>
    <m/>
    <m/>
    <m/>
    <m/>
    <m/>
    <m/>
    <m/>
    <m/>
    <m/>
    <m/>
    <m/>
    <m/>
    <m/>
    <m/>
    <m/>
    <m/>
    <m/>
    <m/>
    <m/>
    <m/>
    <m/>
    <m/>
    <m/>
    <m/>
    <m/>
    <m/>
    <m/>
    <m/>
    <m/>
    <m/>
    <m/>
    <m/>
    <m/>
    <m/>
  </r>
  <r>
    <s v="ARIA TOSCA project offers an easily consumable Software Development Kit(SDK) and a Command Line Interface(CLI) to implement TOSCA(Topology and Orchestration Specification of Cloud Applications) based solutions."/>
    <s v="AriaTosca"/>
    <x v="2"/>
    <s v="ariatosca"/>
    <s v="Incubator"/>
    <s v="2016-08-27"/>
    <s v="2018-07-01"/>
    <s v="https://github.com/apache/incubator-AriaTosca"/>
    <m/>
    <s v="{&quot;Python&quot;: 2044297, &quot;Shell&quot;: 10904, &quot;Makefile&quot;: 2374}"/>
    <x v="3"/>
    <s v="Python"/>
    <m/>
    <m/>
    <s v="smarthi"/>
    <s v="Suneel Marthi"/>
    <s v="johndament"/>
    <s v="John D. Ament"/>
    <s v="jghoman"/>
    <s v="Jakob Homan"/>
    <m/>
    <s v="smarthi"/>
    <s v="Suneel Marthi"/>
    <m/>
    <m/>
    <m/>
    <m/>
    <m/>
    <m/>
    <m/>
    <m/>
    <m/>
    <m/>
    <m/>
    <m/>
    <m/>
    <m/>
    <m/>
    <m/>
    <m/>
    <m/>
    <m/>
    <m/>
    <m/>
    <m/>
    <m/>
    <m/>
    <m/>
    <m/>
    <m/>
  </r>
  <r>
    <s v="The Aries project will deliver a set of pluggable Java components enabling an enterprise OSGi application programming model."/>
    <s v="Aries"/>
    <x v="0"/>
    <s v="aries"/>
    <s v="Incubator"/>
    <s v="2009-09-22"/>
    <s v="2010-12-15"/>
    <s v="https://github.com/apache/Aries"/>
    <m/>
    <s v="{&quot;Java&quot;: 9217764, &quot;JavaScript&quot;: 189672, &quot;HTML&quot;: 83923, &quot;CSS&quot;: 32833, &quot;Groovy&quot;: 13115, &quot;Shell&quot;: 7323, &quot;Roff&quot;: 2344, &quot;Batchfile&quot;: 488}"/>
    <x v="0"/>
    <s v="Java"/>
    <m/>
    <s v="true"/>
    <s v="dims"/>
    <s v="Davanum Srinivas"/>
    <s v="gnodet"/>
    <s v="Guillaume Nodet"/>
    <s v="kevan"/>
    <s v="Kevan Miller"/>
    <m/>
    <m/>
    <m/>
    <m/>
    <m/>
    <m/>
    <m/>
    <m/>
    <m/>
    <m/>
    <m/>
    <m/>
    <m/>
    <m/>
    <m/>
    <m/>
    <m/>
    <m/>
    <m/>
    <m/>
    <m/>
    <m/>
    <m/>
    <m/>
    <m/>
    <m/>
    <m/>
    <m/>
    <m/>
    <m/>
  </r>
  <r>
    <s v="Apache AsterixDB is a scalable big data management system (BDMS) that provides storage, management, and query capabilities for large collections of semi-structured data."/>
    <s v="AsterixDB"/>
    <x v="0"/>
    <s v="asterixdb"/>
    <s v="Incubator"/>
    <s v="2015-02-28"/>
    <s v="2016-04-20"/>
    <s v="https://github.com/apache/AsterixDB"/>
    <m/>
    <s v="{&quot;Java&quot;: 26891726, &quot;Python&quot;: 282269, &quot;Shell&quot;: 233660, &quot;TypeScript&quot;: 203555, &quot;JavaScript&quot;: 202793, &quot;HTML&quot;: 158441, &quot;FreeMarker&quot;: 49128, &quot;Batchfile&quot;: 47025, &quot;Smarty&quot;: 31412, &quot;SCSS&quot;: 24166, &quot;CSS&quot;: 9615, &quot;TeX&quot;: 1848, &quot;Dockerfile&quot;: 1667, &quot;Scheme&quot;: 1105, &quot;Crystal&quot;: 453}"/>
    <x v="0"/>
    <s v="Java"/>
    <m/>
    <s v="true"/>
    <s v="ate"/>
    <s v="Ate Douma"/>
    <s v="mattmann"/>
    <s v="Chris Mattmann"/>
    <s v="hsaputra"/>
    <s v="Henry Saputra"/>
    <m/>
    <s v="mattmann"/>
    <s v="Chris Mattmann"/>
    <s v="jochen"/>
    <s v="Jochen Wiedmann"/>
    <m/>
    <m/>
    <m/>
    <m/>
    <m/>
    <s v="tdunning"/>
    <s v="Ted Dunning"/>
    <m/>
    <m/>
    <m/>
    <m/>
    <m/>
    <m/>
    <m/>
    <m/>
    <m/>
    <m/>
    <m/>
    <m/>
    <m/>
    <m/>
    <m/>
    <m/>
    <m/>
    <m/>
  </r>
  <r>
    <s v="Apache Atlas is a scalable and extensible set of core foundational governance services that enables enterprises to effectively and efficiently meet their compliance requirements within Hadoop and allows integration with the complete enterprise data ecosystem"/>
    <s v="Atlas"/>
    <x v="0"/>
    <s v="atlas"/>
    <s v="Incubator"/>
    <s v="2015-05-05"/>
    <s v="2017-06-21"/>
    <s v="https://github.com/apache/Atlas"/>
    <m/>
    <s v="{&quot;Java&quot;: 9061908, &quot;JavaScript&quot;: 3089644, &quot;Python&quot;: 452273, &quot;HTML&quot;: 400036, &quot;SCSS&quot;: 274066, &quot;Shell&quot;: 119165, &quot;CSS&quot;: 14668, &quot;Smarty&quot;: 13428, &quot;XSLT&quot;: 8466, &quot;ANTLR&quot;: 6201, &quot;Dockerfile&quot;: 2202, &quot;Makefile&quot;: 1158}"/>
    <x v="0"/>
    <s v="Java"/>
    <m/>
    <s v="true"/>
    <s v="acmurthy"/>
    <s v="Arun Murthy"/>
    <s v="cdouglas"/>
    <s v="Chris Douglas"/>
    <s v="jghoman"/>
    <s v="Jakob Homan"/>
    <m/>
    <s v="jitendra"/>
    <s v="Jitendra Nath Pandey"/>
    <s v="vinodkv"/>
    <s v="Vinod Kumar Vavilapalli"/>
    <m/>
    <m/>
    <m/>
    <m/>
    <m/>
    <m/>
    <m/>
    <m/>
    <m/>
    <m/>
    <m/>
    <m/>
    <m/>
    <m/>
    <m/>
    <m/>
    <m/>
    <m/>
    <m/>
    <m/>
    <m/>
    <m/>
    <m/>
    <m/>
    <m/>
  </r>
  <r>
    <s v="Aurora is a service scheduler used to schedule jobs onto Apache Mesos."/>
    <s v="Aurora"/>
    <x v="0"/>
    <s v="aurora"/>
    <s v="Incubator"/>
    <s v="2013-10-01"/>
    <s v="2015-03-18"/>
    <s v="https://github.com/apache/Aurora"/>
    <m/>
    <s v="{&quot;Java&quot;: 3566317, &quot;Python&quot;: 1578747, &quot;JavaScript&quot;: 215916, &quot;Shell&quot;: 91180, &quot;Thrift&quot;: 58591, &quot;Starlark&quot;: 43680, &quot;Smarty&quot;: 25233, &quot;CSS&quot;: 24231, &quot;HTML&quot;: 13576, &quot;Groovy&quot;: 7847, &quot;Ruby&quot;: 4315, &quot;Smalltalk&quot;: 79}"/>
    <x v="0"/>
    <s v="Java"/>
    <m/>
    <s v="true"/>
    <s v="jfarrell"/>
    <s v="Jake Farrell"/>
    <s v="benh"/>
    <s v="Benjamin Hindman"/>
    <s v="mattmann"/>
    <s v="Chris Mattmann"/>
    <m/>
    <s v="benh"/>
    <s v="Benjamin Hindman"/>
    <s v="hsaputra"/>
    <s v="Henry Saputra"/>
    <m/>
    <m/>
    <m/>
    <m/>
    <m/>
    <m/>
    <m/>
    <m/>
    <m/>
    <m/>
    <m/>
    <m/>
    <m/>
    <m/>
    <m/>
    <m/>
    <m/>
    <m/>
    <m/>
    <m/>
    <m/>
    <m/>
    <m/>
    <m/>
    <m/>
  </r>
  <r>
    <s v="AWF is a non-blocking, asynchronous, event driven high performance web framework running on the JVM._x000a_            (Note: originally known as Deft, renamed to AWF on 2012-02-15)"/>
    <s v="AWF"/>
    <x v="2"/>
    <s v="awf"/>
    <s v="Incubator"/>
    <s v="2011-07-08"/>
    <s v="2012-09-16"/>
    <m/>
    <s v="https://svn.apache.org/repos/asf/incubator/awf"/>
    <m/>
    <x v="2"/>
    <m/>
    <m/>
    <m/>
    <s v="elecharny"/>
    <s v="Emmanuel Lecharny"/>
    <s v="mnour"/>
    <s v="Mohammad Nour El-Din"/>
    <s v="struberg"/>
    <s v="Mark Struberg"/>
    <m/>
    <m/>
    <m/>
    <m/>
    <m/>
    <m/>
    <m/>
    <m/>
    <s v="deft"/>
    <s v="Retired for lack of activity"/>
    <m/>
    <m/>
    <m/>
    <m/>
    <m/>
    <m/>
    <m/>
    <m/>
    <m/>
    <m/>
    <m/>
    <m/>
    <m/>
    <m/>
    <m/>
    <m/>
    <m/>
    <m/>
    <m/>
    <m/>
  </r>
  <r>
    <s v="Relational database engine written in Java."/>
    <s v="Axion"/>
    <x v="2"/>
    <s v="axion"/>
    <s v="DB"/>
    <s v="2003-12-19"/>
    <s v="2006-01-23"/>
    <m/>
    <m/>
    <m/>
    <x v="2"/>
    <m/>
    <s v="Not available"/>
    <m/>
    <s v="morgand"/>
    <s v="Morgan Delagrange"/>
    <m/>
    <m/>
    <m/>
    <m/>
    <m/>
    <m/>
    <m/>
    <m/>
    <m/>
    <s v="Axion"/>
    <s v="http://axion.tigris.org/"/>
    <s v="Project remains at Axion Tigris.org"/>
    <m/>
    <m/>
    <m/>
    <m/>
    <m/>
    <m/>
    <m/>
    <m/>
    <m/>
    <m/>
    <m/>
    <m/>
    <m/>
    <m/>
    <m/>
    <m/>
    <m/>
    <m/>
    <m/>
    <m/>
    <m/>
    <m/>
  </r>
  <r>
    <s v="BatchEE projects aims to provide a JBatch implementation (aka JSR352)_x000a_            and a set of useful extensions for this specification."/>
    <s v="BatchEE"/>
    <x v="0"/>
    <s v="batchee"/>
    <s v="Incubator"/>
    <s v="2013-10-03"/>
    <s v="2019-12-10"/>
    <s v="https://github.com/apache/incubator-BatchEE"/>
    <m/>
    <s v="{&quot;Java&quot;: 1998093, &quot;Shell&quot;: 3207, &quot;JavaScript&quot;: 2075}"/>
    <x v="0"/>
    <s v="Java"/>
    <m/>
    <m/>
    <s v="jbonofre"/>
    <s v="Jean-Baptiste Onofré"/>
    <s v="olamy"/>
    <s v="Olivier Lamy"/>
    <s v="struberg"/>
    <s v="Mark Struberg"/>
    <m/>
    <s v="fixme"/>
    <s v="FIXME"/>
    <m/>
    <m/>
    <s v="Geronimo"/>
    <s v="https://geronimo.apache.org/batchee/"/>
    <s v="Batchee became part of the Geronimo project"/>
    <m/>
    <m/>
    <m/>
    <m/>
    <m/>
    <m/>
    <m/>
    <m/>
    <m/>
    <m/>
    <m/>
    <m/>
    <m/>
    <m/>
    <m/>
    <m/>
    <m/>
    <m/>
    <m/>
    <m/>
    <m/>
    <m/>
  </r>
  <r>
    <s v="Apache Beam is an open source, unified model and set of language-specific SDKs for defining and executing data processing workflows, and also data ingestion and integration flows, supporting Enterprise Integration Patterns (EIPs) and Domain Specific Languages (DSLs). Dataflow pipelines simplify the mechanics of large-scale batch and streaming data processing and can run on a number of runtimes like Apache Flink, Apache Spark, and Google Cloud Dataflow (a cloud service). Beam also brings DSL in different languages, allowing users to easily implement their data integration processes."/>
    <s v="Beam"/>
    <x v="0"/>
    <s v="beam"/>
    <s v="Incubator"/>
    <s v="2016-02-01"/>
    <s v="2016-12-21"/>
    <s v="https://github.com/apache/Beam"/>
    <m/>
    <s v="{&quot;Java&quot;: 35863524, &quot;Python&quot;: 8950648, &quot;Go&quot;: 3592258, &quot;Groovy&quot;: 803595, &quot;Shell&quot;: 302944, &quot;Kotlin&quot;: 187550, &quot;HTML&quot;: 162568, &quot;SCSS&quot;: 87312, &quot;TypeScript&quot;: 80747, &quot;JavaScript&quot;: 38326, &quot;Jupyter Notebook&quot;: 36155, &quot;Dockerfile&quot;: 27992, &quot;Sass&quot;: 18084, &quot;FreeMarker&quot;: 7975, &quot;CSS&quot;: 4957, &quot;C&quot;: 3869, &quot;Thrift&quot;: 3260, &quot;Lua&quot;: 1916, &quot;ANTLR&quot;: 1598}"/>
    <x v="0"/>
    <s v="Java"/>
    <m/>
    <s v="true"/>
    <s v="jbonofre"/>
    <s v="Jean-Baptiste Onofré"/>
    <s v="jim"/>
    <s v="Jim Jagielski"/>
    <s v="venkatesh"/>
    <s v="Venkatesh Seetharam"/>
    <m/>
    <s v="jbonofre"/>
    <s v="Jean-Baptiste Onofré"/>
    <s v="bdelacretaz"/>
    <s v="Bertrand Delacretaz"/>
    <m/>
    <m/>
    <m/>
    <m/>
    <m/>
    <s v="tdunning"/>
    <s v="Ted Dunning"/>
    <m/>
    <m/>
    <m/>
    <m/>
    <m/>
    <m/>
    <m/>
    <m/>
    <m/>
    <m/>
    <m/>
    <m/>
    <m/>
    <m/>
    <m/>
    <m/>
    <m/>
    <m/>
  </r>
  <r>
    <s v="The Bean Validation project will create an implementation of Bean Validation as defined by the Java EE specifications."/>
    <s v="Bean Validation"/>
    <x v="0"/>
    <s v="beanvalidation"/>
    <s v="Incubator"/>
    <s v="2010-03-01"/>
    <s v="2012-02-15"/>
    <s v="https://github.com/apache/bval"/>
    <m/>
    <s v="{&quot;Java&quot;: 1389614}"/>
    <x v="0"/>
    <s v="Java"/>
    <m/>
    <m/>
    <s v="kevan"/>
    <s v="Kevan Miller"/>
    <s v="lresende"/>
    <s v="Luciano Resende"/>
    <s v="niallp"/>
    <s v="Niall Pemberton"/>
    <m/>
    <m/>
    <m/>
    <s v="matzew"/>
    <s v="Matthias Wessendorf"/>
    <s v="BVal"/>
    <s v="https://bval.apache.org/"/>
    <s v="Graduated as Apache BVal"/>
    <s v="bval"/>
    <m/>
    <m/>
    <m/>
    <m/>
    <m/>
    <m/>
    <m/>
    <m/>
    <m/>
    <m/>
    <m/>
    <m/>
    <m/>
    <m/>
    <m/>
    <m/>
    <m/>
    <m/>
    <m/>
    <m/>
    <m/>
  </r>
  <r>
    <s v="Extensible Java application framework with an integrated metadata-driven programming model for web services, web applications, and resource access"/>
    <s v="Beehive"/>
    <x v="0"/>
    <s v="beehive"/>
    <s v="Incubator"/>
    <s v="2004-05-21"/>
    <s v="2005-07-18"/>
    <m/>
    <s v="https://svn.apache.org/repos/asf/beehive"/>
    <m/>
    <x v="2"/>
    <m/>
    <m/>
    <s v="true"/>
    <s v="craigmcc"/>
    <s v="Craig McClanahan"/>
    <m/>
    <m/>
    <m/>
    <m/>
    <m/>
    <m/>
    <m/>
    <m/>
    <m/>
    <m/>
    <m/>
    <m/>
    <m/>
    <m/>
    <m/>
    <m/>
    <m/>
    <m/>
    <m/>
    <m/>
    <m/>
    <m/>
    <m/>
    <m/>
    <m/>
    <m/>
    <m/>
    <m/>
    <m/>
    <m/>
    <m/>
    <m/>
    <m/>
    <m/>
  </r>
  <r>
    <s v="Bigtop is a project for the development of packaging and tests of the Hadoop ecosystem."/>
    <s v="Bigtop"/>
    <x v="0"/>
    <s v="bigtop"/>
    <s v="Incubator"/>
    <s v="2011-06-20"/>
    <s v="2012-09-19"/>
    <s v="https://github.com/apache/Bigtop"/>
    <m/>
    <s v="{&quot;Groovy&quot;: 590895, &quot;Java&quot;: 556305, &quot;Python&quot;: 522382, &quot;Shell&quot;: 511047, &quot;Puppet&quot;: 167006, &quot;Scala&quot;: 85334, &quot;Makefile&quot;: 43228, &quot;Roff&quot;: 33635, &quot;HTML&quot;: 25691, &quot;Jinja&quot;: 20587, &quot;Ruby&quot;: 13144, &quot;CSS&quot;: 4822, &quot;PigLatin&quot;: 3196, &quot;Dockerfile&quot;: 2684, &quot;HiveQL&quot;: 1658, &quot;XSLT&quot;: 1323, &quot;CodeQL&quot;: 129}"/>
    <x v="8"/>
    <s v="CSV"/>
    <m/>
    <s v="true"/>
    <s v="phunt"/>
    <s v="Patrick Hunt"/>
    <s v="tomwhite"/>
    <s v="Tom White"/>
    <s v="omalley"/>
    <s v="Owen O'Malley"/>
    <m/>
    <m/>
    <m/>
    <s v="gates"/>
    <s v="Alan Gates"/>
    <m/>
    <m/>
    <m/>
    <m/>
    <m/>
    <s v="stevel"/>
    <s v="Steve Loughran"/>
    <m/>
    <m/>
    <m/>
    <m/>
    <m/>
    <m/>
    <m/>
    <m/>
    <m/>
    <m/>
    <m/>
    <m/>
    <m/>
    <m/>
    <m/>
    <m/>
    <m/>
    <m/>
  </r>
  <r>
    <s v="Bloodhound is a software development collaboration tool, including issue tracking, wiki and repository browsing."/>
    <s v="Bloodhound"/>
    <x v="0"/>
    <s v="bloodhound"/>
    <s v="Incubator"/>
    <s v="2011-12-23"/>
    <s v="2013-03-20"/>
    <s v="https://github.com/apache/Bloodhound"/>
    <m/>
    <s v="{&quot;Python&quot;: 4270544, &quot;HTML&quot;: 810359, &quot;CSS&quot;: 120348, &quot;JavaScript&quot;: 106594, &quot;Makefile&quot;: 16471, &quot;SaltStack&quot;: 13073, &quot;Shell&quot;: 8486, &quot;Batchfile&quot;: 2637}"/>
    <x v="3"/>
    <s v="PO File"/>
    <m/>
    <s v="true"/>
    <s v="hwright"/>
    <s v="Hyrum Wright"/>
    <s v="gstein"/>
    <s v="Greg Stein"/>
    <s v="brane"/>
    <s v="Branko Čibej"/>
    <m/>
    <m/>
    <m/>
    <m/>
    <m/>
    <m/>
    <m/>
    <m/>
    <m/>
    <m/>
    <m/>
    <m/>
    <m/>
    <m/>
    <m/>
    <m/>
    <m/>
    <m/>
    <m/>
    <m/>
    <m/>
    <m/>
    <m/>
    <m/>
    <m/>
    <m/>
    <m/>
    <m/>
    <m/>
    <m/>
  </r>
  <r>
    <s v="BlueMarlin will develop a web service to add intelligence functionality to a plain ad system."/>
    <s v="BlueMarlin"/>
    <x v="1"/>
    <s v="bluemarlin"/>
    <s v="Incubator"/>
    <s v="2020-06-09"/>
    <m/>
    <s v="https://github.com/apache/incubator-BlueMarlin"/>
    <m/>
    <s v="{&quot;Python&quot;: 1033683, &quot;Java&quot;: 573343, &quot;Shell&quot;: 10337}"/>
    <x v="3"/>
    <s v="CSV"/>
    <m/>
    <m/>
    <s v="clr"/>
    <s v="Craig Russell"/>
    <s v="jbonofre"/>
    <s v="Jean-Baptiste Onofré"/>
    <s v="vongosling"/>
    <s v="Von Gosling"/>
    <s v="1"/>
    <s v="wave"/>
    <s v="Dave Fisher"/>
    <s v="junping_du"/>
    <s v="Junping Du"/>
    <m/>
    <m/>
    <m/>
    <m/>
    <m/>
    <s v="umamahesh"/>
    <s v="Uma Maheswara Rao G"/>
    <m/>
    <m/>
    <m/>
    <m/>
    <m/>
    <m/>
    <m/>
    <m/>
    <m/>
    <m/>
    <m/>
    <m/>
    <m/>
    <m/>
    <m/>
    <m/>
    <m/>
    <m/>
  </r>
  <r>
    <s v="Blur is a search platform capable of searching massive amounts of data_x000a_            in a cloud computing environment."/>
    <s v="Blur"/>
    <x v="2"/>
    <s v="blur"/>
    <s v="Incubator"/>
    <s v="2012-07-24"/>
    <s v="2017-06-22"/>
    <s v="https://github.com/apache/incubator-retired-Blur"/>
    <m/>
    <s v="{&quot;Java&quot;: 4412488, &quot;JavaScript&quot;: 860369, &quot;Perl&quot;: 491178, &quot;HTML&quot;: 151138, &quot;Shell&quot;: 63729, &quot;CSS&quot;: 53896, &quot;Thrift&quot;: 41744}"/>
    <x v="0"/>
    <s v="Java"/>
    <m/>
    <m/>
    <s v="cutting"/>
    <s v="Doug Cutting"/>
    <s v="phunt"/>
    <s v="Patrick Hunt"/>
    <s v="twilliams"/>
    <s v="Tim Williams"/>
    <m/>
    <s v="phunt"/>
    <s v="Patrick Hunt"/>
    <m/>
    <m/>
    <m/>
    <m/>
    <m/>
    <m/>
    <s v="Retired"/>
    <m/>
    <m/>
    <m/>
    <m/>
    <m/>
    <m/>
    <m/>
    <m/>
    <m/>
    <m/>
    <m/>
    <m/>
    <m/>
    <m/>
    <m/>
    <m/>
    <m/>
    <m/>
    <m/>
    <m/>
  </r>
  <r>
    <s v="Distance learning collaboration tool"/>
    <s v="Bluesky"/>
    <x v="2"/>
    <s v="bluesky"/>
    <s v="Incubator"/>
    <s v="2008-01-12"/>
    <s v="2011-07-05"/>
    <m/>
    <m/>
    <m/>
    <x v="2"/>
    <m/>
    <s v="No repo"/>
    <m/>
    <s v="stoddard"/>
    <s v="Bill Stoddard"/>
    <s v="farra"/>
    <s v="J. Aaron Farr"/>
    <m/>
    <m/>
    <m/>
    <m/>
    <m/>
    <m/>
    <m/>
    <m/>
    <m/>
    <m/>
    <m/>
    <m/>
    <m/>
    <m/>
    <m/>
    <m/>
    <m/>
    <m/>
    <m/>
    <m/>
    <m/>
    <m/>
    <m/>
    <m/>
    <m/>
    <m/>
    <m/>
    <m/>
    <m/>
    <m/>
    <m/>
    <m/>
  </r>
  <r>
    <s v="Brooklyn is a framework for modelling, monitoring, and managing applications_x000a_            through autonomic blueprints."/>
    <s v="Brooklyn"/>
    <x v="0"/>
    <s v="brooklyn"/>
    <s v="Incubator"/>
    <s v="2014-05-01"/>
    <s v="2015-11-18"/>
    <s v="https://github.com/apache/Brooklyn"/>
    <m/>
    <s v="{&quot;Dockerfile&quot;: 2253}"/>
    <x v="9"/>
    <s v="Maven"/>
    <m/>
    <s v="true"/>
    <s v="hogstrom"/>
    <s v="Matt Hogstrom"/>
    <s v="akarasulu"/>
    <s v="Alex Karasulu"/>
    <s v="ke4qqq"/>
    <s v="David Nalley"/>
    <m/>
    <s v="chipchilders"/>
    <s v="Chip Childers"/>
    <s v="marrs"/>
    <s v="Marcel Offermans"/>
    <m/>
    <m/>
    <m/>
    <m/>
    <m/>
    <s v="jbonofre"/>
    <s v="Jean-Baptiste Onofré"/>
    <s v="olamy"/>
    <s v="Olivier Lamy"/>
    <s v="chipchilders"/>
    <s v="Chip Childers"/>
    <s v="asavu"/>
    <s v="Andrei Savu"/>
    <s v="jzb"/>
    <s v="Joe Brockmeier"/>
    <s v="jim"/>
    <s v="Jim Jagielski"/>
    <m/>
    <m/>
    <m/>
    <m/>
    <m/>
    <m/>
    <m/>
    <m/>
  </r>
  <r>
    <s v="brpc is an industrial-grade RPC framework for building reliable and high-performance services."/>
    <s v="brpc"/>
    <x v="1"/>
    <s v="brpc"/>
    <s v="Incubator"/>
    <s v="2018-11-13"/>
    <m/>
    <s v="https://github.com/apache/brpc"/>
    <m/>
    <s v="{&quot;C++&quot;: 9536370, &quot;Perl&quot;: 149499, &quot;CMake&quot;: 147700, &quot;C&quot;: 61962, &quot;Makefile&quot;: 60964, &quot;Objective-C++&quot;: 32018, &quot;Shell&quot;: 28511, &quot;Starlark&quot;: 28352, &quot;Objective-C&quot;: 21629, &quot;Python&quot;: 11316, &quot;Dockerfile&quot;: 1474, &quot;Thrift&quot;: 297}"/>
    <x v="10"/>
    <s v="C++"/>
    <m/>
    <m/>
    <s v="kmcgrail"/>
    <s v="Kevin A. McGrail"/>
    <s v="jbonofre"/>
    <s v="Jean-Baptiste Onofré"/>
    <s v="vongosling"/>
    <s v="Von Gosling"/>
    <s v="3"/>
    <m/>
    <m/>
    <s v="panjuan"/>
    <s v="Juan Pan"/>
    <m/>
    <m/>
    <m/>
    <m/>
    <m/>
    <m/>
    <m/>
    <m/>
    <m/>
    <m/>
    <m/>
    <m/>
    <m/>
    <m/>
    <m/>
    <m/>
    <m/>
    <m/>
    <m/>
    <m/>
    <m/>
    <m/>
    <m/>
    <m/>
    <m/>
  </r>
  <r>
    <s v="Buildr is a simple and intuitive build system for Java projects written in Ruby."/>
    <s v="Buildr"/>
    <x v="0"/>
    <s v="buildr"/>
    <s v="Incubator"/>
    <s v="2007-11-01"/>
    <s v="2009-02-23"/>
    <s v="https://github.com/apache/Buildr"/>
    <m/>
    <s v="{&quot;Ruby&quot;: 1675767, &quot;Java&quot;: 26103, &quot;XSLT&quot;: 22970, &quot;Shell&quot;: 1252, &quot;Batchfile&quot;: 875, &quot;HTML&quot;: 188}"/>
    <x v="11"/>
    <s v="Ruby"/>
    <m/>
    <s v="true"/>
    <s v="jim"/>
    <s v="Jim Jagielski"/>
    <s v="mriou"/>
    <s v="Matthieu Riou"/>
    <s v="yoavs"/>
    <s v="Yoav Shapira"/>
    <m/>
    <m/>
    <m/>
    <m/>
    <m/>
    <m/>
    <m/>
    <m/>
    <m/>
    <m/>
    <m/>
    <m/>
    <m/>
    <m/>
    <m/>
    <m/>
    <m/>
    <m/>
    <m/>
    <m/>
    <m/>
    <m/>
    <m/>
    <m/>
    <m/>
    <m/>
    <m/>
    <m/>
    <m/>
    <m/>
  </r>
  <r>
    <s v="Calcite is a highly customizable engine for parsing and planning queries on data in a wide variety of formats. It allows database-like access, and in particular a SQL interface and advanced query optimization, for data not residing in a traditional database. (Renamed from Optiq on 2014-09-30.)"/>
    <s v="Calcite"/>
    <x v="0"/>
    <s v="calcite"/>
    <s v="Incubator"/>
    <s v="2014-05-19"/>
    <s v="2015-10-22"/>
    <s v="https://github.com/apache/Calcite"/>
    <m/>
    <s v="{&quot;Java&quot;: 20467287, &quot;Kotlin&quot;: 141126, &quot;SCSS&quot;: 36583, &quot;HTML&quot;: 28194, &quot;FreeMarker&quot;: 19741, &quot;Shell&quot;: 8012, &quot;Batchfile&quot;: 4392, &quot;Ruby&quot;: 1807, &quot;Python&quot;: 1610, &quot;PigLatin&quot;: 1419}"/>
    <x v="0"/>
    <s v="Java"/>
    <m/>
    <s v="true"/>
    <s v="tdunning"/>
    <s v="Ted Dunning"/>
    <s v="gates"/>
    <s v="Alan Gates"/>
    <s v="stevenn"/>
    <s v="Steven Noels"/>
    <m/>
    <s v="hashutosh"/>
    <s v="Ashutosh Chauhan"/>
    <m/>
    <m/>
    <m/>
    <m/>
    <m/>
    <s v="optiq"/>
    <m/>
    <m/>
    <m/>
    <m/>
    <m/>
    <m/>
    <m/>
    <m/>
    <m/>
    <m/>
    <m/>
    <m/>
    <m/>
    <m/>
    <m/>
    <m/>
    <m/>
    <m/>
    <m/>
    <m/>
    <m/>
  </r>
  <r>
    <s v="Apache CarbonData is a new Apache Hadoop native file format for faster interactive query using advanced columnar storage, index, compression and encoding techniques to improve computing efficiency, in turn it will help speedup queries an order of magnitude faster over PetaBytes of data."/>
    <s v="CarbonData"/>
    <x v="0"/>
    <s v="carbondata"/>
    <s v="Incubator"/>
    <s v="2016-06-02"/>
    <s v="2017-04-19"/>
    <s v="https://github.com/apache/CarbonData"/>
    <m/>
    <s v="{&quot;Scala&quot;: 11674233, &quot;Java&quot;: 7772683, &quot;Python&quot;: 368778, &quot;C++&quot;: 110888, &quot;Thrift&quot;: 23385, &quot;ANTLR&quot;: 16022, &quot;Shell&quot;: 7259, &quot;Batchfile&quot;: 1639, &quot;CMake&quot;: 1555, &quot;C#&quot;: 86}"/>
    <x v="12"/>
    <s v="Scala"/>
    <m/>
    <s v="true"/>
    <s v="hsaputra"/>
    <s v="Henry Saputra"/>
    <s v="jbonofre"/>
    <s v="Jean-Baptiste Onofré"/>
    <s v="umamahesh"/>
    <s v="Uma Maheswara Rao G"/>
    <m/>
    <s v="jbonofre"/>
    <s v="Jean-Baptiste Onofré"/>
    <m/>
    <m/>
    <m/>
    <m/>
    <m/>
    <m/>
    <m/>
    <m/>
    <m/>
    <m/>
    <m/>
    <m/>
    <m/>
    <m/>
    <m/>
    <m/>
    <m/>
    <m/>
    <m/>
    <m/>
    <m/>
    <m/>
    <m/>
    <m/>
    <m/>
    <m/>
    <m/>
  </r>
  <r>
    <s v="Cassandra"/>
    <s v="Cassandra"/>
    <x v="0"/>
    <s v="cassandra"/>
    <s v="Incubator"/>
    <s v="2009-01-01"/>
    <s v="2010-02-17"/>
    <s v="https://github.com/apache/Cassandra"/>
    <m/>
    <s v="{&quot;Java&quot;: 26739699, &quot;Python&quot;: 535854, &quot;HTML&quot;: 265026, &quot;Shell&quot;: 109087, &quot;GAP&quot;: 88704, &quot;Lex&quot;: 10152, &quot;AMPL&quot;: 801}"/>
    <x v="0"/>
    <s v="Java"/>
    <m/>
    <s v="true"/>
    <s v="antelder"/>
    <s v="Anthony Elder"/>
    <s v="brianm"/>
    <s v="Brian McCallister"/>
    <s v="mriou"/>
    <s v="Matthieu Riou"/>
    <m/>
    <m/>
    <m/>
    <m/>
    <m/>
    <m/>
    <m/>
    <m/>
    <m/>
    <m/>
    <m/>
    <m/>
    <m/>
    <m/>
    <m/>
    <m/>
    <m/>
    <m/>
    <m/>
    <m/>
    <m/>
    <m/>
    <m/>
    <m/>
    <m/>
    <m/>
    <m/>
    <m/>
    <m/>
    <m/>
  </r>
  <r>
    <s v="CMDA provides web services for multi-aspect physics-based and phenomenon-oriented climate model performance evaluation and diagnosis through the comprehensive and synergistic use of multiple observational data, reanalysis data, and model outputs."/>
    <s v="Climate Model Diagnostic Analyzer"/>
    <x v="2"/>
    <s v="cmda"/>
    <s v="Incubator"/>
    <s v="2015-05-08"/>
    <s v="2017-02-05"/>
    <s v="https://github.com/apache/incubator-retired-cmda"/>
    <m/>
    <s v="{&quot;JavaScript&quot;: 9704723, &quot;HTML&quot;: 2793422, &quot;Scala&quot;: 2030421, &quot;Java&quot;: 944022, &quot;CSS&quot;: 174152, &quot;XSLT&quot;: 172056, &quot;Shell&quot;: 3822, &quot;Batchfile&quot;: 540}"/>
    <x v="13"/>
    <s v="JavaScript"/>
    <m/>
    <m/>
    <s v="jcarman"/>
    <s v="James W. Carman"/>
    <s v="mattmann"/>
    <s v="Chris Mattmann"/>
    <s v="joyce"/>
    <s v="Michael James Joyce"/>
    <m/>
    <s v="mattmann"/>
    <s v="Chris Mattmann"/>
    <s v="whitehall"/>
    <s v="Kim Whitehall"/>
    <m/>
    <m/>
    <m/>
    <m/>
    <s v="Retired for lack of on list activity and primary development being outside the ASF"/>
    <m/>
    <m/>
    <m/>
    <m/>
    <m/>
    <m/>
    <m/>
    <m/>
    <m/>
    <m/>
    <m/>
    <m/>
    <m/>
    <m/>
    <m/>
    <m/>
    <m/>
    <m/>
    <m/>
    <m/>
  </r>
  <r>
    <s v="Apache Concerted is a Do-It-Yourself toolkit for building in-memory data engines."/>
    <s v="Concerted"/>
    <x v="2"/>
    <s v="concerted"/>
    <s v="Incubator"/>
    <s v="2015-10-14"/>
    <s v="2016-04-25"/>
    <s v="https://github.com/apache/incubator-retired-Concerted"/>
    <m/>
    <s v="{&quot;C++&quot;: 66995, &quot;C&quot;: 4439, &quot;Makefile&quot;: 1992}"/>
    <x v="10"/>
    <s v="C/C++ Header"/>
    <m/>
    <m/>
    <s v="cnauroth"/>
    <s v="Chris Nauroth"/>
    <s v="daijy"/>
    <s v="Daniel Dai"/>
    <s v="jfarrell"/>
    <s v="Jake Farrell"/>
    <m/>
    <s v="rvs"/>
    <s v="Roman Shaposhnik"/>
    <s v="jhyde"/>
    <s v="Julian Hyde"/>
    <m/>
    <m/>
    <m/>
    <m/>
    <s v="Retired for lack of activity"/>
    <s v="larsh"/>
    <s v="Lars Hofhansl"/>
    <m/>
    <m/>
    <m/>
    <m/>
    <m/>
    <m/>
    <m/>
    <m/>
    <m/>
    <m/>
    <m/>
    <m/>
    <m/>
    <m/>
    <m/>
    <m/>
    <m/>
    <m/>
  </r>
  <r>
    <s v="Apache Cordova is a platform for building native mobile applications using HTML, CSS and JavaScript (formerly Phonegap). The project entered incubation as Callback, but decided to change its name to Cordova on 2011-11-28."/>
    <s v="Cordova"/>
    <x v="0"/>
    <s v="cordova"/>
    <s v="Incubator"/>
    <s v="2011-10-15"/>
    <s v="2012-10-17"/>
    <m/>
    <s v="https://svn.apache.org/repos/asf/incubator/callback/"/>
    <m/>
    <x v="2"/>
    <m/>
    <s v="A suite of projects… It used to be called callback before moving to Cordova"/>
    <s v="true"/>
    <s v="jukka"/>
    <s v="Jukka Zitting"/>
    <s v="gianugo"/>
    <s v="Gianugo Rabellino"/>
    <s v="rgardler"/>
    <s v="Ross Gardler"/>
    <m/>
    <m/>
    <m/>
    <s v="asavory"/>
    <s v="Andrew Savory"/>
    <m/>
    <m/>
    <m/>
    <s v="callback"/>
    <m/>
    <m/>
    <m/>
    <m/>
    <m/>
    <m/>
    <m/>
    <m/>
    <m/>
    <m/>
    <m/>
    <m/>
    <m/>
    <m/>
    <m/>
    <m/>
    <m/>
    <m/>
    <m/>
    <m/>
    <m/>
  </r>
  <r>
    <s v="Robust Persistence"/>
    <s v="Cayenne"/>
    <x v="0"/>
    <s v="cayenne"/>
    <s v="DB"/>
    <s v="2006-03-09"/>
    <s v="2006-12-20"/>
    <s v="https://github.com/apache/Cayenne"/>
    <m/>
    <s v="{&quot;Java&quot;: 17051839, &quot;HTML&quot;: 29208, &quot;Shell&quot;: 5712, &quot;PLpgSQL&quot;: 1082}"/>
    <x v="0"/>
    <s v="Java"/>
    <m/>
    <s v="true"/>
    <s v="jta"/>
    <s v="Jean T. Anderson"/>
    <s v="bdudney"/>
    <s v="Bill Dudney"/>
    <s v="jim"/>
    <s v="Jim Jagielski"/>
    <m/>
    <m/>
    <m/>
    <s v="brianm"/>
    <s v="Brian McCallister"/>
    <m/>
    <m/>
    <m/>
    <m/>
    <m/>
    <m/>
    <m/>
    <m/>
    <m/>
    <m/>
    <m/>
    <m/>
    <m/>
    <m/>
    <m/>
    <m/>
    <m/>
    <m/>
    <m/>
    <m/>
    <m/>
    <m/>
    <m/>
    <m/>
    <m/>
  </r>
  <r>
    <s v="Celix is an OSGi like implementation in C with a distinct focus on interoperability between Java and C."/>
    <s v="Celix"/>
    <x v="0"/>
    <s v="celix"/>
    <s v="Incubator"/>
    <s v="2010-11-02"/>
    <s v="2014-07-16"/>
    <s v="https://github.com/apache/Celix"/>
    <m/>
    <s v="{&quot;C&quot;: 5063002, &quot;C++&quot;: 1407382, &quot;CMake&quot;: 441501, &quot;JavaScript&quot;: 27661, &quot;Shell&quot;: 12013, &quot;HTML&quot;: 3361}"/>
    <x v="1"/>
    <s v="C"/>
    <m/>
    <s v="true"/>
    <s v="marrs"/>
    <s v="Marcel Offermans"/>
    <s v="pauls"/>
    <s v="Karl Pauls"/>
    <s v="rvs"/>
    <s v="Roman Shaposhnik"/>
    <m/>
    <m/>
    <m/>
    <m/>
    <m/>
    <m/>
    <m/>
    <m/>
    <m/>
    <m/>
    <m/>
    <m/>
    <m/>
    <m/>
    <m/>
    <m/>
    <m/>
    <m/>
    <m/>
    <m/>
    <m/>
    <m/>
    <m/>
    <m/>
    <m/>
    <m/>
    <m/>
    <m/>
    <m/>
    <m/>
  </r>
  <r>
    <s v="Chemistry"/>
    <s v="Chemistry"/>
    <x v="0"/>
    <s v="chemistry"/>
    <s v="Incubator"/>
    <s v="2009-04-30"/>
    <s v="2010-02-16"/>
    <s v="https://github.com/apache/Chemistry"/>
    <m/>
    <s v="{}"/>
    <x v="2"/>
    <s v="Maven"/>
    <m/>
    <s v="true"/>
    <s v="fmeschbe"/>
    <s v="Felix Meschberger"/>
    <s v="gianugo"/>
    <s v="Gianugo Rabellino"/>
    <s v="jukka"/>
    <s v="Jukka Zitting"/>
    <m/>
    <m/>
    <m/>
    <m/>
    <m/>
    <m/>
    <m/>
    <m/>
    <m/>
    <m/>
    <m/>
    <m/>
    <m/>
    <m/>
    <m/>
    <m/>
    <m/>
    <m/>
    <m/>
    <m/>
    <m/>
    <m/>
    <m/>
    <m/>
    <m/>
    <m/>
    <m/>
    <m/>
    <m/>
    <m/>
  </r>
  <r>
    <s v="Chukwa is a log collection and analysis framework for Apache Hadoop clusters."/>
    <s v="Chukwa"/>
    <x v="0"/>
    <s v="chukwa"/>
    <s v="Incubator"/>
    <s v="2010-07-14"/>
    <s v="2013-09-27"/>
    <s v="https://github.com/apache/Chukwa"/>
    <m/>
    <s v="{&quot;Java&quot;: 2260189, &quot;JavaScript&quot;: 998101, &quot;CSS&quot;: 148926, &quot;Shell&quot;: 106866, &quot;HTML&quot;: 83944, &quot;PigLatin&quot;: 46207, &quot;XSLT&quot;: 31963, &quot;Perl&quot;: 9633, &quot;Dockerfile&quot;: 7974, &quot;Smarty&quot;: 236}"/>
    <x v="0"/>
    <s v="JavaScript"/>
    <m/>
    <s v="true"/>
    <s v="adc"/>
    <s v="Alan Cabrera"/>
    <s v="antelder"/>
    <s v="Anthony Elder"/>
    <s v="berndf"/>
    <s v="Bernd Fondermann"/>
    <m/>
    <m/>
    <m/>
    <s v="jukka"/>
    <s v="Jukka Zitting"/>
    <m/>
    <m/>
    <m/>
    <m/>
    <m/>
    <m/>
    <m/>
    <m/>
    <m/>
    <m/>
    <m/>
    <m/>
    <m/>
    <m/>
    <m/>
    <m/>
    <m/>
    <m/>
    <m/>
    <m/>
    <m/>
    <m/>
    <m/>
    <m/>
    <m/>
  </r>
  <r>
    <s v="an OSGi-based modular application and set of components (bundles) for building RESTFul Semantic Web applications and services."/>
    <s v="Clerezza"/>
    <x v="0"/>
    <s v="clerezza"/>
    <s v="Incubator"/>
    <s v="2009-11-27"/>
    <s v="2013-02-20"/>
    <s v="https://github.com/apache/Clerezza"/>
    <m/>
    <s v="{&quot;Java&quot;: 1018158, &quot;Scala&quot;: 41683, &quot;HTML&quot;: 1994}"/>
    <x v="0"/>
    <s v="Java"/>
    <m/>
    <s v="true"/>
    <s v="rgardler"/>
    <s v="Ross Gardler"/>
    <s v="reinhard"/>
    <s v="Reinhard Poetz"/>
    <m/>
    <m/>
    <m/>
    <s v="bdelacretaz"/>
    <s v="Bertrand Delacrétaz"/>
    <m/>
    <m/>
    <m/>
    <m/>
    <m/>
    <m/>
    <m/>
    <m/>
    <m/>
    <m/>
    <m/>
    <m/>
    <m/>
    <m/>
    <m/>
    <m/>
    <m/>
    <m/>
    <m/>
    <m/>
    <m/>
    <m/>
    <m/>
    <m/>
    <m/>
    <m/>
    <m/>
  </r>
  <r>
    <s v="Component based Java Web Framework"/>
    <s v="Click"/>
    <x v="0"/>
    <s v="click"/>
    <s v="Incubator"/>
    <s v="2008-07-21"/>
    <s v="2009-11-18"/>
    <s v="https://github.com/apache/Click"/>
    <m/>
    <s v="{&quot;Java&quot;: 3217912, &quot;JavaScript&quot;: 189786, &quot;HTML&quot;: 57155, &quot;CSS&quot;: 45942}"/>
    <x v="0"/>
    <s v="Java"/>
    <m/>
    <s v="true"/>
    <s v="henning"/>
    <s v="Henning Schmiedehausen"/>
    <s v="husted"/>
    <s v="Ted Husted"/>
    <s v="wglass"/>
    <s v="Will Glass-Husain"/>
    <m/>
    <m/>
    <m/>
    <s v="aadamchik"/>
    <s v="Andrus Adamchik"/>
    <m/>
    <m/>
    <m/>
    <m/>
    <m/>
    <m/>
    <m/>
    <m/>
    <m/>
    <m/>
    <m/>
    <m/>
    <m/>
    <m/>
    <m/>
    <m/>
    <m/>
    <m/>
    <m/>
    <m/>
    <m/>
    <m/>
    <m/>
    <m/>
    <m/>
  </r>
  <r>
    <s v="CloudStack is an IaaS (“Infrastracture as a Service”) cloud orchestration platform."/>
    <s v="CloudStack"/>
    <x v="0"/>
    <s v="cloudstack"/>
    <s v="Incubator"/>
    <s v="2012-04-16"/>
    <s v="2013-03-20"/>
    <s v="https://github.com/apache/CloudStack"/>
    <m/>
    <s v="{&quot;Java&quot;: 39469606, &quot;Python&quot;: 13122322, &quot;C#&quot;: 2356211, &quot;Vue&quot;: 2080244, &quot;JavaScript&quot;: 1003369, &quot;Shell&quot;: 750751, &quot;Groovy&quot;: 146420, &quot;XSLT&quot;: 57859, &quot;HTML&quot;: 53471, &quot;CSS&quot;: 42591, &quot;Less&quot;: 28357, &quot;Ruby&quot;: 22732, &quot;Batchfile&quot;: 9979, &quot;FreeMarker&quot;: 4887, &quot;Dockerfile&quot;: 4187, &quot;Makefile&quot;: 871}"/>
    <x v="0"/>
    <s v="Java"/>
    <m/>
    <s v="true"/>
    <s v="jim"/>
    <s v="Jim Jagielski"/>
    <s v="dkulp"/>
    <s v="J. Daniel Kulp"/>
    <s v="akarasulu"/>
    <s v="Alex Karasulu"/>
    <m/>
    <s v="jim"/>
    <s v="Jim Jagielski"/>
    <s v="olamy"/>
    <s v="Olivier Lamy"/>
    <m/>
    <m/>
    <m/>
    <m/>
    <m/>
    <s v="brett"/>
    <s v="Brett Porter"/>
    <s v="hogstrom"/>
    <s v="Matt Hogstrom"/>
    <s v="mnour"/>
    <s v="Mohammad Nour El-Din"/>
    <m/>
    <m/>
    <m/>
    <m/>
    <m/>
    <m/>
    <m/>
    <m/>
    <m/>
    <m/>
    <m/>
    <m/>
    <m/>
    <m/>
  </r>
  <r>
    <s v="Commons RDF is a set of interfaces and classes for RDF 1.1 concepts and behaviours.  The commons-rdf-api module defines interfaces and testing harness.  The commons-rdf-simple module provides a basic reference implementation to exercise the test harness and clarify API contracts."/>
    <s v="CommonsRDF"/>
    <x v="0"/>
    <s v="commonsrdf"/>
    <s v="Incubator"/>
    <s v="2015-03-06"/>
    <s v="2016-11-28"/>
    <s v="https://github.com/apache/incubator-CommonsRDF"/>
    <m/>
    <s v="{&quot;Java&quot;: 733929}"/>
    <x v="0"/>
    <s v="Java"/>
    <m/>
    <m/>
    <s v="johndament"/>
    <s v="John D Ament"/>
    <s v="ggregory"/>
    <s v="Gary Gregory"/>
    <m/>
    <m/>
    <m/>
    <s v="lewismc"/>
    <s v="Lewis John McGibbney"/>
    <m/>
    <m/>
    <s v="Commons RDF"/>
    <s v="https://commons.apache.org/rdf"/>
    <m/>
    <m/>
    <m/>
    <m/>
    <m/>
    <m/>
    <m/>
    <m/>
    <m/>
    <m/>
    <m/>
    <m/>
    <m/>
    <m/>
    <m/>
    <m/>
    <m/>
    <m/>
    <m/>
    <m/>
    <m/>
    <m/>
    <m/>
  </r>
  <r>
    <s v="Embeddable IoC container"/>
    <s v="Composer"/>
    <x v="2"/>
    <s v="composer"/>
    <s v="Incubator"/>
    <s v="2007-10-30"/>
    <s v="2008-05-13"/>
    <m/>
    <m/>
    <m/>
    <x v="2"/>
    <m/>
    <s v="Cannot find this one"/>
    <m/>
    <s v="jvanzyl"/>
    <s v="Jason Van Zyl"/>
    <s v="proyal"/>
    <s v="Peter Royal"/>
    <m/>
    <m/>
    <m/>
    <m/>
    <m/>
    <m/>
    <m/>
    <m/>
    <m/>
    <m/>
    <m/>
    <m/>
    <m/>
    <m/>
    <m/>
    <m/>
    <m/>
    <m/>
    <m/>
    <m/>
    <m/>
    <m/>
    <m/>
    <m/>
    <m/>
    <m/>
    <m/>
    <m/>
    <m/>
    <m/>
    <m/>
    <m/>
  </r>
  <r>
    <s v="Corinthia is a toolkit/application for converting between and editing common office file formats, with an initial focus on word processing. It is designed to cater for multiple classes of platforms - desktop, web, and mobile - and relies heavily on web technologies such as HTML, CSS, and JavaScript for representing and manipulating documents. The toolkit is small, portable, and flexible, with minimal dependencies. The target audience is developers wishing to include office viewing, conversion, and editing functionality into their applications."/>
    <s v="Corinthia"/>
    <x v="2"/>
    <s v="corinthia"/>
    <s v="Incubator"/>
    <s v="2014-12-08"/>
    <s v="2015-11-19"/>
    <s v="https://github.com/apache/incubator-retired-Corinthia"/>
    <m/>
    <s v="{&quot;HTML&quot;: 2330985, &quot;C&quot;: 1472597, &quot;JavaScript&quot;: 846018, &quot;Objective-C&quot;: 424956, &quot;C++&quot;: 192881, &quot;CSS&quot;: 66484, &quot;CMake&quot;: 37626, &quot;Shell&quot;: 8992, &quot;Python&quot;: 5255, &quot;Makefile&quot;: 1393, &quot;Perl&quot;: 677}"/>
    <x v="6"/>
    <s v="HTML"/>
    <m/>
    <m/>
    <s v="humbedooh"/>
    <s v="Daniel Gruno"/>
    <s v="jani"/>
    <s v="Jan Iversen"/>
    <s v="wave"/>
    <s v="Dave Fisher"/>
    <m/>
    <s v="jani"/>
    <s v="Jan Iversen"/>
    <m/>
    <m/>
    <m/>
    <m/>
    <m/>
    <m/>
    <s v="Retired for lack of activity"/>
    <m/>
    <m/>
    <m/>
    <m/>
    <m/>
    <m/>
    <m/>
    <m/>
    <m/>
    <m/>
    <m/>
    <m/>
    <m/>
    <m/>
    <m/>
    <m/>
    <m/>
    <m/>
    <m/>
    <m/>
  </r>
  <r>
    <s v="CouchDB"/>
    <s v="CouchDB"/>
    <x v="0"/>
    <s v="couchdb"/>
    <s v="Incubator"/>
    <s v="2008-02-12"/>
    <s v="2008-11-19"/>
    <s v="https://github.com/apache/CouchDB"/>
    <m/>
    <s v="{&quot;Erlang&quot;: 3035475, &quot;Elixir&quot;: 627350, &quot;JavaScript&quot;: 427252, &quot;Python&quot;: 224198, &quot;C&quot;: 57957, &quot;C++&quot;: 53721, &quot;Shell&quot;: 34572, &quot;Groovy&quot;: 29055, &quot;Ruby&quot;: 23957, &quot;Makefile&quot;: 17289, &quot;PowerShell&quot;: 9490, &quot;Dockerfile&quot;: 1545, &quot;Batchfile&quot;: 743}"/>
    <x v="14"/>
    <s v="Erlang"/>
    <m/>
    <s v="true"/>
    <s v="twl"/>
    <s v="Ted Leung"/>
    <s v="gianugo"/>
    <s v="Gianugo Rabellino"/>
    <s v="jim"/>
    <s v="Jim Jagielski"/>
    <m/>
    <m/>
    <m/>
    <m/>
    <m/>
    <m/>
    <m/>
    <m/>
    <m/>
    <m/>
    <m/>
    <m/>
    <m/>
    <m/>
    <m/>
    <m/>
    <m/>
    <m/>
    <m/>
    <m/>
    <m/>
    <m/>
    <m/>
    <m/>
    <m/>
    <m/>
    <m/>
    <m/>
    <m/>
    <m/>
  </r>
  <r>
    <s v="Cotton is an Apache Mesos framework for running MySQL instances. (Formerly known as Mysos)"/>
    <s v="Cotton"/>
    <x v="2"/>
    <s v="cotton"/>
    <s v="Incubator"/>
    <s v="2015-06-01"/>
    <s v="2015-12-01"/>
    <s v="https://github.com/apache/incubator-retired-Cotton"/>
    <m/>
    <s v="{&quot;Python&quot;: 215665, &quot;Shell&quot;: 10421, &quot;HTML&quot;: 1662}"/>
    <x v="3"/>
    <s v="Python"/>
    <m/>
    <m/>
    <s v="dlester"/>
    <s v="Dave Lester"/>
    <s v="benh"/>
    <s v="Benjamin Hindman"/>
    <s v="hsaputra"/>
    <s v="Henry Saputra"/>
    <m/>
    <s v="jfarrell"/>
    <s v="Jake Farrell"/>
    <m/>
    <m/>
    <m/>
    <m/>
    <m/>
    <s v="mysos"/>
    <s v="Retired for lack of activity"/>
    <m/>
    <m/>
    <m/>
    <m/>
    <m/>
    <m/>
    <m/>
    <m/>
    <m/>
    <m/>
    <m/>
    <m/>
    <m/>
    <m/>
    <m/>
    <m/>
    <m/>
    <m/>
    <m/>
    <m/>
  </r>
  <r>
    <s v="Crail is a storage platform for sharing performance critical data in distributed data processing jobs at very high speed."/>
    <s v="Crail"/>
    <x v="1"/>
    <s v="crail"/>
    <s v="Incubator"/>
    <s v="2017-11-01"/>
    <m/>
    <s v="https://github.com/apache/incubator-Crail"/>
    <m/>
    <s v="{&quot;Java&quot;: 754817, &quot;Shell&quot;: 18149, &quot;Dockerfile&quot;: 4020}"/>
    <x v="0"/>
    <s v="Java"/>
    <m/>
    <m/>
    <s v="jhyde"/>
    <s v="Julian Hyde"/>
    <s v="lresende"/>
    <s v="Luciano Resende"/>
    <s v="felixcheung"/>
    <s v="Felix Cheung"/>
    <s v="3"/>
    <s v="lresende"/>
    <s v="Luciano Resende"/>
    <m/>
    <m/>
    <m/>
    <m/>
    <m/>
    <m/>
    <m/>
    <m/>
    <m/>
    <m/>
    <m/>
    <m/>
    <m/>
    <m/>
    <m/>
    <m/>
    <m/>
    <m/>
    <m/>
    <m/>
    <m/>
    <m/>
    <m/>
    <m/>
    <m/>
    <m/>
    <m/>
  </r>
  <r>
    <s v="Crunch is a Java library for writing, testing, and running pipelines of MapReduce jobs on Apache Hadoop."/>
    <s v="Crunch"/>
    <x v="0"/>
    <s v="crunch"/>
    <s v="Incubator"/>
    <s v="2012-05-26"/>
    <s v="2013-02-20"/>
    <s v="https://github.com/apache/Crunch"/>
    <m/>
    <s v="{&quot;Java&quot;: 3093715, &quot;Scala&quot;: 249740, &quot;Python&quot;: 9103, &quot;Shell&quot;: 4439}"/>
    <x v="0"/>
    <s v="Java"/>
    <m/>
    <s v="true"/>
    <s v="acmurthy"/>
    <s v="Arun Murthy"/>
    <s v="phunt"/>
    <s v="Patrick Hunt"/>
    <s v="tomwhite"/>
    <s v="Tom White"/>
    <m/>
    <s v="phunt"/>
    <s v="Patrick Hunt"/>
    <m/>
    <m/>
    <m/>
    <m/>
    <m/>
    <m/>
    <m/>
    <m/>
    <m/>
    <m/>
    <m/>
    <m/>
    <m/>
    <m/>
    <m/>
    <m/>
    <m/>
    <m/>
    <m/>
    <m/>
    <m/>
    <m/>
    <m/>
    <m/>
    <m/>
    <m/>
    <m/>
  </r>
  <r>
    <s v="cTAKES (clinical Text Analysis and Knowledge Extraction System) is an natural language processing tool for information extraction from electronic medical record clinical free-text."/>
    <s v="cTAKES"/>
    <x v="0"/>
    <s v="ctakes"/>
    <s v="Incubator"/>
    <s v="2012-06-11"/>
    <s v="2013-03-20"/>
    <s v="https://github.com/apache/cTAKES"/>
    <m/>
    <s v="{&quot;Java&quot;: 9732341, &quot;TSQL&quot;: 230328, &quot;Python&quot;: 105745, &quot;Rich Text Format&quot;: 35475, &quot;Batchfile&quot;: 35208, &quot;Groovy&quot;: 31107, &quot;HTML&quot;: 28978, &quot;Shell&quot;: 15277, &quot;Bluespec&quot;: 14109, &quot;PLSQL&quot;: 4701, &quot;CSS&quot;: 2826, &quot;Perl&quot;: 2548, &quot;XSLT&quot;: 1909, &quot;Dockerfile&quot;: 1473, &quot;JavaScript&quot;: 661}"/>
    <x v="0"/>
    <s v="XML"/>
    <m/>
    <s v="true"/>
    <s v="joern"/>
    <s v="Jörn Kottmann"/>
    <s v="gsingers"/>
    <s v="Grant Ingersoll"/>
    <s v="mattmann"/>
    <s v="Chris Mattmann"/>
    <m/>
    <s v="joern"/>
    <s v="Jörn Kottmann"/>
    <m/>
    <m/>
    <m/>
    <m/>
    <m/>
    <m/>
    <m/>
    <m/>
    <m/>
    <m/>
    <m/>
    <m/>
    <m/>
    <m/>
    <m/>
    <m/>
    <m/>
    <m/>
    <m/>
    <m/>
    <m/>
    <m/>
    <m/>
    <m/>
    <m/>
    <m/>
    <m/>
  </r>
  <r>
    <s v="Curator - ZooKeeper client wrapper and rich ZooKeeper framework"/>
    <s v="Curator"/>
    <x v="0"/>
    <s v="curator"/>
    <s v="Incubator"/>
    <s v="2013-03-11"/>
    <s v="2013-09-01"/>
    <s v="https://github.com/apache/Curator"/>
    <m/>
    <s v="{&quot;Java&quot;: 2967773, &quot;Python&quot;: 19703, &quot;CSS&quot;: 1264}"/>
    <x v="0"/>
    <s v="Java"/>
    <m/>
    <s v="true"/>
    <s v="enis"/>
    <s v="Enis Söztutar"/>
    <s v="lresende"/>
    <s v="Luciano Resende"/>
    <s v="mahadev"/>
    <s v="Mahadev Konar"/>
    <m/>
    <s v="phunt"/>
    <s v="Patrick Hunt"/>
    <s v="phunt"/>
    <s v="Patrick Hunt"/>
    <m/>
    <m/>
    <m/>
    <m/>
    <m/>
    <m/>
    <m/>
    <m/>
    <m/>
    <m/>
    <m/>
    <m/>
    <m/>
    <m/>
    <m/>
    <m/>
    <m/>
    <m/>
    <m/>
    <m/>
    <m/>
    <m/>
    <m/>
    <m/>
    <m/>
  </r>
  <r>
    <s v="The CXF project will create a SOA services framework by merges the ObjectWeb Celtix project and the Codehaus XFire project."/>
    <s v="CXF"/>
    <x v="0"/>
    <s v="cxf"/>
    <s v="Incubator"/>
    <s v="2006-08-15"/>
    <s v="2008-04-16"/>
    <s v="https://github.com/apache/CXF"/>
    <m/>
    <s v="{&quot;Java&quot;: 39034974, &quot;JavaScript&quot;: 104816, &quot;XSLT&quot;: 103318, &quot;Shell&quot;: 60112, &quot;HTML&quot;: 53454, &quot;Batchfile&quot;: 36090, &quot;GAP&quot;: 20125, &quot;Perl&quot;: 6602, &quot;Rich Text Format&quot;: 3410, &quot;Groovy&quot;: 3049, &quot;Ruby&quot;: 951, &quot;Dockerfile&quot;: 780, &quot;CSS&quot;: 367}"/>
    <x v="0"/>
    <s v="Java"/>
    <m/>
    <s v="true"/>
    <s v="jim"/>
    <s v="Jim Jagielski"/>
    <s v="jstrachan"/>
    <s v="James Strachan"/>
    <m/>
    <m/>
    <m/>
    <m/>
    <m/>
    <m/>
    <m/>
    <m/>
    <m/>
    <m/>
    <m/>
    <m/>
    <m/>
    <m/>
    <m/>
    <m/>
    <m/>
    <m/>
    <m/>
    <m/>
    <m/>
    <m/>
    <m/>
    <m/>
    <m/>
    <m/>
    <m/>
    <m/>
    <m/>
    <m/>
    <m/>
    <m/>
  </r>
  <r>
    <s v="Apache Daffodil is an implementation of the Data Format Description Language (DFDL) used to convert between fixed format data and XML/JSON."/>
    <s v="Daffodil"/>
    <x v="0"/>
    <s v="daffodil"/>
    <s v="Incubator"/>
    <s v="2017-08-27"/>
    <s v="2021-02-17"/>
    <s v="https://github.com/apache/Daffodil"/>
    <m/>
    <s v="{&quot;Scala&quot;: 6485625, &quot;XSLT&quot;: 206047, &quot;Java&quot;: 154987, &quot;C&quot;: 136473, &quot;Shell&quot;: 17477, &quot;HTML&quot;: 6470, &quot;Makefile&quot;: 2288, &quot;Python&quot;: 1723, &quot;Dockerfile&quot;: 1312}"/>
    <x v="12"/>
    <s v="Scala"/>
    <m/>
    <s v="true"/>
    <s v="wave"/>
    <s v="Dave Fisher"/>
    <s v="cdutz"/>
    <s v="Christofer Dutz"/>
    <s v="djkevincr"/>
    <s v="Kevin Ratnasekera"/>
    <m/>
    <s v="johndament"/>
    <s v="John D. Ament"/>
    <m/>
    <m/>
    <m/>
    <m/>
    <m/>
    <m/>
    <m/>
    <m/>
    <m/>
    <m/>
    <m/>
    <m/>
    <m/>
    <m/>
    <m/>
    <m/>
    <m/>
    <m/>
    <m/>
    <m/>
    <m/>
    <m/>
    <m/>
    <m/>
    <m/>
    <m/>
    <m/>
  </r>
  <r>
    <s v="DataFu provides a collection of Hadoop MapReduce jobs and functions in higher level languages based on it to perform data analysis. It provides functions for common statistics tasks (e.g. quantiles, sampling), PageRank, stream sessionization, and set and bag operations. DataFu also provides Hadoop jobs for incremental data processing in MapReduce."/>
    <s v="DataFu"/>
    <x v="0"/>
    <s v="datafu"/>
    <s v="Incubator"/>
    <s v="2014-01-05"/>
    <s v="2018-02-21"/>
    <s v="https://github.com/apache/DataFu"/>
    <m/>
    <s v="{&quot;Java&quot;: 1421804, &quot;HTML&quot;: 99710, &quot;Scala&quot;: 84280, &quot;Python&quot;: 19939, &quot;Ruby&quot;: 13897, &quot;PigLatin&quot;: 11381, &quot;Groovy&quot;: 10701, &quot;XSLT&quot;: 7116, &quot;Shell&quot;: 5820, &quot;Less&quot;: 1596, &quot;JavaScript&quot;: 863}"/>
    <x v="0"/>
    <s v="Java"/>
    <m/>
    <m/>
    <s v="hashutosh"/>
    <s v="Ashutosh Chauhan"/>
    <s v="rvs"/>
    <s v="Roman Shaposhnik"/>
    <s v="tdunning"/>
    <s v="Ted Dunning"/>
    <m/>
    <s v="jghoman"/>
    <s v="Jakob Homan"/>
    <s v="jghoman"/>
    <s v="Jakob Homan"/>
    <m/>
    <m/>
    <m/>
    <m/>
    <m/>
    <m/>
    <m/>
    <m/>
    <m/>
    <m/>
    <m/>
    <m/>
    <m/>
    <m/>
    <m/>
    <m/>
    <m/>
    <m/>
    <m/>
    <m/>
    <m/>
    <m/>
    <m/>
    <m/>
    <m/>
  </r>
  <r>
    <s v="DataSketches is an open source, high-performance library of stochastic streaming algorithms commonly called &quot;sketches&quot; in the data sciences. Sketches are small, stateful programs that process massive data as a stream and can provide approximate answers, with mathematical guarantees, to computationally difficult queries orders-of-magnitude faster than traditional, exact methods."/>
    <s v="DataSketches"/>
    <x v="0"/>
    <s v="datasketches"/>
    <s v="Incubator"/>
    <s v="2019-03-30"/>
    <s v="2020-12-16"/>
    <s v="https://github.com/apache/DataSketches"/>
    <m/>
    <s v="{}"/>
    <x v="2"/>
    <s v="Maven"/>
    <m/>
    <s v="true"/>
    <s v="chenliang613"/>
    <s v="Liang Chen"/>
    <s v="kenn"/>
    <s v="Kenneth Knowles"/>
    <s v="kamaci"/>
    <s v="Furkan Kamaci"/>
    <m/>
    <s v="jbonofre"/>
    <s v="Jean-Baptiste Onofré"/>
    <s v="evansye"/>
    <s v="Evans Ye"/>
    <m/>
    <m/>
    <m/>
    <m/>
    <m/>
    <s v="wave"/>
    <s v="Dave Fisher"/>
    <m/>
    <m/>
    <m/>
    <m/>
    <m/>
    <m/>
    <m/>
    <m/>
    <m/>
    <m/>
    <m/>
    <m/>
    <m/>
    <m/>
    <m/>
    <m/>
    <m/>
    <m/>
  </r>
  <r>
    <s v="Deltacloud, cloud API (REST) and abstraction framework"/>
    <s v="Deltacloud"/>
    <x v="0"/>
    <s v="deltacloud"/>
    <s v="Incubator"/>
    <s v="2010-05-19"/>
    <s v="2011-10-26"/>
    <s v="https://github.com/apache/Deltacloud"/>
    <m/>
    <s v="{&quot;Ruby&quot;: 1707342, &quot;HTML&quot;: 1028043, &quot;Java&quot;: 245425, &quot;CSS&quot;: 181726, &quot;Gherkin&quot;: 48968, &quot;JavaScript&quot;: 41561, &quot;XSLT&quot;: 15203, &quot;Shell&quot;: 7057, &quot;Python&quot;: 6685, &quot;ApacheConf&quot;: 137, &quot;Batchfile&quot;: 118}"/>
    <x v="11"/>
    <s v="YAML"/>
    <m/>
    <s v="true"/>
    <s v="cctrieloff"/>
    <s v="Carl Trielof"/>
    <s v="clr"/>
    <s v="Craig Russell"/>
    <s v="hogstrom"/>
    <s v="Matt Hogstrom"/>
    <m/>
    <m/>
    <m/>
    <s v="dims"/>
    <s v="Davanum Srinivas"/>
    <m/>
    <m/>
    <m/>
    <m/>
    <m/>
    <m/>
    <m/>
    <m/>
    <m/>
    <m/>
    <m/>
    <m/>
    <m/>
    <m/>
    <m/>
    <m/>
    <m/>
    <m/>
    <m/>
    <m/>
    <m/>
    <m/>
    <m/>
    <m/>
    <m/>
  </r>
  <r>
    <s v="DeltaSpike is a collection of JSR-299 (CDI) Extensions for building applications on the Java SE and EE platforms."/>
    <s v="DeltaSpike"/>
    <x v="0"/>
    <s v="deltaspike"/>
    <s v="Incubator"/>
    <s v="2011-12-07"/>
    <s v="2013-05-28"/>
    <s v="https://github.com/apache/DeltaSpike"/>
    <m/>
    <s v="{&quot;Java&quot;: 5174250, &quot;HTML&quot;: 111269, &quot;JavaScript&quot;: 26667, &quot;Shell&quot;: 4483}"/>
    <x v="0"/>
    <s v="Java"/>
    <m/>
    <s v="true"/>
    <s v="struberg"/>
    <s v="Mark Struberg"/>
    <s v="gpetracek"/>
    <s v="Gerhard Petracek"/>
    <s v="dblevins"/>
    <s v="David Blevins"/>
    <m/>
    <m/>
    <m/>
    <s v="mbenson"/>
    <s v="Matt Benson"/>
    <m/>
    <m/>
    <m/>
    <m/>
    <m/>
    <s v="jim"/>
    <s v="Jim Jagielski"/>
    <m/>
    <m/>
    <m/>
    <m/>
    <m/>
    <m/>
    <m/>
    <m/>
    <m/>
    <m/>
    <m/>
    <m/>
    <m/>
    <m/>
    <m/>
    <m/>
    <m/>
    <m/>
  </r>
  <r>
    <s v="Integrated tools for automating downloading, publishing and managing software artifacts, along with tools for manipulating their metadata."/>
    <s v="Depot"/>
    <x v="2"/>
    <s v="depot"/>
    <s v="Incubator"/>
    <s v="2003-12-04"/>
    <s v="2004-10-28"/>
    <m/>
    <m/>
    <m/>
    <x v="2"/>
    <m/>
    <m/>
    <m/>
    <s v="nicolaken"/>
    <s v="Nicola Ken Barozzi"/>
    <m/>
    <m/>
    <m/>
    <m/>
    <m/>
    <m/>
    <m/>
    <m/>
    <m/>
    <m/>
    <m/>
    <m/>
    <m/>
    <s v="Project closed after development stalled."/>
    <m/>
    <m/>
    <m/>
    <m/>
    <m/>
    <m/>
    <m/>
    <m/>
    <m/>
    <m/>
    <m/>
    <m/>
    <m/>
    <m/>
    <m/>
    <m/>
    <m/>
    <m/>
    <m/>
    <m/>
  </r>
  <r>
    <s v="Java relational database"/>
    <s v="Derby"/>
    <x v="0"/>
    <s v="derby"/>
    <s v="DB"/>
    <s v="2004-08-15"/>
    <s v="2005-07-18"/>
    <s v="https://github.com/apache/Derby"/>
    <m/>
    <s v="{&quot;Java&quot;: 43206341, &quot;TSQL&quot;: 2366395, &quot;HTML&quot;: 236284, &quot;Shell&quot;: 211693, &quot;PLpgSQL&quot;: 150136, &quot;PLSQL&quot;: 92914, &quot;SQLPL&quot;: 45437, &quot;Batchfile&quot;: 15348, &quot;XSLT&quot;: 15231, &quot;CSS&quot;: 13737, &quot;sed&quot;: 6410, &quot;Pawn&quot;: 3220, &quot;Gnuplot&quot;: 3125, &quot;C++&quot;: 1814}"/>
    <x v="0"/>
    <s v="Java"/>
    <m/>
    <m/>
    <s v="coar"/>
    <s v="Ken Coar"/>
    <m/>
    <m/>
    <m/>
    <m/>
    <m/>
    <m/>
    <m/>
    <m/>
    <m/>
    <s v="DB Derby"/>
    <s v="http://db.apache.org/derby/"/>
    <m/>
    <m/>
    <m/>
    <m/>
    <m/>
    <m/>
    <m/>
    <m/>
    <m/>
    <m/>
    <m/>
    <m/>
    <m/>
    <m/>
    <m/>
    <m/>
    <m/>
    <m/>
    <m/>
    <m/>
    <m/>
    <m/>
    <m/>
  </r>
  <r>
    <s v="Apache DeviceMap is a data repository containing device information, images and other relevant information for all sorts of mobile devices, e.g. smartphones and tablets. While the focus is initially on that data, APIs will also be created to use and manage it."/>
    <s v="DeviceMap"/>
    <x v="0"/>
    <s v="devicemap"/>
    <s v="Incubator"/>
    <s v="2012-01-03"/>
    <s v="2014-11-19"/>
    <m/>
    <s v="https://svn.apache.org/repos/asf/devicemap"/>
    <m/>
    <x v="2"/>
    <m/>
    <m/>
    <s v="true"/>
    <s v="bdelacretaz"/>
    <s v="Bertrand Delacretaz"/>
    <s v="kevan"/>
    <s v="Kevan Miller"/>
    <s v="asavory"/>
    <s v="Andrew Savory"/>
    <m/>
    <s v="bdelacretaz"/>
    <s v="Bertrand Delacretaz"/>
    <m/>
    <m/>
    <m/>
    <m/>
    <m/>
    <m/>
    <m/>
    <m/>
    <m/>
    <m/>
    <m/>
    <m/>
    <m/>
    <m/>
    <m/>
    <m/>
    <m/>
    <m/>
    <m/>
    <m/>
    <m/>
    <m/>
    <m/>
    <m/>
    <m/>
    <m/>
    <m/>
  </r>
  <r>
    <s v="DirectMemory's main purpose is to to act as a second level cache able to store large amounts of data without filling up the Java heap and thus avoiding long garbage collection cycles."/>
    <s v="DirectMemory"/>
    <x v="0"/>
    <s v="directmemory"/>
    <s v="Incubator"/>
    <s v="2011-10-05"/>
    <s v="2012-08-15"/>
    <s v="https://github.com/apache/DirectMemory"/>
    <m/>
    <s v="{&quot;Java&quot;: 581561, &quot;CSS&quot;: 95895, &quot;JavaScript&quot;: 56568, &quot;XSLT&quot;: 20798, &quot;AspectJ&quot;: 7706, &quot;HTML&quot;: 6878, &quot;Shell&quot;: 2881, &quot;Batchfile&quot;: 1030}"/>
    <x v="0"/>
    <s v="Java"/>
    <m/>
    <s v="true"/>
    <s v="antelder"/>
    <s v="Anthony Elder"/>
    <s v="olamy"/>
    <s v="Olivier Lamy"/>
    <s v="sylvain"/>
    <s v="Sylvain Wallez"/>
    <m/>
    <m/>
    <m/>
    <s v="twilliams"/>
    <s v="Tim Williams"/>
    <m/>
    <m/>
    <m/>
    <m/>
    <m/>
    <m/>
    <m/>
    <m/>
    <m/>
    <m/>
    <m/>
    <m/>
    <m/>
    <m/>
    <m/>
    <m/>
    <m/>
    <m/>
    <m/>
    <m/>
    <m/>
    <m/>
    <m/>
    <m/>
    <m/>
  </r>
  <r>
    <s v="Directory projects."/>
    <s v="Directory"/>
    <x v="0"/>
    <s v="directory"/>
    <s v="Incubator"/>
    <s v="2003-10-23"/>
    <s v="2005-02-23"/>
    <m/>
    <m/>
    <m/>
    <x v="2"/>
    <m/>
    <s v="Collection of many projects. Skipping this one"/>
    <s v="true"/>
    <s v="noel"/>
    <s v="Noel J. Bergman"/>
    <s v="nicolaken"/>
    <s v="Nicola Ken Barozzi"/>
    <m/>
    <m/>
    <m/>
    <m/>
    <m/>
    <m/>
    <m/>
    <m/>
    <m/>
    <m/>
    <m/>
    <m/>
    <m/>
    <m/>
    <m/>
    <m/>
    <m/>
    <m/>
    <m/>
    <m/>
    <m/>
    <m/>
    <m/>
    <m/>
    <m/>
    <m/>
    <m/>
    <m/>
    <m/>
    <m/>
    <m/>
    <m/>
  </r>
  <r>
    <s v="DistributedLog is a high-performance replicated log service. It offers durability, replication and strong consistency, which provides a fundamental building block for building reliable distributed systems."/>
    <s v="DistributedLog"/>
    <x v="0"/>
    <s v="distributedlog"/>
    <s v="Incubator"/>
    <s v="2016-06-24"/>
    <s v="2017-07-01"/>
    <s v="https://github.com/apache/DistributedLog"/>
    <m/>
    <s v="{&quot;Java&quot;: 4214372, &quot;Shell&quot;: 178775, &quot;HTML&quot;: 63742, &quot;Python&quot;: 54456, &quot;CSS&quot;: 54016, &quot;Ruby&quot;: 12196, &quot;Thrift&quot;: 10580, &quot;Makefile&quot;: 514}"/>
    <x v="0"/>
    <s v="Java"/>
    <m/>
    <m/>
    <s v="fpj"/>
    <s v="Flavio Junqueira"/>
    <s v="cnauroth"/>
    <s v="Chris Nauroth"/>
    <s v="hsaputra"/>
    <s v="Henry Saputra"/>
    <m/>
    <s v="fpj"/>
    <s v="Flavio Junqueira"/>
    <m/>
    <m/>
    <s v="BookKeeper DistributedLog"/>
    <s v="https://bookkeeper.apache.org/distributedlog/"/>
    <m/>
    <m/>
    <m/>
    <m/>
    <m/>
    <m/>
    <m/>
    <m/>
    <m/>
    <m/>
    <m/>
    <m/>
    <m/>
    <m/>
    <m/>
    <m/>
    <m/>
    <m/>
    <m/>
    <m/>
    <m/>
    <m/>
    <m/>
  </r>
  <r>
    <s v="DataLab is a platform for creating self-service, exploratory data science environments in the cloud using best-of-breed data science tools."/>
    <s v="DataLab"/>
    <x v="1"/>
    <s v="datalab"/>
    <s v="Incubator"/>
    <s v="2018-08-20"/>
    <m/>
    <s v="https://github.com/apache/incubator-DataLab"/>
    <m/>
    <s v="{&quot;Python&quot;: 2670683, &quot;Java&quot;: 2354522, &quot;TypeScript&quot;: 508586, &quot;HCL&quot;: 229064, &quot;HTML&quot;: 222297, &quot;SCSS&quot;: 129870, &quot;Shell&quot;: 83802, &quot;Ruby&quot;: 63682, &quot;Smarty&quot;: 28575, &quot;CSS&quot;: 19487, &quot;Groovy&quot;: 17176, &quot;Dockerfile&quot;: 7091}"/>
    <x v="3"/>
    <s v="Python"/>
    <m/>
    <m/>
    <s v="ptgoetz"/>
    <s v="P. Taylor Goetz"/>
    <s v="hsaputra"/>
    <s v="Henry Saputra"/>
    <s v="cos"/>
    <s v="Konstantin I Boudnik"/>
    <s v="1"/>
    <s v="ptgoetz"/>
    <s v="P. Taylor Goetz"/>
    <s v="kamaci"/>
    <s v="Furkan Kamaci"/>
    <m/>
    <m/>
    <m/>
    <s v="dlab"/>
    <m/>
    <m/>
    <m/>
    <m/>
    <m/>
    <m/>
    <m/>
    <m/>
    <m/>
    <m/>
    <m/>
    <m/>
    <m/>
    <m/>
    <m/>
    <m/>
    <m/>
    <m/>
    <m/>
    <m/>
    <m/>
  </r>
  <r>
    <s v="DolphinScheduler is a distributed ETL scheduling engine with powerful DAG visualization interface.."/>
    <s v="DolphinScheduler"/>
    <x v="0"/>
    <s v="dolphinscheduler"/>
    <s v="Incubator"/>
    <s v="2019-08-29"/>
    <s v="2021-03-17"/>
    <s v="https://github.com/apache/DolphinScheduler"/>
    <m/>
    <s v="{&quot;Java&quot;: 5539935, &quot;Vue&quot;: 1129992, &quot;Shell&quot;: 61124, &quot;Python&quot;: 57426, &quot;PLpgSQL&quot;: 44665, &quot;SCSS&quot;: 35371, &quot;Smarty&quot;: 26863, &quot;Jinja&quot;: 13998, &quot;Batchfile&quot;: 3147, &quot;Dockerfile&quot;: 3113}"/>
    <x v="0"/>
    <s v="Java"/>
    <m/>
    <s v="true"/>
    <s v="wusheng"/>
    <s v="Sheng Wu"/>
    <s v="shaofengshi"/>
    <s v="ShaoFeng Shi"/>
    <s v="chenliang613"/>
    <s v="Liang Chen"/>
    <m/>
    <s v="wusheng"/>
    <s v="Sheng Wu"/>
    <s v="kamaci"/>
    <s v="Furkan Kamaci"/>
    <m/>
    <m/>
    <m/>
    <m/>
    <m/>
    <s v="djkevincr"/>
    <s v="Kevin Ratnasekera"/>
    <m/>
    <m/>
    <m/>
    <m/>
    <m/>
    <m/>
    <m/>
    <m/>
    <m/>
    <m/>
    <m/>
    <m/>
    <m/>
    <m/>
    <m/>
    <m/>
    <m/>
    <m/>
  </r>
  <r>
    <s v="Doris is a MPP-based interactive SQL data warehousing for reporting and analysis."/>
    <s v="Doris"/>
    <x v="1"/>
    <s v="doris"/>
    <s v="Incubator"/>
    <s v="2018-07-18"/>
    <m/>
    <s v="https://github.com/apache/incubator-Doris"/>
    <m/>
    <s v="{&quot;C++&quot;: 12907119, &quot;Java&quot;: 12886860, &quot;C&quot;: 536634, &quot;Thrift&quot;: 247385, &quot;TypeScript&quot;: 143910, &quot;Python&quot;: 141378, &quot;CMake&quot;: 96120, &quot;Shell&quot;: 61715, &quot;Scala&quot;: 59337, &quot;Lex&quot;: 38181, &quot;Less&quot;: 22132, &quot;JavaScript&quot;: 19921, &quot;Ruby&quot;: 14746, &quot;Makefile&quot;: 6788, &quot;CSS&quot;: 5561, &quot;Mustache&quot;: 4979, &quot;Dockerfile&quot;: 4770, &quot;Yacc&quot;: 4122, &quot;HTML&quot;: 2265, &quot;Assembly&quot;: 1647}"/>
    <x v="10"/>
    <s v="Java"/>
    <m/>
    <m/>
    <s v="ningjiang"/>
    <s v="Willem Ning Jiang"/>
    <s v="shaofengshi"/>
    <s v="Shao Feng Shi"/>
    <s v="wenming"/>
    <s v="Ming Wen"/>
    <s v="2"/>
    <s v="wave"/>
    <s v="Dave Fisher"/>
    <m/>
    <m/>
    <m/>
    <m/>
    <m/>
    <m/>
    <m/>
    <m/>
    <m/>
    <m/>
    <m/>
    <m/>
    <m/>
    <m/>
    <m/>
    <m/>
    <m/>
    <m/>
    <m/>
    <m/>
    <m/>
    <m/>
    <m/>
    <m/>
    <m/>
    <m/>
    <m/>
  </r>
  <r>
    <s v="Drill is a distributed system for interactive analysis of large-scale datasets, inspired by Google's Dremel."/>
    <s v="Drill"/>
    <x v="0"/>
    <s v="drill"/>
    <s v="Incubator"/>
    <s v="2012-08-11"/>
    <s v="2014-11-19"/>
    <s v="https://github.com/apache/Drill"/>
    <m/>
    <s v="{&quot;Java&quot;: 32604141, &quot;C++&quot;: 595697, &quot;FreeMarker&quot;: 195897, &quot;Shell&quot;: 117319, &quot;JavaScript&quot;: 81363, &quot;C&quot;: 31425, &quot;CMake&quot;: 25162, &quot;ANTLR&quot;: 22729, &quot;CSS&quot;: 15158, &quot;Batchfile&quot;: 7471, &quot;Dockerfile&quot;: 7105, &quot;Python&quot;: 5398}"/>
    <x v="0"/>
    <s v="Java"/>
    <m/>
    <s v="true"/>
    <s v="tdunning"/>
    <s v="Ted Dunning"/>
    <s v="gsingers"/>
    <s v="Grant Ingersoll"/>
    <s v="isabel"/>
    <s v="Isabel Drost"/>
    <m/>
    <s v="tdunning"/>
    <s v="Ted Dunning"/>
    <m/>
    <m/>
    <m/>
    <m/>
    <m/>
    <m/>
    <m/>
    <m/>
    <m/>
    <m/>
    <m/>
    <m/>
    <m/>
    <m/>
    <m/>
    <m/>
    <m/>
    <m/>
    <m/>
    <m/>
    <m/>
    <m/>
    <m/>
    <m/>
    <m/>
    <m/>
    <m/>
  </r>
  <r>
    <s v="Droids aims to be an intelligent standalone robot framework that allows to create and extend existing droids (robots)."/>
    <s v="Droids"/>
    <x v="2"/>
    <s v="droids"/>
    <s v="HttpComponents, Lucene"/>
    <s v="2008-10-09"/>
    <s v="2015-11-01"/>
    <m/>
    <s v="https://svn.apache.org/repos/asf/incubator/droids"/>
    <m/>
    <x v="2"/>
    <m/>
    <m/>
    <m/>
    <s v="thorsten"/>
    <s v="Thorsten Scherler"/>
    <s v="rfrovarp"/>
    <s v="Richard Frovarp"/>
    <m/>
    <m/>
    <m/>
    <m/>
    <m/>
    <m/>
    <m/>
    <m/>
    <m/>
    <m/>
    <m/>
    <s v="Retired from incubation."/>
    <m/>
    <m/>
    <m/>
    <m/>
    <m/>
    <m/>
    <m/>
    <m/>
    <m/>
    <m/>
    <m/>
    <m/>
    <m/>
    <m/>
    <m/>
    <m/>
    <m/>
    <m/>
    <m/>
    <m/>
  </r>
  <r>
    <s v="Druid is a high-performance, column-oriented, distributed data store."/>
    <s v="Druid"/>
    <x v="0"/>
    <s v="druid"/>
    <s v="Incubator"/>
    <s v="2018-02-28"/>
    <s v="2019-12-18"/>
    <s v="https://github.com/apache/Druid"/>
    <m/>
    <s v="{&quot;Java&quot;: 34682596, &quot;TypeScript&quot;: 1212391, &quot;TeX&quot;: 399468, &quot;SCSS&quot;: 109536, &quot;Shell&quot;: 81331, &quot;Python&quot;: 66994, &quot;JavaScript&quot;: 58733, &quot;R&quot;: 17002, &quot;Dockerfile&quot;: 8100, &quot;Stylus&quot;: 7682, &quot;ANTLR&quot;: 5360, &quot;CSS&quot;: 3878, &quot;Roff&quot;: 3617, &quot;Smarty&quot;: 3517, &quot;HTML&quot;: 2536, &quot;Thrift&quot;: 1003, &quot;Makefile&quot;: 659, &quot;PostScript&quot;: 5}"/>
    <x v="0"/>
    <s v="Java"/>
    <m/>
    <s v="true"/>
    <s v="jhyde"/>
    <s v="Julian Hyde"/>
    <s v="ptgoetz"/>
    <s v="P. Taylor Goetz"/>
    <s v="junrao"/>
    <s v="Jun Rao"/>
    <m/>
    <s v="jhyde"/>
    <s v="Julian Hyde"/>
    <m/>
    <m/>
    <m/>
    <m/>
    <m/>
    <m/>
    <m/>
    <m/>
    <m/>
    <m/>
    <m/>
    <m/>
    <m/>
    <m/>
    <m/>
    <m/>
    <m/>
    <m/>
    <m/>
    <m/>
    <m/>
    <m/>
    <m/>
    <m/>
    <m/>
    <m/>
    <m/>
  </r>
  <r>
    <s v="Dubbo is a high-performance, lightweight, java based RPC framework."/>
    <s v="Dubbo"/>
    <x v="0"/>
    <s v="dubbo"/>
    <s v="Incubator"/>
    <s v="2018-02-16"/>
    <s v="2019-05-15"/>
    <s v="https://github.com/apache/Dubbo"/>
    <m/>
    <s v="{&quot;Java&quot;: 9715363, &quot;Mustache&quot;: 29337, &quot;Shell&quot;: 15510, &quot;Lex&quot;: 2076, &quot;Batchfile&quot;: 1959}"/>
    <x v="0"/>
    <s v="Java"/>
    <m/>
    <s v="true"/>
    <s v="jmclean"/>
    <s v="Justin Mclean"/>
    <s v="markt"/>
    <s v="Mark Thomas"/>
    <s v="wave"/>
    <s v="Dave Fisher"/>
    <m/>
    <s v="jmclean"/>
    <s v="Justin Mclean"/>
    <m/>
    <m/>
    <m/>
    <m/>
    <m/>
    <m/>
    <m/>
    <m/>
    <m/>
    <m/>
    <m/>
    <m/>
    <m/>
    <m/>
    <m/>
    <m/>
    <m/>
    <m/>
    <m/>
    <m/>
    <m/>
    <m/>
    <m/>
    <m/>
    <m/>
    <m/>
    <m/>
  </r>
  <r>
    <s v="Apache Eagle is an open source analytics solution for identifying security and performance issues instantly on big data platforms, e.g. Apache Hadoop, Apache Spark. It analyzes data activities, yarn applications, jmx metrics, and daemon logs etc., provides state-of-the-art alert engine to identify security breach, performance issues and shows insights."/>
    <s v="Eagle"/>
    <x v="0"/>
    <s v="eagle"/>
    <s v="Incubator"/>
    <s v="2015-10-26"/>
    <s v="2016-12-21"/>
    <s v="https://github.com/apache/Eagle"/>
    <m/>
    <s v="{&quot;Java&quot;: 7157892, &quot;JavaScript&quot;: 398064, &quot;HTML&quot;: 187180, &quot;Shell&quot;: 88367, &quot;Python&quot;: 23939, &quot;CSS&quot;: 22406, &quot;TSQL&quot;: 16030, &quot;Scala&quot;: 10594, &quot;ANTLR&quot;: 2884}"/>
    <x v="0"/>
    <s v="JavaScript"/>
    <m/>
    <s v="true"/>
    <s v="omalley"/>
    <s v="Owen O'Malley"/>
    <s v="hsaputra"/>
    <s v="Henry Saputra"/>
    <s v="jhyde"/>
    <s v="Julian Hyde"/>
    <m/>
    <s v="hsaputra"/>
    <s v="Henry Saputra"/>
    <s v="ptgoetz"/>
    <s v="P. Taylor Goetz"/>
    <m/>
    <m/>
    <m/>
    <m/>
    <m/>
    <s v="amareshwari"/>
    <s v="Amareshwari Sriramdasu"/>
    <m/>
    <m/>
    <m/>
    <m/>
    <m/>
    <m/>
    <m/>
    <m/>
    <m/>
    <m/>
    <m/>
    <m/>
    <m/>
    <m/>
    <m/>
    <m/>
    <m/>
    <m/>
  </r>
  <r>
    <s v="Easyant is a build system based on Apache Ant and Apache Ivy."/>
    <s v="EasyAnt"/>
    <x v="0"/>
    <s v="easyant"/>
    <s v="Ant"/>
    <s v="2011-01-31"/>
    <s v="2013-03-12"/>
    <m/>
    <m/>
    <m/>
    <x v="2"/>
    <m/>
    <m/>
    <m/>
    <s v="antelder"/>
    <s v="Anthony Elder"/>
    <s v="antoine"/>
    <s v="Antoine Lévy-Lambert"/>
    <s v="bodewig"/>
    <s v="Stefan Bodewig"/>
    <m/>
    <s v="antoine"/>
    <s v="Antoine Lévy-Lambert"/>
    <m/>
    <m/>
    <m/>
    <s v="http://ant.apache.org/easyant/"/>
    <m/>
    <m/>
    <m/>
    <m/>
    <m/>
    <m/>
    <m/>
    <m/>
    <m/>
    <m/>
    <m/>
    <m/>
    <m/>
    <m/>
    <m/>
    <m/>
    <m/>
    <m/>
    <m/>
    <m/>
    <m/>
    <m/>
    <m/>
  </r>
  <r>
    <s v="ECharts is a charting and data visualization library written in JavaScript."/>
    <s v="ECharts"/>
    <x v="0"/>
    <s v="echarts"/>
    <s v="Incubator"/>
    <s v="2018-01-18"/>
    <s v="2020-12-16"/>
    <s v="https://github.com/apache/ECharts"/>
    <m/>
    <s v="{&quot;TypeScript&quot;: 3831784, &quot;JavaScript&quot;: 403999, &quot;Smarty&quot;: 2334, &quot;HTML&quot;: 2228}"/>
    <x v="5"/>
    <s v="JavaScript"/>
    <m/>
    <s v="true"/>
    <s v="kmcgrail"/>
    <s v="Kevin A. McGrail"/>
    <s v="wave"/>
    <s v="Dave Fisher"/>
    <s v="tedliu"/>
    <s v="Ted Liu"/>
    <m/>
    <s v="kmcgrail"/>
    <s v="Kevin A. McGrail"/>
    <s v="wusheng"/>
    <s v="Sheng Wu"/>
    <m/>
    <m/>
    <m/>
    <m/>
    <m/>
    <m/>
    <m/>
    <m/>
    <m/>
    <m/>
    <m/>
    <m/>
    <m/>
    <m/>
    <m/>
    <m/>
    <m/>
    <m/>
    <m/>
    <m/>
    <m/>
    <m/>
    <m/>
    <m/>
    <m/>
  </r>
  <r>
    <s v="Edgent is a stream processing programming model and lightweight runtime to execute analytics at devices on the edge or at the gateway. (Formerly known as Quarks)"/>
    <s v="Edgent"/>
    <x v="2"/>
    <s v="edgent"/>
    <s v="Incubator"/>
    <s v="2016-02-29"/>
    <s v="2019-11-20"/>
    <s v="https://github.com/apache/incubator-retired-Edgent"/>
    <m/>
    <s v="{&quot;Java&quot;: 1891101, &quot;JavaScript&quot;: 98985, &quot;Shell&quot;: 56930, &quot;HTML&quot;: 22485, &quot;Groovy&quot;: 7123, &quot;CSS&quot;: 4897}"/>
    <x v="0"/>
    <s v="Java"/>
    <m/>
    <m/>
    <s v="jmclean"/>
    <s v="Justin Mclean"/>
    <s v="cdutz"/>
    <s v="Christofer Dutz"/>
    <m/>
    <m/>
    <m/>
    <s v="kmarsden"/>
    <s v="Katherine Marsden"/>
    <m/>
    <m/>
    <m/>
    <m/>
    <m/>
    <s v="quarks"/>
    <s v="Retired"/>
    <m/>
    <m/>
    <m/>
    <m/>
    <m/>
    <m/>
    <m/>
    <m/>
    <m/>
    <m/>
    <m/>
    <m/>
    <m/>
    <m/>
    <m/>
    <m/>
    <m/>
    <m/>
    <m/>
    <m/>
  </r>
  <r>
    <s v="Data persistence component."/>
    <s v="Empire-db"/>
    <x v="0"/>
    <s v="empire-db"/>
    <s v="Incubator"/>
    <s v="2008-07-08"/>
    <s v="2012-01-24"/>
    <s v="https://github.com/apache/Empire-db"/>
    <m/>
    <s v="{&quot;Java&quot;: 3089571, &quot;HTML&quot;: 70213, &quot;JavaScript&quot;: 33569, &quot;Vue&quot;: 29897, &quot;CSS&quot;: 16111, &quot;Batchfile&quot;: 2582, &quot;Shell&quot;: 1310}"/>
    <x v="0"/>
    <s v="Java"/>
    <m/>
    <s v="true"/>
    <s v="bimargulies"/>
    <s v="Benson Margulies"/>
    <s v="tfischer"/>
    <s v="Thomas Fischer"/>
    <s v="dashorst"/>
    <s v="Martijn Dashorst"/>
    <m/>
    <m/>
    <m/>
    <m/>
    <m/>
    <m/>
    <m/>
    <m/>
    <m/>
    <m/>
    <m/>
    <m/>
    <m/>
    <m/>
    <m/>
    <m/>
    <m/>
    <m/>
    <m/>
    <m/>
    <m/>
    <m/>
    <m/>
    <m/>
    <m/>
    <m/>
    <m/>
    <m/>
    <m/>
    <m/>
  </r>
  <r>
    <s v="Enterprise Social Messaging Experiment (ESME) is a secure and highly scalable microsharing and micromessaging platform that allows people to discover and meet one another and get controlled access to other sources of information, all in a business process context."/>
    <s v="ESME"/>
    <x v="0"/>
    <s v="esme"/>
    <s v="Incubator"/>
    <s v="2008-12-02"/>
    <s v="2010-12-15"/>
    <s v="https://github.com/apache/ESME"/>
    <m/>
    <s v="{&quot;Scala&quot;: 421228, &quot;HTML&quot;: 73623, &quot;CSS&quot;: 39429, &quot;JavaScript&quot;: 34601}"/>
    <x v="12"/>
    <s v="Scala"/>
    <m/>
    <s v="true"/>
    <s v="farra"/>
    <s v="J. Aaron Farr"/>
    <s v="bdelacretaz"/>
    <s v="Bertrand Delacrétaz"/>
    <s v="dkulp"/>
    <s v="Dan Kulp"/>
    <m/>
    <m/>
    <m/>
    <s v="gianugo"/>
    <s v="Gianugo Rabellino"/>
    <m/>
    <m/>
    <m/>
    <m/>
    <m/>
    <s v="sylvain"/>
    <s v="Sylvain Wallez"/>
    <m/>
    <m/>
    <m/>
    <m/>
    <m/>
    <m/>
    <m/>
    <m/>
    <m/>
    <m/>
    <m/>
    <m/>
    <m/>
    <m/>
    <m/>
    <m/>
    <m/>
    <m/>
  </r>
  <r>
    <s v="A cross-platform, language- and transport-independent framework for building and consuming network services."/>
    <s v="Etch"/>
    <x v="0"/>
    <s v="etch"/>
    <s v="Incubator"/>
    <s v="2008-09-02"/>
    <s v="2013-01-16"/>
    <s v="https://github.com/apache/Etch"/>
    <m/>
    <s v="{&quot;Java&quot;: 2280830, &quot;C#&quot;: 1349250, &quot;Batchfile&quot;: 24443, &quot;Vim script&quot;: 13679, &quot;Shell&quot;: 13368, &quot;NSIS&quot;: 12543, &quot;HTML&quot;: 10808, &quot;XSLT&quot;: 3464}"/>
    <x v="0"/>
    <s v="Java"/>
    <m/>
    <s v="true"/>
    <s v="niclas"/>
    <s v="Niclas Hedhman"/>
    <s v="cutting"/>
    <s v="Doug Cutting"/>
    <s v="yonik"/>
    <s v="Yonik Seeley"/>
    <m/>
    <m/>
    <m/>
    <s v="dashorst"/>
    <s v="Martijn Dashorst"/>
    <m/>
    <m/>
    <m/>
    <m/>
    <m/>
    <m/>
    <m/>
    <m/>
    <m/>
    <m/>
    <m/>
    <m/>
    <m/>
    <m/>
    <m/>
    <m/>
    <m/>
    <m/>
    <m/>
    <m/>
    <m/>
    <m/>
    <m/>
    <m/>
    <m/>
  </r>
  <r>
    <s v="EventMesh is a dynamic cloud-native basic service runtime used to decouple the application and middleware layer."/>
    <s v="EventMesh"/>
    <x v="1"/>
    <s v="eventmesh"/>
    <s v="Incubator"/>
    <s v="2021-02-18"/>
    <m/>
    <s v="https://github.com/apache/EventMesh"/>
    <m/>
    <s v="{&quot;Java&quot;: 1410069, &quot;Shell&quot;: 63166, &quot;Dockerfile&quot;: 2220}"/>
    <x v="0"/>
    <s v="Java"/>
    <m/>
    <m/>
    <s v="fpapon"/>
    <s v="Francois Papon"/>
    <s v="junping_du"/>
    <s v="Junping Du"/>
    <s v="jbonofre"/>
    <s v="Jean-Baptiste Onofré"/>
    <s v="1"/>
    <s v="vongosling"/>
    <s v="Von Gosling"/>
    <s v="jmclean"/>
    <s v="Justin Mclean"/>
    <m/>
    <m/>
    <m/>
    <m/>
    <m/>
    <s v="vongosling"/>
    <s v="Von Gosling"/>
    <m/>
    <m/>
    <m/>
    <m/>
    <m/>
    <m/>
    <m/>
    <m/>
    <m/>
    <m/>
    <s v="March,April,May"/>
    <m/>
    <m/>
    <m/>
    <m/>
    <m/>
    <m/>
    <m/>
  </r>
  <r>
    <s v="A data processing and management solution for Hadoop designed for data motion, coordination of data pipelines, lifecycle management, and data discovery."/>
    <s v="Falcon"/>
    <x v="0"/>
    <s v="falcon"/>
    <s v="Incubator"/>
    <s v="2013-03-27"/>
    <s v="2014-12-17"/>
    <s v="https://github.com/apache/Falcon"/>
    <m/>
    <s v="{&quot;Java&quot;: 7588402, &quot;JavaScript&quot;: 745526, &quot;HTML&quot;: 224589, &quot;CSS&quot;: 120650, &quot;Shell&quot;: 29798, &quot;Python&quot;: 20153, &quot;Perl&quot;: 19690, &quot;XSLT&quot;: 16792, &quot;PigLatin&quot;: 4826}"/>
    <x v="0"/>
    <s v="Java"/>
    <m/>
    <s v="true"/>
    <s v="gates"/>
    <s v="Alan Gates"/>
    <s v="cdouglas"/>
    <s v="Chris Douglas"/>
    <s v="ddas"/>
    <s v="Devaraj Das"/>
    <m/>
    <s v="acmurthy"/>
    <s v="Arun Murthy"/>
    <s v="omalley"/>
    <s v="Owen O'Malley"/>
    <m/>
    <m/>
    <m/>
    <m/>
    <m/>
    <m/>
    <m/>
    <m/>
    <m/>
    <m/>
    <m/>
    <m/>
    <m/>
    <m/>
    <m/>
    <m/>
    <m/>
    <m/>
    <m/>
    <m/>
    <m/>
    <m/>
    <m/>
    <m/>
    <m/>
  </r>
  <r>
    <s v="Implementation of the OSGi R4 specification. (Formerly known as Oscar)"/>
    <s v="Felix"/>
    <x v="0"/>
    <s v="felix"/>
    <s v="Incubator"/>
    <s v="2005-07-19"/>
    <s v="2007-04-01"/>
    <s v="https://github.com/apache/Felix"/>
    <m/>
    <s v="{}"/>
    <x v="2"/>
    <s v="Markdown"/>
    <m/>
    <s v="true"/>
    <s v="akarasulu"/>
    <s v="Alex Karasulu"/>
    <m/>
    <m/>
    <m/>
    <m/>
    <m/>
    <m/>
    <m/>
    <m/>
    <m/>
    <m/>
    <m/>
    <m/>
    <m/>
    <m/>
    <m/>
    <m/>
    <m/>
    <m/>
    <m/>
    <m/>
    <m/>
    <m/>
    <m/>
    <m/>
    <m/>
    <m/>
    <m/>
    <m/>
    <m/>
    <m/>
    <m/>
    <m/>
    <m/>
    <m/>
  </r>
  <r>
    <s v="Fineract is an open source system for core banking as a platform."/>
    <s v="Fineract"/>
    <x v="0"/>
    <s v="fineract"/>
    <s v="Incubator"/>
    <s v="2015-12-15"/>
    <s v="2017-04-19"/>
    <s v="https://github.com/apache/Fineract"/>
    <m/>
    <s v="{&quot;Java&quot;: 21081124, &quot;HTML&quot;: 1693332, &quot;CSS&quot;: 14574, &quot;Mustache&quot;: 4158, &quot;Shell&quot;: 3252, &quot;Perl&quot;: 3182, &quot;Dockerfile&quot;: 1853}"/>
    <x v="0"/>
    <s v="Java"/>
    <m/>
    <s v="true"/>
    <s v="rgardler"/>
    <s v="Ross Gardler"/>
    <s v="gstein"/>
    <s v="Greg Stein"/>
    <s v="rvs"/>
    <s v="Roman Shaposhnik"/>
    <m/>
    <s v="rgardler"/>
    <s v="Ross Gardler"/>
    <s v="jim"/>
    <s v="Jim Jagielski"/>
    <m/>
    <m/>
    <m/>
    <m/>
    <m/>
    <m/>
    <m/>
    <m/>
    <m/>
    <m/>
    <m/>
    <m/>
    <m/>
    <m/>
    <m/>
    <m/>
    <m/>
    <m/>
    <m/>
    <m/>
    <m/>
    <m/>
    <m/>
    <m/>
    <m/>
  </r>
  <r>
    <s v="Flagon is a software tool usability testing platform"/>
    <s v="Flagon"/>
    <x v="1"/>
    <s v="flagon"/>
    <s v="Incubator"/>
    <s v="2016-07-13"/>
    <m/>
    <s v="https://github.com/apache/incubator-Flagon"/>
    <m/>
    <s v="{&quot;HTML&quot;: 1517982, &quot;JavaScript&quot;: 927188, &quot;Less&quot;: 594198, &quot;Shell&quot;: 24671, &quot;Dockerfile&quot;: 23451, &quot;CSS&quot;: 7976, &quot;SCSS&quot;: 5331, &quot;Ruby&quot;: 1390}"/>
    <x v="6"/>
    <s v="JavaScript"/>
    <m/>
    <m/>
    <s v="lewismc"/>
    <s v="Lewis John McGibbney"/>
    <s v="dmeikle"/>
    <s v="David Meikle"/>
    <s v="tallison"/>
    <s v="Tim Allison"/>
    <s v="1"/>
    <s v="lewismc"/>
    <s v="Lewis John McGibbney"/>
    <s v="kamaci"/>
    <s v="Furkan Kamaci"/>
    <m/>
    <m/>
    <m/>
    <s v="senssoft"/>
    <m/>
    <m/>
    <m/>
    <m/>
    <m/>
    <m/>
    <m/>
    <m/>
    <m/>
    <m/>
    <m/>
    <m/>
    <m/>
    <m/>
    <m/>
    <s v="senssoft"/>
    <s v="2019-03-29"/>
    <s v="Senssoft is now Flagon"/>
    <m/>
    <m/>
    <m/>
  </r>
  <r>
    <s v="Application framework for building Flash-based applications."/>
    <s v="Flex"/>
    <x v="0"/>
    <s v="flex"/>
    <s v="Incubator"/>
    <s v="2011-12-30"/>
    <s v="2012-12-19"/>
    <m/>
    <s v="https://svn.apache.org/repos/asf/flex"/>
    <m/>
    <x v="2"/>
    <m/>
    <m/>
    <s v="true"/>
    <s v="bdelacretaz"/>
    <s v="Bertrand Delacretaz"/>
    <s v="greddin"/>
    <s v="Greg Reddin"/>
    <s v="akpetteroe"/>
    <s v="Anne Kathrine Petteroe"/>
    <m/>
    <s v="bdelacretaz"/>
    <s v="Bertrand Delacrétaz"/>
    <s v="wave"/>
    <s v="Dave Fisher"/>
    <m/>
    <m/>
    <m/>
    <m/>
    <m/>
    <m/>
    <m/>
    <m/>
    <m/>
    <m/>
    <m/>
    <m/>
    <m/>
    <m/>
    <m/>
    <m/>
    <m/>
    <m/>
    <m/>
    <m/>
    <m/>
    <m/>
    <m/>
    <m/>
    <m/>
  </r>
  <r>
    <s v="Flink is an open source system for expressive, declarative, fast, and efficient data analysis. Stratosphere combines the scalability and programming flexibility of distributed MapReduce-like platforms with the efficiency, out-of-core execution, and query optimization capabilities found in parallel databases.  Flink was originally known as Stratosphere when it entered the Incubator."/>
    <s v="Flink"/>
    <x v="0"/>
    <s v="flink"/>
    <s v="Incubator"/>
    <s v="2014-04-14"/>
    <s v="2014-12-17"/>
    <s v="https://github.com/apache/Flink"/>
    <m/>
    <s v="{&quot;Java&quot;: 82883038, &quot;Scala&quot;: 10558621, &quot;Python&quot;: 2371749, &quot;Shell&quot;: 539644, &quot;TypeScript&quot;: 288463, &quot;GAP&quot;: 139514, &quot;HTML&quot;: 135607, &quot;Clojure&quot;: 93554, &quot;FreeMarker&quot;: 86639, &quot;HiveQL&quot;: 75580, &quot;Less&quot;: 65918, &quot;q&quot;: 7406, &quot;Dockerfile&quot;: 6926, &quot;Makefile&quot;: 5134, &quot;Batchfile&quot;: 1863, &quot;JavaScript&quot;: 1829, &quot;C&quot;: 847}"/>
    <x v="0"/>
    <s v="Java"/>
    <m/>
    <s v="true"/>
    <s v="srowen"/>
    <s v="Sean Owen"/>
    <s v="tdunning"/>
    <s v="Ted Dunning"/>
    <s v="omalley"/>
    <s v="Owen O'Malley"/>
    <m/>
    <s v="gates"/>
    <s v="Alan Gates"/>
    <s v="hsaputra"/>
    <s v="Henry Saputra"/>
    <m/>
    <m/>
    <m/>
    <s v="stratosphere"/>
    <m/>
    <s v="hashutosh"/>
    <s v="Ashutosh Chauhan"/>
    <m/>
    <m/>
    <m/>
    <m/>
    <m/>
    <m/>
    <m/>
    <m/>
    <m/>
    <m/>
    <m/>
    <m/>
    <m/>
    <m/>
    <m/>
    <m/>
    <m/>
    <m/>
  </r>
  <r>
    <s v="Flume is a distributed, reliable, and available system for efficiently collecting, aggregating, and moving large amounts of log data from many different sources to a centralized data store."/>
    <s v="Flume"/>
    <x v="0"/>
    <s v="flume"/>
    <s v="Incubator"/>
    <s v="2011-06-13"/>
    <s v="2012-06-20"/>
    <s v="https://github.com/apache/Flume"/>
    <m/>
    <s v="{&quot;Java&quot;: 4897756, &quot;Rich Text Format&quot;: 65517, &quot;Shell&quot;: 23808, &quot;PowerShell&quot;: 16467, &quot;Python&quot;: 14046, &quot;Thrift&quot;: 4019, &quot;Batchfile&quot;: 936, &quot;HTML&quot;: 865}"/>
    <x v="0"/>
    <s v="Java"/>
    <m/>
    <s v="true"/>
    <s v="niall"/>
    <s v="Nigel Daley"/>
    <s v="rgoers"/>
    <s v="Ralph Goers"/>
    <s v="phunt"/>
    <s v="Patrick Hunt"/>
    <m/>
    <m/>
    <m/>
    <s v="tomwhite"/>
    <s v="Tom White"/>
    <m/>
    <m/>
    <m/>
    <m/>
    <m/>
    <m/>
    <m/>
    <m/>
    <m/>
    <m/>
    <m/>
    <m/>
    <m/>
    <m/>
    <m/>
    <m/>
    <m/>
    <m/>
    <m/>
    <m/>
    <m/>
    <m/>
    <m/>
    <m/>
    <m/>
  </r>
  <r>
    <s v="Fluo is a distributed system for incrementally processing large data sets stored in Accumulo."/>
    <s v="Fluo"/>
    <x v="0"/>
    <s v="fluo"/>
    <s v="Incubator"/>
    <s v="2016-05-17"/>
    <s v="2017-07-19"/>
    <s v="https://github.com/apache/Fluo"/>
    <m/>
    <s v="{&quot;Java&quot;: 1426994, &quot;Shell&quot;: 37189, &quot;Thrift&quot;: 990}"/>
    <x v="0"/>
    <s v="Java"/>
    <m/>
    <m/>
    <s v="billie"/>
    <s v="Billie Rinaldi"/>
    <s v="drew"/>
    <s v="Drew Farris"/>
    <s v="elserj"/>
    <s v="Josh Elser"/>
    <m/>
    <s v="billie"/>
    <s v="Billie Rinaldi"/>
    <m/>
    <m/>
    <m/>
    <m/>
    <m/>
    <m/>
    <m/>
    <m/>
    <m/>
    <m/>
    <m/>
    <m/>
    <m/>
    <m/>
    <m/>
    <m/>
    <m/>
    <m/>
    <m/>
    <m/>
    <m/>
    <m/>
    <m/>
    <m/>
    <m/>
    <m/>
    <m/>
  </r>
  <r>
    <s v="FreeMarker is a template engine, i.e. a generic tool to generate text output based on templates. FreeMarker is implemented in Java as a class library for programmers."/>
    <s v="FreeMarker"/>
    <x v="0"/>
    <s v="freemarker"/>
    <s v="Incubator"/>
    <s v="2015-07-01"/>
    <s v="2018-03-21"/>
    <s v="https://github.com/apache/FreeMarker"/>
    <m/>
    <s v="{&quot;Java&quot;: 5601407, &quot;FreeMarker&quot;: 389351, &quot;HTML&quot;: 20859}"/>
    <x v="0"/>
    <s v="Java"/>
    <m/>
    <s v="true"/>
    <s v="jacopoc"/>
    <s v="Jacopo Cappellato"/>
    <s v="rgoers"/>
    <s v="Ralph Goers"/>
    <s v="wikier"/>
    <s v="Sergio Fernández"/>
    <m/>
    <s v="jacopoc"/>
    <s v="Jacopo Cappellato"/>
    <m/>
    <m/>
    <m/>
    <m/>
    <m/>
    <m/>
    <m/>
    <m/>
    <m/>
    <m/>
    <m/>
    <m/>
    <m/>
    <m/>
    <m/>
    <m/>
    <m/>
    <m/>
    <m/>
    <m/>
    <m/>
    <m/>
    <m/>
    <m/>
    <m/>
    <m/>
    <m/>
  </r>
  <r>
    <s v="A complete FTP Server based on Mina I/O system."/>
    <s v="FtpServer"/>
    <x v="0"/>
    <s v="ftpserver"/>
    <s v="Incubator"/>
    <s v="2003-03-29"/>
    <s v="2007-12-18"/>
    <s v="https://github.com/apache/FtpServer"/>
    <m/>
    <s v="{&quot;Java&quot;: 1282143, &quot;HTML&quot;: 8822, &quot;Batchfile&quot;: 8322, &quot;Shell&quot;: 3165}"/>
    <x v="0"/>
    <s v="Java"/>
    <m/>
    <m/>
    <s v="hammant"/>
    <s v="Paul Hammant"/>
    <s v="nicolaken"/>
    <s v="Nicola Ken Barozzi"/>
    <s v="niclas"/>
    <s v="Niclas Hedhman"/>
    <m/>
    <m/>
    <m/>
    <m/>
    <m/>
    <m/>
    <s v="http://mina.apache.org/ftpserver/"/>
    <m/>
    <m/>
    <m/>
    <m/>
    <m/>
    <m/>
    <m/>
    <m/>
    <m/>
    <m/>
    <m/>
    <m/>
    <m/>
    <m/>
    <m/>
    <m/>
    <m/>
    <m/>
    <m/>
    <m/>
    <m/>
    <m/>
    <m/>
  </r>
  <r>
    <s v="Gearpump is a reactive real-time streaming engine based on the micro-service Actor model."/>
    <s v="Gearpump"/>
    <x v="2"/>
    <s v="gearpump"/>
    <s v="Incubator"/>
    <s v="2016-03-08"/>
    <s v="2018-09-19"/>
    <s v="https://github.com/apache/incubator-retired-Gearpump"/>
    <m/>
    <s v="{&quot;Scala&quot;: 1752501, &quot;JavaScript&quot;: 201315, &quot;Java&quot;: 184587, &quot;HTML&quot;: 75506, &quot;Shell&quot;: 30874, &quot;Python&quot;: 14550, &quot;Dockerfile&quot;: 7205, &quot;CSS&quot;: 3375}"/>
    <x v="12"/>
    <s v="Scala"/>
    <m/>
    <m/>
    <s v="xuefu"/>
    <s v="Xuefu Zhang"/>
    <m/>
    <m/>
    <m/>
    <m/>
    <m/>
    <s v="apurtell"/>
    <s v="Andrew Purtell"/>
    <m/>
    <m/>
    <m/>
    <m/>
    <m/>
    <m/>
    <s v="Retired"/>
    <m/>
    <m/>
    <m/>
    <m/>
    <m/>
    <m/>
    <m/>
    <m/>
    <m/>
    <m/>
    <m/>
    <m/>
    <m/>
    <m/>
    <m/>
    <m/>
    <m/>
    <m/>
    <m/>
    <m/>
  </r>
  <r>
    <s v="J2EE Container"/>
    <s v="Geronimo"/>
    <x v="0"/>
    <s v="geronimo"/>
    <s v="Board"/>
    <s v="2003-08-06"/>
    <s v="2004-05-26"/>
    <s v="https://github.com/apache/Geronimo"/>
    <m/>
    <s v="{&quot;Java&quot;: 8975734, &quot;HTML&quot;: 838469, &quot;CSS&quot;: 47972, &quot;Shell&quot;: 32814, &quot;Batchfile&quot;: 29627, &quot;XSLT&quot;: 4468, &quot;JavaScript&quot;: 906}"/>
    <x v="0"/>
    <s v="Java"/>
    <m/>
    <s v="true"/>
    <s v="geirm"/>
    <s v="Geir Magnusson Jr."/>
    <s v="jstrachan"/>
    <s v="James Strachan"/>
    <s v="jim"/>
    <s v="Jim Jagielski"/>
    <m/>
    <m/>
    <m/>
    <m/>
    <m/>
    <m/>
    <m/>
    <m/>
    <m/>
    <m/>
    <m/>
    <m/>
    <m/>
    <m/>
    <m/>
    <m/>
    <m/>
    <m/>
    <m/>
    <m/>
    <m/>
    <m/>
    <m/>
    <m/>
    <m/>
    <m/>
    <m/>
    <m/>
    <m/>
    <m/>
  </r>
  <r>
    <s v="Giraph is a large-scale, fault-tolerant, Bulk Synchronous Parallel (BSP)-based graph processing framework."/>
    <s v="Giraph"/>
    <x v="0"/>
    <s v="giraph"/>
    <s v="Incubator"/>
    <s v="2011-08-01"/>
    <s v="2012-05-16"/>
    <s v="https://github.com/apache/Giraph"/>
    <m/>
    <s v="{&quot;Java&quot;: 6196888, &quot;JavaScript&quot;: 113085, &quot;Shell&quot;: 52603, &quot;HTML&quot;: 13020, &quot;CSS&quot;: 11661, &quot;Ruby&quot;: 1973, &quot;Python&quot;: 1706}"/>
    <x v="0"/>
    <s v="Java"/>
    <m/>
    <s v="true"/>
    <s v="omalley"/>
    <s v="Owen O'Malley"/>
    <s v="mattmann"/>
    <s v="Chris Mattmann"/>
    <s v="gates"/>
    <s v="Alan Gates"/>
    <m/>
    <m/>
    <m/>
    <m/>
    <m/>
    <m/>
    <m/>
    <m/>
    <m/>
    <m/>
    <m/>
    <m/>
    <m/>
    <m/>
    <m/>
    <m/>
    <m/>
    <m/>
    <m/>
    <m/>
    <m/>
    <m/>
    <m/>
    <m/>
    <m/>
    <m/>
    <m/>
    <m/>
    <m/>
    <m/>
  </r>
  <r>
    <s v="Gora is an ORM framework for column stores such as Apache HBase and Apache Cassandra with a specific focus on Hadoop."/>
    <s v="Gora"/>
    <x v="0"/>
    <s v="gora"/>
    <s v="Incubator"/>
    <s v="2010-09-26"/>
    <s v="2012-01-15"/>
    <s v="https://github.com/apache/Gora"/>
    <m/>
    <s v="{&quot;Java&quot;: 2842184, &quot;Shell&quot;: 13153, &quot;Groovy&quot;: 5192, &quot;HTML&quot;: 3059, &quot;PigLatin&quot;: 1035}"/>
    <x v="0"/>
    <s v="Java"/>
    <m/>
    <s v="true"/>
    <s v="mattmann"/>
    <s v="Chris Mattmann"/>
    <s v="ab"/>
    <s v="Andrzej Bialecki"/>
    <s v="tomwhite"/>
    <s v="Tom White"/>
    <m/>
    <m/>
    <m/>
    <m/>
    <m/>
    <m/>
    <m/>
    <m/>
    <m/>
    <m/>
    <m/>
    <m/>
    <m/>
    <m/>
    <m/>
    <m/>
    <m/>
    <m/>
    <m/>
    <m/>
    <m/>
    <m/>
    <m/>
    <m/>
    <m/>
    <m/>
    <m/>
    <m/>
    <m/>
    <m/>
  </r>
  <r>
    <s v="Gossip is an implementation of the Gossip Protocol."/>
    <s v="Gossip"/>
    <x v="2"/>
    <s v="gossip"/>
    <s v="Incubator"/>
    <s v="2016-04-28"/>
    <s v="2018-08-21"/>
    <s v="https://github.com/apache/incubator-retired-Gossip"/>
    <m/>
    <s v="{&quot;Java&quot;: 442500}"/>
    <x v="0"/>
    <s v="Java"/>
    <m/>
    <m/>
    <s v="ptgoetz"/>
    <s v="P. Taylor Goetz"/>
    <s v="elserj"/>
    <s v="Josh Elser"/>
    <s v="drew"/>
    <s v="Drew Farris"/>
    <m/>
    <s v="ptgoetz"/>
    <s v="P. Taylor Goetz"/>
    <m/>
    <m/>
    <m/>
    <m/>
    <m/>
    <m/>
    <s v="Retired"/>
    <m/>
    <m/>
    <m/>
    <m/>
    <m/>
    <m/>
    <m/>
    <m/>
    <m/>
    <m/>
    <m/>
    <m/>
    <m/>
    <m/>
    <m/>
    <m/>
    <m/>
    <m/>
    <m/>
    <m/>
  </r>
  <r>
    <s v="Portal oriented Content Management System (Formerly known as JCMS)"/>
    <s v="Graffito"/>
    <x v="2"/>
    <s v="graffito"/>
    <s v="Portals"/>
    <s v="2004-09-20"/>
    <s v="2007-07-11"/>
    <m/>
    <s v="https://svn.apache.org/repos/asf/incubator/graffito"/>
    <m/>
    <x v="2"/>
    <m/>
    <m/>
    <m/>
    <s v="raphael"/>
    <s v="Raphael Luta"/>
    <m/>
    <m/>
    <m/>
    <m/>
    <m/>
    <m/>
    <m/>
    <m/>
    <m/>
    <m/>
    <m/>
    <m/>
    <m/>
    <m/>
    <m/>
    <m/>
    <m/>
    <m/>
    <m/>
    <m/>
    <m/>
    <m/>
    <m/>
    <m/>
    <m/>
    <m/>
    <m/>
    <m/>
    <m/>
    <m/>
    <m/>
    <m/>
    <m/>
    <m/>
  </r>
  <r>
    <s v="Griffin is a open source Data Quality solution for distributed data systems at any scale in both streaming or batch data context"/>
    <s v="Griffin"/>
    <x v="0"/>
    <s v="griffin"/>
    <s v="Incubator"/>
    <s v="2016-12-05"/>
    <s v="2018-11-21"/>
    <s v="https://github.com/apache/Griffin"/>
    <m/>
    <s v="{&quot;Java&quot;: 559579, &quot;Scala&quot;: 493535, &quot;TypeScript&quot;: 228383, &quot;HTML&quot;: 191474, &quot;CSS&quot;: 82240, &quot;Python&quot;: 17976, &quot;JavaScript&quot;: 10014, &quot;Shell&quot;: 8593}"/>
    <x v="0"/>
    <s v="Java"/>
    <m/>
    <s v="true"/>
    <s v="kaspersor"/>
    <s v="Kasper Sørensen"/>
    <s v="lresende"/>
    <s v="Luciano Resende"/>
    <s v="hsaputra"/>
    <s v="Henry Saputra"/>
    <m/>
    <s v="hsaputra"/>
    <s v="Henry Saputra"/>
    <m/>
    <m/>
    <m/>
    <m/>
    <m/>
    <m/>
    <m/>
    <m/>
    <m/>
    <m/>
    <m/>
    <m/>
    <m/>
    <m/>
    <m/>
    <m/>
    <m/>
    <m/>
    <m/>
    <m/>
    <m/>
    <m/>
    <m/>
    <m/>
    <m/>
    <m/>
    <m/>
  </r>
  <r>
    <s v="Guacamole is an enterprise-grade, protocol-agnostic, remote desktop gateway. Combined with cloud hosting, Guacamole provides an excellent alternative to traditional desktops. Guacamole aims to make cloud-hosted desktop access preferable to traditional, local access."/>
    <s v="Guacamole"/>
    <x v="0"/>
    <s v="guacamole"/>
    <s v="Incubator"/>
    <s v="2016-02-10"/>
    <s v="2017-11-15"/>
    <s v="https://github.com/apache/incubator-Guacamole"/>
    <m/>
    <s v="{}"/>
    <x v="2"/>
    <m/>
    <m/>
    <s v="true"/>
    <s v="jbonofre"/>
    <s v="Jean-Baptiste Onofré"/>
    <s v="humbedooh"/>
    <s v="Daniel Gruno"/>
    <s v="jim"/>
    <s v="Jim Jagielski"/>
    <m/>
    <s v="jbonofre"/>
    <s v="Jean-Baptiste Onofré"/>
    <s v="gtrasuk"/>
    <s v="Greg Trasuk"/>
    <m/>
    <m/>
    <m/>
    <m/>
    <m/>
    <m/>
    <m/>
    <m/>
    <m/>
    <m/>
    <m/>
    <m/>
    <m/>
    <m/>
    <m/>
    <m/>
    <m/>
    <m/>
    <m/>
    <m/>
    <m/>
    <m/>
    <m/>
    <m/>
    <m/>
  </r>
  <r>
    <s v="Geode is a data management platform that provides real-time, consistent access to data-intensive applications throughout widely distributed cloud architectures."/>
    <s v="Geode"/>
    <x v="0"/>
    <s v="geode"/>
    <s v="Incubator"/>
    <s v="2015-04-27"/>
    <s v="2016-11-16"/>
    <s v="https://github.com/apache/Geode"/>
    <m/>
    <s v="{&quot;Java&quot;: 33845824, &quot;HTML&quot;: 3937488, &quot;JavaScript&quot;: 1781750, &quot;Shell&quot;: 260772, &quot;CSS&quot;: 104031, &quot;Go&quot;: 40709, &quot;Groovy&quot;: 39650, &quot;Python&quot;: 29764, &quot;Dockerfile&quot;: 18719, &quot;SCSS&quot;: 2677, &quot;Ruby&quot;: 1801}"/>
    <x v="0"/>
    <s v="Java"/>
    <m/>
    <s v="true"/>
    <s v="cos"/>
    <s v="Konstantin Boudnik"/>
    <s v="chipchilders"/>
    <s v="Chip Childers"/>
    <s v="jerenkrantz"/>
    <s v="Justin Erenkrantz"/>
    <m/>
    <s v="rvs"/>
    <s v="Roman Shaposhnik"/>
    <s v="jani"/>
    <s v="Jan Iversen"/>
    <m/>
    <m/>
    <m/>
    <m/>
    <m/>
    <s v="mattmann"/>
    <s v="Chris Mattmann"/>
    <s v="wrowe"/>
    <s v="William A. Rowe Jr."/>
    <s v="rvs"/>
    <s v="Roman Shaposhnik"/>
    <m/>
    <m/>
    <m/>
    <m/>
    <m/>
    <m/>
    <m/>
    <m/>
    <m/>
    <m/>
    <m/>
    <m/>
    <m/>
    <m/>
  </r>
  <r>
    <s v="Gobblin is a distributed data integration framework that simplifies common aspects of big data integration such as data ingestion, replication, organization and lifecycle management for both streaming and batch data ecosystems."/>
    <s v="Gobblin"/>
    <x v="0"/>
    <s v="gobblin"/>
    <s v="Incubator"/>
    <s v="2017-02-23"/>
    <s v="2021-01-20"/>
    <s v="https://github.com/apache/Gobblin"/>
    <m/>
    <s v="{&quot;Java&quot;: 16089448, &quot;Shell&quot;: 110303, &quot;Python&quot;: 51284, &quot;JavaScript&quot;: 42618, &quot;CSS&quot;: 14641, &quot;HTML&quot;: 13792, &quot;XSLT&quot;: 7116, &quot;Groovy&quot;: 2273, &quot;Dockerfile&quot;: 1594, &quot;Roff&quot;: 202}"/>
    <x v="0"/>
    <s v="Java"/>
    <m/>
    <s v="true"/>
    <s v="jbonofre"/>
    <s v="Jean-Baptiste Onofré"/>
    <s v="olamy"/>
    <s v="Olivier Lamy"/>
    <s v="omalley"/>
    <s v="Owen O'Malley"/>
    <m/>
    <s v="olamy"/>
    <s v="Olivier Lamy"/>
    <m/>
    <m/>
    <m/>
    <m/>
    <m/>
    <m/>
    <m/>
    <m/>
    <m/>
    <m/>
    <m/>
    <m/>
    <m/>
    <m/>
    <m/>
    <m/>
    <m/>
    <m/>
    <m/>
    <m/>
    <m/>
    <m/>
    <m/>
    <m/>
    <m/>
    <m/>
    <m/>
  </r>
  <r>
    <s v="Groovy is an object-oriented programming language for the Java platform. It is a language with features similar to those of Python, Ruby, Java, Perl, and Smalltalk."/>
    <s v="Groovy"/>
    <x v="0"/>
    <s v="groovy"/>
    <s v="Incubator"/>
    <s v="2015-03-17"/>
    <s v="2015-11-18"/>
    <s v="https://github.com/apache/Groovy"/>
    <m/>
    <s v="{&quot;Java&quot;: 13061662, &quot;Groovy&quot;: 10295760, &quot;HTML&quot;: 82850, &quot;CSS&quot;: 79976, &quot;Shell&quot;: 58117, &quot;ANTLR&quot;: 57883, &quot;Batchfile&quot;: 23453, &quot;Smarty&quot;: 7825, &quot;JavaScript&quot;: 1191}"/>
    <x v="0"/>
    <s v="Groovy"/>
    <m/>
    <s v="true"/>
    <s v="abayer"/>
    <s v="Andrew Bayer"/>
    <s v="cos"/>
    <s v="Konstantin Boudnik"/>
    <s v="bdelacretaz"/>
    <s v="Bertrand Delacretaz"/>
    <m/>
    <s v="rvs"/>
    <s v="Roman Shaposhnik"/>
    <s v="jim"/>
    <s v="Jim Jagielski"/>
    <m/>
    <m/>
    <m/>
    <m/>
    <m/>
    <s v="elecharny"/>
    <s v="Emmanuel Lecharny"/>
    <s v="rvs"/>
    <s v="Roman Shaposhnik"/>
    <m/>
    <m/>
    <m/>
    <m/>
    <m/>
    <m/>
    <m/>
    <m/>
    <m/>
    <m/>
    <m/>
    <m/>
    <m/>
    <m/>
    <m/>
    <m/>
  </r>
  <r>
    <s v="Hama is a distributed computing framework based on BSP (Bulk Synchronous Parallel) computing techniques for massive scientific computations, e.g., matrix, graph and network algorithms."/>
    <s v="Hama"/>
    <x v="0"/>
    <s v="hama"/>
    <s v="Incubator"/>
    <s v="2008-05-20"/>
    <s v="2012-05-16"/>
    <s v="https://github.com/apache/Hama"/>
    <m/>
    <s v="{&quot;Java&quot;: 2287468, &quot;C++&quot;: 115924, &quot;HTML&quot;: 27290, &quot;Shell&quot;: 23798, &quot;Python&quot;: 18737, &quot;CMake&quot;: 7951, &quot;CSS&quot;: 7084, &quot;Dockerfile&quot;: 1754}"/>
    <x v="0"/>
    <s v="Java"/>
    <m/>
    <s v="true"/>
    <s v="ianh"/>
    <s v="Ian Holsman"/>
    <s v="jeastman"/>
    <s v="Jeff Eastman"/>
    <s v="tommaso"/>
    <s v="Tommaso Teofili"/>
    <m/>
    <m/>
    <m/>
    <s v="stevel"/>
    <s v="Steve Loughran"/>
    <m/>
    <m/>
    <m/>
    <m/>
    <m/>
    <m/>
    <m/>
    <m/>
    <m/>
    <m/>
    <m/>
    <m/>
    <m/>
    <m/>
    <m/>
    <m/>
    <m/>
    <m/>
    <m/>
    <m/>
    <m/>
    <m/>
    <m/>
    <m/>
    <m/>
  </r>
  <r>
    <s v="Compatible implementation of J2SE"/>
    <s v="Harmony"/>
    <x v="0"/>
    <s v="harmony"/>
    <s v="Incubator"/>
    <s v="2005-05-18"/>
    <s v="2006-10-29"/>
    <s v="https://github.com/apache/Harmony"/>
    <m/>
    <s v="{&quot;Java&quot;: 72284206, &quot;C++&quot;: 14669009, &quot;C&quot;: 11285422, &quot;HTML&quot;: 432973, &quot;Makefile&quot;: 175157, &quot;GAP&quot;: 115047, &quot;Assembly&quot;: 75478, &quot;Jasmin&quot;: 63115, &quot;Objective-J&quot;: 39408, &quot;CSS&quot;: 35155, &quot;Shell&quot;: 21712, &quot;Objective-C&quot;: 11736, &quot;Perl&quot;: 123}"/>
    <x v="0"/>
    <s v="Java"/>
    <m/>
    <s v="true"/>
    <s v="geirm"/>
    <s v="Geir Magnusson Jr"/>
    <s v="noel"/>
    <s v="Noel Bergman"/>
    <s v="ben"/>
    <s v="Ben Laurie"/>
    <m/>
    <m/>
    <m/>
    <s v="stefano"/>
    <s v="Stefano Mazzocchi"/>
    <m/>
    <m/>
    <m/>
    <m/>
    <m/>
    <s v="rubys"/>
    <s v="Sam Ruby"/>
    <s v="leosimons"/>
    <s v="Leo Simons"/>
    <s v="dims"/>
    <s v="Davanum Srinivas"/>
    <m/>
    <m/>
    <m/>
    <m/>
    <m/>
    <m/>
    <m/>
    <m/>
    <m/>
    <m/>
    <m/>
    <m/>
    <m/>
    <m/>
  </r>
  <r>
    <s v="HAWQ is an advanced enterprise SQL on Hadoop analytic engine built around a robust and high-performance massively-parallel processing (MPP) SQL framework evolved from Pivotal Greenplum Database."/>
    <s v="HAWQ"/>
    <x v="0"/>
    <s v="hawq"/>
    <s v="Incubator"/>
    <s v="2015-09-04"/>
    <s v="2018-08-15"/>
    <s v="https://github.com/apache/HAWQ"/>
    <m/>
    <s v="{&quot;C&quot;: 34134445, &quot;C++&quot;: 7726421, &quot;Python&quot;: 4762870, &quot;Java&quot;: 2679070, &quot;PLpgSQL&quot;: 1142180, &quot;Perl&quot;: 941529, &quot;Makefile&quot;: 498045, &quot;Yacc&quot;: 442364, &quot;Shell&quot;: 437782, &quot;Smarty&quot;: 244244, &quot;CMake&quot;: 224299, &quot;HTML&quot;: 216730, &quot;Lex&quot;: 196336, &quot;M4&quot;: 82961, &quot;Thrift&quot;: 71012, &quot;Roff&quot;: 55234, &quot;Batchfile&quot;: 16630, &quot;Fortran&quot;: 14777, &quot;Dockerfile&quot;: 11800, &quot;CSS&quot;: 8990, &quot;XS&quot;: 8309, &quot;Assembly&quot;: 5196, &quot;sed&quot;: 1290, &quot;DTrace&quot;: 1154, &quot;GDB&quot;: 576, &quot;Csound Score&quot;: 179}"/>
    <x v="1"/>
    <s v="C"/>
    <m/>
    <s v="true"/>
    <s v="gates"/>
    <s v="Alan Gates"/>
    <s v="jerenkrantz"/>
    <s v="Justin Erenkrantz"/>
    <s v="thejas"/>
    <s v="Thejas Nair"/>
    <m/>
    <s v="rvs"/>
    <s v="Roman Shaposhnik"/>
    <s v="rvs"/>
    <s v="Roman Shaposhnik"/>
    <m/>
    <m/>
    <m/>
    <m/>
    <m/>
    <m/>
    <m/>
    <m/>
    <m/>
    <m/>
    <m/>
    <m/>
    <m/>
    <m/>
    <m/>
    <m/>
    <m/>
    <m/>
    <m/>
    <m/>
    <m/>
    <m/>
    <m/>
    <m/>
    <m/>
  </r>
  <r>
    <s v="HORN is a neuron-centric programming APIs and execution framework for large-scale deep learning, built on top of Apache Hama."/>
    <s v="HORN"/>
    <x v="2"/>
    <s v="horn"/>
    <s v="Incubator"/>
    <s v="2015-09-04"/>
    <s v="2017-07-13"/>
    <s v="https://github.com/apache/incubator-retired-HORN"/>
    <m/>
    <s v="{&quot;Java&quot;: 205688, &quot;Shell&quot;: 6719}"/>
    <x v="0"/>
    <s v="Java"/>
    <m/>
    <m/>
    <s v="lresende"/>
    <s v="Luciano Resende"/>
    <s v="edwardyoon"/>
    <s v="Edward J. Yoon"/>
    <m/>
    <m/>
    <m/>
    <s v="edwardyoon"/>
    <s v="Edward J. Yoon"/>
    <m/>
    <m/>
    <m/>
    <m/>
    <m/>
    <m/>
    <s v="Retired"/>
    <m/>
    <m/>
    <m/>
    <m/>
    <m/>
    <m/>
    <m/>
    <m/>
    <m/>
    <m/>
    <m/>
    <m/>
    <m/>
    <m/>
    <m/>
    <m/>
    <m/>
    <m/>
    <m/>
    <m/>
  </r>
  <r>
    <s v="HCatalog is a table and storage management service for data created using Apache Hadoop."/>
    <s v="HCatalog"/>
    <x v="0"/>
    <s v="hcatalog"/>
    <s v="Incubator"/>
    <s v="2011-03-14"/>
    <s v="2013-02-13"/>
    <s v="https://github.com/apache/HCatalog"/>
    <m/>
    <s v="{&quot;Java&quot;: 488430, &quot;Shell&quot;: 15792, &quot;HTML&quot;: 7002}"/>
    <x v="0"/>
    <s v="Java"/>
    <m/>
    <m/>
    <s v="gates"/>
    <s v="Alan Gates"/>
    <s v="akarasulu"/>
    <s v="Alex Karasulu"/>
    <s v="omalley"/>
    <s v="Owen O'Malley"/>
    <m/>
    <m/>
    <m/>
    <m/>
    <m/>
    <s v="Hive"/>
    <s v="http://hive.apache.org"/>
    <s v="HCatalog became part of the Hive project"/>
    <m/>
    <m/>
    <m/>
    <m/>
    <m/>
    <m/>
    <m/>
    <m/>
    <m/>
    <m/>
    <m/>
    <m/>
    <m/>
    <m/>
    <m/>
    <m/>
    <m/>
    <m/>
    <m/>
    <m/>
    <m/>
    <m/>
  </r>
  <r>
    <s v="Eclipse based tools for developing applications on the Hadoop platform"/>
    <s v="Hadoop Development Tools (HDT)"/>
    <x v="2"/>
    <s v="hdt"/>
    <s v="Incubator"/>
    <s v="2012-11-09"/>
    <s v="2014-12-02"/>
    <m/>
    <m/>
    <m/>
    <x v="2"/>
    <m/>
    <m/>
    <m/>
    <s v="smarru"/>
    <s v="Suresh Marru"/>
    <s v="mattmann"/>
    <s v="Chris Mattmann"/>
    <s v="rvs"/>
    <s v="Roman Shaposhnik"/>
    <m/>
    <m/>
    <m/>
    <m/>
    <m/>
    <m/>
    <m/>
    <m/>
    <m/>
    <s v="Retired at request of PPMC as the project failed to grow community."/>
    <m/>
    <m/>
    <m/>
    <m/>
    <m/>
    <m/>
    <m/>
    <m/>
    <m/>
    <m/>
    <m/>
    <m/>
    <m/>
    <m/>
    <m/>
    <m/>
    <m/>
    <m/>
    <m/>
    <m/>
  </r>
  <r>
    <s v="Apache Helix is a generic cluster management framework used to build distributed systems and provides automatic partition management, fault tolerance and elasticity."/>
    <s v="Helix"/>
    <x v="0"/>
    <s v="helix"/>
    <s v="Incubator"/>
    <s v="2012-10-14"/>
    <s v="2013-12-18"/>
    <s v="https://github.com/apache/Helix"/>
    <m/>
    <s v="{&quot;Java&quot;: 9972763, &quot;Python&quot;: 184926, &quot;TypeScript&quot;: 160157, &quot;Shell&quot;: 159173, &quot;HTML&quot;: 73954, &quot;SCSS&quot;: 8830, &quot;JavaScript&quot;: 2052, &quot;Pascal&quot;: 1940, &quot;NASL&quot;: 1275, &quot;PHP&quot;: 1247}"/>
    <x v="0"/>
    <s v="Java"/>
    <m/>
    <s v="true"/>
    <s v="phunt"/>
    <s v="Patrick Hunt"/>
    <s v="olamy"/>
    <s v="Olivier Lamy"/>
    <s v="mahadev"/>
    <s v="Mahadev Konar"/>
    <m/>
    <s v="phunt"/>
    <s v="Patrick Hunt"/>
    <s v="omalley"/>
    <s v="Owen O'Malley"/>
    <m/>
    <m/>
    <m/>
    <m/>
    <m/>
    <m/>
    <m/>
    <m/>
    <m/>
    <m/>
    <m/>
    <m/>
    <m/>
    <m/>
    <m/>
    <m/>
    <m/>
    <m/>
    <m/>
    <m/>
    <m/>
    <m/>
    <m/>
    <m/>
    <m/>
  </r>
  <r>
    <s v="Identity for the rest of us."/>
    <s v="Heraldry"/>
    <x v="2"/>
    <s v="heraldry"/>
    <s v="Incubator"/>
    <s v="2005-07-14"/>
    <s v="2007-06-09"/>
    <m/>
    <s v="https://svn.apache.org/repos/asf/incubator/heraldry"/>
    <m/>
    <x v="2"/>
    <m/>
    <m/>
    <m/>
    <s v="ben"/>
    <s v="Ben Laurie"/>
    <s v="pquerna"/>
    <s v="Paul Querna"/>
    <s v="twl"/>
    <s v="Ted Leung"/>
    <m/>
    <m/>
    <m/>
    <s v="farra"/>
    <s v="J. Aaron Farr"/>
    <s v="OpenID.net"/>
    <s v="http://openid.net/"/>
    <s v="Project retired. Some activity moved to OpenID.net"/>
    <m/>
    <m/>
    <s v="wrowe"/>
    <s v="William Rowe"/>
    <m/>
    <m/>
    <m/>
    <m/>
    <m/>
    <m/>
    <m/>
    <m/>
    <m/>
    <m/>
    <m/>
    <m/>
    <m/>
    <m/>
    <m/>
    <m/>
    <m/>
    <m/>
  </r>
  <r>
    <s v="A robust implementation of the OASIS WS-Notification (WSN) family of specifications"/>
    <s v="Hermes"/>
    <x v="0"/>
    <s v="hermes"/>
    <s v="Web Services"/>
    <s v="2004-11-08"/>
    <s v="2005-06-03"/>
    <m/>
    <m/>
    <m/>
    <x v="2"/>
    <m/>
    <m/>
    <m/>
    <s v="dims"/>
    <s v="Davanum Srinivas"/>
    <m/>
    <m/>
    <m/>
    <m/>
    <m/>
    <m/>
    <m/>
    <m/>
    <m/>
    <m/>
    <m/>
    <m/>
    <m/>
    <m/>
    <m/>
    <m/>
    <m/>
    <m/>
    <m/>
    <m/>
    <m/>
    <m/>
    <m/>
    <m/>
    <m/>
    <m/>
    <m/>
    <m/>
    <m/>
    <m/>
    <m/>
    <m/>
    <m/>
    <m/>
  </r>
  <r>
    <s v="A real-time, distributed, fault-tolerant stream processing engine."/>
    <s v="Heron"/>
    <x v="1"/>
    <s v="heron"/>
    <s v="Incubator"/>
    <s v="2017-06-23"/>
    <m/>
    <s v="https://github.com/apache/incubator-Heron"/>
    <m/>
    <s v="{&quot;Java&quot;: 5403683, &quot;C++&quot;: 1743631, &quot;Python&quot;: 1257627, &quot;JavaScript&quot;: 1179493, &quot;Starlark&quot;: 268171, &quot;Shell&quot;: 235874, &quot;Scala&quot;: 138900, &quot;CSS&quot;: 68730, &quot;HTML&quot;: 38974, &quot;M4&quot;: 18741, &quot;C&quot;: 15251, &quot;Perl&quot;: 9298, &quot;Dockerfile&quot;: 946, &quot;Mustache&quot;: 528, &quot;Makefile&quot;: 298}"/>
    <x v="0"/>
    <s v="Java"/>
    <m/>
    <m/>
    <s v="jfarrell"/>
    <s v="Jake Farrell"/>
    <s v="julien"/>
    <s v="Julien Le Dem"/>
    <s v="ptgoetz"/>
    <s v="P. Taylor Goetz"/>
    <s v="2"/>
    <s v="julien"/>
    <s v="Julien Le Dem"/>
    <s v="wave"/>
    <s v="Dave Fisher"/>
    <m/>
    <m/>
    <m/>
    <m/>
    <m/>
    <s v="wenming"/>
    <s v="Ming Wen"/>
    <s v="djkevincr"/>
    <s v="Kevin Ratnasekera"/>
    <m/>
    <m/>
    <m/>
    <m/>
    <m/>
    <m/>
    <m/>
    <m/>
    <m/>
    <m/>
    <m/>
    <m/>
    <m/>
    <m/>
    <m/>
    <m/>
  </r>
  <r>
    <s v="HISE"/>
    <s v="HISE"/>
    <x v="2"/>
    <s v="hise"/>
    <s v="ODE"/>
    <s v="2009-11-05"/>
    <s v="2012-02-11"/>
    <m/>
    <s v="https://svn.apache.org/repos/asf/incubator/hise"/>
    <m/>
    <x v="2"/>
    <m/>
    <m/>
    <m/>
    <s v="gdaniels"/>
    <s v="Glen Daniels"/>
    <s v="mriou"/>
    <s v="Matthieu Riou"/>
    <s v="pzf"/>
    <s v="Paul Fremantle"/>
    <m/>
    <m/>
    <m/>
    <m/>
    <m/>
    <m/>
    <m/>
    <m/>
    <m/>
    <s v="Retired due to inactivity."/>
    <m/>
    <m/>
    <m/>
    <m/>
    <m/>
    <m/>
    <m/>
    <m/>
    <m/>
    <m/>
    <m/>
    <m/>
    <m/>
    <m/>
    <m/>
    <m/>
    <m/>
    <m/>
    <m/>
    <m/>
  </r>
  <r>
    <s v="Hivemall is a library for machine learning implemented as Hive UDFs/UDAFs/UDTFs."/>
    <s v="Hivemall"/>
    <x v="1"/>
    <s v="hivemall"/>
    <s v="Incubator"/>
    <s v="2016-09-13"/>
    <m/>
    <s v="https://github.com/apache/incubator-Hivemall"/>
    <m/>
    <s v="{&quot;Java&quot;: 4188000, &quot;Shell&quot;: 27707, &quot;Python&quot;: 19904, &quot;Awk&quot;: 4254, &quot;Dockerfile&quot;: 3353, &quot;JavaScript&quot;: 1132}"/>
    <x v="0"/>
    <s v="Java"/>
    <m/>
    <m/>
    <s v="daijy"/>
    <s v="Daniel Dai"/>
    <s v="koji"/>
    <s v="Koji Sekiguchi"/>
    <m/>
    <m/>
    <s v="3"/>
    <s v="rvs"/>
    <s v="Roman Shaposhnik"/>
    <m/>
    <m/>
    <m/>
    <m/>
    <m/>
    <m/>
    <m/>
    <m/>
    <m/>
    <m/>
    <m/>
    <m/>
    <m/>
    <m/>
    <m/>
    <m/>
    <m/>
    <m/>
    <m/>
    <m/>
    <m/>
    <m/>
    <m/>
    <m/>
    <m/>
    <m/>
    <m/>
  </r>
  <r>
    <s v="Hop is short for the Hop Orchestration Platform. Written completely in Java it aims to provide a wide range of data orchestration tools, including a visual development environment, servers, metadata analysis, auditing services and so on. As a platform, Hop also wants to be a reusable library so that it can be easily reused by other software."/>
    <s v="Hop"/>
    <x v="1"/>
    <s v="hop"/>
    <s v="Incubator"/>
    <s v="2020-09-24"/>
    <m/>
    <s v="https://github.com/apache/Hop"/>
    <m/>
    <s v="{&quot;Java&quot;: 30702939, &quot;CSS&quot;: 113548, &quot;Shell&quot;: 43948, &quot;Batchfile&quot;: 27825, &quot;JavaScript&quot;: 11949, &quot;Dockerfile&quot;: 5189, &quot;HTML&quot;: 4438, &quot;Vim Snippet&quot;: 1898}"/>
    <x v="0"/>
    <s v="Java"/>
    <m/>
    <m/>
    <s v="magicaltrout"/>
    <s v="Tom Barber"/>
    <s v="jhyde"/>
    <s v="Julian Hyde"/>
    <s v="mxm"/>
    <s v="Maximilian Michels"/>
    <s v="3"/>
    <s v="mxm"/>
    <s v="Maximilian Michels"/>
    <s v="fpapon"/>
    <s v="Francois Papon"/>
    <m/>
    <m/>
    <m/>
    <m/>
    <m/>
    <s v="djkevincr"/>
    <s v="Kevin Ratnasekera"/>
    <m/>
    <m/>
    <m/>
    <m/>
    <m/>
    <m/>
    <m/>
    <m/>
    <m/>
    <m/>
    <m/>
    <m/>
    <m/>
    <m/>
    <m/>
    <m/>
    <m/>
    <m/>
  </r>
  <r>
    <s v="HTrace is a tracing framework intended for use with distributed systems written in java."/>
    <s v="HTrace"/>
    <x v="2"/>
    <s v="htrace"/>
    <s v="Incubator"/>
    <s v="2014-11-11"/>
    <s v="2018-04-11"/>
    <s v="https://github.com/apache/incubator-retired-HTrace"/>
    <m/>
    <s v="{&quot;Java&quot;: 463193, &quot;C&quot;: 380589, &quot;JavaScript&quot;: 307076, &quot;Go&quot;: 253960, &quot;HTML&quot;: 17913, &quot;C++&quot;: 13670, &quot;Shell&quot;: 13114, &quot;CMake&quot;: 8331, &quot;Thrift&quot;: 3207, &quot;CSS&quot;: 3184, &quot;Python&quot;: 2235}"/>
    <x v="0"/>
    <s v="Java"/>
    <m/>
    <m/>
    <s v="jfarrell"/>
    <s v="Jake Farrell"/>
    <s v="todd"/>
    <s v="Todd Lipcon"/>
    <s v="lewismc"/>
    <s v="Lewis John Mcgibbney"/>
    <m/>
    <s v="rvs"/>
    <s v="Roman Shaposhnik"/>
    <s v="billie"/>
    <s v="Billie Rinaldi"/>
    <m/>
    <m/>
    <m/>
    <m/>
    <s v="HTrace made several releases however energy gradually evaporated and a community retirement VOTE was held with the RESULT that HTrace be retired."/>
    <s v="stack"/>
    <s v="Michael Stack"/>
    <m/>
    <m/>
    <m/>
    <m/>
    <m/>
    <m/>
    <m/>
    <m/>
    <m/>
    <m/>
    <m/>
    <m/>
    <m/>
    <m/>
    <m/>
    <m/>
    <m/>
    <m/>
  </r>
  <r>
    <s v="CLI integration project for httpd server"/>
    <s v="httpd-CLI"/>
    <x v="0"/>
    <s v="httpd-cli"/>
    <s v="HTTP Server"/>
    <s v="2004-07-15"/>
    <s v="2004-12-16"/>
    <m/>
    <m/>
    <m/>
    <x v="2"/>
    <m/>
    <m/>
    <m/>
    <s v="wrowe"/>
    <s v="Will Rowe"/>
    <m/>
    <m/>
    <m/>
    <m/>
    <m/>
    <m/>
    <m/>
    <m/>
    <m/>
    <m/>
    <m/>
    <m/>
    <m/>
    <m/>
    <m/>
    <m/>
    <m/>
    <m/>
    <m/>
    <m/>
    <m/>
    <m/>
    <m/>
    <m/>
    <m/>
    <m/>
    <m/>
    <m/>
    <m/>
    <m/>
    <m/>
    <m/>
    <m/>
    <m/>
  </r>
  <r>
    <s v="Hudi provides atomic upserts and incremental data streams on Big Data"/>
    <s v="Hudi"/>
    <x v="0"/>
    <s v="hudi"/>
    <s v="Incubator"/>
    <s v="2019-01-17"/>
    <s v="2020-05-20"/>
    <s v="https://github.com/apache/Hudi"/>
    <m/>
    <s v="{&quot;Java&quot;: 8425641, &quot;Scala&quot;: 669030, &quot;Shell&quot;: 104771, &quot;ANTLR&quot;: 38027, &quot;Dockerfile&quot;: 18199, &quot;Mustache&quot;: 3826, &quot;JavaScript&quot;: 2928, &quot;Python&quot;: 1296}"/>
    <x v="0"/>
    <s v="Java"/>
    <m/>
    <s v="true"/>
    <s v="thw"/>
    <s v="Thomas Weise"/>
    <s v="lresende"/>
    <s v="Luciano Resende"/>
    <s v="kishoreg"/>
    <s v="Kishore Gopalakrishnan"/>
    <m/>
    <s v="julien"/>
    <s v="Julien Le Dem"/>
    <s v="smarthi"/>
    <s v="Suneel Marthi"/>
    <m/>
    <m/>
    <m/>
    <m/>
    <m/>
    <m/>
    <m/>
    <m/>
    <m/>
    <m/>
    <m/>
    <m/>
    <m/>
    <m/>
    <m/>
    <m/>
    <m/>
    <m/>
    <m/>
    <m/>
    <m/>
    <m/>
    <m/>
    <m/>
    <m/>
  </r>
  <r>
    <s v="The iBATIS Data Mapper framework makes it easier to use a database with Java or .NET applications. iBATIS couples objects with stored procedures or SQL statements using a XML descriptor."/>
    <s v="iBATIS"/>
    <x v="0"/>
    <s v="ibatis"/>
    <s v="Incubator"/>
    <s v="2004-08-16"/>
    <s v="2005-04-27"/>
    <m/>
    <s v="https://svn.apache.org/repos/asf/ibatis"/>
    <m/>
    <x v="2"/>
    <m/>
    <m/>
    <s v="true"/>
    <s v="husted"/>
    <s v="Ted Husted"/>
    <m/>
    <m/>
    <m/>
    <m/>
    <m/>
    <m/>
    <m/>
    <m/>
    <m/>
    <m/>
    <m/>
    <m/>
    <m/>
    <m/>
    <m/>
    <m/>
    <m/>
    <m/>
    <m/>
    <m/>
    <m/>
    <m/>
    <m/>
    <m/>
    <m/>
    <m/>
    <m/>
    <m/>
    <m/>
    <m/>
    <m/>
    <m/>
    <m/>
    <m/>
  </r>
  <r>
    <s v="Iceberg is a table format for large, slow-moving tabular data."/>
    <s v="Iceberg"/>
    <x v="0"/>
    <s v="iceberg"/>
    <s v="Incubator"/>
    <s v="2018-11-16"/>
    <s v="2020-05-20"/>
    <s v="https://github.com/apache/Iceberg"/>
    <m/>
    <s v="{&quot;Java&quot;: 8907570, &quot;Python&quot;: 739464, &quot;Scala&quot;: 164146, &quot;ANTLR&quot;: 7500, &quot;Shell&quot;: 5812, &quot;CSS&quot;: 1731}"/>
    <x v="0"/>
    <s v="HTML"/>
    <m/>
    <s v="true"/>
    <s v="blue"/>
    <s v="Ryan Blue"/>
    <s v="julien"/>
    <s v="Julien Le Dem"/>
    <s v="omalley"/>
    <s v="Owen O'Malley"/>
    <m/>
    <s v="omalley"/>
    <s v="Owen O'Malley"/>
    <s v="jamestaylor"/>
    <s v="James Taylor"/>
    <m/>
    <m/>
    <m/>
    <m/>
    <m/>
    <s v="cws"/>
    <s v="Carl Steinbach"/>
    <m/>
    <m/>
    <m/>
    <m/>
    <m/>
    <m/>
    <m/>
    <m/>
    <m/>
    <m/>
    <m/>
    <m/>
    <m/>
    <m/>
    <m/>
    <m/>
    <m/>
    <m/>
  </r>
  <r>
    <s v="A unified In-Memory Data Fabric providing high-performance, distributed in-memory data management software layer between various data sources and user applications."/>
    <s v="Ignite"/>
    <x v="0"/>
    <s v="ignite"/>
    <s v="Incubator"/>
    <s v="2014-10-01"/>
    <s v="2015-09-18"/>
    <s v="https://github.com/apache/Ignite"/>
    <m/>
    <s v="{&quot;Java&quot;: 43635061, &quot;C#&quot;: 7520982, &quot;C++&quot;: 4074311, &quot;Scala&quot;: 1385840, &quot;Shell&quot;: 614367, &quot;Makefile&quot;: 63439, &quot;Batchfile&quot;: 56885, &quot;CMake&quot;: 47939, &quot;Groovy&quot;: 15081, &quot;HTML&quot;: 14341, &quot;PowerShell&quot;: 13092, &quot;PHP&quot;: 11079, &quot;C&quot;: 5348, &quot;Python&quot;: 4826, &quot;Dockerfile&quot;: 4801, &quot;JavaScript&quot;: 1085, &quot;M4&quot;: 623}"/>
    <x v="0"/>
    <s v="Java"/>
    <m/>
    <s v="true"/>
    <s v="brane"/>
    <s v="Branko Čibej"/>
    <s v="cos"/>
    <s v="Konstantin Boudnik"/>
    <s v="rvs"/>
    <s v="Roman Shaposhnik"/>
    <m/>
    <s v="cos"/>
    <s v="Konstantin Boudnik"/>
    <s v="stack"/>
    <s v="Michael Stack"/>
    <m/>
    <m/>
    <m/>
    <m/>
    <m/>
    <m/>
    <m/>
    <m/>
    <m/>
    <m/>
    <m/>
    <m/>
    <m/>
    <m/>
    <m/>
    <m/>
    <m/>
    <m/>
    <m/>
    <m/>
    <m/>
    <m/>
    <m/>
    <m/>
    <m/>
  </r>
  <r>
    <s v="Impala is a high-performance C++ and Java SQL query engine for data stored in Apache Hadoop-based clusters."/>
    <s v="Impala"/>
    <x v="0"/>
    <s v="impala"/>
    <s v="Incubator"/>
    <s v="2015-12-03"/>
    <s v="2017-11-15"/>
    <s v="https://github.com/apache/Impala"/>
    <m/>
    <s v="{&quot;C++&quot;: 18221949, &quot;Java&quot;: 8686410, &quot;Python&quot;: 4981206, &quot;C&quot;: 764226, &quot;JavaScript&quot;: 479081, &quot;Thrift&quot;: 378315, &quot;Shell&quot;: 271553, &quot;CMake&quot;: 254198, &quot;CSS&quot;: 144641, &quot;Lex&quot;: 29355, &quot;Dockerfile&quot;: 18301, &quot;PLpgSQL&quot;: 3680}"/>
    <x v="10"/>
    <s v="C++"/>
    <m/>
    <s v="true"/>
    <s v="tomwhite"/>
    <s v="Tom White"/>
    <s v="todd"/>
    <s v="Todd Lipcon"/>
    <s v="cws"/>
    <s v="Carl Steinbach"/>
    <m/>
    <s v="tomwhite"/>
    <s v="Tom White"/>
    <s v="brock"/>
    <s v="Brock Noland"/>
    <m/>
    <m/>
    <m/>
    <m/>
    <m/>
    <m/>
    <m/>
    <m/>
    <m/>
    <m/>
    <m/>
    <m/>
    <m/>
    <m/>
    <m/>
    <m/>
    <m/>
    <m/>
    <m/>
    <m/>
    <m/>
    <m/>
    <m/>
    <m/>
    <m/>
  </r>
  <r>
    <s v="Rule-based Management Policy Engine"/>
    <s v="Imperius"/>
    <x v="2"/>
    <s v="imperius"/>
    <s v="Incubator"/>
    <s v="2007-11-10"/>
    <s v="2011-05-14"/>
    <m/>
    <s v="https://svn.apache.org/repos/asf/incubator/imperius"/>
    <m/>
    <x v="2"/>
    <m/>
    <m/>
    <m/>
    <s v="stoddard"/>
    <s v="Bill Stoddard"/>
    <s v="clr"/>
    <s v="Craig Russell"/>
    <s v="fhanik"/>
    <s v="Filip Hanik"/>
    <m/>
    <m/>
    <m/>
    <s v="kevan"/>
    <s v="Kevan Miller"/>
    <m/>
    <m/>
    <m/>
    <m/>
    <s v="Although the Apache Imperius project was successful in building an SPL implementation and had a successful release, there is not sufficient community energy to warrant continued development of Imperius at the Apache Software Foundation."/>
    <m/>
    <m/>
    <m/>
    <m/>
    <m/>
    <m/>
    <m/>
    <m/>
    <m/>
    <m/>
    <m/>
    <m/>
    <m/>
    <m/>
    <m/>
    <m/>
    <m/>
    <m/>
    <m/>
    <m/>
  </r>
  <r>
    <s v="Open source system that enables the orchestration of IoT devices."/>
    <s v="iota"/>
    <x v="2"/>
    <s v="iota"/>
    <s v="Incubator"/>
    <s v="2016-01-20"/>
    <s v="2018-02-15"/>
    <s v="https://github.com/apache/incubator-retired-iota"/>
    <m/>
    <s v="{&quot;Scala&quot;: 291786, &quot;Shell&quot;: 51732, &quot;HTML&quot;: 6138}"/>
    <x v="12"/>
    <s v="Scala"/>
    <m/>
    <m/>
    <s v="humbedooh"/>
    <s v="Daniel Gruno"/>
    <s v="sterling"/>
    <s v="Sterling Hughes"/>
    <s v="jmclean"/>
    <s v="Justin Mclean"/>
    <m/>
    <s v="hadrian"/>
    <s v="Hadrian Zbarcea"/>
    <s v="hadrian"/>
    <s v="Hadrian Zbarcea"/>
    <m/>
    <m/>
    <m/>
    <m/>
    <m/>
    <m/>
    <m/>
    <m/>
    <m/>
    <m/>
    <m/>
    <m/>
    <m/>
    <m/>
    <m/>
    <m/>
    <m/>
    <m/>
    <m/>
    <m/>
    <m/>
    <m/>
    <m/>
    <m/>
    <m/>
  </r>
  <r>
    <s v="IoTDB is a data store for managing large amounts of time series data such as timestamped data from IoT sensors in industrial applications."/>
    <s v="IoTDB"/>
    <x v="0"/>
    <s v="iotdb"/>
    <s v="Incubator"/>
    <s v="2018-11-18"/>
    <s v="2020-09-18"/>
    <s v="https://github.com/apache/IoTDB"/>
    <m/>
    <s v="{&quot;Java&quot;: 11672541, &quot;Scala&quot;: 138574, &quot;Vue&quot;: 84761, &quot;C++&quot;: 83986, &quot;Python&quot;: 82350, &quot;Shell&quot;: 66401, &quot;JavaScript&quot;: 65743, &quot;Batchfile&quot;: 41022, &quot;Thrift&quot;: 31579, &quot;Roff&quot;: 28347, &quot;ANTLR&quot;: 22964, &quot;Stylus&quot;: 16844, &quot;CMake&quot;: 5641, &quot;HTML&quot;: 3310}"/>
    <x v="0"/>
    <s v="Java"/>
    <m/>
    <s v="true"/>
    <s v="jmclean"/>
    <s v="Justin Mclean"/>
    <s v="cdutz"/>
    <s v="Christofer Dutz"/>
    <s v="ningjiang"/>
    <s v="Willem Ning Jiang"/>
    <m/>
    <m/>
    <m/>
    <s v="kmcgrail"/>
    <s v="Kevin A. McGrail"/>
    <m/>
    <m/>
    <m/>
    <m/>
    <m/>
    <m/>
    <m/>
    <m/>
    <m/>
    <m/>
    <m/>
    <m/>
    <m/>
    <m/>
    <m/>
    <m/>
    <m/>
    <m/>
    <m/>
    <m/>
    <m/>
    <m/>
    <m/>
    <m/>
    <m/>
  </r>
  <r>
    <s v="The Isis project will be an extensible standards-based framework to rapidly develop and enterprise level deploy domain-driven (DDD) applications."/>
    <s v="Isis"/>
    <x v="0"/>
    <s v="isis"/>
    <s v="Incubator"/>
    <s v="2010-09-07"/>
    <s v="2012-10-17"/>
    <s v="https://github.com/apache/Isis"/>
    <m/>
    <s v="{&quot;Java&quot;: 15085401, &quot;Rich Text Format&quot;: 2150674, &quot;Kotlin&quot;: 1618162, &quot;JavaScript&quot;: 1395546, &quot;HTML&quot;: 277400, &quot;CSS&quot;: 170035, &quot;Shell&quot;: 72708, &quot;Groovy&quot;: 14073, &quot;Clean&quot;: 8063, &quot;Handlebars&quot;: 415, &quot;Gherkin&quot;: 412}"/>
    <x v="0"/>
    <s v="Java"/>
    <m/>
    <s v="true"/>
    <s v="struberg"/>
    <s v="Mark Struberg"/>
    <s v="bimargulies"/>
    <s v="Benson Margulies"/>
    <s v="sgoeschl"/>
    <s v="Siegfried Goeschl"/>
    <m/>
    <m/>
    <m/>
    <s v="jcarman"/>
    <s v="James W. Carman"/>
    <m/>
    <m/>
    <m/>
    <m/>
    <m/>
    <s v="vmassol"/>
    <s v="Vincent Massol"/>
    <s v="mnour"/>
    <s v="Mohammad Nour El-Din"/>
    <m/>
    <m/>
    <m/>
    <m/>
    <m/>
    <m/>
    <m/>
    <m/>
    <m/>
    <m/>
    <m/>
    <m/>
    <m/>
    <m/>
    <m/>
    <m/>
  </r>
  <r>
    <s v="A java based tool for tracking, resolving and managing project dependencies."/>
    <s v="Ivy"/>
    <x v="0"/>
    <s v="ivy"/>
    <s v="Ant"/>
    <s v="2006-10-23"/>
    <s v="2007-10-11"/>
    <s v="https://github.com/apache/ant-ivy"/>
    <m/>
    <s v="{&quot;Java&quot;: 4420482, &quot;HTML&quot;: 117134, &quot;XSLT&quot;: 81955, &quot;CSS&quot;: 19120, &quot;JavaScript&quot;: 7341, &quot;Slim&quot;: 7181, &quot;Ruby&quot;: 5975}"/>
    <x v="0"/>
    <s v="XML"/>
    <m/>
    <m/>
    <s v="antoine"/>
    <s v="Antoine Lévy-Lambert"/>
    <s v="sbailliez"/>
    <s v="Stephane Bailliez"/>
    <s v="stevel"/>
    <s v="Steve Loughran"/>
    <m/>
    <s v="antoine,sylvain"/>
    <s v="Antoine Lévy-Lambert,Sylvain Wallez"/>
    <s v="bodewig"/>
    <s v="Stefan Bodewig"/>
    <m/>
    <s v="http://ant.apache.org/ivy/"/>
    <m/>
    <m/>
    <m/>
    <m/>
    <m/>
    <m/>
    <m/>
    <m/>
    <m/>
    <m/>
    <m/>
    <m/>
    <m/>
    <m/>
    <m/>
    <m/>
    <m/>
    <m/>
    <m/>
    <m/>
    <m/>
    <m/>
    <m/>
  </r>
  <r>
    <s v="Content Repository API based on JSR 170"/>
    <s v="Jackrabbit"/>
    <x v="0"/>
    <s v="jackrabbit"/>
    <s v="Incubator"/>
    <s v="2004-08-28"/>
    <s v="2006-03-15"/>
    <s v="https://github.com/apache/Jackrabbit"/>
    <m/>
    <s v="{&quot;Java&quot;: 23111147, &quot;XSLT&quot;: 49729, &quot;Rich Text Format&quot;: 30864, &quot;JavaScript&quot;: 7188, &quot;CSS&quot;: 2538, &quot;Shell&quot;: 1817}"/>
    <x v="0"/>
    <s v="Java"/>
    <m/>
    <s v="true"/>
    <s v="fielding"/>
    <s v="Roy T. Fielding"/>
    <m/>
    <m/>
    <m/>
    <m/>
    <m/>
    <m/>
    <m/>
    <m/>
    <m/>
    <m/>
    <m/>
    <m/>
    <m/>
    <m/>
    <m/>
    <m/>
    <m/>
    <m/>
    <m/>
    <m/>
    <m/>
    <m/>
    <m/>
    <m/>
    <m/>
    <m/>
    <m/>
    <m/>
    <m/>
    <m/>
    <m/>
    <m/>
    <m/>
    <m/>
  </r>
  <r>
    <s v="Implementation of JAXB, the specification for Java/XML binding"/>
    <s v="JaxMe"/>
    <x v="0"/>
    <s v="jaxme"/>
    <s v="Web Services"/>
    <s v="2003-09-15"/>
    <s v="2004-03-17"/>
    <m/>
    <m/>
    <m/>
    <x v="2"/>
    <m/>
    <m/>
    <m/>
    <s v="dims"/>
    <s v="Davanum Srinivas"/>
    <m/>
    <m/>
    <m/>
    <m/>
    <m/>
    <m/>
    <m/>
    <m/>
    <m/>
    <m/>
    <s v="http://ws.apache.org/jaxme/"/>
    <m/>
    <m/>
    <m/>
    <m/>
    <m/>
    <m/>
    <m/>
    <m/>
    <m/>
    <m/>
    <m/>
    <m/>
    <m/>
    <m/>
    <m/>
    <m/>
    <m/>
    <m/>
    <m/>
    <m/>
    <m/>
    <m/>
    <m/>
  </r>
  <r>
    <s v="A cloud agnostic library that enables developers to access a variety of supported cloud providers using one API"/>
    <s v="jclouds"/>
    <x v="0"/>
    <s v="jclouds"/>
    <s v="Incubator"/>
    <s v="2013-04-29"/>
    <s v="2013-10-16"/>
    <s v="https://github.com/apache/jclouds"/>
    <m/>
    <s v="{&quot;Java&quot;: 25156300, &quot;Shell&quot;: 123953, &quot;Batchfile&quot;: 12999, &quot;HTML&quot;: 6031, &quot;Dockerfile&quot;: 865, &quot;Emacs Lisp&quot;: 852}"/>
    <x v="0"/>
    <s v="Java"/>
    <m/>
    <s v="true"/>
    <s v="brianm"/>
    <s v="Brian McCallister"/>
    <s v="tomwhite"/>
    <s v="Tom White"/>
    <s v="henning"/>
    <s v="Henning Schmiedehausen"/>
    <m/>
    <s v="brianm"/>
    <s v="Brian McCallister"/>
    <s v="ke4qqq"/>
    <s v="David Nalley"/>
    <m/>
    <m/>
    <m/>
    <m/>
    <m/>
    <s v="jbonofre"/>
    <s v="Jean-Baptiste Onofré"/>
    <s v="mnour"/>
    <s v="Mohammad Nour El-Din"/>
    <s v="olamy"/>
    <s v="Olivier Lamy"/>
    <s v="tomaz"/>
    <s v="Tomaz Muraus"/>
    <s v="smarru"/>
    <s v="Suresh Marru"/>
    <s v="carlos"/>
    <s v="Carlos Sanchez"/>
    <m/>
    <m/>
    <m/>
    <m/>
    <m/>
    <m/>
    <m/>
    <m/>
  </r>
  <r>
    <s v="JDO2"/>
    <s v="JDO"/>
    <x v="0"/>
    <s v="jdo"/>
    <s v="DB"/>
    <s v="2005-05-18"/>
    <s v="2005-12-09"/>
    <s v="https://github.com/apache/db-jdo"/>
    <m/>
    <s v="{&quot;Java&quot;: 7773756, &quot;HTML&quot;: 15518}"/>
    <x v="0"/>
    <s v="Java"/>
    <m/>
    <m/>
    <s v="geirm"/>
    <s v="Geir Magnusson Jr."/>
    <m/>
    <m/>
    <m/>
    <m/>
    <m/>
    <m/>
    <m/>
    <m/>
    <m/>
    <m/>
    <s v="http://db.apache.org/jdo/"/>
    <m/>
    <m/>
    <m/>
    <m/>
    <m/>
    <m/>
    <m/>
    <m/>
    <m/>
    <m/>
    <m/>
    <m/>
    <m/>
    <m/>
    <m/>
    <m/>
    <m/>
    <m/>
    <m/>
    <m/>
    <m/>
    <m/>
    <m/>
  </r>
  <r>
    <s v="Java framework for building Semantic Web applications."/>
    <s v="Jena"/>
    <x v="0"/>
    <s v="jena"/>
    <s v="Incubator"/>
    <s v="2010-11-23"/>
    <s v="2012-04-18"/>
    <s v="https://github.com/apache/Jena"/>
    <m/>
    <s v="{&quot;Java&quot;: 32005725, &quot;JavaScript&quot;: 873015, &quot;Shell&quot;: 235951, &quot;Ruby&quot;: 188124, &quot;HTML&quot;: 115922, &quot;Lex&quot;: 82672, &quot;XSLT&quot;: 65126, &quot;Perl&quot;: 35662, &quot;CSS&quot;: 26180, &quot;Batchfile&quot;: 21287, &quot;Smarty&quot;: 12725, &quot;Pawn&quot;: 5813, &quot;AspectJ&quot;: 3446, &quot;Dockerfile&quot;: 3341, &quot;Thrift&quot;: 3245, &quot;Elixir&quot;: 2548, &quot;Python&quot;: 416, &quot;Makefile&quot;: 198}"/>
    <x v="0"/>
    <s v="Java"/>
    <m/>
    <s v="true"/>
    <s v="bdelacretaz"/>
    <s v="Bertrand Delacrétaz"/>
    <s v="leosimons"/>
    <s v="Leo Simons"/>
    <s v="bimargulies"/>
    <s v="Benson Margulies"/>
    <m/>
    <m/>
    <m/>
    <s v="rgardler"/>
    <s v="Ross Gardler"/>
    <m/>
    <m/>
    <m/>
    <m/>
    <m/>
    <m/>
    <m/>
    <m/>
    <m/>
    <m/>
    <m/>
    <m/>
    <m/>
    <m/>
    <m/>
    <m/>
    <m/>
    <m/>
    <m/>
    <m/>
    <m/>
    <m/>
    <m/>
    <m/>
    <m/>
  </r>
  <r>
    <s v="Implementation of JSR-353 JavaTM API for JSON Processing (Renamed from Fleece)"/>
    <s v="Johnzon"/>
    <x v="0"/>
    <s v="johnzon"/>
    <s v="Incubator"/>
    <s v="2014-06-09"/>
    <s v="2016-04-20"/>
    <s v="https://github.com/apache/Johnzon"/>
    <m/>
    <s v="{&quot;Java&quot;: 2233801, &quot;Shell&quot;: 2158}"/>
    <x v="0"/>
    <s v="JSON"/>
    <m/>
    <s v="true"/>
    <s v="jmclean"/>
    <s v="Justin Mclean"/>
    <s v="dkulp"/>
    <s v="Daniel Kulp"/>
    <m/>
    <m/>
    <m/>
    <s v="struberg"/>
    <s v="Mark Struberg"/>
    <m/>
    <m/>
    <m/>
    <m/>
    <m/>
    <s v="fleece"/>
    <m/>
    <m/>
    <m/>
    <m/>
    <m/>
    <m/>
    <m/>
    <m/>
    <m/>
    <m/>
    <m/>
    <m/>
    <m/>
    <m/>
    <m/>
    <m/>
    <m/>
    <m/>
    <m/>
    <m/>
    <m/>
  </r>
  <r>
    <s v="Joshua is a statistical machine translation toolkit"/>
    <s v="Joshua"/>
    <x v="0"/>
    <s v="joshua"/>
    <s v="Incubator"/>
    <s v="2016-02-13"/>
    <s v="2018-10-17"/>
    <s v="https://github.com/apache/Joshua"/>
    <m/>
    <s v="{&quot;Java&quot;: 3423438, &quot;Perl&quot;: 308757, &quot;UrWeb&quot;: 204116, &quot;Python&quot;: 133940, &quot;Roff&quot;: 101248, &quot;Shell&quot;: 74483, &quot;C&quot;: 17262, &quot;Emacs Lisp&quot;: 17034, &quot;PostScript&quot;: 16932, &quot;C++&quot;: 14501, &quot;Dockerfile&quot;: 3184, &quot;Smalltalk&quot;: 1892, &quot;Ruby&quot;: 1649, &quot;NewLisp&quot;: 1582, &quot;HTML&quot;: 1353, &quot;Makefile&quot;: 1303, &quot;JavaScript&quot;: 835, &quot;Slash&quot;: 356, &quot;SystemVerilog&quot;: 184}"/>
    <x v="0"/>
    <s v="Java"/>
    <m/>
    <m/>
    <s v="pramirez"/>
    <s v="Paul Ramirez"/>
    <s v="lewismc"/>
    <s v="Lewis John McGibbney"/>
    <s v="mattmann"/>
    <s v="Chris Mattmann"/>
    <m/>
    <s v="mattmann"/>
    <s v="Chris Mattmann"/>
    <s v="magicaltrout"/>
    <s v="Tom Barber"/>
    <m/>
    <m/>
    <m/>
    <m/>
    <m/>
    <m/>
    <m/>
    <m/>
    <m/>
    <m/>
    <m/>
    <m/>
    <m/>
    <m/>
    <m/>
    <m/>
    <m/>
    <m/>
    <m/>
    <m/>
    <m/>
    <m/>
    <m/>
    <m/>
    <m/>
  </r>
  <r>
    <s v="Java-based wiki engine"/>
    <s v="JSPWiki"/>
    <x v="0"/>
    <s v="jspwiki"/>
    <s v="Incubator"/>
    <s v="2007-09-17"/>
    <s v="2013-07-19"/>
    <s v="https://github.com/apache/JSPWiki"/>
    <m/>
    <s v="{&quot;Java&quot;: 4718814, &quot;JavaScript&quot;: 618380, &quot;HTML&quot;: 259849, &quot;Less&quot;: 186449, &quot;CSS&quot;: 154884, &quot;Dockerfile&quot;: 3166, &quot;Shell&quot;: 1914, &quot;Batchfile&quot;: 1182}"/>
    <x v="0"/>
    <s v="Java"/>
    <m/>
    <s v="true"/>
    <s v="doc"/>
    <s v="Dave Johnson"/>
    <s v="clr"/>
    <s v="Craig Russell"/>
    <s v="henning"/>
    <s v="Henning Schmiedehausen"/>
    <m/>
    <m/>
    <m/>
    <s v="rubys"/>
    <s v="Sam Ruby"/>
    <m/>
    <m/>
    <m/>
    <m/>
    <m/>
    <m/>
    <m/>
    <m/>
    <m/>
    <m/>
    <m/>
    <m/>
    <m/>
    <m/>
    <m/>
    <m/>
    <m/>
    <m/>
    <m/>
    <m/>
    <m/>
    <m/>
    <m/>
    <m/>
    <m/>
  </r>
  <r>
    <s v="Implementation of a Universal Description Discovery and Integration (UDDI) registry"/>
    <s v="jUDDI"/>
    <x v="0"/>
    <s v="juddi"/>
    <s v="Web Services"/>
    <s v="2003-09-15"/>
    <s v="2004-03-17"/>
    <s v="https://github.com/apache/jUDDI"/>
    <m/>
    <s v="{&quot;Java&quot;: 9177821, &quot;C#&quot;: 1911295, &quot;JavaScript&quot;: 212687, &quot;HTML&quot;: 41415, &quot;Batchfile&quot;: 29697, &quot;Shell&quot;: 24241, &quot;CSS&quot;: 5931}"/>
    <x v="0"/>
    <s v="Java"/>
    <m/>
    <s v="true"/>
    <s v="dims"/>
    <s v="Davanum Srinivas"/>
    <m/>
    <m/>
    <m/>
    <m/>
    <m/>
    <m/>
    <m/>
    <m/>
    <m/>
    <m/>
    <m/>
    <m/>
    <m/>
    <m/>
    <m/>
    <m/>
    <m/>
    <m/>
    <m/>
    <m/>
    <m/>
    <m/>
    <m/>
    <m/>
    <m/>
    <m/>
    <m/>
    <m/>
    <m/>
    <m/>
    <m/>
    <m/>
    <m/>
    <m/>
  </r>
  <r>
    <s v="OpenSSL based JCE provider. Project going into retired status after lack of community interest."/>
    <s v="JuiCE"/>
    <x v="2"/>
    <s v="juice"/>
    <s v="XML"/>
    <s v="2004-04-05"/>
    <s v="2007-10-18"/>
    <m/>
    <s v="https://svn.apache.org/repos/asf/incubator/juice"/>
    <m/>
    <x v="2"/>
    <m/>
    <m/>
    <m/>
    <s v="blautenb"/>
    <s v="Berin Lautenbach"/>
    <m/>
    <m/>
    <m/>
    <m/>
    <m/>
    <m/>
    <m/>
    <m/>
    <m/>
    <m/>
    <m/>
    <m/>
    <m/>
    <m/>
    <m/>
    <m/>
    <m/>
    <m/>
    <m/>
    <m/>
    <m/>
    <m/>
    <m/>
    <m/>
    <m/>
    <m/>
    <m/>
    <m/>
    <m/>
    <m/>
    <m/>
    <m/>
    <m/>
    <m/>
  </r>
  <r>
    <s v="Apache Juneau is a toolkit for marshalling POJOs to a wide variety of content types using a common framework, and for creating sophisticated self-documenting REST interfaces and microservices using VERY little code."/>
    <s v="Juneau"/>
    <x v="0"/>
    <s v="juneau"/>
    <s v="Incubator"/>
    <s v="2016-06-24"/>
    <s v="2017-10-18"/>
    <s v="https://github.com/apache/Juneau"/>
    <m/>
    <s v="{&quot;Java&quot;: 18710731, &quot;HTML&quot;: 1899111, &quot;CSS&quot;: 142144, &quot;Shell&quot;: 25683, &quot;C&quot;: 13686, &quot;JavaScript&quot;: 6038, &quot;Dockerfile&quot;: 2754}"/>
    <x v="0"/>
    <s v="Java"/>
    <m/>
    <m/>
    <s v="clr"/>
    <s v="Craig Russell"/>
    <s v="jochen"/>
    <s v="Jochen Wiedmann"/>
    <s v="johndament"/>
    <s v="John D. Ament"/>
    <m/>
    <s v="johndament"/>
    <s v="John D. Ament"/>
    <m/>
    <m/>
    <m/>
    <m/>
    <m/>
    <m/>
    <m/>
    <m/>
    <m/>
    <m/>
    <m/>
    <m/>
    <m/>
    <m/>
    <m/>
    <m/>
    <m/>
    <m/>
    <m/>
    <m/>
    <m/>
    <m/>
    <m/>
    <m/>
    <s v="&gt;"/>
    <m/>
    <m/>
  </r>
  <r>
    <s v="An AJAX toolkit"/>
    <s v="Kabuki"/>
    <x v="2"/>
    <s v="kabuki"/>
    <s v="Incubator"/>
    <s v="2006-01-26"/>
    <s v="2006-06-24"/>
    <m/>
    <m/>
    <m/>
    <x v="2"/>
    <m/>
    <s v="Cannot find this one"/>
    <m/>
    <s v="andyc"/>
    <s v="Andy Clark"/>
    <s v="pzf"/>
    <s v="Paul Fremantle"/>
    <s v="rubys"/>
    <s v="Sam Ruby"/>
    <m/>
    <s v="rubys"/>
    <s v="Sam Ruby"/>
    <s v="sanjiva"/>
    <s v="Sanjiva Weerawarana"/>
    <m/>
    <m/>
    <m/>
    <m/>
    <m/>
    <m/>
    <m/>
    <m/>
    <m/>
    <m/>
    <m/>
    <m/>
    <m/>
    <m/>
    <m/>
    <m/>
    <m/>
    <m/>
    <m/>
    <m/>
    <m/>
    <m/>
    <m/>
    <m/>
    <m/>
  </r>
  <r>
    <s v="Kafka is a distributed publish-subscribe system for processing large amounts of streaming data."/>
    <s v="Kafka"/>
    <x v="0"/>
    <s v="kafka"/>
    <s v="Incubator"/>
    <s v="2011-07-04"/>
    <s v="2012-10-23"/>
    <s v="https://github.com/apache/Kafka"/>
    <m/>
    <s v="{&quot;Java&quot;: 27916793, &quot;Scala&quot;: 9027514, &quot;Python&quot;: 1088529, &quot;Shell&quot;: 101667, &quot;Roff&quot;: 39396, &quot;Batchfile&quot;: 31172, &quot;Dockerfile&quot;: 7798, &quot;XSLT&quot;: 7116, &quot;HTML&quot;: 3739}"/>
    <x v="0"/>
    <s v="Java"/>
    <m/>
    <s v="true"/>
    <s v="adc"/>
    <s v="Alan Cabrera"/>
    <s v="cdouglas"/>
    <s v="Chris Douglas"/>
    <s v="geirm"/>
    <s v="Geir Magnusson Jr."/>
    <m/>
    <m/>
    <m/>
    <s v="omalley"/>
    <s v="Owen O'Malley"/>
    <m/>
    <m/>
    <m/>
    <m/>
    <m/>
    <m/>
    <m/>
    <m/>
    <m/>
    <m/>
    <m/>
    <m/>
    <m/>
    <m/>
    <m/>
    <m/>
    <m/>
    <m/>
    <m/>
    <m/>
    <m/>
    <m/>
    <m/>
    <m/>
    <m/>
  </r>
  <r>
    <s v="Kalumet a complete environment manager and deployer including J2EE environments (application servers, applications, etc), softwares, and resources."/>
    <s v="Kalumet"/>
    <x v="2"/>
    <s v="kalumet"/>
    <s v="Incubator"/>
    <s v="2011-09-20"/>
    <s v="2015-11-01"/>
    <s v="https://github.com/apache/Kalumet"/>
    <m/>
    <s v="{&quot;Java&quot;: 2642683, &quot;HTML&quot;: 5087, &quot;Shell&quot;: 4624, &quot;XSLT&quot;: 4533, &quot;Batchfile&quot;: 2176}"/>
    <x v="0"/>
    <s v="Java"/>
    <m/>
    <m/>
    <s v="jim"/>
    <s v="Jim Jagielski"/>
    <s v="hgomez"/>
    <s v="Henri Gomez"/>
    <s v="jbonofre"/>
    <s v="Jean-Baptiste Onofré"/>
    <m/>
    <m/>
    <m/>
    <s v="olamy"/>
    <s v="Olivier Lamy"/>
    <m/>
    <m/>
    <m/>
    <m/>
    <s v="Podling retired from incubation."/>
    <m/>
    <m/>
    <m/>
    <m/>
    <m/>
    <m/>
    <m/>
    <m/>
    <m/>
    <m/>
    <m/>
    <m/>
    <m/>
    <m/>
    <m/>
    <m/>
    <m/>
    <m/>
    <m/>
    <m/>
  </r>
  <r>
    <s v="Kato is a project to develop the Specification, Reference Implementation, and TCK for JSR 326: the JVM Post-mortem Diagnostics API."/>
    <s v="Kato"/>
    <x v="2"/>
    <s v="kato"/>
    <s v="Incubator"/>
    <s v="2008-11-06"/>
    <s v="2012-08-01"/>
    <m/>
    <s v="https://svn.apache.org/repos/asf/incubator/kato"/>
    <m/>
    <x v="2"/>
    <m/>
    <m/>
    <m/>
    <s v="antelder"/>
    <s v="Ant Elder"/>
    <s v="rdonkin"/>
    <s v="Robert Burrell Donkin"/>
    <s v="geirm"/>
    <s v="Geir Magnusson Jr."/>
    <m/>
    <m/>
    <m/>
    <m/>
    <m/>
    <m/>
    <m/>
    <m/>
    <m/>
    <s v="Retired due to inactivity."/>
    <m/>
    <m/>
    <m/>
    <m/>
    <m/>
    <m/>
    <m/>
    <m/>
    <m/>
    <m/>
    <m/>
    <m/>
    <m/>
    <m/>
    <m/>
    <m/>
    <m/>
    <m/>
    <m/>
    <m/>
  </r>
  <r>
    <s v="Kitty is a lightweight, production focused, Java-based application server performance diagnostic and management utility."/>
    <s v="Kitty"/>
    <x v="2"/>
    <s v="kitty"/>
    <s v="Incubator"/>
    <s v="2010-10-03"/>
    <s v="2012-10-19"/>
    <m/>
    <s v="https://svn.apache.org/repos/asf/incubator/kitty"/>
    <m/>
    <x v="2"/>
    <m/>
    <m/>
    <m/>
    <s v="jim"/>
    <s v="Jim Jagielski"/>
    <s v="kevan"/>
    <s v="Kevan Miller"/>
    <m/>
    <m/>
    <m/>
    <m/>
    <m/>
    <m/>
    <m/>
    <m/>
    <m/>
    <m/>
    <m/>
    <s v="Retired due to inactivity."/>
    <m/>
    <m/>
    <m/>
    <m/>
    <m/>
    <m/>
    <m/>
    <m/>
    <m/>
    <m/>
    <m/>
    <m/>
    <m/>
    <m/>
    <m/>
    <m/>
    <m/>
    <m/>
    <m/>
    <m/>
  </r>
  <r>
    <s v="Knox Gateway is a system that provides a single point of secure access for Apache Hadoop clusters."/>
    <s v="Knox"/>
    <x v="0"/>
    <s v="knox"/>
    <s v="Incubator"/>
    <s v="2013-02-22"/>
    <s v="2014-02-19"/>
    <s v="https://github.com/apache/Knox"/>
    <m/>
    <s v="{&quot;Java&quot;: 7824753, &quot;TypeScript&quot;: 299698, &quot;CSS&quot;: 89776, &quot;HTML&quot;: 89070, &quot;Shell&quot;: 86375, &quot;Groovy&quot;: 66660, &quot;JavaScript&quot;: 16839, &quot;Dockerfile&quot;: 1633, &quot;Ruby&quot;: 1411, &quot;PigLatin&quot;: 117}"/>
    <x v="0"/>
    <s v="Java"/>
    <m/>
    <s v="true"/>
    <s v="omalley"/>
    <s v="Owen O'Malley"/>
    <s v="cdouglas"/>
    <s v="Chris Douglas"/>
    <s v="mahadev"/>
    <s v="Mahadev Konar"/>
    <m/>
    <s v="ddas"/>
    <s v="Devaraj Das"/>
    <s v="gates"/>
    <s v="Alan Gates"/>
    <m/>
    <m/>
    <m/>
    <m/>
    <m/>
    <s v="ddas"/>
    <s v="Devaraj Das"/>
    <s v="mattmann"/>
    <s v="Chris Mattmann"/>
    <s v="tomwhite"/>
    <s v="Tom White"/>
    <m/>
    <m/>
    <m/>
    <m/>
    <m/>
    <m/>
    <m/>
    <m/>
    <m/>
    <m/>
    <m/>
    <m/>
    <m/>
    <m/>
  </r>
  <r>
    <s v="Kudu is a distributed columnar storage engine built for the Apache Hadoop ecosystem."/>
    <s v="Kudu"/>
    <x v="0"/>
    <s v="kudu"/>
    <s v="Incubator"/>
    <s v="2015-12-03"/>
    <s v="2016-07-20"/>
    <s v="https://github.com/apache/Kudu"/>
    <m/>
    <s v="{&quot;C++&quot;: 18711694, &quot;Java&quot;: 2452472, &quot;C&quot;: 626614, &quot;Python&quot;: 609746, &quot;Scala&quot;: 352221, &quot;CMake&quot;: 238929, &quot;Shell&quot;: 180702, &quot;Thrift&quot;: 82220, &quot;Clojure&quot;: 54903, &quot;Perl&quot;: 36423, &quot;Mustache&quot;: 34107, &quot;Dockerfile&quot;: 18601, &quot;R&quot;: 11739, &quot;JavaScript&quot;: 11217, &quot;Smarty&quot;: 2702, &quot;HTML&quot;: 2069, &quot;CSS&quot;: 1364, &quot;Makefile&quot;: 658}"/>
    <x v="10"/>
    <s v="C++"/>
    <m/>
    <s v="true"/>
    <s v="jfarrell"/>
    <s v="Jake Farrell"/>
    <s v="brock"/>
    <s v="Brock Noland"/>
    <s v="stack"/>
    <s v="Michael Stack"/>
    <m/>
    <s v="todd"/>
    <s v="Todd Lipcon"/>
    <s v="jarcec"/>
    <s v="Jarek Jarcec Cecho"/>
    <m/>
    <m/>
    <m/>
    <m/>
    <m/>
    <s v="mattmann"/>
    <s v="Chris Mattmann"/>
    <s v="julien"/>
    <s v="Julien Le Dem"/>
    <s v="cws"/>
    <s v="Carl Steinbach"/>
    <m/>
    <m/>
    <m/>
    <m/>
    <m/>
    <m/>
    <m/>
    <m/>
    <m/>
    <m/>
    <m/>
    <m/>
    <m/>
    <m/>
  </r>
  <r>
    <s v="Kylin is a distributed and scalable OLAP engine built on Hadoop to support extremely large datasets."/>
    <s v="Kylin"/>
    <x v="0"/>
    <s v="kylin"/>
    <s v="Incubator"/>
    <s v="2014-11-25"/>
    <s v="2015-11-18"/>
    <s v="https://github.com/apache/Kylin"/>
    <m/>
    <s v="{&quot;Java&quot;: 11872775, &quot;JavaScript&quot;: 1837880, &quot;Inno Setup&quot;: 1219521, &quot;C++&quot;: 594708, &quot;HTML&quot;: 502825, &quot;Shell&quot;: 197003, &quot;CSS&quot;: 98255, &quot;FreeMarker&quot;: 87797, &quot;Less&quot;: 51933, &quot;Scala&quot;: 43219, &quot;C&quot;: 32751, &quot;Python&quot;: 26853, &quot;Dockerfile&quot;: 11247}"/>
    <x v="0"/>
    <s v="Java"/>
    <m/>
    <s v="true"/>
    <s v="omalley"/>
    <s v="Owen O'Malley"/>
    <s v="tdunning"/>
    <s v="Ted Dunning"/>
    <s v="hsaputra"/>
    <s v="Henry Saputra"/>
    <m/>
    <s v="omalley"/>
    <s v="Owen O’Malley"/>
    <s v="jhyde"/>
    <s v="Julian Hyde"/>
    <m/>
    <m/>
    <m/>
    <m/>
    <m/>
    <s v="ptgoetz"/>
    <s v="P. Taylor Goetz"/>
    <m/>
    <m/>
    <m/>
    <m/>
    <m/>
    <m/>
    <m/>
    <m/>
    <m/>
    <m/>
    <m/>
    <m/>
    <m/>
    <m/>
    <m/>
    <m/>
    <m/>
    <m/>
  </r>
  <r>
    <s v="Lens is a platform that enables multi-dimensional queries in a unified way over datasets stored in multiple warehouses. Lens integrates Apache Hive with other data warehouses by tiering them together to form logical data cubes."/>
    <s v="Lens"/>
    <x v="0"/>
    <s v="lens"/>
    <s v="Incubator"/>
    <s v="2014-10-10"/>
    <s v="2015-08-19"/>
    <s v="https://github.com/apache/Lens"/>
    <m/>
    <s v="{&quot;Java&quot;: 6209461, &quot;JavaScript&quot;: 458026, &quot;Shell&quot;: 49956, &quot;Python&quot;: 42288, &quot;HTML&quot;: 13585, &quot;TSQL&quot;: 13500, &quot;CSS&quot;: 5937, &quot;Dockerfile&quot;: 1776}"/>
    <x v="0"/>
    <s v="Java"/>
    <m/>
    <s v="true"/>
    <s v="cdouglas"/>
    <s v="Christopher Douglas"/>
    <s v="jghoman"/>
    <s v="Jakob Glen Homan"/>
    <s v="jbonofre"/>
    <s v="Jean-Baptiste Onofré"/>
    <m/>
    <s v="vinodkv"/>
    <s v="Vinod Kumar Vavilapalli"/>
    <m/>
    <m/>
    <m/>
    <m/>
    <m/>
    <m/>
    <m/>
    <m/>
    <m/>
    <m/>
    <m/>
    <m/>
    <m/>
    <m/>
    <m/>
    <m/>
    <m/>
    <m/>
    <m/>
    <m/>
    <m/>
    <m/>
    <m/>
    <m/>
    <m/>
    <m/>
    <m/>
  </r>
  <r>
    <s v="Content Management and publishing system based on Cocoon"/>
    <s v="Lenya"/>
    <x v="0"/>
    <s v="lenya"/>
    <s v="Cocoon"/>
    <s v="2003-03-15"/>
    <s v="2004-08-18"/>
    <s v="https://github.com/apache/Lenya"/>
    <m/>
    <s v="{&quot;Java&quot;: 2328029, &quot;XSLT&quot;: 598838, &quot;JavaScript&quot;: 84684, &quot;CSS&quot;: 30572, &quot;HTML&quot;: 28814, &quot;Shell&quot;: 23705, &quot;Batchfile&quot;: 8295, &quot;NSIS&quot;: 4675}"/>
    <x v="0"/>
    <s v="Java"/>
    <m/>
    <s v="true"/>
    <s v="stevenn"/>
    <s v="Steven Noels"/>
    <s v="stefano"/>
    <s v="Stefano Mazzocchi"/>
    <m/>
    <m/>
    <m/>
    <m/>
    <m/>
    <m/>
    <m/>
    <m/>
    <m/>
    <m/>
    <m/>
    <m/>
    <m/>
    <m/>
    <m/>
    <m/>
    <m/>
    <m/>
    <m/>
    <m/>
    <m/>
    <m/>
    <m/>
    <m/>
    <m/>
    <m/>
    <m/>
    <m/>
    <m/>
    <m/>
    <m/>
    <m/>
  </r>
  <r>
    <s v="libcloud is a standard client library for many popular cloud providers, written in python"/>
    <s v="Libcloud"/>
    <x v="0"/>
    <s v="libcloud"/>
    <s v="Incubator"/>
    <s v="2009-11-01"/>
    <s v="2011-05-19"/>
    <s v="https://github.com/apache/Libcloud"/>
    <m/>
    <s v="{&quot;Python&quot;: 8854548, &quot;Shell&quot;: 10171, &quot;HTML&quot;: 2545, &quot;Dockerfile&quot;: 1819, &quot;PowerShell&quot;: 410}"/>
    <x v="3"/>
    <s v="JSON"/>
    <m/>
    <s v="true"/>
    <s v="pquerna"/>
    <s v="Paul Querna"/>
    <s v="jfclere"/>
    <s v="Jean-Frederic Clere"/>
    <s v="antelder"/>
    <s v="Anthony Elder"/>
    <m/>
    <m/>
    <m/>
    <s v="carlos"/>
    <s v="Carlos Sanchez"/>
    <m/>
    <m/>
    <m/>
    <m/>
    <m/>
    <m/>
    <m/>
    <m/>
    <m/>
    <m/>
    <m/>
    <m/>
    <m/>
    <m/>
    <m/>
    <m/>
    <m/>
    <m/>
    <m/>
    <m/>
    <m/>
    <m/>
    <m/>
    <m/>
    <m/>
  </r>
  <r>
    <s v="Apache Liminal is an end-to-end platform for data engineers and scientists, allowing them to build, train and deploy machine learning models in a robust and agile way."/>
    <s v="Liminal"/>
    <x v="1"/>
    <s v="liminal"/>
    <s v="Incubator"/>
    <s v="2020-05-23"/>
    <m/>
    <s v="https://github.com/apache/incubator-Liminal"/>
    <m/>
    <s v="{&quot;Python&quot;: 273834, &quot;Shell&quot;: 3394, &quot;Dockerfile&quot;: 3179}"/>
    <x v="3"/>
    <s v="Python"/>
    <m/>
    <m/>
    <s v="jbonofre"/>
    <s v="Jean-Baptiste Onofré"/>
    <s v="hsaputra"/>
    <s v="Henry Saputra"/>
    <s v="umamahesh"/>
    <s v="Uma Maheswara Rao G"/>
    <s v="1"/>
    <s v="jbonofre"/>
    <s v="Jean-Baptiste Onofré"/>
    <s v="davor"/>
    <s v="Davor Bonaci"/>
    <m/>
    <m/>
    <m/>
    <m/>
    <m/>
    <s v="chenliang613"/>
    <s v="Liang Chen"/>
    <m/>
    <m/>
    <m/>
    <m/>
    <m/>
    <m/>
    <m/>
    <m/>
    <m/>
    <m/>
    <m/>
    <m/>
    <m/>
    <m/>
    <m/>
    <m/>
    <m/>
    <m/>
  </r>
  <r>
    <s v="Livy is web service that exposes a REST interface for managing long running Apache Spark contexts in your cluster. With Livy, new applications can be built on top of Apache Spark that require fine grained interaction with many Spark contexts."/>
    <s v="Livy"/>
    <x v="1"/>
    <s v="livy"/>
    <s v="Incubator"/>
    <s v="2017-06-05"/>
    <m/>
    <s v="https://github.com/apache/incubator-Livy"/>
    <m/>
    <s v="{&quot;Scala&quot;: 931491, &quot;Java&quot;: 396514, &quot;Python&quot;: 96343, &quot;Shell&quot;: 19641, &quot;JavaScript&quot;: 14812, &quot;HTML&quot;: 8623, &quot;FreeMarker&quot;: 2384, &quot;R&quot;: 1158, &quot;CSS&quot;: 1140}"/>
    <x v="12"/>
    <s v="Scala"/>
    <m/>
    <m/>
    <s v="bikas"/>
    <s v="Bikas Saha"/>
    <s v="lresende"/>
    <s v="Luciano Resende"/>
    <s v="jbonofre"/>
    <s v="Jean-Baptiste Onofré"/>
    <s v="1"/>
    <s v="busbey"/>
    <s v="Sean Busbey"/>
    <m/>
    <m/>
    <m/>
    <m/>
    <m/>
    <m/>
    <m/>
    <m/>
    <m/>
    <m/>
    <m/>
    <m/>
    <m/>
    <m/>
    <m/>
    <m/>
    <m/>
    <m/>
    <m/>
    <m/>
    <m/>
    <m/>
    <m/>
    <m/>
    <m/>
    <s v="True"/>
    <m/>
  </r>
  <r>
    <s v="Logging for C++. N.B. the code has re-entered the Incubator as log4cxx2."/>
    <s v="log4cxx"/>
    <x v="0"/>
    <s v="log4cxx"/>
    <s v="Logging Services"/>
    <s v="2004-01-31"/>
    <s v="2005-01-11"/>
    <s v="https://github.com/apache/logging-log4cxx"/>
    <m/>
    <s v="{}"/>
    <x v="10"/>
    <s v="C++"/>
    <s v="Orig project, died, and then taken again by log4cxx2, and now it is the main website for log4c++"/>
    <m/>
    <s v="ceki"/>
    <s v="Ceki Gülcü"/>
    <m/>
    <m/>
    <m/>
    <m/>
    <m/>
    <m/>
    <m/>
    <m/>
    <m/>
    <m/>
    <s v="http://logging.apache.org/log4cxx/"/>
    <m/>
    <m/>
    <m/>
    <m/>
    <m/>
    <m/>
    <m/>
    <m/>
    <m/>
    <m/>
    <m/>
    <m/>
    <m/>
    <m/>
    <m/>
    <m/>
    <m/>
    <m/>
    <m/>
    <m/>
    <m/>
    <m/>
    <m/>
  </r>
  <r>
    <s v="Logging for C++. N.B. This is a reboot of the Log4cxx podling which previously graduated."/>
    <s v="log4cxx2"/>
    <x v="0"/>
    <s v="log4cxx2"/>
    <s v="Logging Services"/>
    <s v="2013-12-09"/>
    <s v="2017-03-16"/>
    <m/>
    <s v="http://svn.apache.org/repos/asf/incubator/log4cxx"/>
    <m/>
    <x v="2"/>
    <m/>
    <s v="This has taken over from log4cxx"/>
    <m/>
    <s v="rgoers"/>
    <s v="Ralph Goers"/>
    <m/>
    <m/>
    <m/>
    <m/>
    <m/>
    <s v="grobmeier"/>
    <s v="Christian Grobmeier"/>
    <m/>
    <m/>
    <m/>
    <s v="http://logging.apache.org/log4cxx/latest_stable/"/>
    <m/>
    <m/>
    <m/>
    <m/>
    <m/>
    <m/>
    <m/>
    <m/>
    <m/>
    <m/>
    <m/>
    <m/>
    <m/>
    <m/>
    <m/>
    <m/>
    <m/>
    <m/>
    <m/>
    <m/>
    <m/>
    <m/>
    <m/>
  </r>
  <r>
    <s v="Logging for .NET"/>
    <s v="log4net"/>
    <x v="0"/>
    <s v="log4net"/>
    <s v="Logging Services"/>
    <s v="2004-01-15"/>
    <s v="2007-02-21"/>
    <s v="https://github.com/apache/logging-log4net"/>
    <m/>
    <s v="{&quot;C#&quot;: 2318748, &quot;JavaScript&quot;: 65175, &quot;CSS&quot;: 4409, &quot;Batchfile&quot;: 3799, &quot;PowerShell&quot;: 747}"/>
    <x v="15"/>
    <s v="C#"/>
    <m/>
    <m/>
    <s v="ceki"/>
    <s v="Ceki Gülcü"/>
    <s v="mwomack"/>
    <s v="Mark Womack"/>
    <s v="carnold"/>
    <s v="Curt Arnold"/>
    <m/>
    <m/>
    <m/>
    <m/>
    <m/>
    <m/>
    <s v="http://logging.apache.org/log4net/"/>
    <m/>
    <m/>
    <m/>
    <m/>
    <m/>
    <m/>
    <m/>
    <m/>
    <m/>
    <m/>
    <m/>
    <m/>
    <m/>
    <m/>
    <m/>
    <m/>
    <m/>
    <m/>
    <m/>
    <m/>
    <m/>
    <m/>
    <m/>
  </r>
  <r>
    <s v="Logging for PHP."/>
    <s v="Log4php"/>
    <x v="0"/>
    <s v="log4php"/>
    <s v="Logging Services"/>
    <s v="2004-01-31"/>
    <s v="2010-03-07"/>
    <s v="https://github.com/apache/logging-log4php"/>
    <m/>
    <s v="{&quot;PHP&quot;: 564883, &quot;JavaScript&quot;: 58905, &quot;CSS&quot;: 3502, &quot;XSLT&quot;: 1549}"/>
    <x v="16"/>
    <s v="JavaScript"/>
    <m/>
    <m/>
    <s v="gmcdonald"/>
    <s v="Gavin McDonald"/>
    <s v="niclas"/>
    <s v="Niclas Hedhman"/>
    <s v="jim"/>
    <s v="Jim Jagielski"/>
    <m/>
    <m/>
    <m/>
    <m/>
    <m/>
    <m/>
    <s v="http://logging.apache.org/log4php/"/>
    <m/>
    <m/>
    <m/>
    <m/>
    <m/>
    <m/>
    <m/>
    <m/>
    <m/>
    <m/>
    <m/>
    <m/>
    <m/>
    <m/>
    <m/>
    <m/>
    <m/>
    <m/>
    <m/>
    <m/>
    <m/>
    <m/>
    <m/>
  </r>
  <r>
    <s v="The Lokahi project will create a management console for Apache HTTP Server and Apache Tomcat projects on a framework extensible to other ASF projects."/>
    <s v="Lokahi"/>
    <x v="2"/>
    <s v="lokahi"/>
    <s v="Incubator"/>
    <s v="2006-03-01"/>
    <s v="2009-08-16"/>
    <m/>
    <s v="https://svn.apache.org/repos/asf/incubator/lokahi"/>
    <m/>
    <x v="2"/>
    <m/>
    <m/>
    <m/>
    <s v="wrowe"/>
    <s v="Will Rowe"/>
    <s v="yoavs"/>
    <s v="Yoav Shapira"/>
    <m/>
    <m/>
    <m/>
    <m/>
    <m/>
    <m/>
    <m/>
    <m/>
    <m/>
    <m/>
    <m/>
    <s v="Retired due to inactivity. Some talk of moving parts of the codebase to Tomcat."/>
    <m/>
    <m/>
    <m/>
    <m/>
    <m/>
    <m/>
    <m/>
    <m/>
    <m/>
    <m/>
    <m/>
    <m/>
    <m/>
    <m/>
    <m/>
    <m/>
    <m/>
    <m/>
    <m/>
    <m/>
  </r>
  <r>
    <s v="Lucene.NET is a source code, class-per-class, API-per-API and algorithmatic port of the Java Lucene search engine to the C# and .NET platform utilizing Microsoft .NET Framework."/>
    <s v="Lucene.NET"/>
    <x v="0"/>
    <s v="lucene.net"/>
    <s v="Lucene"/>
    <s v="2011-02-05"/>
    <s v="2012-08-15"/>
    <s v="https://github.com/apache/Lucene.NET"/>
    <m/>
    <s v="{&quot;C#&quot;: 40935109, &quot;PowerShell&quot;: 107332, &quot;HTML&quot;: 79746, &quot;JavaScript&quot;: 57876, &quot;XSLT&quot;: 21773, &quot;CSS&quot;: 12388, &quot;Liquid&quot;: 5637, &quot;Batchfile&quot;: 5212, &quot;Gnuplot&quot;: 2444}"/>
    <x v="15"/>
    <s v="C#"/>
    <m/>
    <m/>
    <s v="gianugo"/>
    <s v="Gianugo Rabellino"/>
    <s v="bodewig"/>
    <s v="Stefan Bodewig"/>
    <s v="bimargulies"/>
    <s v="Benson Margulies"/>
    <m/>
    <m/>
    <m/>
    <m/>
    <m/>
    <m/>
    <s v="http://lucenenet.apache.org/"/>
    <m/>
    <s v="lucene-net, lucene-dot-net"/>
    <m/>
    <m/>
    <m/>
    <m/>
    <m/>
    <m/>
    <m/>
    <m/>
    <m/>
    <m/>
    <m/>
    <m/>
    <m/>
    <m/>
    <m/>
    <m/>
    <m/>
    <m/>
    <m/>
    <m/>
    <m/>
  </r>
  <r>
    <s v="Lucene for C."/>
    <s v="Lucene4c"/>
    <x v="2"/>
    <s v="lucene4c"/>
    <s v="Lucene"/>
    <s v="2005-02-21"/>
    <s v="2006-10-15"/>
    <m/>
    <s v="https://svn.apache.org/repos/asf/incubator/lucene4c"/>
    <m/>
    <x v="2"/>
    <m/>
    <m/>
    <m/>
    <s v="ehatcher"/>
    <s v="Erik Hatcher"/>
    <m/>
    <m/>
    <m/>
    <m/>
    <m/>
    <m/>
    <m/>
    <m/>
    <m/>
    <m/>
    <m/>
    <m/>
    <m/>
    <s v="Progress stalled as developers ran out of free time and motivation."/>
    <m/>
    <m/>
    <m/>
    <m/>
    <m/>
    <m/>
    <m/>
    <m/>
    <m/>
    <m/>
    <m/>
    <m/>
    <m/>
    <m/>
    <m/>
    <m/>
    <m/>
    <m/>
    <m/>
    <m/>
  </r>
  <r>
    <s v="A loose port of the Lucene search engine library, written in C and targeted at dynamic language users."/>
    <s v="Lucy"/>
    <x v="0"/>
    <s v="lucy"/>
    <s v="Incubator"/>
    <s v="2010-07-22"/>
    <s v="2012-02-22"/>
    <s v="https://github.com/apache/Lucy"/>
    <m/>
    <s v="{&quot;C&quot;: 2803774, &quot;Objective-C&quot;: 1182263, &quot;Perl&quot;: 732033, &quot;Go&quot;: 235042, &quot;Shell&quot;: 10715, &quot;Java&quot;: 8587, &quot;Ruby&quot;: 8374, &quot;HTML&quot;: 4793, &quot;Yacc&quot;: 4679, &quot;Batchfile&quot;: 4115, &quot;Vim script&quot;: 2936, &quot;Makefile&quot;: 1869, &quot;CSS&quot;: 1202}"/>
    <x v="1"/>
    <s v="C"/>
    <m/>
    <s v="true"/>
    <s v="hossman"/>
    <s v="Chris Hostetter"/>
    <s v="mattmann"/>
    <s v="Chris Mattmann"/>
    <s v="joes"/>
    <s v="Joe Schaefer"/>
    <m/>
    <m/>
    <m/>
    <s v="upayavira"/>
    <s v="Upayavira"/>
    <m/>
    <m/>
    <m/>
    <m/>
    <m/>
    <m/>
    <m/>
    <m/>
    <m/>
    <m/>
    <m/>
    <m/>
    <m/>
    <m/>
    <m/>
    <m/>
    <m/>
    <m/>
    <m/>
    <m/>
    <m/>
    <m/>
    <m/>
    <m/>
    <m/>
  </r>
  <r>
    <s v="Big Data Machine Learning in SQL for Data Scientists."/>
    <s v="MADlib"/>
    <x v="0"/>
    <s v="madlib"/>
    <s v="Incubator"/>
    <s v="2015-09-15"/>
    <s v="2017-07-19"/>
    <s v="https://github.com/apache/MADlib"/>
    <m/>
    <s v="{&quot;C++&quot;: 1427710, &quot;C&quot;: 1337845, &quot;Python&quot;: 456163, &quot;CMake&quot;: 184667, &quot;Shell&quot;: 33608, &quot;PLpgSQL&quot;: 16618, &quot;Makefile&quot;: 2615, &quot;HTML&quot;: 458}"/>
    <x v="10"/>
    <s v="C"/>
    <m/>
    <m/>
    <s v="cos"/>
    <s v="Konstantin Boudnik"/>
    <s v="tdunning"/>
    <s v="Ted Dunning"/>
    <s v="rvs"/>
    <s v="Roman Shaposhnik"/>
    <m/>
    <s v="rvs"/>
    <s v="Roman Shaposhnik"/>
    <m/>
    <m/>
    <m/>
    <m/>
    <m/>
    <m/>
    <m/>
    <m/>
    <m/>
    <m/>
    <m/>
    <m/>
    <m/>
    <m/>
    <m/>
    <m/>
    <m/>
    <m/>
    <m/>
    <m/>
    <m/>
    <m/>
    <m/>
    <m/>
    <m/>
    <m/>
    <m/>
  </r>
  <r>
    <s v="Connectors for content repositories like Sharepoint, Documentum, etc."/>
    <s v="ManifoldCF"/>
    <x v="0"/>
    <s v="manifoldcf"/>
    <s v="Lucene"/>
    <s v="2010-01-10"/>
    <s v="2012-05-16"/>
    <s v="https://github.com/apache/ManifoldCF"/>
    <m/>
    <s v="{&quot;Java&quot;: 12948049, &quot;HTML&quot;: 646274, &quot;JavaScript&quot;: 233784, &quot;Python&quot;: 158817, &quot;Less&quot;: 61618, &quot;C&quot;: 40584, &quot;Shell&quot;: 37379, &quot;Batchfile&quot;: 33401, &quot;XSLT&quot;: 31845, &quot;Makefile&quot;: 1712}"/>
    <x v="0"/>
    <s v="Java"/>
    <m/>
    <s v="true"/>
    <s v="gsingers"/>
    <s v="Grant Ingersoll"/>
    <s v="jukka"/>
    <s v="Jukka Zitting"/>
    <s v="gianugo"/>
    <s v="Gianugo Rabellino"/>
    <m/>
    <m/>
    <m/>
    <m/>
    <m/>
    <m/>
    <m/>
    <m/>
    <s v="lucene-connectors, connectors"/>
    <m/>
    <m/>
    <m/>
    <m/>
    <m/>
    <m/>
    <m/>
    <m/>
    <m/>
    <m/>
    <m/>
    <m/>
    <m/>
    <m/>
    <m/>
    <m/>
    <m/>
    <m/>
    <m/>
    <m/>
    <s v="Manifold Connector Framework (ManifoldCF)"/>
  </r>
  <r>
    <s v="An open implementation of a Linked Data Platform."/>
    <s v="Marmotta"/>
    <x v="0"/>
    <s v="marmotta"/>
    <s v="Incubator"/>
    <s v="2012-12-03"/>
    <s v="2013-11-20"/>
    <s v="https://github.com/apache/Marmotta"/>
    <m/>
    <s v="{&quot;Java&quot;: 8406678, &quot;C++&quot;: 270583, &quot;HTML&quot;: 254796, &quot;JavaScript&quot;: 166380, &quot;PHP&quot;: 68015, &quot;CSS&quot;: 59402, &quot;FreeMarker&quot;: 55304, &quot;CMake&quot;: 20119, &quot;Shell&quot;: 19257, &quot;CoffeeScript&quot;: 17005, &quot;XSLT&quot;: 5264, &quot;PLpgSQL&quot;: 1612, &quot;Batchfile&quot;: 1222, &quot;C&quot;: 499}"/>
    <x v="0"/>
    <s v="Java"/>
    <m/>
    <s v="true"/>
    <s v="fchrist"/>
    <s v="Fabian Christ"/>
    <s v="nandana"/>
    <s v="Nandana Mihindukulasooriya"/>
    <s v="andy"/>
    <s v="Andy Seaborne"/>
    <m/>
    <s v="andy"/>
    <s v="Andy Seaborne"/>
    <m/>
    <m/>
    <m/>
    <m/>
    <m/>
    <m/>
    <m/>
    <m/>
    <m/>
    <m/>
    <m/>
    <m/>
    <m/>
    <m/>
    <m/>
    <m/>
    <m/>
    <m/>
    <m/>
    <m/>
    <m/>
    <m/>
    <m/>
    <m/>
    <m/>
    <m/>
    <m/>
  </r>
  <r>
    <s v="Marvin-AI is an open-source artificial intelligence (AI) platform that helps data scientists, prototype and productionalize complex solutions with a scalable, low-latency, language-agnostic, and standardized architecture while simplifies the process of exploration and modeling."/>
    <s v="Marvin-AI"/>
    <x v="1"/>
    <s v="marvin"/>
    <s v="Incubator"/>
    <s v="2018-08-21"/>
    <m/>
    <s v="https://github.com/apache/incubator-marvin"/>
    <m/>
    <s v="{&quot;Jupyter Notebook&quot;: 1569318, &quot;Python&quot;: 470464, &quot;Scala&quot;: 202881, &quot;HTML&quot;: 181178, &quot;Dockerfile&quot;: 41603, &quot;Makefile&quot;: 30035, &quot;JavaScript&quot;: 28843, &quot;CSS&quot;: 6757, &quot;Shell&quot;: 4458}"/>
    <x v="2"/>
    <s v="Python"/>
    <m/>
    <m/>
    <s v="lresende"/>
    <s v="Luciano Resende"/>
    <s v="colen"/>
    <s v="William Colen"/>
    <m/>
    <m/>
    <s v="3"/>
    <s v="lresende"/>
    <s v="Luciano Resende"/>
    <m/>
    <m/>
    <m/>
    <m/>
    <m/>
    <m/>
    <m/>
    <m/>
    <m/>
    <m/>
    <m/>
    <m/>
    <m/>
    <m/>
    <m/>
    <m/>
    <m/>
    <m/>
    <m/>
    <m/>
    <m/>
    <m/>
    <m/>
    <m/>
    <m/>
    <m/>
    <m/>
  </r>
  <r>
    <s v="Merlin eclipse plugin merged with an existing eclipse plugin already at avalon."/>
    <s v="MerlinDeveloper"/>
    <x v="0"/>
    <s v="merlin-developer"/>
    <s v="Avalon"/>
    <s v="2004-01-15"/>
    <s v="2004-01-15"/>
    <m/>
    <s v="http://svn.apache.org/repos/asf/avalon"/>
    <m/>
    <x v="2"/>
    <m/>
    <m/>
    <m/>
    <s v="leosimons"/>
    <s v="Leo Simons"/>
    <m/>
    <m/>
    <m/>
    <m/>
    <m/>
    <m/>
    <m/>
    <m/>
    <m/>
    <m/>
    <m/>
    <m/>
    <m/>
    <m/>
    <m/>
    <m/>
    <m/>
    <m/>
    <m/>
    <m/>
    <m/>
    <m/>
    <m/>
    <m/>
    <m/>
    <m/>
    <m/>
    <m/>
    <m/>
    <m/>
    <m/>
    <m/>
    <m/>
    <m/>
  </r>
  <r>
    <s v="Teaclave is a universal secure computing platform."/>
    <s v="Teaclave"/>
    <x v="1"/>
    <s v="teaclave"/>
    <s v="Incubator"/>
    <s v="2019-08-20"/>
    <m/>
    <s v="https://github.com/apache/incubator-Teaclave"/>
    <m/>
    <s v="{&quot;Rust&quot;: 1313676, &quot;C++&quot;: 118072, &quot;CMake&quot;: 66992, &quot;Python&quot;: 58144, &quot;C&quot;: 56731, &quot;Shell&quot;: 26418, &quot;Swift&quot;: 22414, &quot;Dockerfile&quot;: 7954, &quot;Jinja&quot;: 6049, &quot;Objective-C&quot;: 1074, &quot;Makefile&quot;: 951, &quot;Ruby&quot;: 718}"/>
    <x v="17"/>
    <s v="Rust"/>
    <m/>
    <m/>
    <s v="felixcheung"/>
    <s v="Felix Cheung"/>
    <s v="kamaci"/>
    <s v="Furkan Kamaci"/>
    <s v="daijy"/>
    <s v="Jianyong Dai"/>
    <s v="1"/>
    <s v="zjshen"/>
    <s v="Zhijie Shen"/>
    <s v="mattsicker"/>
    <s v="Matt Sicker"/>
    <m/>
    <m/>
    <m/>
    <m/>
    <m/>
    <s v="zjshen"/>
    <s v="Zhijie Shen"/>
    <m/>
    <m/>
    <m/>
    <m/>
    <m/>
    <m/>
    <m/>
    <m/>
    <m/>
    <m/>
    <m/>
    <m/>
    <m/>
    <m/>
    <m/>
    <m/>
    <m/>
    <m/>
  </r>
  <r>
    <s v="Mesos is a cluster manager that provides resource sharing and isolation across cluster applications."/>
    <s v="Mesos"/>
    <x v="0"/>
    <s v="mesos"/>
    <s v="Incubator"/>
    <s v="2010-12-23"/>
    <s v="2013-06-19"/>
    <s v="https://github.com/apache/Mesos"/>
    <m/>
    <s v="{&quot;C++&quot;: 15375934, &quot;Python&quot;: 354609, &quot;M4&quot;: 203083, &quot;Java&quot;: 152539, &quot;Shell&quot;: 147154, &quot;Makefile&quot;: 120855, &quot;CMake&quot;: 110291, &quot;HTML&quot;: 101009, &quot;JavaScript&quot;: 96892, &quot;Dockerfile&quot;: 17479, &quot;CSS&quot;: 8663, &quot;Batchfile&quot;: 8107, &quot;Ruby&quot;: 6125, &quot;PowerShell&quot;: 2547, &quot;Groovy&quot;: 1459}"/>
    <x v="10"/>
    <s v="C++"/>
    <m/>
    <s v="true"/>
    <s v="mattmann"/>
    <s v="Chris Mattmann"/>
    <s v="brianm"/>
    <s v="Brian McCallister"/>
    <s v="tomwhite"/>
    <s v="Tom White"/>
    <m/>
    <m/>
    <m/>
    <m/>
    <m/>
    <m/>
    <m/>
    <m/>
    <m/>
    <m/>
    <m/>
    <m/>
    <m/>
    <m/>
    <m/>
    <m/>
    <m/>
    <m/>
    <m/>
    <m/>
    <m/>
    <m/>
    <m/>
    <m/>
    <m/>
    <m/>
    <m/>
    <m/>
    <m/>
    <m/>
  </r>
  <r>
    <s v="MetaModel is a data access framework, providing a common interface for exploration and querying of different types of datastores."/>
    <s v="MetaModel"/>
    <x v="0"/>
    <s v="metamodel"/>
    <s v="Incubator"/>
    <s v="2013-06-12"/>
    <s v="2014-11-20"/>
    <s v="https://github.com/apache/MetaModel"/>
    <m/>
    <s v="{&quot;Java&quot;: 3762073, &quot;Dockerfile&quot;: 203}"/>
    <x v="0"/>
    <s v="Java"/>
    <m/>
    <s v="true"/>
    <s v="hsaputra"/>
    <s v="Henry Saputra"/>
    <s v="arvind"/>
    <s v="Arvind Prabhakar"/>
    <s v="mfranklin"/>
    <s v="Matt Franklin"/>
    <m/>
    <m/>
    <m/>
    <s v="nslater"/>
    <s v="Noah Slater"/>
    <m/>
    <m/>
    <m/>
    <m/>
    <m/>
    <m/>
    <m/>
    <m/>
    <m/>
    <m/>
    <m/>
    <m/>
    <m/>
    <m/>
    <m/>
    <m/>
    <m/>
    <m/>
    <m/>
    <m/>
    <m/>
    <m/>
    <m/>
    <m/>
    <m/>
  </r>
  <r>
    <s v="Metron is a project dedicated to providing an extensible and scalable advanced network security analytics tool. It has strong foundations in the Apache Hadoop ecosystem."/>
    <s v="Metron"/>
    <x v="0"/>
    <s v="metron"/>
    <s v="Incubator"/>
    <s v="2015-12-06"/>
    <s v="2017-04-19"/>
    <s v="https://github.com/apache/Metron"/>
    <m/>
    <s v="{&quot;Java&quot;: 7489872, &quot;HTML&quot;: 2157386, &quot;TypeScript&quot;: 1299353, &quot;CSS&quot;: 786331, &quot;Python&quot;: 356749, &quot;Shell&quot;: 226434, &quot;JavaScript&quot;: 185836, &quot;C&quot;: 49573, &quot;Ruby&quot;: 26376, &quot;Dockerfile&quot;: 16693, &quot;ANTLR&quot;: 12811, &quot;Scala&quot;: 2700, &quot;Makefile&quot;: 2579, &quot;TSQL&quot;: 2401}"/>
    <x v="0"/>
    <s v="Java"/>
    <m/>
    <s v="true"/>
    <s v="billie"/>
    <s v="Billie Rinaldi"/>
    <s v="mattmann"/>
    <s v="Chris Mattmann"/>
    <s v="omalley"/>
    <s v="Owen O'Malley"/>
    <m/>
    <m/>
    <m/>
    <s v="ptgoetz"/>
    <s v="P. Taylor Goetz"/>
    <m/>
    <m/>
    <m/>
    <m/>
    <m/>
    <s v="vinodkv"/>
    <s v="Vinod Kumar Vavilapalli"/>
    <m/>
    <m/>
    <m/>
    <m/>
    <m/>
    <m/>
    <m/>
    <m/>
    <m/>
    <m/>
    <m/>
    <m/>
    <m/>
    <m/>
    <m/>
    <m/>
    <m/>
    <m/>
  </r>
  <r>
    <s v="Milagro is core security infrastructure and crypto libraries for decentralized networks and distributed systems."/>
    <s v="Milagro"/>
    <x v="1"/>
    <s v="milagro"/>
    <s v="Incubator"/>
    <s v="2015-12-21"/>
    <m/>
    <s v="https://github.com/apache/incubator-Milagro"/>
    <m/>
    <s v="{&quot;HTML&quot;: 21073239, &quot;JavaScript&quot;: 127358, &quot;CSS&quot;: 34365, &quot;Shell&quot;: 1776, &quot;Dockerfile&quot;: 148}"/>
    <x v="6"/>
    <s v="HTML"/>
    <m/>
    <m/>
    <s v="niq"/>
    <s v="Nick Kew"/>
    <s v="jfclere"/>
    <s v="Jean-Frederic Clere"/>
    <m/>
    <m/>
    <s v="1"/>
    <s v="niq"/>
    <s v="Nick Kew"/>
    <m/>
    <m/>
    <m/>
    <m/>
    <m/>
    <m/>
    <m/>
    <m/>
    <m/>
    <m/>
    <m/>
    <m/>
    <m/>
    <m/>
    <m/>
    <m/>
    <m/>
    <m/>
    <m/>
    <m/>
    <m/>
    <m/>
    <m/>
    <m/>
    <m/>
    <m/>
    <m/>
  </r>
  <r>
    <s v="Mnemonic is a Java based non-volatile memory library for in-place structured data processing and computing."/>
    <s v="Mnemonic"/>
    <x v="0"/>
    <s v="mnemonic"/>
    <s v="Incubator"/>
    <s v="2016-03-03"/>
    <s v="2017-11-15"/>
    <s v="https://github.com/apache/Mnemonic"/>
    <m/>
    <s v="{&quot;Java&quot;: 880835, &quot;C&quot;: 142470, &quot;Scala&quot;: 51773, &quot;CMake&quot;: 15812, &quot;Shell&quot;: 14179, &quot;Python&quot;: 10960, &quot;Dockerfile&quot;: 3213}"/>
    <x v="0"/>
    <s v="Java"/>
    <m/>
    <s v="true"/>
    <s v="phunt"/>
    <s v="Patrick Hunt"/>
    <s v="apurtell"/>
    <s v="Andrew Purtell"/>
    <s v="jamestaylor"/>
    <s v="James Taylor"/>
    <m/>
    <s v="phunt"/>
    <s v="Patrick Hunt"/>
    <s v="hsaputra"/>
    <s v="Henry Saputra"/>
    <m/>
    <m/>
    <m/>
    <m/>
    <m/>
    <m/>
    <m/>
    <m/>
    <m/>
    <m/>
    <m/>
    <m/>
    <m/>
    <m/>
    <m/>
    <m/>
    <m/>
    <m/>
    <m/>
    <m/>
    <m/>
    <m/>
    <m/>
    <m/>
    <m/>
  </r>
  <r>
    <s v="FTP protocol module for Apache httpd 2.x"/>
    <s v="mod_ftp"/>
    <x v="0"/>
    <s v="mod_ftp"/>
    <s v="HTTP Server"/>
    <s v="2005-08-06"/>
    <s v="2007-02-21"/>
    <m/>
    <s v="http://svn.apache.org/repos/asf/httpd/mod_ftp"/>
    <m/>
    <x v="2"/>
    <m/>
    <m/>
    <m/>
    <s v="jim"/>
    <s v="Jim Jagielski"/>
    <m/>
    <m/>
    <m/>
    <m/>
    <m/>
    <m/>
    <m/>
    <m/>
    <m/>
    <m/>
    <s v="http://httpd.apache.org/mod_ftp/"/>
    <m/>
    <m/>
    <m/>
    <m/>
    <m/>
    <m/>
    <m/>
    <m/>
    <m/>
    <m/>
    <m/>
    <m/>
    <m/>
    <m/>
    <m/>
    <m/>
    <m/>
    <m/>
    <m/>
    <m/>
    <m/>
    <m/>
    <m/>
  </r>
  <r>
    <s v="MRQL is a query processing and optimization system for large-scale, distributed data analysis, built on top of Apache Hadoop, Hama, Spark, and Flink."/>
    <s v="MRQL"/>
    <x v="2"/>
    <s v="mrql"/>
    <s v="Incubator"/>
    <s v="2013-03-13"/>
    <s v="2017-08-17"/>
    <s v="https://github.com/apache/incubator-retired-MRQL"/>
    <m/>
    <s v="{&quot;Java&quot;: 614126, &quot;Shell&quot;: 18744, &quot;Lex&quot;: 18106}"/>
    <x v="0"/>
    <s v="Java"/>
    <m/>
    <m/>
    <s v="adc"/>
    <s v="Alan Cabrera"/>
    <s v="edwardyoon"/>
    <s v="Edward J. Yoon"/>
    <s v="mnour"/>
    <s v="Mohammad Nour El-Din"/>
    <m/>
    <s v="edwardyoon"/>
    <s v="Edward J. Yoon"/>
    <m/>
    <m/>
    <m/>
    <m/>
    <m/>
    <m/>
    <s v="Retired."/>
    <m/>
    <m/>
    <m/>
    <m/>
    <m/>
    <m/>
    <m/>
    <m/>
    <m/>
    <m/>
    <m/>
    <m/>
    <m/>
    <m/>
    <m/>
    <m/>
    <m/>
    <m/>
    <m/>
    <m/>
  </r>
  <r>
    <s v="MRUnit is a library to support unit testing of Hadoop MapReduce jobs."/>
    <s v="MRUnit"/>
    <x v="0"/>
    <s v="mrunit"/>
    <s v="Incubator"/>
    <s v="2011-03-08"/>
    <s v="2012-05-16"/>
    <s v="https://github.com/apache/MRUnit"/>
    <m/>
    <s v="{&quot;Java&quot;: 200286, &quot;HTML&quot;: 13920, &quot;Shell&quot;: 1262}"/>
    <x v="0"/>
    <s v="Java"/>
    <m/>
    <s v="true"/>
    <s v="niall"/>
    <s v="Nigel Daley"/>
    <s v="phunt"/>
    <s v="Patrick Hunt"/>
    <s v="mattmann"/>
    <s v="Chris Mattmann"/>
    <m/>
    <m/>
    <m/>
    <m/>
    <m/>
    <m/>
    <m/>
    <m/>
    <m/>
    <m/>
    <m/>
    <m/>
    <m/>
    <m/>
    <m/>
    <m/>
    <m/>
    <m/>
    <m/>
    <m/>
    <m/>
    <m/>
    <m/>
    <m/>
    <m/>
    <m/>
    <m/>
    <m/>
    <m/>
    <m/>
  </r>
  <r>
    <s v="A robust implementation of the OASIS WSDM, Management using Web Services (MuWS) specification"/>
    <s v="Muse"/>
    <x v="0"/>
    <s v="muse"/>
    <s v="Web Services"/>
    <s v="2004-11-08"/>
    <s v="2005-06-03"/>
    <m/>
    <s v="http://svn.apache.org/repos/asf/webservices/archive/muse"/>
    <m/>
    <x v="2"/>
    <m/>
    <m/>
    <m/>
    <s v="dims"/>
    <s v="Davanum Srinivas"/>
    <m/>
    <m/>
    <m/>
    <m/>
    <m/>
    <m/>
    <m/>
    <m/>
    <m/>
    <m/>
    <s v="http://ws.apache.org/muse/"/>
    <m/>
    <m/>
    <m/>
    <m/>
    <m/>
    <m/>
    <m/>
    <m/>
    <m/>
    <m/>
    <m/>
    <m/>
    <m/>
    <m/>
    <m/>
    <m/>
    <m/>
    <m/>
    <m/>
    <m/>
    <m/>
    <m/>
    <m/>
  </r>
  <r>
    <s v="A Flexible and Efficient Library for Deep Learning"/>
    <s v="MXNet"/>
    <x v="1"/>
    <s v="mxnet"/>
    <s v="Incubator"/>
    <s v="2017-01-23"/>
    <m/>
    <s v="https://github.com/apache/MXNet"/>
    <m/>
    <s v="{&quot;C++&quot;: 10738827, &quot;Python&quot;: 8300135, &quot;Jupyter Notebook&quot;: 2024872, &quot;Cuda&quot;: 1404275, &quot;CMake&quot;: 208271, &quot;Shell&quot;: 159086, &quot;C&quot;: 149389, &quot;Groovy&quot;: 129484, &quot;Dockerfile&quot;: 55057, &quot;Java&quot;: 15921, &quot;R&quot;: 11692, &quot;Makefile&quot;: 11379, &quot;PowerShell&quot;: 6699}"/>
    <x v="10"/>
    <s v="C/C++ Header"/>
    <m/>
    <m/>
    <s v="weimer"/>
    <s v="Markus Weimer"/>
    <s v="bob"/>
    <s v="Bob Paulin"/>
    <s v="jasondai"/>
    <s v="Jason Dai"/>
    <s v="1"/>
    <s v="bayard"/>
    <s v="Henri Yandell"/>
    <s v="kamaci"/>
    <s v="Furkan Kamaci"/>
    <m/>
    <m/>
    <m/>
    <m/>
    <m/>
    <s v="kezhenxu94"/>
    <s v="Zhenxu Ke"/>
    <m/>
    <m/>
    <m/>
    <m/>
    <m/>
    <m/>
    <m/>
    <m/>
    <m/>
    <m/>
    <m/>
    <m/>
    <m/>
    <m/>
    <m/>
    <m/>
    <m/>
    <m/>
  </r>
  <r>
    <s v="MyFaces is a framework for building Java Server application GUIs based on JavaServer Faces (certified implementation of JSR-127)."/>
    <s v="MyFaces"/>
    <x v="0"/>
    <s v="myfaces"/>
    <s v="Incubator"/>
    <s v="2004-07-16"/>
    <s v="2005-03-09"/>
    <s v="https://github.com/apache/MyFaces"/>
    <m/>
    <s v="{&quot;Java&quot;: 11411260, &quot;HTML&quot;: 775722, &quot;JavaScript&quot;: 406841, &quot;Shell&quot;: 3932, &quot;CSS&quot;: 1452}"/>
    <x v="0"/>
    <s v="Java"/>
    <m/>
    <s v="true"/>
    <s v="husted"/>
    <s v="Ted Husted"/>
    <m/>
    <m/>
    <m/>
    <m/>
    <m/>
    <m/>
    <m/>
    <m/>
    <m/>
    <m/>
    <m/>
    <m/>
    <m/>
    <m/>
    <m/>
    <m/>
    <m/>
    <m/>
    <m/>
    <m/>
    <m/>
    <m/>
    <m/>
    <m/>
    <m/>
    <m/>
    <m/>
    <m/>
    <m/>
    <m/>
    <m/>
    <m/>
    <m/>
    <m/>
  </r>
  <r>
    <s v="Mynewt is a real-time operating system for constrained embedded systems like wearables, lightbulbs, locks and doorbells. It works on a variety of 32-bit MCUs (microcontrollers), including ARM Cortex-M and MIPS architectures."/>
    <s v="Mynewt"/>
    <x v="0"/>
    <s v="mynewt"/>
    <s v="Incubator"/>
    <s v="2015-10-20"/>
    <s v="2017-06-21"/>
    <s v="https://github.com/apache/Mynewt-core"/>
    <m/>
    <s v="{&quot;C&quot;: 260659954, &quot;Assembly&quot;: 4716096, &quot;HTML&quot;: 632987, &quot;Shell&quot;: 239908, &quot;CMake&quot;: 127976, &quot;Batchfile&quot;: 106749, &quot;Python&quot;: 48016, &quot;GDB&quot;: 33827, &quot;Makefile&quot;: 31572, &quot;Rust&quot;: 4680}"/>
    <x v="1"/>
    <s v="C/C++ Header"/>
    <m/>
    <s v="true"/>
    <s v="sterling"/>
    <s v="Sterling Hughes"/>
    <s v="jim"/>
    <s v="Jim Jagielski"/>
    <s v="jmclean"/>
    <s v="Justin Mclean"/>
    <m/>
    <s v="marvin"/>
    <s v="Marvin Humphrey"/>
    <s v="gstein"/>
    <s v="Greg Stein"/>
    <m/>
    <m/>
    <m/>
    <m/>
    <m/>
    <s v="ptgoetz"/>
    <s v="P. Taylor Goetz"/>
    <m/>
    <m/>
    <m/>
    <m/>
    <m/>
    <m/>
    <m/>
    <m/>
    <m/>
    <m/>
    <m/>
    <m/>
    <m/>
    <m/>
    <m/>
    <m/>
    <m/>
    <m/>
  </r>
  <r>
    <s v="Myriad enables co-existence of Apache Hadoop YARN and Apache Mesos together on the same cluster and allows dynamic resource allocations across both Hadoop and other applications running on the same physical data center infrastructure."/>
    <s v="Myriad"/>
    <x v="2"/>
    <s v="myriad"/>
    <s v="Incubator"/>
    <s v="2015-03-01"/>
    <s v="2020-01-24"/>
    <s v="https://github.com/apache/incubator-Myriad"/>
    <m/>
    <s v="{&quot;Java&quot;: 601870, &quot;CSS&quot;: 379699, &quot;JavaScript&quot;: 183943, &quot;Shell&quot;: 37700, &quot;HTML&quot;: 26235, &quot;Python&quot;: 12583, &quot;Ruby&quot;: 9567, &quot;Dockerfile&quot;: 2167}"/>
    <x v="0"/>
    <s v="CSS"/>
    <m/>
    <m/>
    <s v="tdunning"/>
    <s v="Ted Dunning"/>
    <m/>
    <m/>
    <m/>
    <m/>
    <m/>
    <s v="benh"/>
    <s v="Benjamin Hindman"/>
    <m/>
    <m/>
    <m/>
    <m/>
    <m/>
    <m/>
    <m/>
    <m/>
    <m/>
    <m/>
    <m/>
    <m/>
    <m/>
    <m/>
    <m/>
    <m/>
    <m/>
    <m/>
    <m/>
    <m/>
    <m/>
    <m/>
    <m/>
    <m/>
    <s v="&gt;"/>
    <m/>
    <m/>
  </r>
  <r>
    <s v="Nemo is a data processing system to flexibly control the runtime behaviors of a job to adapt to varying deployment characteristics."/>
    <s v="Nemo"/>
    <x v="1"/>
    <s v="nemo"/>
    <s v="Incubator"/>
    <s v="2018-02-04"/>
    <m/>
    <s v="https://github.com/apache/incubator-Nemo"/>
    <m/>
    <s v="{&quot;Java&quot;: 2483136, &quot;Vue&quot;: 92319, &quot;Scala&quot;: 47879, &quot;Python&quot;: 27708, &quot;JavaScript&quot;: 26685, &quot;Shell&quot;: 10454}"/>
    <x v="0"/>
    <s v="Java"/>
    <m/>
    <m/>
    <s v="hyunsik"/>
    <s v="Hyunsik Choi"/>
    <s v="bgchun"/>
    <s v="Byung-Gon Chun"/>
    <s v="jbonofre"/>
    <s v="Jean-Baptiste Onofré"/>
    <s v="3"/>
    <s v="bgchun"/>
    <s v="Byung-Gon Chun"/>
    <s v="weimer"/>
    <s v="Markus Weimer"/>
    <m/>
    <m/>
    <m/>
    <m/>
    <m/>
    <m/>
    <m/>
    <m/>
    <m/>
    <m/>
    <m/>
    <m/>
    <m/>
    <m/>
    <m/>
    <m/>
    <m/>
    <m/>
    <m/>
    <m/>
    <m/>
    <m/>
    <m/>
    <m/>
    <m/>
  </r>
  <r>
    <s v="NetBeans is a development environment, tooling platform and application framework."/>
    <s v="NetBeans"/>
    <x v="0"/>
    <s v="netbeans"/>
    <s v="Incubator"/>
    <s v="2016-10-01"/>
    <s v="2019-04-17"/>
    <s v="https://github.com/apache/NetBeans"/>
    <m/>
    <s v="{&quot;Java&quot;: 304575660, &quot;Standard ML&quot;: 30677084, &quot;HTML&quot;: 6796833, &quot;PHP&quot;: 3323967, &quot;XSLT&quot;: 1552950, &quot;JavaScript&quot;: 1375586, &quot;C&quot;: 591586, &quot;CSS&quot;: 409322, &quot;Shell&quot;: 386091, &quot;Lex&quot;: 254914, &quot;Roff&quot;: 150799, &quot;C++&quot;: 134497, &quot;FreeMarker&quot;: 131129, &quot;Groovy&quot;: 118436, &quot;TypeScript&quot;: 72079, &quot;GAP&quot;: 70862, &quot;Makefile&quot;: 59416, &quot;Smarty&quot;: 41098, &quot;Latte&quot;: 34565, &quot;Twig&quot;: 33425, &quot;Batchfile&quot;: 31017, &quot;Pug&quot;: 28575, &quot;AspectJ&quot;: 12305, &quot;Perl&quot;: 10188, &quot;ANTLR&quot;: 6444, &quot;SCSS&quot;: 6107, &quot;Swift&quot;: 5322, &quot;Haskell&quot;: 3625, &quot;Less&quot;: 3611, &quot;Grammatical Framework&quot;: 1954, &quot;Hack&quot;: 1870, &quot;Dockerfile&quot;: 1079, &quot;NASL&quot;: 931, &quot;Slash&quot;: 885}"/>
    <x v="0"/>
    <s v="Java"/>
    <m/>
    <s v="true"/>
    <s v="ate"/>
    <s v="Ate Douma"/>
    <s v="bdelacretaz"/>
    <s v="Bertrand Delacretaz"/>
    <s v="humbedooh"/>
    <s v="Daniel Gruno"/>
    <m/>
    <s v="bdelacretaz"/>
    <s v="Bertrand Delacretaz"/>
    <s v="struberg"/>
    <s v="Mark Struberg"/>
    <m/>
    <m/>
    <m/>
    <m/>
    <m/>
    <m/>
    <m/>
    <m/>
    <m/>
    <m/>
    <m/>
    <m/>
    <m/>
    <m/>
    <m/>
    <m/>
    <m/>
    <m/>
    <m/>
    <m/>
    <m/>
    <m/>
    <m/>
    <m/>
    <m/>
  </r>
  <r>
    <s v="NiFi is a dataflow system based on the concepts of flow-based programming."/>
    <s v="NiFi"/>
    <x v="0"/>
    <s v="nifi"/>
    <s v="Incubator"/>
    <s v="2014-11-24"/>
    <s v="2015-07-15"/>
    <s v="https://github.com/apache/NiFi"/>
    <m/>
    <s v="{&quot;Java&quot;: 51434657, &quot;JavaScript&quot;: 3929076, &quot;Groovy&quot;: 2603856, &quot;HTML&quot;: 1000539, &quot;CSS&quot;: 280153, &quot;Shell&quot;: 180551, &quot;Handlebars&quot;: 69052, &quot;Batchfile&quot;: 44090, &quot;GAP&quot;: 30934, &quot;Python&quot;: 27236, &quot;Dockerfile&quot;: 24269, &quot;Ruby&quot;: 23018, &quot;SCSS&quot;: 22530, &quot;XSLT&quot;: 5681, &quot;Clojure&quot;: 3993, &quot;PLpgSQL&quot;: 1211, &quot;Lua&quot;: 983, &quot;C++&quot;: 652}"/>
    <x v="0"/>
    <s v="Java"/>
    <m/>
    <s v="true"/>
    <s v="billie"/>
    <s v="Billie Rinaldi"/>
    <s v="arvind"/>
    <s v="Arvind Prabhakar"/>
    <s v="wikier"/>
    <s v="Sergio Fernandez"/>
    <m/>
    <s v="bimargulies"/>
    <s v="Benson Margulies"/>
    <s v="bimargulies"/>
    <s v="Benson Margulies"/>
    <m/>
    <m/>
    <m/>
    <m/>
    <m/>
    <s v="brock"/>
    <s v="Brock Noland"/>
    <s v="drew"/>
    <s v="Drew Farris"/>
    <s v="apurtell"/>
    <s v="Andrew Purtell"/>
    <m/>
    <m/>
    <m/>
    <m/>
    <m/>
    <m/>
    <m/>
    <m/>
    <m/>
    <m/>
    <m/>
    <m/>
    <m/>
    <m/>
  </r>
  <r>
    <s v=".NET integration for Maven. Failed to build active community."/>
    <s v="NMaven"/>
    <x v="2"/>
    <s v="nmaven"/>
    <s v="Maven"/>
    <s v="2006-11-17"/>
    <s v="2008-11-13"/>
    <m/>
    <s v="https://svn.apache.org/repos/asf/incubator/nmaven"/>
    <m/>
    <x v="2"/>
    <m/>
    <m/>
    <m/>
    <s v="brett"/>
    <s v="Brett Porter"/>
    <s v="jvanzyl"/>
    <s v="Jason van Zyl"/>
    <m/>
    <m/>
    <m/>
    <s v="brett,jvanzyl"/>
    <s v="Brett Porter,Jason van Zyl"/>
    <m/>
    <m/>
    <s v="NPanday"/>
    <s v="npanday.html"/>
    <s v="Efforts moved to NPanday. Other similar projects are NMaven @ Codeplex (http://www.codeplex.com/nmaven/) and Byldan @ Codeplex (http://www.codeplex.com/byldan/)."/>
    <m/>
    <m/>
    <m/>
    <m/>
    <m/>
    <m/>
    <m/>
    <m/>
    <m/>
    <m/>
    <m/>
    <m/>
    <m/>
    <m/>
    <m/>
    <m/>
    <m/>
    <m/>
    <m/>
    <m/>
    <m/>
    <m/>
  </r>
  <r>
    <s v="A Java API for NLU applications"/>
    <s v="NLPCraft"/>
    <x v="1"/>
    <s v="nlpcraft"/>
    <s v="Incubator"/>
    <s v="2020-02-13"/>
    <m/>
    <s v="https://github.com/apache/incubator-NLPCraft"/>
    <m/>
    <s v="{&quot;Scala&quot;: 2076295, &quot;Java&quot;: 686068, &quot;HTML&quot;: 19420, &quot;Shell&quot;: 18674, &quot;Kotlin&quot;: 15606, &quot;Python&quot;: 14111, &quot;ANTLR&quot;: 9282, &quot;Batchfile&quot;: 7016, &quot;Jupyter Notebook&quot;: 6247, &quot;Groovy&quot;: 3126, &quot;Dockerfile&quot;: 1335}"/>
    <x v="12"/>
    <s v="Scala"/>
    <m/>
    <m/>
    <s v="rvs"/>
    <s v="Roman Shaposhnik"/>
    <s v="kamaci"/>
    <s v="Furkan Kamaci"/>
    <s v="evansye"/>
    <s v="Evans Ye"/>
    <s v="2"/>
    <s v="cos"/>
    <s v="Konstantin Boudnik"/>
    <s v="paulk"/>
    <s v="Paul King"/>
    <m/>
    <m/>
    <m/>
    <m/>
    <m/>
    <s v="cos"/>
    <s v="Konstantin I Boudnik"/>
    <s v="wave"/>
    <s v="Dave Fisher"/>
    <m/>
    <m/>
    <m/>
    <m/>
    <m/>
    <m/>
    <m/>
    <m/>
    <m/>
    <m/>
    <m/>
    <m/>
    <m/>
    <m/>
    <m/>
    <m/>
  </r>
  <r>
    <s v="NPanday allows projects using the .NET framework to be built with Apache Maven."/>
    <s v="NPanday"/>
    <x v="2"/>
    <s v="npanday"/>
    <s v="Incubator"/>
    <s v="2010-08-13"/>
    <s v="2015-02-08"/>
    <s v="https://github.com/apache/NPanday"/>
    <m/>
    <s v="{&quot;C#&quot;: 1212356, &quot;Java&quot;: 1069144, &quot;Visual Basic&quot;: 115680, &quot;Groovy&quot;: 113168, &quot;ASP&quot;: 18901, &quot;HTML&quot;: 17887, &quot;Batchfile&quot;: 1894, &quot;Shell&quot;: 1503, &quot;CSS&quot;: 807}"/>
    <x v="15"/>
    <s v="C#"/>
    <m/>
    <m/>
    <s v="rbircher"/>
    <s v="Raphael Bircher"/>
    <s v="cos"/>
    <s v="Konstantin Boudnik"/>
    <m/>
    <m/>
    <m/>
    <m/>
    <m/>
    <m/>
    <m/>
    <m/>
    <m/>
    <m/>
    <m/>
    <s v="Retired for lack of activity"/>
    <m/>
    <m/>
    <m/>
    <m/>
    <m/>
    <m/>
    <m/>
    <m/>
    <m/>
    <m/>
    <m/>
    <m/>
    <m/>
    <m/>
    <m/>
    <m/>
    <m/>
    <m/>
    <m/>
    <m/>
  </r>
  <r>
    <s v="Web search software."/>
    <s v="Nutch"/>
    <x v="0"/>
    <s v="nutch"/>
    <s v="Incubator"/>
    <s v="2005-01-15"/>
    <s v="2005-06-01"/>
    <s v="https://github.com/apache/Nutch"/>
    <m/>
    <s v="{&quot;Java&quot;: 3399613, &quot;HTML&quot;: 205540, &quot;Shell&quot;: 30807, &quot;XSLT&quot;: 3687, &quot;CSS&quot;: 3332, &quot;Rich Text Format&quot;: 2235, &quot;Dockerfile&quot;: 1352, &quot;JavaScript&quot;: 764}"/>
    <x v="0"/>
    <s v="Java"/>
    <m/>
    <s v="true"/>
    <s v="cutting"/>
    <s v="Doug Cutting"/>
    <m/>
    <m/>
    <m/>
    <m/>
    <m/>
    <m/>
    <m/>
    <m/>
    <m/>
    <m/>
    <m/>
    <m/>
    <m/>
    <m/>
    <m/>
    <m/>
    <m/>
    <m/>
    <m/>
    <m/>
    <m/>
    <m/>
    <m/>
    <m/>
    <m/>
    <m/>
    <m/>
    <m/>
    <m/>
    <m/>
    <m/>
    <m/>
    <m/>
    <m/>
  </r>
  <r>
    <s v="NuttX is a mature, real-time embedded operating system (RTOS)."/>
    <s v="NuttX"/>
    <x v="1"/>
    <s v="nuttx"/>
    <s v="Incubator"/>
    <s v="2019-12-09"/>
    <m/>
    <s v="https://github.com/apache/incubator-NuttX"/>
    <m/>
    <s v="{&quot;C&quot;: 134055382, &quot;Assembly&quot;: 1567128, &quot;Makefile&quot;: 596337, &quot;Shell&quot;: 217003, &quot;Python&quot;: 84896, &quot;C++&quot;: 36995, &quot;Batchfile&quot;: 20667, &quot;Dockerfile&quot;: 13191, &quot;Perl&quot;: 4034}"/>
    <x v="1"/>
    <s v="C"/>
    <m/>
    <m/>
    <s v="junping_du"/>
    <s v="Junping Du"/>
    <s v="jmclean"/>
    <s v="Justin Mclean"/>
    <s v="asifdxtreme"/>
    <s v="Mohammad Asif Siddiqui"/>
    <s v="1"/>
    <s v="junping_du"/>
    <s v="Junping Du"/>
    <s v="fpj"/>
    <s v="Flavio Paiva Junqueira"/>
    <m/>
    <m/>
    <m/>
    <m/>
    <m/>
    <s v="zhangduo"/>
    <s v="Duo Zhang"/>
    <m/>
    <m/>
    <m/>
    <m/>
    <m/>
    <m/>
    <m/>
    <m/>
    <m/>
    <m/>
    <m/>
    <m/>
    <m/>
    <m/>
    <m/>
    <m/>
    <m/>
    <m/>
  </r>
  <r>
    <s v="Nuvem defines an open application programming interface for common cloud application services, allowing applications to be easily ported across the most popular cloud platforms._x000a_            The podling was voted to become part of Tuscany in Nov 2012 but (as of Aug 2014) nothing has happened. Tuscany was terminated in May 2016."/>
    <s v="Nuvem"/>
    <x v="0"/>
    <s v="nuvem"/>
    <s v="Incubator"/>
    <s v="2010-06-24"/>
    <s v="2012-11-29"/>
    <s v="https://github.com/apache/Nuvem"/>
    <m/>
    <s v="{&quot;Java&quot;: 232592, &quot;Python&quot;: 107107, &quot;HTML&quot;: 18414, &quot;CSS&quot;: 3243}"/>
    <x v="0"/>
    <s v="Java"/>
    <m/>
    <m/>
    <s v="jfclere"/>
    <s v="Jean-Frederic Clere"/>
    <s v="antelder"/>
    <s v="Anthony Elder"/>
    <s v="dwoods"/>
    <s v="Donald Woods"/>
    <m/>
    <m/>
    <m/>
    <m/>
    <m/>
    <s v="Tuscany"/>
    <s v="http://tuscany.apache.org/"/>
    <m/>
    <m/>
    <m/>
    <m/>
    <m/>
    <m/>
    <m/>
    <m/>
    <m/>
    <m/>
    <m/>
    <m/>
    <m/>
    <m/>
    <m/>
    <m/>
    <m/>
    <m/>
    <m/>
    <m/>
    <m/>
    <m/>
    <m/>
  </r>
  <r>
    <s v="Orchestration Director Engine"/>
    <s v="Ode"/>
    <x v="0"/>
    <s v="ode"/>
    <s v="Incubator"/>
    <s v="2006-02-17"/>
    <s v="2007-07-18"/>
    <s v="https://github.com/apache/Ode"/>
    <m/>
    <s v="{&quot;Java&quot;: 5649254, &quot;JavaScript&quot;: 248611, &quot;Ruby&quot;: 107187, &quot;HTML&quot;: 41741, &quot;CSS&quot;: 35867, &quot;Shell&quot;: 11659, &quot;TSQL&quot;: 10000, &quot;XSLT&quot;: 6703, &quot;Batchfile&quot;: 6359, &quot;Groovy&quot;: 4205}"/>
    <x v="0"/>
    <s v="Java"/>
    <m/>
    <s v="true"/>
    <s v="pzf"/>
    <s v="Paul Fremantle"/>
    <s v="niclas"/>
    <s v="Niclas Hedhman"/>
    <s v="dims"/>
    <s v="Davanum Srinivas"/>
    <m/>
    <m/>
    <m/>
    <m/>
    <m/>
    <m/>
    <m/>
    <m/>
    <m/>
    <m/>
    <m/>
    <m/>
    <m/>
    <m/>
    <m/>
    <m/>
    <m/>
    <m/>
    <m/>
    <m/>
    <m/>
    <m/>
    <m/>
    <m/>
    <m/>
    <m/>
    <m/>
    <m/>
    <m/>
    <m/>
  </r>
  <r>
    <s v="Java modules that allow programmatic creation, scanning and manipulation of OpenDocument Format (ISO/IEC 26300 == ODF) documents"/>
    <s v="ODF Toolkit"/>
    <x v="2"/>
    <s v="odftoolkit"/>
    <s v="Incubator"/>
    <s v="2011-08-01"/>
    <s v="2018-11-27"/>
    <s v="https://github.com/apache/ODFToolkit"/>
    <m/>
    <s v="{&quot;Java&quot;: 16465122, &quot;XSLT&quot;: 273011, &quot;Python&quot;: 5215}"/>
    <x v="0"/>
    <s v="Java"/>
    <m/>
    <m/>
    <s v="nick"/>
    <s v="Nick Burch"/>
    <s v="magicaltrout"/>
    <s v="Tom Barber"/>
    <m/>
    <m/>
    <m/>
    <m/>
    <m/>
    <m/>
    <m/>
    <s v="ODFToolkit"/>
    <s v="http://odftoolkit.org/"/>
    <s v="Retired from the ASF and moved to The Document Foundation"/>
    <s v="odf"/>
    <m/>
    <m/>
    <m/>
    <m/>
    <m/>
    <m/>
    <m/>
    <m/>
    <m/>
    <m/>
    <m/>
    <m/>
    <m/>
    <m/>
    <m/>
    <m/>
    <m/>
    <m/>
    <m/>
    <m/>
    <m/>
  </r>
  <r>
    <s v="The Open For Business Project (OFBiz) is an open source enterprise automation software project."/>
    <s v="OFBiz"/>
    <x v="0"/>
    <s v="ofbiz"/>
    <s v="Incubator"/>
    <s v="2006-01-31"/>
    <s v="2006-12-20"/>
    <s v="https://github.com/apache/OFBiz"/>
    <m/>
    <s v="{&quot;Java&quot;: 14389027, &quot;HTML&quot;: 8319296, &quot;FreeMarker&quot;: 3384978, &quot;JavaScript&quot;: 2661637, &quot;Groovy&quot;: 1262135, &quot;CSS&quot;: 1205731, &quot;Shell&quot;: 27967, &quot;Makefile&quot;: 22007, &quot;Batchfile&quot;: 8815, &quot;Roff&quot;: 4118, &quot;Ruby&quot;: 2533, &quot;XSLT&quot;: 1712, &quot;PHP&quot;: 150}"/>
    <x v="0"/>
    <s v="XML"/>
    <m/>
    <s v="true"/>
    <s v="davidw"/>
    <s v="David N. Welton"/>
    <s v="yoavs"/>
    <s v="Yoav Shapira"/>
    <s v="farra"/>
    <s v="J. Aaron Farr"/>
    <m/>
    <m/>
    <m/>
    <m/>
    <m/>
    <m/>
    <m/>
    <m/>
    <m/>
    <m/>
    <m/>
    <m/>
    <m/>
    <m/>
    <m/>
    <m/>
    <m/>
    <m/>
    <m/>
    <m/>
    <m/>
    <m/>
    <m/>
    <m/>
    <m/>
    <m/>
    <m/>
    <m/>
    <m/>
    <m/>
  </r>
  <r>
    <s v="Object-Graph Notation Language implementation in Java"/>
    <s v="OGNL"/>
    <x v="0"/>
    <s v="ognl"/>
    <s v="Incubator"/>
    <s v="2011-04-26"/>
    <s v="2011-08-30"/>
    <s v="https://github.com/apache/commons-ognl"/>
    <m/>
    <s v="{&quot;Java&quot;: 1122917, &quot;Shell&quot;: 942}"/>
    <x v="0"/>
    <s v="Java"/>
    <m/>
    <m/>
    <s v="grobmeier"/>
    <s v="Christian Grobmeier"/>
    <s v="jochen"/>
    <s v="Jochen Wiedmann"/>
    <s v="olamy"/>
    <s v="Olivier Lamy"/>
    <m/>
    <s v="lukaszlenart"/>
    <s v="Lukasz Lenart"/>
    <s v="upayavira"/>
    <s v="Upayavira"/>
    <s v="Commons OGNL"/>
    <s v="http://commons.apache.org/ognl"/>
    <m/>
    <m/>
    <m/>
    <m/>
    <m/>
    <m/>
    <m/>
    <m/>
    <m/>
    <m/>
    <m/>
    <m/>
    <m/>
    <m/>
    <m/>
    <m/>
    <m/>
    <m/>
    <m/>
    <m/>
    <m/>
    <m/>
    <m/>
  </r>
  <r>
    <s v="OData implementation in Java"/>
    <s v="Olingo"/>
    <x v="0"/>
    <s v="olingo"/>
    <s v="Incubator"/>
    <s v="2013-07-08"/>
    <s v="2014-03-19"/>
    <m/>
    <s v="https://svn.apache.org/repos/asf/olingo"/>
    <m/>
    <x v="2"/>
    <m/>
    <m/>
    <s v="true"/>
    <s v="adc"/>
    <s v="Alan Cabrera"/>
    <s v="wave"/>
    <s v="Dave Fisher"/>
    <s v="fmui"/>
    <s v="Florian Müller"/>
    <m/>
    <s v="fmui"/>
    <s v="Florian Müller"/>
    <m/>
    <m/>
    <m/>
    <m/>
    <m/>
    <m/>
    <m/>
    <m/>
    <m/>
    <m/>
    <m/>
    <m/>
    <m/>
    <m/>
    <m/>
    <m/>
    <m/>
    <m/>
    <m/>
    <m/>
    <m/>
    <m/>
    <m/>
    <m/>
    <m/>
    <m/>
    <m/>
  </r>
  <r>
    <s v="Web 2.0 evaluation kit"/>
    <s v="Olio"/>
    <x v="2"/>
    <s v="olio"/>
    <s v="Incubator"/>
    <s v="2008-09-29"/>
    <s v="2011-11-16"/>
    <m/>
    <s v="https://svn.apache.org/repos/asf/incubator/olio"/>
    <m/>
    <x v="2"/>
    <m/>
    <m/>
    <m/>
    <s v="clr"/>
    <s v="Craig Russell"/>
    <s v="henning"/>
    <s v="Henning Schmiedehausen"/>
    <s v="hogstrom"/>
    <s v="Matt Hogstrom"/>
    <m/>
    <m/>
    <m/>
    <s v="rhillegas"/>
    <s v="Rick Hillegas"/>
    <m/>
    <m/>
    <m/>
    <m/>
    <m/>
    <m/>
    <m/>
    <m/>
    <m/>
    <m/>
    <m/>
    <m/>
    <m/>
    <m/>
    <m/>
    <m/>
    <m/>
    <m/>
    <m/>
    <m/>
    <m/>
    <m/>
    <m/>
    <m/>
    <m/>
  </r>
  <r>
    <s v="Omid is a flexible, reliable, high performant and scalable ACID transactional framework that allows client applications to execute transactions on top of MVCC key/value-based NoSQL datastores (currently Apache HBase) providing Snapshot Isolation guarantees on the accessed data."/>
    <s v="Omid"/>
    <x v="0"/>
    <s v="omid"/>
    <s v="Incubator"/>
    <s v="2016-03-28"/>
    <s v="2019-11-15"/>
    <s v="https://github.com/apache/incubator-Omid"/>
    <m/>
    <s v="{&quot;Java&quot;: 1483414, &quot;Shell&quot;: 7136}"/>
    <x v="0"/>
    <s v="Java"/>
    <m/>
    <m/>
    <s v="gates"/>
    <s v="Alan Gates"/>
    <s v="jamestaylor"/>
    <s v="James Taylor"/>
    <s v="larsh"/>
    <s v="Lars Hofhansl"/>
    <m/>
    <s v="daijy"/>
    <s v="Daniel Dai"/>
    <m/>
    <m/>
    <s v="Phoenix Omid"/>
    <s v="https://phoenix.apache.org/omid.html"/>
    <m/>
    <m/>
    <m/>
    <m/>
    <m/>
    <m/>
    <m/>
    <m/>
    <m/>
    <m/>
    <m/>
    <m/>
    <m/>
    <m/>
    <m/>
    <m/>
    <m/>
    <m/>
    <m/>
    <m/>
    <m/>
    <m/>
    <m/>
  </r>
  <r>
    <s v="Apache Onami aims to create a community focused on the development and maintenance of a set of Google Guice extensions not provided out of the box by the library itself nor the Google developers team, such as integration with 3rd part frameworks or extra functionalities."/>
    <s v="Onami"/>
    <x v="0"/>
    <s v="onami"/>
    <s v="Incubator"/>
    <s v="2012-11-14"/>
    <s v="2013-04-17"/>
    <s v="https://github.com/apache/Onami"/>
    <m/>
    <s v="{&quot;Java&quot;: 1403601, &quot;Shell&quot;: 4274}"/>
    <x v="0"/>
    <s v="Java"/>
    <m/>
    <s v="true"/>
    <s v="grobmeier"/>
    <s v="Christian Grobmeier"/>
    <s v="mnour"/>
    <s v="Mohammad Nour El-Din"/>
    <s v="olamy"/>
    <s v="Olivier Lamy"/>
    <m/>
    <s v="simonetripodi"/>
    <s v="Simone Tripodi"/>
    <m/>
    <m/>
    <m/>
    <m/>
    <m/>
    <m/>
    <m/>
    <m/>
    <m/>
    <m/>
    <m/>
    <m/>
    <m/>
    <m/>
    <m/>
    <m/>
    <m/>
    <m/>
    <m/>
    <m/>
    <m/>
    <m/>
    <m/>
    <m/>
    <m/>
    <m/>
    <m/>
  </r>
  <r>
    <s v="A grid middleware framework for science data processing, information integration, and retrieval."/>
    <s v="OODT"/>
    <x v="0"/>
    <s v="oodt"/>
    <s v="Incubator"/>
    <s v="2010-01-21"/>
    <s v="2010-11-17"/>
    <s v="https://github.com/apache/OODT"/>
    <m/>
    <s v="{&quot;Java&quot;: 6245396, &quot;Python&quot;: 131012, &quot;HTML&quot;: 126331, &quot;Shell&quot;: 115092, &quot;CSS&quot;: 111716, &quot;Roff&quot;: 100067, &quot;JavaScript&quot;: 80749, &quot;PHP&quot;: 45366, &quot;XSLT&quot;: 28584, &quot;C++&quot;: 22622, &quot;Perl&quot;: 4459, &quot;PLSQL&quot;: 3736, &quot;Makefile&quot;: 1135, &quot;Scala&quot;: 1015}"/>
    <x v="0"/>
    <s v="Java"/>
    <m/>
    <s v="true"/>
    <s v="jerenkrantz"/>
    <s v="Justin Erenkrantz"/>
    <s v="rgardler"/>
    <s v="Ross Gardler"/>
    <s v="ianh"/>
    <s v="Ian Holsman"/>
    <m/>
    <m/>
    <m/>
    <s v="jfclere"/>
    <s v="Jean-Frederic Clere"/>
    <m/>
    <m/>
    <m/>
    <m/>
    <m/>
    <s v="mattmann"/>
    <s v="Chris Mattmann"/>
    <m/>
    <m/>
    <m/>
    <m/>
    <m/>
    <m/>
    <m/>
    <m/>
    <m/>
    <m/>
    <m/>
    <m/>
    <m/>
    <m/>
    <m/>
    <m/>
    <m/>
    <m/>
  </r>
  <r>
    <s v="Server-based workflow scheduling and coordination system to manage data processing jobs for Apache Hadoop"/>
    <s v="Oozie"/>
    <x v="0"/>
    <s v="oozie"/>
    <s v="Incubator"/>
    <s v="2011-07-11"/>
    <s v="2012-08-28"/>
    <s v="https://github.com/apache/Oozie"/>
    <m/>
    <s v="{&quot;Java&quot;: 11602174, &quot;JavaScript&quot;: 143424, &quot;Shell&quot;: 123310, &quot;CSS&quot;: 27303, &quot;HTML&quot;: 11359, &quot;Python&quot;: 5717}"/>
    <x v="0"/>
    <s v="Java"/>
    <m/>
    <s v="true"/>
    <s v="gates"/>
    <s v="Alan Gates"/>
    <s v="cdouglas"/>
    <s v="Chris Douglas"/>
    <s v="ddas"/>
    <s v="Devaraj Das"/>
    <m/>
    <m/>
    <m/>
    <s v="omalley"/>
    <s v="Owen O'Malley"/>
    <m/>
    <m/>
    <m/>
    <m/>
    <m/>
    <m/>
    <m/>
    <m/>
    <m/>
    <m/>
    <m/>
    <m/>
    <m/>
    <m/>
    <m/>
    <m/>
    <m/>
    <m/>
    <m/>
    <m/>
    <m/>
    <m/>
    <m/>
    <m/>
    <m/>
  </r>
  <r>
    <s v="A tool for scalable comparison of remote sensing observations to climate model outputs, regionally and globally."/>
    <s v="Open Climate Workbench"/>
    <x v="0"/>
    <s v="climate"/>
    <s v="Incubator"/>
    <s v="2013-02-15"/>
    <s v="2014-02-19"/>
    <s v="https://github.com/apache/climate"/>
    <m/>
    <s v="{&quot;Jupyter Notebook&quot;: 3526518, &quot;Python&quot;: 1008076, &quot;JavaScript&quot;: 126821, &quot;HTML&quot;: 38175, &quot;OpenEdge ABL&quot;: 14713, &quot;Shell&quot;: 4808, &quot;CSS&quot;: 2587, &quot;Ruby&quot;: 537}"/>
    <x v="2"/>
    <s v="Python"/>
    <m/>
    <s v="true"/>
    <s v="cdouglas"/>
    <s v="Chris Douglas"/>
    <s v="niq"/>
    <s v="Nick Kew"/>
    <s v="smarru"/>
    <s v="Suresh Marru"/>
    <m/>
    <s v="mattmann"/>
    <s v="Chris A. Mattmann"/>
    <s v="mattmann"/>
    <s v="Chris A. Mattmann"/>
    <m/>
    <m/>
    <m/>
    <m/>
    <m/>
    <m/>
    <m/>
    <m/>
    <m/>
    <m/>
    <m/>
    <m/>
    <m/>
    <m/>
    <m/>
    <m/>
    <m/>
    <m/>
    <m/>
    <m/>
    <m/>
    <m/>
    <m/>
    <m/>
    <m/>
  </r>
  <r>
    <s v="Tools and libraries for developing Attribute-based Access Control (ABAC) Systems in a variety of languages."/>
    <s v="OpenAz"/>
    <x v="2"/>
    <s v="openaz"/>
    <s v="Incubator"/>
    <s v="2015-01-20"/>
    <s v="2016-08-26"/>
    <s v="https://github.com/apache/incubator-retired-OpenAz"/>
    <m/>
    <s v="{&quot;Java&quot;: 6894297, &quot;HTML&quot;: 248858, &quot;PLpgSQL&quot;: 198552, &quot;CSS&quot;: 1492}"/>
    <x v="0"/>
    <s v="Java"/>
    <m/>
    <m/>
    <s v="elecharny"/>
    <s v="Emmanuel Lecharny"/>
    <s v="coheigea"/>
    <s v="Colm O Heigeartaigh"/>
    <s v="hadrian"/>
    <s v="Hadrian Zbarcea"/>
    <m/>
    <s v="pzf"/>
    <s v="Paul Fremantle"/>
    <m/>
    <m/>
    <m/>
    <m/>
    <m/>
    <m/>
    <s v="Retired for lack of activity"/>
    <m/>
    <m/>
    <m/>
    <m/>
    <m/>
    <m/>
    <m/>
    <m/>
    <m/>
    <m/>
    <m/>
    <m/>
    <m/>
    <m/>
    <m/>
    <m/>
    <m/>
    <m/>
    <m/>
    <m/>
  </r>
  <r>
    <s v="OpenEJB EJB Server and Container"/>
    <s v="OpenEJB"/>
    <x v="0"/>
    <s v="openejb"/>
    <s v="Incubator"/>
    <s v="2006-07-05"/>
    <s v="2007-05-16"/>
    <s v="https://github.com/apache/OpenEJB"/>
    <m/>
    <s v="{&quot;Java&quot;: 7972552, &quot;HTML&quot;: 157972, &quot;CSS&quot;: 10624, &quot;Shell&quot;: 6431, &quot;Batchfile&quot;: 4538, &quot;JavaScript&quot;: 2549}"/>
    <x v="0"/>
    <s v="Java"/>
    <m/>
    <s v="true"/>
    <s v="brett"/>
    <s v="Brett Porter"/>
    <s v="jvanzyl"/>
    <s v="Jason van Zyl"/>
    <s v="bayard"/>
    <s v="Henri Yandell"/>
    <m/>
    <m/>
    <m/>
    <m/>
    <m/>
    <m/>
    <m/>
    <m/>
    <m/>
    <m/>
    <m/>
    <m/>
    <m/>
    <m/>
    <m/>
    <m/>
    <m/>
    <m/>
    <m/>
    <m/>
    <m/>
    <m/>
    <m/>
    <m/>
    <m/>
    <m/>
    <m/>
    <m/>
    <m/>
    <m/>
  </r>
  <r>
    <s v="OpenJPA is an open source implementation of the Java Persistence API"/>
    <s v="OpenJPA"/>
    <x v="0"/>
    <s v="openjpa"/>
    <s v="Incubator"/>
    <s v="2006-04-10"/>
    <s v="2007-05-16"/>
    <s v="https://github.com/apache/OpenJPA"/>
    <m/>
    <s v="{&quot;Java&quot;: 24417211, &quot;HTML&quot;: 105328, &quot;JavaScript&quot;: 43993, &quot;CSS&quot;: 20800, &quot;XSLT&quot;: 16885, &quot;Python&quot;: 10766, &quot;Batchfile&quot;: 8516, &quot;SQLPL&quot;: 4112, &quot;Groovy&quot;: 862}"/>
    <x v="0"/>
    <s v="Java"/>
    <m/>
    <s v="true"/>
    <s v="geirm"/>
    <s v="Geir Magnusson Jr."/>
    <m/>
    <m/>
    <m/>
    <m/>
    <m/>
    <m/>
    <m/>
    <m/>
    <m/>
    <m/>
    <m/>
    <m/>
    <m/>
    <m/>
    <m/>
    <m/>
    <m/>
    <m/>
    <m/>
    <m/>
    <m/>
    <m/>
    <m/>
    <m/>
    <m/>
    <m/>
    <m/>
    <m/>
    <m/>
    <m/>
    <m/>
    <m/>
    <m/>
    <m/>
  </r>
  <r>
    <s v="Openmeetings is a web conferencing solution."/>
    <s v="Openmeetings"/>
    <x v="0"/>
    <s v="openmeetings"/>
    <s v="Incubator"/>
    <s v="2011-11-12"/>
    <s v="2013-01-18"/>
    <s v="https://github.com/apache/Openmeetings"/>
    <m/>
    <s v="{&quot;Java&quot;: 2786853, &quot;HTML&quot;: 298428, &quot;JavaScript&quot;: 207627, &quot;CSS&quot;: 72545, &quot;Shell&quot;: 5907, &quot;XSLT&quot;: 5202, &quot;Batchfile&quot;: 1001}"/>
    <x v="0"/>
    <s v="Java"/>
    <m/>
    <s v="true"/>
    <s v="aadamchik"/>
    <s v="Andrus Adamchik"/>
    <s v="jim"/>
    <s v="Jim Jagielski"/>
    <s v="aaf"/>
    <s v="Alexei Fedotov"/>
    <m/>
    <m/>
    <m/>
    <s v="yegor"/>
    <s v="Yegor Kozlov"/>
    <m/>
    <m/>
    <m/>
    <m/>
    <m/>
    <m/>
    <m/>
    <m/>
    <m/>
    <m/>
    <m/>
    <m/>
    <m/>
    <m/>
    <m/>
    <m/>
    <m/>
    <m/>
    <m/>
    <m/>
    <m/>
    <m/>
    <m/>
    <m/>
    <m/>
  </r>
  <r>
    <s v="OpenNLP is a machine learning based toolkit for the processing of natural language text."/>
    <s v="OpenNLP"/>
    <x v="0"/>
    <s v="opennlp"/>
    <s v="Incubator"/>
    <s v="2010-11-23"/>
    <s v="2012-02-15"/>
    <s v="https://github.com/apache/OpenNLP"/>
    <m/>
    <s v="{&quot;Java&quot;: 4466226, &quot;HTML&quot;: 9998, &quot;Batchfile&quot;: 7363, &quot;Shell&quot;: 5699, &quot;CSS&quot;: 1740, &quot;XSLT&quot;: 1163, &quot;Dockerfile&quot;: 182}"/>
    <x v="0"/>
    <s v="Java"/>
    <m/>
    <s v="true"/>
    <s v="bimargulies"/>
    <s v="Benson Margulies"/>
    <s v="gsingers"/>
    <s v="Grant Ingersoll"/>
    <s v="isabel"/>
    <s v="Isabel Drost"/>
    <m/>
    <m/>
    <m/>
    <m/>
    <m/>
    <m/>
    <m/>
    <m/>
    <m/>
    <m/>
    <m/>
    <m/>
    <m/>
    <m/>
    <m/>
    <m/>
    <m/>
    <m/>
    <m/>
    <m/>
    <m/>
    <m/>
    <m/>
    <m/>
    <m/>
    <m/>
    <m/>
    <m/>
    <m/>
    <m/>
  </r>
  <r>
    <s v="OpenOffice.org is comprised of six personal productivity applications: a word processor (and its web-authoring component), spreadsheet, presentation graphics, drawing, equation editor, and database."/>
    <s v="OpenOffice.org"/>
    <x v="0"/>
    <s v="openofficeorg"/>
    <s v="Incubator"/>
    <s v="2011-06-13"/>
    <s v="2012-10-17"/>
    <s v="https://github.com/apache/openoffice"/>
    <m/>
    <s v="{&quot;C++&quot;: 235924217, &quot;Java&quot;: 29214671, &quot;Makefile&quot;: 6850440, &quot;XSLT&quot;: 6440142, &quot;PostScript&quot;: 6277491, &quot;C&quot;: 4473420, &quot;Perl&quot;: 3075268, &quot;CSS&quot;: 1600884, &quot;HTML&quot;: 934660, &quot;VBA&quot;: 891943, &quot;C#&quot;: 329777, &quot;Objective-C++&quot;: 312723, &quot;Python&quot;: 300028, &quot;M4&quot;: 268375, &quot;Shell&quot;: 256096, &quot;Yacc&quot;: 213027, &quot;Objective-C&quot;: 183064, &quot;Raku&quot;: 153090, &quot;Visual Basic .NET&quot;: 97223, &quot;Assembly&quot;: 91925, &quot;JavaScript&quot;: 67829, &quot;Lex&quot;: 58577, &quot;Mathematica&quot;: 48994, &quot;Scilab&quot;: 42548, &quot;Awk&quot;: 36964, &quot;Batchfile&quot;: 28793, &quot;Prolog&quot;: 23959, &quot;Pascal&quot;: 23159, &quot;VBScript&quot;: 18567, &quot;SourcePawn&quot;: 18117, &quot;BASIC&quot;: 18092, &quot;FreeBasic&quot;: 15977, &quot;Roff&quot;: 14884, &quot;LLVM&quot;: 13074, &quot;AppleScript&quot;: 12805, &quot;Classic ASP&quot;: 10331, &quot;NSIS&quot;: 10074, &quot;AMPL&quot;: 9399, &quot;Emacs Lisp&quot;: 5625, &quot;PHP&quot;: 1779, &quot;Pawn&quot;: 968, &quot;sed&quot;: 133 }"/>
    <x v="10"/>
    <s v="C++"/>
    <m/>
    <m/>
    <s v="jim"/>
    <s v="Jim Jagielski"/>
    <s v="rubys"/>
    <s v="Sam Ruby"/>
    <s v="danese"/>
    <s v="Danese Cooper"/>
    <m/>
    <m/>
    <m/>
    <s v="curcuru"/>
    <s v="Shane Curcuru"/>
    <s v="OpenOffice"/>
    <s v="https://openoffice.apache.org/"/>
    <m/>
    <s v="ooo"/>
    <m/>
    <s v="noirin"/>
    <s v="Noirin Plunkett"/>
    <s v="joes"/>
    <s v="Joe Schaefer"/>
    <s v="grobmeier"/>
    <s v="Christian Grobmeier"/>
    <s v="rgardler"/>
    <s v="Ross Gardler"/>
    <m/>
    <m/>
    <m/>
    <m/>
    <m/>
    <m/>
    <m/>
    <m/>
    <m/>
    <m/>
    <m/>
    <m/>
  </r>
  <r>
    <s v="JSR-299 Implementation"/>
    <s v="OpenWebBeans"/>
    <x v="0"/>
    <s v="openwebbeans"/>
    <s v="Incubator"/>
    <s v="2008-10-26"/>
    <s v="2009-12-17"/>
    <s v="https://github.com/apache/OpenWebBeans"/>
    <m/>
    <s v="{&quot;Java&quot;: 4528532, &quot;Shell&quot;: 10260, &quot;Batchfile&quot;: 4590, &quot;HTML&quot;: 1236}"/>
    <x v="0"/>
    <s v="Java"/>
    <m/>
    <s v="true"/>
    <s v="kevan"/>
    <s v="Kevan Miller"/>
    <s v="matzew"/>
    <s v="Matthias Wessendorf"/>
    <m/>
    <m/>
    <m/>
    <m/>
    <m/>
    <m/>
    <m/>
    <m/>
    <m/>
    <m/>
    <m/>
    <m/>
    <m/>
    <m/>
    <m/>
    <m/>
    <m/>
    <m/>
    <m/>
    <m/>
    <m/>
    <m/>
    <m/>
    <m/>
    <m/>
    <m/>
    <m/>
    <m/>
    <m/>
    <m/>
    <m/>
    <m/>
  </r>
  <r>
    <s v="distributed Serverless computing platform"/>
    <s v="OpenWhisk"/>
    <x v="0"/>
    <s v="openwhisk"/>
    <s v="Incubator"/>
    <s v="2016-11-23"/>
    <s v="2019-07-17"/>
    <s v="https://github.com/apache/OpenWhisk"/>
    <m/>
    <s v="{&quot;Scala&quot;: 4477516, &quot;JavaScript&quot;: 239825, &quot;Python&quot;: 118334, &quot;Shell&quot;: 88007, &quot;Java&quot;: 36882, &quot;Groovy&quot;: 21842, &quot;Jinja&quot;: 18896, &quot;Dockerfile&quot;: 14939, &quot;Swift&quot;: 11486, &quot;HTML&quot;: 6012, &quot;CSS&quot;: 4339, &quot;C#&quot;: 1285, &quot;Ballerina&quot;: 1053, &quot;Lua&quot;: 821}"/>
    <x v="12"/>
    <s v="Scala"/>
    <m/>
    <s v="true"/>
    <s v="bdelacretaz"/>
    <s v="Bertrand Delacretaz"/>
    <s v="mattsicker"/>
    <s v="Matt Sicker"/>
    <s v="ksobkowiak"/>
    <s v="Krzysztof Sobkowiak"/>
    <m/>
    <s v="rubys"/>
    <s v="Sam Ruby"/>
    <m/>
    <m/>
    <m/>
    <m/>
    <m/>
    <m/>
    <m/>
    <m/>
    <m/>
    <m/>
    <m/>
    <m/>
    <m/>
    <m/>
    <m/>
    <m/>
    <m/>
    <m/>
    <m/>
    <m/>
    <m/>
    <m/>
    <m/>
    <m/>
    <m/>
    <m/>
    <m/>
  </r>
  <r>
    <s v="PageSpeed represents a series of open source technologies to help make the_x000a_            web faster by rewriting web pages to reduce latency and bandwidth."/>
    <s v="PageSpeed"/>
    <x v="1"/>
    <s v="pagespeed"/>
    <s v="Incubator"/>
    <s v="2017-09-30"/>
    <m/>
    <s v="https://github.com/apache/incubator-pagespeed-ngx"/>
    <m/>
    <s v="{&quot;C++&quot;: 289515, &quot;Shell&quot;: 94363, &quot;Dockerfile&quot;: 31455, &quot;Makefile&quot;: 1183}"/>
    <x v="10"/>
    <s v="C++"/>
    <s v="this is a collection of projects. I took the most popular one"/>
    <m/>
    <s v="jukka"/>
    <s v="Jukka Zitting"/>
    <s v="zwoop"/>
    <s v="Leif Hedstrom"/>
    <s v="niq"/>
    <s v="Nick Kew"/>
    <s v="2"/>
    <s v="zwoop"/>
    <s v="Leif Hedstrom"/>
    <m/>
    <m/>
    <m/>
    <m/>
    <m/>
    <m/>
    <m/>
    <m/>
    <m/>
    <m/>
    <m/>
    <m/>
    <m/>
    <m/>
    <m/>
    <m/>
    <m/>
    <m/>
    <m/>
    <m/>
    <m/>
    <m/>
    <m/>
    <m/>
    <m/>
    <m/>
    <m/>
  </r>
  <r>
    <s v="Parquet is a columnar storage format for Hadoop."/>
    <s v="Parquet"/>
    <x v="0"/>
    <s v="parquet"/>
    <s v="Incubator"/>
    <s v="2014-05-20"/>
    <s v="2015-04-22"/>
    <m/>
    <s v="https://svn.apache.org/repos/asf/parquet"/>
    <m/>
    <x v="2"/>
    <m/>
    <m/>
    <s v="true"/>
    <s v="jfarrell"/>
    <s v="Jake Farrell"/>
    <s v="mattmann"/>
    <s v="Chris Mattmann"/>
    <s v="rvs"/>
    <s v="Roman Shaposhnik"/>
    <m/>
    <s v="todd"/>
    <s v="Todd Lipcon"/>
    <s v="tomwhite"/>
    <s v="Tom White"/>
    <m/>
    <m/>
    <m/>
    <m/>
    <m/>
    <m/>
    <m/>
    <m/>
    <m/>
    <m/>
    <m/>
    <m/>
    <m/>
    <m/>
    <m/>
    <m/>
    <m/>
    <m/>
    <m/>
    <m/>
    <m/>
    <m/>
    <m/>
    <m/>
    <m/>
  </r>
  <r>
    <s v="PDF library (reading, text extraction, manipulation, viewer)"/>
    <s v="PDFBox"/>
    <x v="0"/>
    <s v="pdfbox"/>
    <s v="Incubator"/>
    <s v="2008-02-07"/>
    <s v="2009-10-21"/>
    <s v="https://github.com/apache/PDFBox"/>
    <m/>
    <s v="{&quot;Java&quot;: 8558751, &quot;HTML&quot;: 67104}"/>
    <x v="0"/>
    <s v="Java"/>
    <m/>
    <s v="true"/>
    <s v="jukka"/>
    <s v="Jukka Zitting"/>
    <s v="jeremias"/>
    <s v="Jeremias Maerki"/>
    <m/>
    <m/>
    <m/>
    <m/>
    <m/>
    <m/>
    <m/>
    <m/>
    <m/>
    <m/>
    <m/>
    <m/>
    <m/>
    <m/>
    <m/>
    <m/>
    <m/>
    <m/>
    <m/>
    <m/>
    <m/>
    <m/>
    <m/>
    <m/>
    <m/>
    <m/>
    <m/>
    <m/>
    <m/>
    <m/>
    <m/>
    <m/>
  </r>
  <r>
    <s v="Pegasus is a distributed key-value storage system which is designed to be simple, horizontally scalable, strongly consistent and high-performance."/>
    <s v="Pegasus"/>
    <x v="1"/>
    <s v="pegasus"/>
    <s v="Incubator"/>
    <s v="2020-06-28"/>
    <m/>
    <s v="https://github.com/apache/Pegasus"/>
    <m/>
    <s v="{&quot;C++&quot;: 1865083, &quot;Shell&quot;: 199273, &quot;C&quot;: 103978, &quot;CMake&quot;: 35129, &quot;Python&quot;: 32941, &quot;Thrift&quot;: 10454, &quot;Makefile&quot;: 1473}"/>
    <x v="10"/>
    <s v="C++"/>
    <m/>
    <m/>
    <s v="kmcgrail"/>
    <s v="Kevin A. McGrail"/>
    <s v="zhangduo"/>
    <s v="Duo zhang"/>
    <s v="chenliang613"/>
    <s v="Liang Chen"/>
    <s v="1"/>
    <s v="vongosling"/>
    <s v="Von Gosling"/>
    <s v="vongosling"/>
    <s v="Von Gosling"/>
    <m/>
    <m/>
    <m/>
    <m/>
    <m/>
    <m/>
    <m/>
    <m/>
    <m/>
    <m/>
    <m/>
    <m/>
    <m/>
    <m/>
    <m/>
    <m/>
    <m/>
    <m/>
    <m/>
    <m/>
    <m/>
    <m/>
    <m/>
    <m/>
    <m/>
  </r>
  <r>
    <s v="Phoenix is an open source SQL query engine for Apache HBase, a NoSQL data store. It is accessed as a JDBC driver and enables querying and managing HBase tables using SQL."/>
    <s v="Phoenix"/>
    <x v="0"/>
    <s v="phoenix"/>
    <s v="Incubator"/>
    <s v="2013-12-11"/>
    <s v="2014-05-21"/>
    <s v="https://github.com/apache/Phoenix"/>
    <m/>
    <s v="{&quot;Java&quot;: 20789660, &quot;JavaScript&quot;: 217517, &quot;Python&quot;: 162209, &quot;Shell&quot;: 153210, &quot;GAP&quot;: 51331, &quot;HTML&quot;: 18971, &quot;Dockerfile&quot;: 6340}"/>
    <x v="0"/>
    <s v="Java"/>
    <m/>
    <s v="true"/>
    <s v="larsh"/>
    <s v="Lars Hofhansl"/>
    <s v="apurtell"/>
    <s v="Andrew Purtell"/>
    <s v="ddas"/>
    <s v="Devaraj Das"/>
    <m/>
    <s v="stack"/>
    <s v="Michael Stack"/>
    <s v="enis"/>
    <s v="Enis Soztutar"/>
    <m/>
    <m/>
    <m/>
    <m/>
    <m/>
    <s v="stevenn"/>
    <s v="Steven Noels"/>
    <m/>
    <m/>
    <m/>
    <m/>
    <m/>
    <m/>
    <m/>
    <m/>
    <m/>
    <m/>
    <m/>
    <m/>
    <m/>
    <m/>
    <m/>
    <m/>
    <m/>
    <m/>
  </r>
  <r>
    <s v="A Photo Gallery application, accessible via the web and written in Java"/>
    <s v="PhotArk"/>
    <x v="2"/>
    <s v="photark"/>
    <s v="Incubator"/>
    <s v="2008-08-19"/>
    <s v="2012-12-29"/>
    <s v="https://github.com/apache/PhotArk"/>
    <m/>
    <s v="{&quot;HTML&quot;: 8941, &quot;Java&quot;: 8132, &quot;CSS&quot;: 5574}"/>
    <x v="6"/>
    <s v="Java"/>
    <m/>
    <m/>
    <s v="lresende"/>
    <s v="Luciano Resende"/>
    <m/>
    <m/>
    <m/>
    <m/>
    <m/>
    <m/>
    <m/>
    <m/>
    <m/>
    <m/>
    <m/>
    <m/>
    <m/>
    <s v="Retired due to inactivity."/>
    <m/>
    <m/>
    <m/>
    <m/>
    <m/>
    <m/>
    <m/>
    <m/>
    <m/>
    <m/>
    <m/>
    <m/>
    <m/>
    <m/>
    <m/>
    <m/>
    <m/>
    <m/>
    <m/>
    <m/>
  </r>
  <r>
    <s v="Pig is a platform for analyzing large datasets."/>
    <s v="Pig"/>
    <x v="0"/>
    <s v="pig"/>
    <s v="Incubator"/>
    <s v="2007-10-02"/>
    <s v="2008-10-22"/>
    <s v="https://github.com/apache/Pig"/>
    <m/>
    <s v="{&quot;Java&quot;: 15405811, &quot;Perl&quot;: 711560, &quot;GAP&quot;: 161145, &quot;PigLatin&quot;: 106403, &quot;Shell&quot;: 78251, &quot;Python&quot;: 53833, &quot;Ruby&quot;: 21893, &quot;HTML&quot;: 14000, &quot;Batchfile&quot;: 5964, &quot;Raku&quot;: 5895, &quot;XSLT&quot;: 5489, &quot;JavaScript&quot;: 5033, &quot;Dockerfile&quot;: 3689, &quot;Groovy&quot;: 250}"/>
    <x v="0"/>
    <s v="Java"/>
    <m/>
    <s v="true"/>
    <s v="cutting"/>
    <s v="Doug Cutting"/>
    <s v="tcurdt"/>
    <s v="Torsten Curdt"/>
    <s v="bdelacretaz"/>
    <s v="Bertrand Delacrétaz"/>
    <m/>
    <m/>
    <m/>
    <s v="yoavs"/>
    <s v="Yoav Shapira"/>
    <m/>
    <m/>
    <m/>
    <m/>
    <m/>
    <s v="sylvain"/>
    <s v="Sylvain Wallez"/>
    <m/>
    <m/>
    <m/>
    <m/>
    <m/>
    <m/>
    <m/>
    <m/>
    <m/>
    <m/>
    <m/>
    <m/>
    <m/>
    <m/>
    <m/>
    <m/>
    <m/>
    <m/>
  </r>
  <r>
    <s v="Pirk is a framework for scalable Private Information Retrieval (PIR)."/>
    <s v="Pirk"/>
    <x v="2"/>
    <s v="pirk"/>
    <s v="Incubator"/>
    <s v="2016-06-17"/>
    <s v="2017-04-17"/>
    <s v="https://github.com/apache/incubator-retired-Pirk"/>
    <m/>
    <s v="{&quot;Java&quot;: 792705, &quot;TeX&quot;: 41938}"/>
    <x v="0"/>
    <s v="HTML"/>
    <m/>
    <m/>
    <s v="billie"/>
    <s v="Billie Rinaldi"/>
    <s v="joewitt"/>
    <s v="Joe Witt"/>
    <s v="elserj"/>
    <s v="Josh Elser"/>
    <m/>
    <s v="billie"/>
    <s v="Billie Rinaldi"/>
    <s v="smarthi"/>
    <s v="Suneel Marthi"/>
    <m/>
    <m/>
    <m/>
    <m/>
    <s v="Retired due to inactivity."/>
    <s v="tellison"/>
    <s v="Tim Ellison"/>
    <m/>
    <m/>
    <m/>
    <m/>
    <m/>
    <m/>
    <m/>
    <m/>
    <m/>
    <m/>
    <m/>
    <m/>
    <m/>
    <m/>
    <m/>
    <m/>
    <m/>
    <m/>
  </r>
  <r>
    <s v="Pinot is a distributed columnar storage engine that can ingest data in real-time and serve analytical queries at low latency."/>
    <s v="Pinot"/>
    <x v="1"/>
    <s v="pinot"/>
    <s v="Incubator"/>
    <s v="2018-10-17"/>
    <m/>
    <s v="https://github.com/apache/Pinot"/>
    <m/>
    <s v="{&quot;Java&quot;: 17046572, &quot;TypeScript&quot;: 424113, &quot;Scala&quot;: 77784, &quot;Shell&quot;: 69123, &quot;HTML&quot;: 15694, &quot;Smarty&quot;: 15629, &quot;Dockerfile&quot;: 9788, &quot;Thrift&quot;: 9489, &quot;ANTLR&quot;: 5078, &quot;JavaScript&quot;: 3372, &quot;CSS&quot;: 2880, &quot;Python&quot;: 2187, &quot;NASL&quot;: 1021}"/>
    <x v="0"/>
    <s v="Java"/>
    <m/>
    <m/>
    <s v="kishoreg"/>
    <s v="Kishore Gopalakrishna"/>
    <s v="jim"/>
    <s v="Jim Jagielski"/>
    <s v="olamy"/>
    <s v="Olivier Lamy"/>
    <s v="2"/>
    <s v="olamy"/>
    <s v="Olivier Lamy"/>
    <s v="felixcheung"/>
    <s v="Felix Cheung"/>
    <m/>
    <m/>
    <m/>
    <m/>
    <m/>
    <m/>
    <m/>
    <m/>
    <m/>
    <m/>
    <m/>
    <m/>
    <m/>
    <m/>
    <m/>
    <m/>
    <m/>
    <m/>
    <m/>
    <m/>
    <m/>
    <m/>
    <m/>
    <s v="True"/>
    <m/>
  </r>
  <r>
    <s v="A platform for building rich internet applications in Java."/>
    <s v="Pivot"/>
    <x v="0"/>
    <s v="pivot"/>
    <s v="Incubator"/>
    <s v="2009-01-26"/>
    <s v="2009-12-16"/>
    <s v="https://github.com/apache/Pivot"/>
    <m/>
    <s v="{&quot;Java&quot;: 6004267, &quot;HTML&quot;: 38756, &quot;JavaScript&quot;: 15622, &quot;XSLT&quot;: 13631, &quot;CSS&quot;: 2607, &quot;Python&quot;: 1669, &quot;TSQL&quot;: 1053, &quot;Batchfile&quot;: 566, &quot;Shell&quot;: 139}"/>
    <x v="0"/>
    <s v="Java"/>
    <m/>
    <s v="true"/>
    <s v="niclas"/>
    <s v="Niclas Hedhman"/>
    <s v="dashorst"/>
    <s v="Martijn Dashorst"/>
    <m/>
    <m/>
    <m/>
    <m/>
    <m/>
    <m/>
    <m/>
    <m/>
    <m/>
    <m/>
    <m/>
    <m/>
    <m/>
    <m/>
    <m/>
    <m/>
    <m/>
    <m/>
    <m/>
    <m/>
    <m/>
    <m/>
    <m/>
    <m/>
    <m/>
    <m/>
    <m/>
    <m/>
    <m/>
    <m/>
    <m/>
    <m/>
  </r>
  <r>
    <s v="PLC4X is a set of libraries for communicating with industrial programmable logic controllers (PLCs) using a variety of protocols but with a shared API."/>
    <s v="PLC4X"/>
    <x v="0"/>
    <s v="plc4x"/>
    <s v="Incubator"/>
    <s v="2017-12-18"/>
    <s v="2019-04-17"/>
    <s v="https://github.com/apache/PLC4X"/>
    <m/>
    <s v="{&quot;Java&quot;: 4136653, &quot;Go&quot;: 1048700, &quot;C&quot;: 986731, &quot;C++&quot;: 440616, &quot;Ruby&quot;: 329617, &quot;CMake&quot;: 52657, &quot;C#&quot;: 49430, &quot;Groovy&quot;: 35698, &quot;XSLT&quot;: 32302, &quot;Python&quot;: 22429, &quot;Shell&quot;: 18289, &quot;ANTLR&quot;: 12703, &quot;Makefile&quot;: 7456, &quot;Dockerfile&quot;: 5411, &quot;HTML&quot;: 3041, &quot;CSS&quot;: 1909}"/>
    <x v="0"/>
    <s v="Go"/>
    <m/>
    <s v="true"/>
    <s v="gtrasuk"/>
    <s v="Greg Trasuk"/>
    <s v="jmclean"/>
    <s v="Justin Mclean"/>
    <s v="bodewig"/>
    <s v="Stefan Bodewig"/>
    <m/>
    <s v="jmclean"/>
    <s v="Justin Mclean"/>
    <m/>
    <m/>
    <m/>
    <m/>
    <m/>
    <m/>
    <m/>
    <m/>
    <m/>
    <m/>
    <m/>
    <m/>
    <m/>
    <m/>
    <m/>
    <m/>
    <m/>
    <m/>
    <m/>
    <m/>
    <m/>
    <m/>
    <m/>
    <m/>
    <m/>
    <m/>
    <m/>
  </r>
  <r>
    <s v="JSR 168 Reference Implementation"/>
    <s v="Pluto"/>
    <x v="0"/>
    <s v="pluto"/>
    <s v="Jakarta"/>
    <s v="2003-09-30"/>
    <s v="2004-05-15"/>
    <s v="https://github.com/apache/Pluto"/>
    <m/>
    <s v="{}"/>
    <x v="0"/>
    <s v="Java"/>
    <s v="manually checked the repo, it is in Java mostly"/>
    <m/>
    <s v="rubys"/>
    <s v="Sam Ruby"/>
    <m/>
    <m/>
    <m/>
    <m/>
    <m/>
    <m/>
    <m/>
    <m/>
    <m/>
    <m/>
    <s v="http://portals.apache.org/pluto/"/>
    <m/>
    <m/>
    <m/>
    <m/>
    <m/>
    <m/>
    <m/>
    <m/>
    <m/>
    <m/>
    <m/>
    <m/>
    <m/>
    <m/>
    <m/>
    <m/>
    <m/>
    <m/>
    <m/>
    <m/>
    <m/>
    <m/>
    <m/>
  </r>
  <r>
    <s v="Pony Mail is a mail-archiving, archive viewing, and interaction service, that can be integrated with many email platforms."/>
    <s v="Pony Mail"/>
    <x v="1"/>
    <s v="ponymail"/>
    <s v="Incubator"/>
    <s v="2016-05-27"/>
    <m/>
    <s v="https://github.com/apache/PonyMail"/>
    <m/>
    <s v="{&quot;JavaScript&quot;: 506981, &quot;Lua&quot;: 144388, &quot;Python&quot;: 142293, &quot;HTML&quot;: 58968, &quot;CSS&quot;: 26076, &quot;Shell&quot;: 5379, &quot;Dockerfile&quot;: 1130}"/>
    <x v="13"/>
    <s v="JavaScript"/>
    <m/>
    <m/>
    <s v="johndament"/>
    <s v="John D. Ament"/>
    <s v="sharan"/>
    <s v="Sharan Foga"/>
    <m/>
    <m/>
    <s v="1"/>
    <s v="smarthi"/>
    <s v="Suneel Marthi"/>
    <m/>
    <m/>
    <m/>
    <m/>
    <m/>
    <m/>
    <m/>
    <m/>
    <m/>
    <m/>
    <m/>
    <m/>
    <m/>
    <m/>
    <m/>
    <m/>
    <m/>
    <m/>
    <m/>
    <m/>
    <m/>
    <m/>
    <m/>
    <m/>
    <m/>
    <m/>
    <m/>
  </r>
  <r>
    <s v="PredictionIO is an open source Machine Learning Server built on top of state-of-the-art open source stack, that enables developers to manage and deploy production-ready predictive services for various kinds of machine learning tasks."/>
    <s v="PredictionIO"/>
    <x v="0"/>
    <s v="predictionio"/>
    <s v="Incubator"/>
    <s v="2016-05-26"/>
    <s v="2017-10-18"/>
    <s v="https://github.com/apache/PredictionIO"/>
    <m/>
    <s v="{&quot;Scala&quot;: 1107584, &quot;Shell&quot;: 137204, &quot;Python&quot;: 50649, &quot;HTML&quot;: 13234, &quot;Dockerfile&quot;: 9915, &quot;Java&quot;: 8118, &quot;Smarty&quot;: 3213}"/>
    <x v="12"/>
    <s v="Scala"/>
    <m/>
    <s v="true"/>
    <s v="apurtell"/>
    <s v="Andrew Purtell"/>
    <s v="jtaylor"/>
    <s v="James Taylor"/>
    <s v="larsh"/>
    <s v="Lars Hofhansl"/>
    <m/>
    <s v="apurtell"/>
    <s v="Andrew Purtell"/>
    <s v="lresende"/>
    <s v="Luciano Resende"/>
    <m/>
    <m/>
    <m/>
    <m/>
    <m/>
    <s v="meng"/>
    <s v="Xiangrui Meng"/>
    <s v="smarthi"/>
    <s v="Suneel Marthi"/>
    <m/>
    <m/>
    <m/>
    <m/>
    <m/>
    <m/>
    <m/>
    <m/>
    <m/>
    <m/>
    <m/>
    <m/>
    <m/>
    <m/>
    <m/>
    <m/>
  </r>
  <r>
    <s v="Provisionr provides a service to manage pools of virtual machines on multiple clouds."/>
    <s v="Provisionr"/>
    <x v="2"/>
    <s v="provisionr"/>
    <s v="Incubator"/>
    <s v="2013-03-07"/>
    <s v="2013-11-22"/>
    <s v="https://github.com/apache/incubator-retired-Provisionr"/>
    <m/>
    <s v="{&quot;Java&quot;: 661009, &quot;HTML&quot;: 9107, &quot;Shell&quot;: 6161}"/>
    <x v="0"/>
    <s v="Java"/>
    <m/>
    <m/>
    <s v="rvs"/>
    <s v="Roman Shaposhnik"/>
    <s v="tomwhite"/>
    <s v="Tom White"/>
    <s v="mnour"/>
    <s v="Mohammad Nour El-Din"/>
    <m/>
    <s v="tomwhite"/>
    <s v="Tom White"/>
    <m/>
    <m/>
    <m/>
    <m/>
    <m/>
    <m/>
    <s v="Failed to grow a community. Retired at request of PPMC."/>
    <m/>
    <m/>
    <m/>
    <m/>
    <m/>
    <m/>
    <m/>
    <m/>
    <m/>
    <m/>
    <m/>
    <m/>
    <m/>
    <m/>
    <m/>
    <m/>
    <m/>
    <m/>
    <m/>
    <m/>
  </r>
  <r>
    <s v="Pulsar is a highly scalable, low latency messaging platform running on commodity hardware. It provides simple pub-sub semantics over topics, guaranteed at-least-once delivery of messages, automatic cursor management for subscribers, and cross-datacenter replication."/>
    <s v="Pulsar"/>
    <x v="0"/>
    <s v="pulsar"/>
    <s v="Incubator"/>
    <s v="2017-06-01"/>
    <s v="2018-09-19"/>
    <s v="https://github.com/apache/Pulsar"/>
    <m/>
    <s v="{&quot;Java&quot;: 24508810, &quot;C++&quot;: 1727882, &quot;Python&quot;: 490971, &quot;Shell&quot;: 205255, &quot;JavaScript&quot;: 176470, &quot;C&quot;: 149875, &quot;Go&quot;: 108604, &quot;Dockerfile&quot;: 44414, &quot;HTML&quot;: 36350, &quot;CMake&quot;: 32685, &quot;HCL&quot;: 13762, &quot;CSS&quot;: 10651, &quot;Roff&quot;: 3484, &quot;Ruby&quot;: 2524, &quot;Batchfile&quot;: 2170}"/>
    <x v="0"/>
    <s v="Markdown"/>
    <m/>
    <m/>
    <s v="wave"/>
    <s v="Dave Fisher"/>
    <s v="jim"/>
    <s v="Jim Jagielski"/>
    <s v="ptgoetz"/>
    <s v="P. Taylor Goetz"/>
    <m/>
    <s v="bcall"/>
    <s v="Bryan Call"/>
    <s v="toffer"/>
    <s v="Francis Liu"/>
    <m/>
    <m/>
    <m/>
    <m/>
    <m/>
    <m/>
    <m/>
    <m/>
    <m/>
    <m/>
    <m/>
    <m/>
    <m/>
    <m/>
    <m/>
    <m/>
    <m/>
    <m/>
    <m/>
    <m/>
    <m/>
    <m/>
    <m/>
    <m/>
    <m/>
  </r>
  <r>
    <s v="Quickstep is a high-performance database engine."/>
    <s v="Quickstep"/>
    <x v="2"/>
    <s v="quickstep"/>
    <s v="Incubator"/>
    <s v="2016-03-29"/>
    <s v="2018-12-01"/>
    <s v="https://github.com/apache/incubator-retired-Quickstep"/>
    <m/>
    <s v="{&quot;C++&quot;: 9171115, &quot;CMake&quot;: 659012, &quot;Python&quot;: 83442, &quot;Shell&quot;: 9617, &quot;Ruby&quot;: 5352, &quot;Dockerfile&quot;: 1803}"/>
    <x v="10"/>
    <s v="C++"/>
    <m/>
    <m/>
    <s v="jhyde"/>
    <s v="Julian Hyde"/>
    <s v="rvs"/>
    <s v="Roman Shaposhnik"/>
    <m/>
    <m/>
    <m/>
    <s v="rvs"/>
    <s v="Roman Shaposhnik"/>
    <m/>
    <m/>
    <m/>
    <m/>
    <m/>
    <m/>
    <s v="Retired for lack of activity"/>
    <m/>
    <m/>
    <m/>
    <m/>
    <m/>
    <m/>
    <m/>
    <m/>
    <m/>
    <m/>
    <m/>
    <m/>
    <m/>
    <m/>
    <m/>
    <m/>
    <m/>
    <m/>
    <m/>
    <m/>
  </r>
  <r>
    <s v="Qpid provides multiple language implementations of the Advanced Messaged Queuing Protocol (AMQP)"/>
    <s v="Qpid"/>
    <x v="0"/>
    <s v="qpid"/>
    <s v="Incubator"/>
    <s v="2006-08-27"/>
    <s v="2008-12-18"/>
    <s v="https://github.com/apache/Qpid"/>
    <m/>
    <s v="{&quot;Java&quot;: 1066703, &quot;JavaScript&quot;: 341175, &quot;Shell&quot;: 79553, &quot;HTML&quot;: 54232, &quot;CSS&quot;: 47491, &quot;XSLT&quot;: 31498, &quot;M4&quot;: 18570, &quot;C++&quot;: 17736, &quot;Makefile&quot;: 5534}"/>
    <x v="0"/>
    <s v="Java"/>
    <m/>
    <s v="true"/>
    <s v="cliffs"/>
    <s v="Cliff Schmidt"/>
    <s v="clr"/>
    <s v="Craig Russell"/>
    <s v="pzf"/>
    <s v="Paul Fremantle"/>
    <m/>
    <m/>
    <m/>
    <s v="sdeboy"/>
    <s v="Scott Deboy"/>
    <m/>
    <m/>
    <m/>
    <m/>
    <m/>
    <s v="yoavs"/>
    <s v="Yoav Shapira"/>
    <m/>
    <m/>
    <m/>
    <m/>
    <m/>
    <m/>
    <m/>
    <m/>
    <m/>
    <m/>
    <m/>
    <m/>
    <m/>
    <m/>
    <m/>
    <m/>
    <m/>
    <m/>
  </r>
  <r>
    <s v="The Ranger project is a framework to enable, monitor and manage comprehensive data security across the Hadoop platform._x000a_            (The podling was originally called Argus)"/>
    <s v="Ranger"/>
    <x v="0"/>
    <s v="ranger"/>
    <s v="Incubator"/>
    <s v="2014-07-24"/>
    <s v="2017-01-18"/>
    <s v="https://github.com/apache/Ranger"/>
    <m/>
    <s v="{&quot;Java&quot;: 11284423, &quot;JavaScript&quot;: 2563126, &quot;Python&quot;: 774691, &quot;TSQL&quot;: 756931, &quot;Shell&quot;: 415763, &quot;HTML&quot;: 303729, &quot;CSS&quot;: 132348, &quot;PLpgSQL&quot;: 88358, &quot;Jinja&quot;: 87022, &quot;PLSQL&quot;: 65083, &quot;C&quot;: 5370, &quot;Less&quot;: 2022}"/>
    <x v="0"/>
    <s v="JSON"/>
    <m/>
    <s v="true"/>
    <s v="gates"/>
    <s v="Alan Gates"/>
    <s v="humbedooh"/>
    <s v="Daniel Gruno"/>
    <s v="ddas"/>
    <s v="Devaraj Das"/>
    <m/>
    <s v="omalley"/>
    <s v="Owen O'Malley"/>
    <s v="jghoman"/>
    <s v="Jakob Homan"/>
    <m/>
    <m/>
    <m/>
    <s v="argus"/>
    <m/>
    <s v="omalley"/>
    <s v="Owen O'Malley"/>
    <m/>
    <m/>
    <m/>
    <m/>
    <m/>
    <m/>
    <m/>
    <m/>
    <m/>
    <m/>
    <m/>
    <m/>
    <m/>
    <m/>
    <m/>
    <m/>
    <m/>
    <m/>
  </r>
  <r>
    <s v="Comprehension and auditing for distributions and source code"/>
    <s v="RAT"/>
    <x v="0"/>
    <s v="rat"/>
    <s v="Incubator"/>
    <s v="2008-01-06"/>
    <s v="2012-04-18"/>
    <s v="https://github.com/apache/creadur-rat"/>
    <m/>
    <s v="{&quot;Java&quot;: 669207, &quot;HTML&quot;: 19030, &quot;Python&quot;: 8362, &quot;XSLT&quot;: 5567, &quot;CSS&quot;: 5095, &quot;C#&quot;: 3005, &quot;Groovy&quot;: 1985, &quot;Ruby&quot;: 1616, &quot;Shell&quot;: 1019}"/>
    <x v="2"/>
    <s v="Java"/>
    <m/>
    <m/>
    <s v="rgardler"/>
    <s v="Ross Gardler"/>
    <s v="hogstrom"/>
    <s v="Matt Hogstrom"/>
    <s v="jim"/>
    <s v="Jim Jagielski"/>
    <m/>
    <m/>
    <m/>
    <m/>
    <m/>
    <m/>
    <s v="http://creadur.apache.org/rat/"/>
    <s v="Became part of new Apache Creadur TLP"/>
    <m/>
    <m/>
    <m/>
    <m/>
    <m/>
    <m/>
    <m/>
    <m/>
    <m/>
    <m/>
    <m/>
    <m/>
    <m/>
    <m/>
    <m/>
    <m/>
    <m/>
    <m/>
    <m/>
    <m/>
    <m/>
    <m/>
  </r>
  <r>
    <s v="Ratis is a java implementation for RAFT consensus protocol"/>
    <s v="Ratis"/>
    <x v="0"/>
    <s v="ratis"/>
    <s v="Incubator"/>
    <s v="2017-01-03"/>
    <s v="2021-02-17"/>
    <s v="https://github.com/apache/Ratis"/>
    <m/>
    <s v="{&quot;Java&quot;: 2973882, &quot;Shell&quot;: 60166, &quot;HTML&quot;: 18413, &quot;Dockerfile&quot;: 5574, &quot;CSS&quot;: 2844, &quot;JavaScript&quot;: 911}"/>
    <x v="0"/>
    <s v="Java"/>
    <m/>
    <s v="true"/>
    <s v="umamahesh"/>
    <s v="Uma Maheswara Rao G"/>
    <s v="ddas"/>
    <s v="Devaraj Das"/>
    <s v="arp"/>
    <s v="Arpit Agarwal"/>
    <m/>
    <s v="jitendra"/>
    <s v="Jitendra Pandey"/>
    <m/>
    <m/>
    <m/>
    <m/>
    <m/>
    <m/>
    <m/>
    <m/>
    <m/>
    <m/>
    <m/>
    <m/>
    <m/>
    <m/>
    <m/>
    <m/>
    <m/>
    <m/>
    <m/>
    <m/>
    <m/>
    <m/>
    <m/>
    <m/>
    <m/>
    <m/>
    <m/>
  </r>
  <r>
    <s v="Rave is A WEb And SOcial Mashup Engine."/>
    <s v="Rave"/>
    <x v="0"/>
    <s v="rave"/>
    <s v="Incubator"/>
    <s v="2011-03-01"/>
    <s v="2012-03-21"/>
    <s v="https://github.com/apache/Rave"/>
    <m/>
    <s v="{&quot;Java&quot;: 3712276, &quot;JavaScript&quot;: 1345141, &quot;SQLPL&quot;: 175011, &quot;Ruby&quot;: 58425, &quot;CSS&quot;: 37728, &quot;Python&quot;: 5047, &quot;FreeMarker&quot;: 3460, &quot;Shell&quot;: 201}"/>
    <x v="0"/>
    <s v="Java"/>
    <m/>
    <s v="true"/>
    <s v="ate"/>
    <s v="Ate Douma"/>
    <s v="hadrian"/>
    <s v="Hadrian Zbarcea"/>
    <s v="rgardler"/>
    <s v="Ross Gardler"/>
    <m/>
    <m/>
    <m/>
    <s v="sylvain"/>
    <s v="Sylvain Wallez"/>
    <m/>
    <m/>
    <m/>
    <m/>
    <m/>
    <s v="upayavira"/>
    <s v="Upayavira"/>
    <m/>
    <m/>
    <m/>
    <m/>
    <m/>
    <m/>
    <m/>
    <m/>
    <m/>
    <m/>
    <m/>
    <m/>
    <m/>
    <m/>
    <m/>
    <m/>
    <m/>
    <m/>
  </r>
  <r>
    <s v="JSF Component Library."/>
    <s v="RCF"/>
    <x v="2"/>
    <s v="rcf"/>
    <s v="MyFaces"/>
    <s v="2007-04-06"/>
    <s v="2009-09-15"/>
    <m/>
    <m/>
    <m/>
    <x v="2"/>
    <m/>
    <s v="Project Terminated in Sept 2009, as it never got started."/>
    <m/>
    <s v="mvdb"/>
    <s v="Martin van den Bemt"/>
    <s v="henning"/>
    <s v="Henning Schmiedehausen"/>
    <s v="cziegeler"/>
    <s v="Carsten Ziegeler"/>
    <m/>
    <m/>
    <m/>
    <m/>
    <m/>
    <m/>
    <m/>
    <m/>
    <m/>
    <s v="Never got started, so retired."/>
    <m/>
    <m/>
    <m/>
    <m/>
    <m/>
    <m/>
    <m/>
    <m/>
    <m/>
    <m/>
    <m/>
    <m/>
    <m/>
    <m/>
    <m/>
    <m/>
    <m/>
    <m/>
    <m/>
    <m/>
  </r>
  <r>
    <s v="REEF (Retainable Evaluator Execution Framework) is a scale-out computing fabric that eases the development of Big Data applications on top of resource managers such as Apache YARN and Mesos."/>
    <s v="REEF"/>
    <x v="0"/>
    <s v="reef"/>
    <s v="Incubator"/>
    <s v="2014-08-12"/>
    <s v="2015-11-18"/>
    <s v="https://github.com/apache/REEF"/>
    <m/>
    <s v="{&quot;Java&quot;: 6674603, &quot;C#&quot;: 5666898, &quot;C++&quot;: 187397, &quot;Shell&quot;: 28410, &quot;Dockerfile&quot;: 24282, &quot;Python&quot;: 23859, &quot;PowerShell&quot;: 12776, &quot;Scala&quot;: 7052, &quot;JavaScript&quot;: 4512, &quot;C&quot;: 3777, &quot;TeX&quot;: 2443, &quot;Batchfile&quot;: 2297, &quot;CSS&quot;: 905}"/>
    <x v="0"/>
    <s v="Java"/>
    <m/>
    <s v="true"/>
    <s v="cdouglas"/>
    <s v="Chris Douglas"/>
    <s v="mattmann"/>
    <s v="Chris Mattmann"/>
    <s v="rgardler"/>
    <s v="Ross Gardler"/>
    <m/>
    <m/>
    <m/>
    <s v="omalley"/>
    <s v="Owen O'Malley"/>
    <m/>
    <m/>
    <m/>
    <m/>
    <m/>
    <m/>
    <m/>
    <m/>
    <m/>
    <m/>
    <m/>
    <m/>
    <m/>
    <m/>
    <m/>
    <m/>
    <m/>
    <m/>
    <m/>
    <m/>
    <m/>
    <m/>
    <m/>
    <m/>
    <m/>
  </r>
  <r>
    <s v="Ripple is a browser based mobile phone emulator designed to aid in the development of HTML5 based mobile applications.  Ripple is a cross platform and cross runtime testing/debugging tool. It currently supports such runtimes as Cordova, WebWorks aand the Mobile Web."/>
    <s v="Ripple"/>
    <x v="2"/>
    <s v="ripple"/>
    <s v="Incubator"/>
    <s v="2012-10-16"/>
    <s v="2015-12-06"/>
    <s v="https://github.com/apache/incubator-retired-Ripple"/>
    <m/>
    <s v="{&quot;JavaScript&quot;: 1609425, &quot;CSS&quot;: 96511, &quot;HTML&quot;: 74932}"/>
    <x v="13"/>
    <s v="JavaScript"/>
    <m/>
    <m/>
    <s v="jukka"/>
    <s v="Jukka Zitting"/>
    <s v="grobmeier"/>
    <s v="Christian Grobmeier"/>
    <s v="asavory"/>
    <s v="Andrew Savory"/>
    <m/>
    <s v="rgardler"/>
    <s v="Ross Gardler"/>
    <m/>
    <m/>
    <m/>
    <m/>
    <m/>
    <m/>
    <s v="Retired for lack of activity"/>
    <m/>
    <m/>
    <m/>
    <m/>
    <m/>
    <m/>
    <m/>
    <m/>
    <m/>
    <m/>
    <m/>
    <m/>
    <m/>
    <m/>
    <m/>
    <m/>
    <m/>
    <m/>
    <m/>
    <m/>
  </r>
  <r>
    <s v="River : Jini technology"/>
    <s v="River"/>
    <x v="0"/>
    <s v="river"/>
    <s v="Incubator"/>
    <s v="2006-12-26"/>
    <s v="2011-01-19"/>
    <m/>
    <s v="https://svn.apache.org/repos/asf/river"/>
    <m/>
    <x v="2"/>
    <m/>
    <m/>
    <s v="true"/>
    <s v="niclas"/>
    <s v="Niclas Hedhman"/>
    <s v="bimargulies"/>
    <s v="Benson Margulies"/>
    <s v="jukka"/>
    <s v="Jukka Zitting"/>
    <m/>
    <m/>
    <m/>
    <m/>
    <m/>
    <m/>
    <m/>
    <m/>
    <m/>
    <m/>
    <m/>
    <m/>
    <m/>
    <m/>
    <m/>
    <m/>
    <m/>
    <m/>
    <m/>
    <m/>
    <m/>
    <m/>
    <m/>
    <m/>
    <m/>
    <m/>
    <m/>
    <m/>
    <m/>
    <m/>
  </r>
  <r>
    <s v="RocketMQ is a fast, low latency, reliable, scalable, distributed, easy to use message-oriented middleware, especially for processing large amounts of streaming data."/>
    <s v="RocketMQ"/>
    <x v="0"/>
    <s v="rocketmq"/>
    <s v="Incubator"/>
    <s v="2016-11-21"/>
    <s v="2017-09-20"/>
    <s v="https://github.com/apache/RocketMQ"/>
    <m/>
    <s v="{&quot;Java&quot;: 5643212, &quot;Shell&quot;: 40639, &quot;Python&quot;: 17535, &quot;Batchfile&quot;: 11451}"/>
    <x v="0"/>
    <s v="Java"/>
    <m/>
    <m/>
    <s v="bsnyder"/>
    <s v="Bruce Snyder"/>
    <s v="brianm"/>
    <s v="Brian McCallister"/>
    <s v="ningjiang"/>
    <s v="Willem Ning Jiang"/>
    <m/>
    <s v="bsnyder"/>
    <s v="Bruce Snyder"/>
    <s v="lukehan"/>
    <s v="Luke Han"/>
    <m/>
    <m/>
    <m/>
    <m/>
    <m/>
    <s v="jmclean"/>
    <s v="Justin McLean"/>
    <s v="jim"/>
    <s v="Jim Jagielski"/>
    <m/>
    <m/>
    <m/>
    <m/>
    <m/>
    <m/>
    <m/>
    <m/>
    <m/>
    <m/>
    <m/>
    <m/>
    <m/>
    <m/>
    <m/>
    <m/>
  </r>
  <r>
    <s v="Roller blog server"/>
    <s v="Roller"/>
    <x v="0"/>
    <s v="roller"/>
    <s v="Incubator"/>
    <s v="2005-06-20"/>
    <s v="2007-02-21"/>
    <s v="https://github.com/apache/Roller"/>
    <m/>
    <s v="{&quot;Java&quot;: 3613166, &quot;CSS&quot;: 69373, &quot;JavaScript&quot;: 24664, &quot;XSLT&quot;: 10707, &quot;Shell&quot;: 8007, &quot;Python&quot;: 4589, &quot;FreeMarker&quot;: 3570, &quot;Dockerfile&quot;: 2973}"/>
    <x v="0"/>
    <s v="Java"/>
    <m/>
    <s v="true"/>
    <s v="rubys"/>
    <s v="Sam Ruby"/>
    <s v="bayard"/>
    <s v="Henri Yandell"/>
    <m/>
    <m/>
    <m/>
    <m/>
    <m/>
    <m/>
    <m/>
    <m/>
    <m/>
    <m/>
    <m/>
    <m/>
    <m/>
    <m/>
    <m/>
    <m/>
    <m/>
    <m/>
    <m/>
    <m/>
    <m/>
    <m/>
    <m/>
    <m/>
    <m/>
    <m/>
    <m/>
    <m/>
    <m/>
    <m/>
    <m/>
    <m/>
  </r>
  <r>
    <s v="Rya (pronounced &quot;ree-uh&quot; /rēə/) is a cloud-based RDF triple store that supports SPARQL queries. Rya is a scalable RDF data management system built on top of Accumulo. Rya uses novel storage methods, indexing schemes, and query processing techniques that scale to billions of triples across multiple nodes. Rya provides fast and easy access to the data through SPARQL, a conventional query mechanism for RDF data."/>
    <s v="Rya"/>
    <x v="0"/>
    <s v="rya"/>
    <s v="Incubator"/>
    <s v="2015-09-18"/>
    <s v="2019-09-18"/>
    <s v="https://github.com/apache/Rya"/>
    <m/>
    <s v="{&quot;Java&quot;: 10619977, &quot;Shell&quot;: 18411, &quot;XSLT&quot;: 7341, &quot;Batchfile&quot;: 7242, &quot;JavaScript&quot;: 1059, &quot;FreeMarker&quot;: 755}"/>
    <x v="0"/>
    <s v="Java"/>
    <m/>
    <s v="true"/>
    <s v="elserj"/>
    <s v="Josh Elser"/>
    <s v="billie"/>
    <s v="Billie Rinaldi"/>
    <m/>
    <m/>
    <m/>
    <s v="afuchs"/>
    <s v="Adam Fuchs"/>
    <m/>
    <m/>
    <m/>
    <m/>
    <m/>
    <m/>
    <m/>
    <m/>
    <m/>
    <m/>
    <m/>
    <m/>
    <m/>
    <m/>
    <m/>
    <m/>
    <m/>
    <m/>
    <m/>
    <m/>
    <m/>
    <m/>
    <m/>
    <m/>
    <m/>
    <m/>
    <m/>
  </r>
  <r>
    <s v="S2Graph is a distributed and scalable OLTP graph database built on Apache HBase to support fast traversal of extremely large graphs."/>
    <s v="S2Graph"/>
    <x v="2"/>
    <s v="s2graph"/>
    <s v="Incubator"/>
    <s v="2015-11-29"/>
    <s v="2020-11-29"/>
    <s v="https://github.com/apache/incubator-S2Graph"/>
    <m/>
    <s v="{&quot;Scala&quot;: 1977095, &quot;Shell&quot;: 37087, &quot;Java&quot;: 32850, &quot;Python&quot;: 8546, &quot;HTML&quot;: 5578, &quot;Groovy&quot;: 4776, &quot;Dockerfile&quot;: 895}"/>
    <x v="12"/>
    <s v="Scala"/>
    <m/>
    <m/>
    <s v="wikier"/>
    <s v="Sergio Fernández"/>
    <s v="woonsan"/>
    <s v="Woonsan Ko"/>
    <m/>
    <m/>
    <m/>
    <s v="hyunsik"/>
    <s v="Hyunsik Choi"/>
    <m/>
    <m/>
    <m/>
    <m/>
    <m/>
    <m/>
    <s v="The podling was retired by the IPMC due to lack of activiy."/>
    <m/>
    <m/>
    <m/>
    <m/>
    <m/>
    <m/>
    <m/>
    <m/>
    <m/>
    <m/>
    <m/>
    <m/>
    <m/>
    <m/>
    <m/>
    <m/>
    <m/>
    <m/>
    <m/>
    <m/>
  </r>
  <r>
    <s v="S4 (Simple Scalable Streaming System) is a general-purpose, distributed, scalable, partially fault-tolerant, pluggable platform that allows programmers to easily develop applications for processing continuous, unbounded streams of data."/>
    <s v="S4"/>
    <x v="2"/>
    <s v="s4"/>
    <s v="Incubator"/>
    <s v="2011-09-26"/>
    <s v="2014-06-19"/>
    <s v="https://github.com/apache/incubator-retired-S4"/>
    <m/>
    <s v="{&quot;Java&quot;: 834648, &quot;HTML&quot;: 22242, &quot;CSS&quot;: 18633, &quot;Shell&quot;: 8911, &quot;Ruby&quot;: 3597}"/>
    <x v="0"/>
    <s v="Java"/>
    <m/>
    <m/>
    <s v="phunt"/>
    <s v="Patrick Hunt"/>
    <s v="acmurthy"/>
    <s v="Arun Murthy"/>
    <m/>
    <m/>
    <m/>
    <m/>
    <m/>
    <m/>
    <m/>
    <m/>
    <m/>
    <m/>
    <m/>
    <m/>
    <m/>
    <m/>
    <m/>
    <m/>
    <m/>
    <m/>
    <m/>
    <m/>
    <m/>
    <m/>
    <m/>
    <m/>
    <m/>
    <m/>
    <m/>
    <m/>
    <m/>
    <m/>
    <m/>
    <m/>
  </r>
  <r>
    <s v="SAMOA provides a collection of distributed streaming algorithms for the most common data mining and machine learning tasks such as classification, clustering, and regression, as well as programming abstractions to develop new algorithms that run on top of distributed stream processing engines (DSPEs). It features a pluggable architecture that allows it to run on several DSPEs such as Apache Storm, Apache S4, and Apache Samza."/>
    <s v="SAMOA"/>
    <x v="2"/>
    <s v="samoa"/>
    <s v="Incubator"/>
    <s v="2014-12-15"/>
    <s v="2021-03-11"/>
    <s v="https://github.com/apache/incubator-SAMOA"/>
    <m/>
    <s v="{&quot;Java&quot;: 1796367, &quot;Shell&quot;: 21230}"/>
    <x v="0"/>
    <s v="Java"/>
    <m/>
    <m/>
    <m/>
    <m/>
    <m/>
    <m/>
    <m/>
    <m/>
    <m/>
    <s v="daijy"/>
    <s v="Daniel Dai"/>
    <m/>
    <m/>
    <m/>
    <m/>
    <m/>
    <m/>
    <s v="Retired for lack of activity and inactive PPMC."/>
    <m/>
    <m/>
    <m/>
    <m/>
    <m/>
    <m/>
    <m/>
    <m/>
    <m/>
    <m/>
    <m/>
    <m/>
    <m/>
    <m/>
    <m/>
    <m/>
    <m/>
    <s v="&gt;"/>
    <m/>
    <m/>
  </r>
  <r>
    <s v="Samza is a stream processing system for running continuous computation on_x000a_            infinite streams of data."/>
    <s v="Samza"/>
    <x v="0"/>
    <s v="samza"/>
    <s v="Incubator"/>
    <s v="2013-07-30"/>
    <s v="2015-01-21"/>
    <s v="https://github.com/apache/Samza"/>
    <m/>
    <s v="{&quot;Java&quot;: 7961011, &quot;Scala&quot;: 1139914, &quot;Python&quot;: 87902, &quot;Shell&quot;: 49279, &quot;Scaml&quot;: 10376, &quot;XSLT&quot;: 7116, &quot;Less&quot;: 3746, &quot;JavaScript&quot;: 3373, &quot;HTML&quot;: 3182, &quot;CSS&quot;: 402}"/>
    <x v="0"/>
    <s v="Java"/>
    <m/>
    <s v="true"/>
    <s v="cdouglas"/>
    <s v="Chris Douglas"/>
    <s v="acmurthy"/>
    <s v="Arun Murthy"/>
    <s v="rvs"/>
    <s v="Roman Shaposhnik"/>
    <m/>
    <s v="jghoman"/>
    <s v="Jakob Homan"/>
    <m/>
    <m/>
    <m/>
    <m/>
    <m/>
    <m/>
    <m/>
    <m/>
    <m/>
    <m/>
    <m/>
    <m/>
    <m/>
    <m/>
    <m/>
    <m/>
    <m/>
    <m/>
    <m/>
    <m/>
    <m/>
    <m/>
    <m/>
    <m/>
    <m/>
    <m/>
    <m/>
  </r>
  <r>
    <s v="The Sanselan Project is a pure-java image library for reading and writing a variety of image formats."/>
    <s v="Sanselan"/>
    <x v="0"/>
    <s v="sanselan"/>
    <s v="Incubator"/>
    <s v="2007-09-09"/>
    <s v="2009-06-30"/>
    <s v="https://github.com/apache/Sanselan"/>
    <m/>
    <s v="{&quot;Java&quot;: 2130540, &quot;Assembly&quot;: 1486}"/>
    <x v="0"/>
    <s v="Java"/>
    <m/>
    <m/>
    <s v="cziegeler"/>
    <s v="Carsten Ziegeler"/>
    <s v="clr"/>
    <s v="Craig Russell"/>
    <s v="yoavs"/>
    <s v="Yoav Shapira"/>
    <m/>
    <s v="cziegeler"/>
    <s v="Carsten Ziegeler"/>
    <s v="jeremias"/>
    <s v="Jeremias Maerki"/>
    <m/>
    <s v="http://commons.apache.org/sanselan/"/>
    <m/>
    <m/>
    <m/>
    <m/>
    <m/>
    <m/>
    <m/>
    <m/>
    <m/>
    <m/>
    <m/>
    <m/>
    <m/>
    <m/>
    <m/>
    <m/>
    <m/>
    <m/>
    <m/>
    <m/>
    <m/>
    <m/>
    <m/>
  </r>
  <r>
    <s v="SDAP is an integrated data analytic center for Big Science problems."/>
    <s v="SDAP"/>
    <x v="1"/>
    <s v="sdap"/>
    <s v="Incubator"/>
    <s v="2017-10-22"/>
    <m/>
    <m/>
    <m/>
    <m/>
    <x v="2"/>
    <m/>
    <s v="this is a collection of projects."/>
    <m/>
    <s v="joern"/>
    <s v="Jörn Rottmann"/>
    <s v="rawkintrevo"/>
    <s v="Trevor Grant"/>
    <m/>
    <m/>
    <s v="2"/>
    <s v="lewismc"/>
    <s v="Lewis John McGibbney"/>
    <m/>
    <m/>
    <m/>
    <m/>
    <m/>
    <m/>
    <m/>
    <m/>
    <m/>
    <m/>
    <m/>
    <m/>
    <m/>
    <m/>
    <m/>
    <m/>
    <m/>
    <m/>
    <m/>
    <m/>
    <m/>
    <m/>
    <m/>
    <m/>
    <m/>
    <m/>
    <m/>
  </r>
  <r>
    <s v="Sedona is a big geospatial data processing engine. It provides an easy to use APIs for spatial data scientists to manage, wrangle, and process geospatial data."/>
    <s v="Sedona"/>
    <x v="1"/>
    <s v="sedona"/>
    <s v="Incubator"/>
    <s v="2020-07-19"/>
    <m/>
    <s v="https://github.com/apache/incubator-Sedona"/>
    <m/>
    <s v="{&quot;Java&quot;: 1062341, &quot;Scala&quot;: 528511, &quot;Python&quot;: 513054, &quot;Jupyter Notebook&quot;: 166967, &quot;R&quot;: 111901, &quot;HTML&quot;: 8790, &quot;JavaScript&quot;: 5379, &quot;Shell&quot;: 2394}"/>
    <x v="0"/>
    <s v="CSV"/>
    <m/>
    <m/>
    <s v="felixcheung"/>
    <s v="Felix Cheung"/>
    <s v="jbonofre"/>
    <s v="Jean-Baptiste Onofré"/>
    <s v="percivall"/>
    <s v="George Percivall"/>
    <s v="2"/>
    <s v="felixcheung"/>
    <s v="Felix Cheung"/>
    <s v="vongosling"/>
    <s v="Von Gosling"/>
    <m/>
    <m/>
    <m/>
    <m/>
    <m/>
    <m/>
    <m/>
    <m/>
    <m/>
    <m/>
    <m/>
    <m/>
    <m/>
    <m/>
    <m/>
    <m/>
    <m/>
    <m/>
    <m/>
    <m/>
    <m/>
    <m/>
    <m/>
    <m/>
    <m/>
  </r>
  <r>
    <s v="Sentry is a highly modular system for providing fine grained role_x000a_            based authorization to both data and metadata stored on an Apache Hadoop cluster."/>
    <s v="Sentry"/>
    <x v="0"/>
    <s v="sentry"/>
    <s v="Incubator"/>
    <s v="2013-08-08"/>
    <s v="2016-03-16"/>
    <s v="https://github.com/apache/Sentry"/>
    <m/>
    <s v="{&quot;Java&quot;: 5783029, &quot;TSQL&quot;: 289343, &quot;JavaScript&quot;: 92616, &quot;Thrift&quot;: 35964, &quot;XSLT&quot;: 25595, &quot;Shell&quot;: 19176, &quot;Python&quot;: 12690, &quot;HTML&quot;: 8678, &quot;CSS&quot;: 5242, &quot;FreeMarker&quot;: 2251, &quot;PLpgSQL&quot;: 1675, &quot;PLSQL&quot;: 460, &quot;SQLPL&quot;: 104}"/>
    <x v="0"/>
    <s v="Java"/>
    <m/>
    <s v="true"/>
    <s v="arvind"/>
    <s v="Arvind Prabhakar"/>
    <s v="jzb"/>
    <s v="Joe Brockmeier"/>
    <s v="ke4qqq"/>
    <s v="David Nalley"/>
    <m/>
    <s v="arvind"/>
    <s v="Arvind Prabhakar"/>
    <s v="phunt"/>
    <s v="Patrick Hunt"/>
    <m/>
    <m/>
    <m/>
    <m/>
    <m/>
    <s v="tomwhite"/>
    <s v="Thomas White"/>
    <m/>
    <m/>
    <m/>
    <m/>
    <m/>
    <m/>
    <m/>
    <m/>
    <m/>
    <m/>
    <m/>
    <m/>
    <m/>
    <m/>
    <m/>
    <m/>
    <m/>
    <m/>
  </r>
  <r>
    <s v="ServiceComb is a microservice framework that provides a set of tools and components to make development and deployment of cloud applications easier."/>
    <s v="ServiceComb"/>
    <x v="0"/>
    <s v="servicecomb"/>
    <s v="Incubator"/>
    <s v="2017-11-22"/>
    <s v="2018-10-17"/>
    <s v="https://github.com/apache/servicecomb-java-chassis"/>
    <m/>
    <s v="{&quot;Java&quot;: 8348042, &quot;HTML&quot;: 9377, &quot;JavaScript&quot;: 8453, &quot;CSS&quot;: 5228, &quot;Shell&quot;: 1814}"/>
    <x v="2"/>
    <s v="Java"/>
    <m/>
    <s v="true"/>
    <s v="rvs"/>
    <s v="Roman Shaposhnik"/>
    <s v="jbonofre"/>
    <s v="Jean-Baptiste Onofré"/>
    <s v="tnachen"/>
    <s v="Timothy Chen"/>
    <m/>
    <s v="rvs"/>
    <s v="Roman Shaposhnik"/>
    <m/>
    <m/>
    <m/>
    <m/>
    <m/>
    <m/>
    <m/>
    <m/>
    <m/>
    <m/>
    <m/>
    <m/>
    <m/>
    <m/>
    <m/>
    <m/>
    <m/>
    <m/>
    <m/>
    <m/>
    <m/>
    <m/>
    <m/>
    <m/>
    <m/>
    <m/>
    <m/>
  </r>
  <r>
    <s v="The ServiceMix project will create an ESB and component suite based on the Java Business Interface (JBI) standard - JSR 208."/>
    <s v="ServiceMix"/>
    <x v="0"/>
    <s v="servicemix"/>
    <s v="Geronimo"/>
    <s v="2005-12-01"/>
    <s v="2007-09-19"/>
    <s v="https://github.com/apache/ServiceMix"/>
    <m/>
    <s v="{&quot;Java&quot;: 73916, &quot;HTML&quot;: 858, &quot;Groovy&quot;: 719}"/>
    <x v="0"/>
    <s v="Maven"/>
    <m/>
    <s v="true"/>
    <s v="jstrachan"/>
    <s v="James Strachan"/>
    <m/>
    <m/>
    <m/>
    <m/>
    <m/>
    <m/>
    <m/>
    <m/>
    <m/>
    <m/>
    <m/>
    <m/>
    <m/>
    <m/>
    <m/>
    <m/>
    <m/>
    <m/>
    <m/>
    <m/>
    <m/>
    <m/>
    <m/>
    <m/>
    <m/>
    <m/>
    <m/>
    <m/>
    <m/>
    <m/>
    <m/>
    <m/>
    <m/>
    <m/>
  </r>
  <r>
    <s v="Spark is an open source system for fast and flexible large-scale data analysis. Spark provides a general purpose runtime that supports low-latency execution in several forms."/>
    <s v="Spark"/>
    <x v="0"/>
    <s v="spark"/>
    <s v="Incubator"/>
    <s v="2013-06-19"/>
    <s v="2014-02-19"/>
    <s v="https://github.com/apache/Spark"/>
    <m/>
    <s v="{&quot;Scala&quot;: 37891320, &quot;Python&quot;: 7000544, &quot;Jupyter Notebook&quot;: 4271267, &quot;Java&quot;: 4151511, &quot;HiveQL&quot;: 1872438, &quot;R&quot;: 1263425, &quot;PLpgSQL&quot;: 352896, &quot;Shell&quot;: 223405, &quot;JavaScript&quot;: 221272, &quot;q&quot;: 98156, &quot;ANTLR&quot;: 51932, &quot;HTML&quot;: 41560, &quot;Roff&quot;: 27391, &quot;Batchfile&quot;: 25771, &quot;CSS&quot;: 24622, &quot;Dockerfile&quot;: 9629, &quot;PowerShell&quot;: 3882, &quot;Thrift&quot;: 2016, &quot;Makefile&quot;: 1593, &quot;C&quot;: 1493, &quot;ReScript&quot;: 240}"/>
    <x v="12"/>
    <s v="Scala"/>
    <m/>
    <s v="true"/>
    <s v="mattmann"/>
    <s v="Chris Mattmann"/>
    <s v="pramirez"/>
    <s v="Paul Ramirez"/>
    <s v="ahart"/>
    <s v="Andrew Hart"/>
    <m/>
    <m/>
    <m/>
    <s v="tomdz"/>
    <s v="Thomas Dudziak"/>
    <m/>
    <m/>
    <m/>
    <m/>
    <m/>
    <s v="smarru"/>
    <s v="Suresh Marru"/>
    <s v="hsaputra"/>
    <s v="Henry Saputra"/>
    <s v="rvs"/>
    <s v="Roman Shaposhnik"/>
    <m/>
    <m/>
    <m/>
    <m/>
    <m/>
    <m/>
    <m/>
    <m/>
    <m/>
    <m/>
    <m/>
    <m/>
    <m/>
    <m/>
  </r>
  <r>
    <s v="ShardingSphere related to a database clustering system providing data sharding, distributed transactions, and distributed database management."/>
    <s v="ShardingSphere"/>
    <x v="0"/>
    <s v="shardingsphere"/>
    <s v="Incubator"/>
    <s v="2018-11-10"/>
    <s v="2020-04-16"/>
    <s v="https://github.com/apache/ShardingSphere"/>
    <m/>
    <s v="{&quot;Java&quot;: 11823125, &quot;ANTLR&quot;: 505500, &quot;Shell&quot;: 29940, &quot;Dockerfile&quot;: 8226, &quot;Batchfile&quot;: 5198}"/>
    <x v="0"/>
    <s v="Java"/>
    <m/>
    <s v="true"/>
    <s v="clr"/>
    <s v="Craig L Russell"/>
    <s v="ningjiang"/>
    <s v="Willem Ning Jiang"/>
    <s v="vongosling"/>
    <s v="Von Gosling"/>
    <m/>
    <s v="rvs"/>
    <s v="Roman Shaposhnik"/>
    <m/>
    <m/>
    <m/>
    <m/>
    <m/>
    <m/>
    <m/>
    <m/>
    <m/>
    <m/>
    <m/>
    <m/>
    <m/>
    <m/>
    <m/>
    <m/>
    <m/>
    <m/>
    <m/>
    <m/>
    <m/>
    <m/>
    <m/>
    <m/>
    <m/>
    <m/>
    <m/>
  </r>
  <r>
    <s v="ShenYu is a high performance Microservices API gateway in Java ecosystem, compatible with a variety of mainstream framework systems, it supports hot plugin loading."/>
    <s v="ShenYu"/>
    <x v="1"/>
    <s v="shenyu"/>
    <s v="Incubator"/>
    <s v="2021-05-03"/>
    <m/>
    <s v="https://github.com/apache/ShenYu"/>
    <m/>
    <s v="{&quot;Java&quot;: 3536051, &quot;Shell&quot;: 8072, &quot;Lua&quot;: 7258, &quot;Batchfile&quot;: 4204, &quot;Dockerfile&quot;: 2396, &quot;HTML&quot;: 565}"/>
    <x v="0"/>
    <s v="Java"/>
    <m/>
    <s v="false"/>
    <s v="ningjiang"/>
    <s v="Willem Ning Jiang"/>
    <s v="jincheng"/>
    <s v="Jincheng Sun"/>
    <s v="zhangduo"/>
    <s v="Duo Zhang"/>
    <s v="1"/>
    <s v="ningjiang"/>
    <s v="Willem Ning Jiang"/>
    <s v="djkevincr"/>
    <s v="Kevin Ratnasekera"/>
    <m/>
    <m/>
    <m/>
    <m/>
    <m/>
    <s v="atri"/>
    <s v="Atri Sharma"/>
    <s v="jmclean"/>
    <s v="Justin Mclean"/>
    <m/>
    <m/>
    <m/>
    <m/>
    <m/>
    <m/>
    <m/>
    <m/>
    <s v="June,July,August"/>
    <m/>
    <m/>
    <m/>
    <m/>
    <m/>
    <s v="True"/>
    <m/>
  </r>
  <r>
    <s v="The Shindig Project is an OpenSocial container."/>
    <s v="Shindig"/>
    <x v="0"/>
    <s v="shindig"/>
    <s v="Incubator"/>
    <s v="2007-12-03"/>
    <s v="2010-01-21"/>
    <s v="https://github.com/apache/Shindig"/>
    <m/>
    <s v="{&quot;Java&quot;: 2457552, &quot;PHP&quot;: 753133, &quot;JavaScript&quot;: 635975, &quot;HTML&quot;: 90546, &quot;Shell&quot;: 8468, &quot;XSLT&quot;: 4291, &quot;CSS&quot;: 4122, &quot;ApacheConf&quot;: 304}"/>
    <x v="0"/>
    <s v="Java"/>
    <m/>
    <s v="true"/>
    <s v="tomdz"/>
    <s v="Thomas Dudziak"/>
    <s v="fitz"/>
    <s v="Brian Fitzpatrick"/>
    <s v="sgala"/>
    <s v="Santiago Gala"/>
    <m/>
    <m/>
    <m/>
    <s v="brianm"/>
    <s v="Brian McCallister"/>
    <m/>
    <m/>
    <m/>
    <m/>
    <m/>
    <s v="gstein"/>
    <s v="Greg Stein"/>
    <s v="upayavira"/>
    <s v="Upayavira"/>
    <s v="sylvain"/>
    <s v="Sylvain Wallez"/>
    <m/>
    <m/>
    <m/>
    <m/>
    <m/>
    <m/>
    <m/>
    <m/>
    <m/>
    <m/>
    <m/>
    <m/>
    <m/>
    <m/>
  </r>
  <r>
    <s v="Security framework. (Initially known as JSecurity or Ki, renamed June 2009)"/>
    <s v="Shiro"/>
    <x v="0"/>
    <s v="shiro"/>
    <s v="Incubator"/>
    <s v="2008-05-20"/>
    <s v="2010-09-22"/>
    <s v="https://github.com/apache/Shiro"/>
    <m/>
    <s v="{&quot;Java&quot;: 3093390, &quot;Groovy&quot;: 352441, &quot;CSS&quot;: 2608, &quot;Shell&quot;: 2479}"/>
    <x v="0"/>
    <s v="Java"/>
    <m/>
    <s v="true"/>
    <s v="adc"/>
    <s v="Alan Cabrera"/>
    <s v="pzf"/>
    <s v="Paul Fremantle"/>
    <s v="elecharny"/>
    <s v="Emmanuel Lecharny"/>
    <m/>
    <m/>
    <m/>
    <s v="clr"/>
    <s v="Craig Russell"/>
    <m/>
    <m/>
    <m/>
    <s v="jsecurity,ki"/>
    <m/>
    <m/>
    <m/>
    <m/>
    <m/>
    <m/>
    <m/>
    <m/>
    <m/>
    <m/>
    <m/>
    <m/>
    <m/>
    <m/>
    <m/>
    <m/>
    <m/>
    <m/>
    <m/>
    <m/>
    <m/>
  </r>
  <r>
    <s v="SINGA is a distributed deep learning platform."/>
    <s v="SINGA"/>
    <x v="0"/>
    <s v="singa"/>
    <s v="Incubator"/>
    <s v="2015-03-17"/>
    <s v="2019-10-16"/>
    <s v="https://github.com/apache/SINGA"/>
    <m/>
    <s v="{&quot;C++&quot;: 2449042, &quot;Python&quot;: 798512, &quot;C&quot;: 180868, &quot;SWIG&quot;: 37101, &quot;CMake&quot;: 36257, &quot;Cuda&quot;: 32634, &quot;Dockerfile&quot;: 23269, &quot;Shell&quot;: 14520, &quot;Java&quot;: 2701}"/>
    <x v="10"/>
    <s v="C++"/>
    <m/>
    <s v="true"/>
    <s v="gates"/>
    <s v="Alan Gates"/>
    <s v="tdunning"/>
    <s v="Ted Dunning"/>
    <s v="thejas"/>
    <s v="Thejas Nair"/>
    <m/>
    <s v="thejas"/>
    <s v="Thejas Nair"/>
    <m/>
    <m/>
    <m/>
    <m/>
    <m/>
    <m/>
    <m/>
    <m/>
    <m/>
    <m/>
    <m/>
    <m/>
    <m/>
    <m/>
    <m/>
    <m/>
    <m/>
    <m/>
    <m/>
    <m/>
    <m/>
    <m/>
    <m/>
    <m/>
    <m/>
    <m/>
    <m/>
  </r>
  <r>
    <s v="Monitoring Solution."/>
    <s v="Sirona"/>
    <x v="2"/>
    <s v="sirona"/>
    <s v="Incubator"/>
    <s v="2013-10-15"/>
    <s v="2017-07-03"/>
    <s v="https://github.com/apache/Sirona"/>
    <m/>
    <s v="{&quot;JavaScript&quot;: 1770927, &quot;Java&quot;: 1356993, &quot;CSS&quot;: 270151, &quot;HTML&quot;: 28192, &quot;Shell&quot;: 497}"/>
    <x v="13"/>
    <s v="JavaScript"/>
    <m/>
    <m/>
    <s v="jbonofre"/>
    <s v="Jean-Baptiste Onofré"/>
    <s v="vanto"/>
    <s v="Tammo van Lessen"/>
    <s v="struberg"/>
    <s v="Mark Struberg"/>
    <m/>
    <s v="olamy"/>
    <s v="Olivier Lamy"/>
    <m/>
    <m/>
    <m/>
    <m/>
    <m/>
    <m/>
    <s v="Retired"/>
    <m/>
    <m/>
    <m/>
    <m/>
    <m/>
    <m/>
    <m/>
    <m/>
    <m/>
    <m/>
    <m/>
    <m/>
    <m/>
    <m/>
    <m/>
    <m/>
    <m/>
    <m/>
    <m/>
    <m/>
  </r>
  <r>
    <s v="The Spatial Information System (SIS) Project is a toolkit that spatial information system builders or users can leverage to build applications containing location context."/>
    <s v="SIS"/>
    <x v="0"/>
    <s v="sis"/>
    <s v="Incubator"/>
    <s v="2010-02-21"/>
    <s v="2012-09-19"/>
    <s v="https://github.com/apache/SIS"/>
    <m/>
    <s v="{&quot;Java&quot;: 25460854, &quot;HTML&quot;: 75846, &quot;C&quot;: 12378, &quot;Makefile&quot;: 3000, &quot;Shell&quot;: 1399}"/>
    <x v="0"/>
    <s v="Java"/>
    <m/>
    <s v="true"/>
    <s v="greddin"/>
    <s v="Greg Reddin"/>
    <s v="joes"/>
    <s v="Joe Schaefer"/>
    <s v="kevan"/>
    <s v="Kevan Miller"/>
    <m/>
    <m/>
    <m/>
    <s v="mattmann"/>
    <s v="Chris Mattmann"/>
    <m/>
    <m/>
    <m/>
    <m/>
    <m/>
    <m/>
    <m/>
    <m/>
    <m/>
    <m/>
    <m/>
    <m/>
    <m/>
    <m/>
    <m/>
    <m/>
    <m/>
    <m/>
    <m/>
    <m/>
    <m/>
    <m/>
    <m/>
    <m/>
    <m/>
  </r>
  <r>
    <s v="Skywalking is an APM (application performance monitor), especially for microservice, Cloud Native and container-based architecture systems. Also known as a distributed tracing system. It provides an automatic way to instrument applications: no need to change any of the source code of the target application; and an collector with an very high efficiency streaming module."/>
    <s v="SkyWalking"/>
    <x v="0"/>
    <s v="skywalking"/>
    <s v="Incubator"/>
    <s v="2017-12-08"/>
    <s v="2019-04-17"/>
    <s v="https://github.com/apache/SkyWalking"/>
    <m/>
    <s v="{&quot;Java&quot;: 11917014, &quot;Shell&quot;: 166881, &quot;Python&quot;: 11431, &quot;FreeMarker&quot;: 10730, &quot;ANTLR&quot;: 8239, &quot;Kotlin&quot;: 7757, &quot;Batchfile&quot;: 6454, &quot;Scala&quot;: 6067, &quot;Makefile&quot;: 3992, &quot;Thrift&quot;: 2809, &quot;TypeScript&quot;: 2515, &quot;JavaScript&quot;: 1388, &quot;Go&quot;: 1283, &quot;Lua&quot;: 1129, &quot;PHP&quot;: 1058}"/>
    <x v="0"/>
    <s v="Java"/>
    <m/>
    <s v="true"/>
    <s v="ningjiang"/>
    <s v="Willem Ning Jiang"/>
    <s v="mck"/>
    <s v="Mick Semb Wever"/>
    <s v="nacx"/>
    <s v="Ignasi Barrera"/>
    <m/>
    <s v="mck"/>
    <s v="Mick Semb Wever"/>
    <m/>
    <m/>
    <m/>
    <m/>
    <m/>
    <m/>
    <m/>
    <m/>
    <m/>
    <m/>
    <m/>
    <m/>
    <m/>
    <m/>
    <m/>
    <m/>
    <m/>
    <m/>
    <m/>
    <m/>
    <m/>
    <m/>
    <m/>
    <m/>
    <m/>
    <m/>
    <m/>
  </r>
  <r>
    <s v="Slider is a collection of tools and technologies to package, deploy, and manage long running applications on Apache Hadoop YARN clusters."/>
    <s v="Slider"/>
    <x v="2"/>
    <s v="slider"/>
    <s v="Incubator"/>
    <s v="2014-04-29"/>
    <s v="2018-05-24"/>
    <s v="https://github.com/apache/incubator-retired-Slider"/>
    <m/>
    <s v="{&quot;Java&quot;: 2848209, &quot;Python&quot;: 2137276, &quot;Groovy&quot;: 1165368, &quot;JavaScript&quot;: 184517, &quot;Shell&quot;: 88804, &quot;Batchfile&quot;: 20055, &quot;CSS&quot;: 20004, &quot;XSLT&quot;: 4005, &quot;C&quot;: 1449, &quot;HTML&quot;: 81, &quot;Makefile&quot;: 42}"/>
    <x v="0"/>
    <s v="Java"/>
    <m/>
    <m/>
    <s v="acmurthy"/>
    <s v="Arun C Murthy"/>
    <s v="jbonofre"/>
    <s v="Jean-Baptiste Onofré"/>
    <s v="mahadev"/>
    <s v="Mahadev Konar"/>
    <m/>
    <s v="vinodkv"/>
    <s v="Vinod K"/>
    <s v="vinodkv"/>
    <s v="Vinod Kumar Vavilapalli"/>
    <m/>
    <m/>
    <m/>
    <m/>
    <s v="Development of long-running service support for Apache Hadoop YARN has been moved to the hadoop-yarn-services-core module in Apache Hadoop."/>
    <m/>
    <m/>
    <m/>
    <m/>
    <m/>
    <m/>
    <m/>
    <m/>
    <m/>
    <m/>
    <m/>
    <m/>
    <m/>
    <m/>
    <m/>
    <m/>
    <m/>
    <m/>
    <m/>
    <m/>
  </r>
  <r>
    <s v="Sling is a framework to develop content centric web applications based on the idea of modularizing the rendering of HTTP resources."/>
    <s v="Sling"/>
    <x v="0"/>
    <s v="sling"/>
    <s v="Board"/>
    <s v="2007-09-09"/>
    <s v="2009-06-17"/>
    <s v="https://github.com/apache/Sling"/>
    <m/>
    <s v="{}"/>
    <x v="2"/>
    <s v="Markdown"/>
    <m/>
    <s v="true"/>
    <s v="jukka"/>
    <s v="Jukka Zitting"/>
    <s v="gianugo"/>
    <s v="Gianugo Rabellino"/>
    <s v="farra"/>
    <s v="J. Aaron Farr"/>
    <m/>
    <m/>
    <m/>
    <m/>
    <m/>
    <m/>
    <m/>
    <m/>
    <m/>
    <m/>
    <m/>
    <m/>
    <m/>
    <m/>
    <m/>
    <m/>
    <m/>
    <m/>
    <m/>
    <m/>
    <m/>
    <m/>
    <m/>
    <m/>
    <m/>
    <m/>
    <m/>
    <m/>
    <m/>
    <m/>
  </r>
  <r>
    <s v="SocialSite is an OpenSocial-based headless social networking server and a set of OpenSocial Gadgets that make it easy to add social features to existing web sites. Server provides admin console for configuration, gadget approval and management. Gadgets can be combined to form complete UI for social networking with friending, group management and message support."/>
    <s v="SocialSite"/>
    <x v="2"/>
    <s v="socialsite"/>
    <s v="Incubator"/>
    <s v="2009-05-08"/>
    <s v="2010-10-17"/>
    <m/>
    <s v="https://svn.apache.org/repos/asf/incubator/socialsite"/>
    <m/>
    <x v="2"/>
    <m/>
    <m/>
    <m/>
    <s v="doc"/>
    <s v="Dave Johnson"/>
    <s v="henning"/>
    <s v="Henning Schmiedehausen"/>
    <m/>
    <m/>
    <m/>
    <m/>
    <m/>
    <m/>
    <m/>
    <m/>
    <m/>
    <m/>
    <m/>
    <m/>
    <m/>
    <m/>
    <m/>
    <m/>
    <m/>
    <m/>
    <m/>
    <m/>
    <m/>
    <m/>
    <m/>
    <m/>
    <m/>
    <m/>
    <m/>
    <m/>
    <m/>
    <m/>
    <m/>
    <m/>
  </r>
  <r>
    <s v="Full Text Search Server"/>
    <s v="Solr"/>
    <x v="0"/>
    <s v="solr"/>
    <s v="Lucene"/>
    <s v="2006-01-17"/>
    <s v="2007-01-17"/>
    <s v="https://github.com/apache/Solr"/>
    <m/>
    <s v="{&quot;Java&quot;: 33384023, &quot;HTML&quot;: 292055, &quot;Shell&quot;: 240026, &quot;Python&quot;: 230826, &quot;CSS&quot;: 215559, &quot;Batchfile&quot;: 90469, &quot;XSLT&quot;: 34993, &quot;Ruby&quot;: 19598, &quot;JavaScript&quot;: 13113, &quot;Slim&quot;: 12482, &quot;AMPL&quot;: 434, &quot;Emacs Lisp&quot;: 73}"/>
    <x v="0"/>
    <s v="Java"/>
    <m/>
    <m/>
    <s v="cutting"/>
    <s v="Doug Cutting"/>
    <s v="ehatcher"/>
    <s v="Erik Hatcher"/>
    <m/>
    <m/>
    <m/>
    <m/>
    <m/>
    <m/>
    <m/>
    <m/>
    <s v="http://lucene.apache.org/solr/"/>
    <m/>
    <m/>
    <m/>
    <m/>
    <m/>
    <m/>
    <m/>
    <m/>
    <m/>
    <m/>
    <m/>
    <m/>
    <m/>
    <m/>
    <m/>
    <m/>
    <m/>
    <m/>
    <m/>
    <m/>
    <m/>
    <m/>
    <m/>
  </r>
  <r>
    <s v="Mail filter to identify spam."/>
    <s v="SpamAssassin"/>
    <x v="0"/>
    <s v="spamassassin"/>
    <s v="Board"/>
    <s v="2003-12-20"/>
    <s v="2004-06-23"/>
    <s v="https://github.com/apache/SpamAssassin"/>
    <m/>
    <s v="{&quot;Perl&quot;: 4213236, &quot;C&quot;: 821056, &quot;TeX&quot;: 196204, &quot;Shell&quot;: 187092, &quot;Roff&quot;: 166833, &quot;DIGITAL Command Language&quot;: 41450, &quot;JavaScript&quot;: 16877, &quot;Makefile&quot;: 13409, &quot;Python&quot;: 7334, &quot;PLpgSQL&quot;: 5244, &quot;CSS&quot;: 2676}"/>
    <x v="18"/>
    <s v="Perl"/>
    <m/>
    <s v="true"/>
    <s v="striker"/>
    <s v="Sander Striker"/>
    <m/>
    <m/>
    <m/>
    <m/>
    <m/>
    <m/>
    <m/>
    <m/>
    <m/>
    <m/>
    <m/>
    <m/>
    <m/>
    <m/>
    <m/>
    <m/>
    <m/>
    <m/>
    <m/>
    <m/>
    <m/>
    <m/>
    <m/>
    <m/>
    <m/>
    <m/>
    <m/>
    <m/>
    <m/>
    <m/>
    <m/>
    <m/>
    <m/>
    <m/>
  </r>
  <r>
    <s v="Apache Spot is a platform for network telemetry built on an open data model and Apache Hadoop."/>
    <s v="Spot"/>
    <x v="1"/>
    <s v="spot"/>
    <s v="Incubator"/>
    <s v="2016-09-23"/>
    <m/>
    <s v="https://github.com/apache/incubator-Spot"/>
    <m/>
    <s v="{&quot;Python&quot;: 513233, &quot;JavaScript&quot;: 433407, &quot;Scala&quot;: 289255, &quot;HTML&quot;: 76073, &quot;Jupyter Notebook&quot;: 74291, &quot;HiveQL&quot;: 50433, &quot;Shell&quot;: 20142, &quot;CSS&quot;: 12644}"/>
    <x v="3"/>
    <s v="JavaScript"/>
    <m/>
    <m/>
    <s v="umamahesh"/>
    <s v="Uma Maheswara Rao G"/>
    <m/>
    <m/>
    <m/>
    <m/>
    <s v="3"/>
    <s v="cutting"/>
    <s v="Doug Cutting"/>
    <m/>
    <m/>
    <m/>
    <m/>
    <m/>
    <m/>
    <m/>
    <m/>
    <m/>
    <m/>
    <m/>
    <m/>
    <m/>
    <m/>
    <m/>
    <m/>
    <m/>
    <m/>
    <m/>
    <m/>
    <m/>
    <m/>
    <m/>
    <m/>
    <m/>
    <m/>
    <m/>
  </r>
  <r>
    <s v="Sqoop is a tool designed for efficiently transferring bulk data between Apache Hadoop and structured datastores such as relational databases."/>
    <s v="Sqoop"/>
    <x v="0"/>
    <s v="sqoop"/>
    <s v="Incubator"/>
    <s v="2011-06-13"/>
    <s v="2012-03-21"/>
    <s v="https://github.com/apache/Sqoop"/>
    <m/>
    <s v="{&quot;Java&quot;: 4483489, &quot;Shell&quot;: 40581, &quot;XSLT&quot;: 20398, &quot;Python&quot;: 13996, &quot;Batchfile&quot;: 12798, &quot;AspectJ&quot;: 9732, &quot;CSS&quot;: 5322, &quot;Makefile&quot;: 3354}"/>
    <x v="0"/>
    <s v="Java"/>
    <m/>
    <s v="true"/>
    <s v="phunt"/>
    <s v="Patrick Hunt"/>
    <s v="olamy"/>
    <s v="Olivier Lamy"/>
    <s v="mnour"/>
    <s v="Mohammad Nour El-Din"/>
    <m/>
    <m/>
    <m/>
    <s v="tomwhite"/>
    <s v="Tom White"/>
    <m/>
    <m/>
    <m/>
    <m/>
    <m/>
    <m/>
    <m/>
    <m/>
    <m/>
    <m/>
    <m/>
    <m/>
    <m/>
    <m/>
    <m/>
    <m/>
    <m/>
    <m/>
    <m/>
    <m/>
    <m/>
    <m/>
    <m/>
    <m/>
    <m/>
  </r>
  <r>
    <s v="A modular software stack and reusable set of components for semantic content management"/>
    <s v="Stanbol"/>
    <x v="0"/>
    <s v="stanbol"/>
    <s v="Board"/>
    <s v="2010-11-15"/>
    <s v="2012-09-19"/>
    <s v="https://github.com/apache/Stanbol"/>
    <m/>
    <s v="{&quot;Java&quot;: 11452576, &quot;Roff&quot;: 704982, &quot;XSLT&quot;: 381141, &quot;FreeMarker&quot;: 376964, &quot;HTML&quot;: 295543, &quot;JavaScript&quot;: 94806, &quot;Shell&quot;: 42673, &quot;CSS&quot;: 27055, &quot;Perl&quot;: 18879, &quot;Python&quot;: 8121}"/>
    <x v="0"/>
    <s v="Java"/>
    <m/>
    <s v="true"/>
    <s v="tdunning"/>
    <s v="Ted Dunning"/>
    <s v="rgardler"/>
    <s v="Ross Gardler"/>
    <m/>
    <m/>
    <m/>
    <s v="bdelacretaz"/>
    <s v="Bertrand Delacrétaz"/>
    <m/>
    <m/>
    <m/>
    <m/>
    <m/>
    <m/>
    <m/>
    <m/>
    <m/>
    <m/>
    <m/>
    <m/>
    <m/>
    <m/>
    <m/>
    <m/>
    <m/>
    <m/>
    <m/>
    <m/>
    <m/>
    <m/>
    <m/>
    <m/>
    <m/>
    <m/>
    <m/>
  </r>
  <r>
    <s v="The Apache C++ Standard Library project is a complete implementation of the ISO/IEC 14882 C++ Standard Library."/>
    <s v="stdcxx"/>
    <x v="0"/>
    <s v="stdcxx"/>
    <s v="Incubator"/>
    <s v="2005-05-19"/>
    <s v="2007-11-14"/>
    <s v="https://github.com/apache/stdcxx"/>
    <m/>
    <s v="{&quot;C++&quot;: 3907699, &quot;JavaScript&quot;: 169203, &quot;C&quot;: 115133, &quot;Makefile&quot;: 78525, &quot;Shell&quot;: 58639, &quot;Assembly&quot;: 40393, &quot;Roff&quot;: 17862, &quot;Objective-C&quot;: 6472, &quot;Batchfile&quot;: 387}"/>
    <x v="10"/>
    <s v="C++"/>
    <m/>
    <s v="true"/>
    <s v="jerenkrantz"/>
    <s v="Justin Erenkrantz"/>
    <s v="ben"/>
    <s v="Ben Laurie"/>
    <s v="wrowe"/>
    <s v="William A. Rowe Jr."/>
    <m/>
    <m/>
    <m/>
    <m/>
    <m/>
    <m/>
    <m/>
    <m/>
    <m/>
    <m/>
    <m/>
    <m/>
    <m/>
    <m/>
    <m/>
    <m/>
    <m/>
    <m/>
    <m/>
    <m/>
    <m/>
    <m/>
    <m/>
    <m/>
    <m/>
    <m/>
    <m/>
    <m/>
    <m/>
    <m/>
  </r>
  <r>
    <s v="Stonehenge is a set of interoperability scenarios for Service Oriented Architecture and Web Services that demonstrate interoperability between multiple systems including Apache Axis2, WSF/PHP and Microsoft WCF. The code also demonstrates good practice for standards-based interoperability."/>
    <s v="Stonehenge"/>
    <x v="2"/>
    <s v="stonehenge"/>
    <s v="Incubator"/>
    <s v="2008-11-19"/>
    <s v="2011-07-05"/>
    <m/>
    <s v="https://svn.apache.org/repos/asf/incubator/stonehenge"/>
    <m/>
    <x v="2"/>
    <m/>
    <m/>
    <m/>
    <s v="coar"/>
    <s v="Ken Coar"/>
    <s v="danese"/>
    <s v="Danese Cooper"/>
    <s v="mriou"/>
    <s v="Matthieu Riou"/>
    <m/>
    <m/>
    <m/>
    <s v="dkulp"/>
    <s v="Dan Kulp"/>
    <m/>
    <m/>
    <m/>
    <m/>
    <s v="&quot;The Stonehenge project pretty much accomplished what it originally_x000a_            set out to do and then really didn't find a way to transition to_x000a_            something that is longer lasting and able to develop a community_x000a_            around it.&quot;"/>
    <s v="jim"/>
    <s v="Jim Jagielski"/>
    <s v="pzf"/>
    <s v="Paul Fremantle"/>
    <m/>
    <m/>
    <m/>
    <m/>
    <m/>
    <m/>
    <m/>
    <m/>
    <m/>
    <m/>
    <m/>
    <m/>
    <m/>
    <m/>
    <m/>
    <m/>
  </r>
  <r>
    <s v="Storm is a distributed, fault-tolerant, and high-performance realtime computation system that provides strong guarantees on the processing of data."/>
    <s v="Storm"/>
    <x v="0"/>
    <s v="storm"/>
    <s v="Incubator"/>
    <s v="2013-09-18"/>
    <s v="2014-09-17"/>
    <s v="https://github.com/apache/Storm"/>
    <m/>
    <s v="{&quot;Java&quot;: 13575018, &quot;Python&quot;: 1135769, &quot;HTML&quot;: 694584, &quot;Clojure&quot;: 306368, &quot;JavaScript&quot;: 75293, &quot;C&quot;: 73719, &quot;Thrift&quot;: 32736, &quot;Shell&quot;: 27881, &quot;CSS&quot;: 12597, &quot;Ruby&quot;: 8253, &quot;Fancy&quot;: 6234, &quot;FreeMarker&quot;: 3512, &quot;PowerShell&quot;: 3405, &quot;M4&quot;: 1522, &quot;XSLT&quot;: 1365, &quot;Makefile&quot;: 1302}"/>
    <x v="0"/>
    <s v="Java"/>
    <m/>
    <s v="true"/>
    <s v="tdunning"/>
    <s v="Ted Dunning"/>
    <s v="arvind"/>
    <s v="Arvind Prabhakar"/>
    <s v="ddas"/>
    <s v="Devaraj Das"/>
    <m/>
    <s v="cutting"/>
    <s v="Doug Cutting"/>
    <s v="mfranklin"/>
    <s v="Matt Franklin"/>
    <m/>
    <m/>
    <m/>
    <m/>
    <m/>
    <s v="benh"/>
    <s v="Benjamin Hindman"/>
    <m/>
    <m/>
    <m/>
    <m/>
    <m/>
    <m/>
    <m/>
    <m/>
    <m/>
    <m/>
    <m/>
    <m/>
    <m/>
    <m/>
    <m/>
    <m/>
    <m/>
    <m/>
  </r>
  <r>
    <s v="Stratos will be a polyglot PaaS framework, providing developers a cloud-based environment for developing, testing, and running scalable applications, and IT providers high utilization rates, automated resource management, and platform-wide insight including monitoring and billing."/>
    <s v="Stratos"/>
    <x v="0"/>
    <s v="stratos"/>
    <s v="Incubator"/>
    <s v="2013-06-20"/>
    <s v="2014-05-21"/>
    <s v="https://github.com/apache/Stratos"/>
    <m/>
    <s v="{&quot;Java&quot;: 6457845, &quot;JavaScript&quot;: 3927701, &quot;Python&quot;: 647261, &quot;HTML&quot;: 153216, &quot;Shell&quot;: 130188, &quot;CSS&quot;: 107113, &quot;C&quot;: 27195, &quot;Batchfile&quot;: 17184, &quot;Ruby&quot;: 3546}"/>
    <x v="0"/>
    <s v="JavaScript"/>
    <m/>
    <s v="true"/>
    <s v="azeez"/>
    <s v="Afkham Azeez"/>
    <s v="antelder"/>
    <s v="Anthony Elder"/>
    <s v="chipchilders"/>
    <s v="Chip Childers"/>
    <m/>
    <m/>
    <m/>
    <s v="mpierce"/>
    <s v="Marlon Pierce"/>
    <m/>
    <m/>
    <m/>
    <m/>
    <m/>
    <s v="mnour"/>
    <s v="Mohammad Nour"/>
    <s v="nslater"/>
    <s v="Noah Slater"/>
    <m/>
    <m/>
    <m/>
    <m/>
    <m/>
    <m/>
    <m/>
    <m/>
    <m/>
    <m/>
    <m/>
    <m/>
    <m/>
    <m/>
    <m/>
    <m/>
  </r>
  <r>
    <s v="StreamPipes is a self-service (Industrial) IoT toolbox to enable non-technical users to connect, analyze and explore (Industrial) IoT data streams."/>
    <s v="StreamPipes"/>
    <x v="1"/>
    <s v="streampipes"/>
    <s v="Incubator"/>
    <s v="2019-11-11"/>
    <m/>
    <s v="https://github.com/apache/incubator-StreamPipes"/>
    <m/>
    <s v="{&quot;Java&quot;: 3539875, &quot;TypeScript&quot;: 1667411, &quot;HTML&quot;: 617007, &quot;SCSS&quot;: 164337, &quot;CSS&quot;: 112025, &quot;Python&quot;: 51544, &quot;Shell&quot;: 16278, &quot;Dockerfile&quot;: 14329, &quot;JavaScript&quot;: 11834}"/>
    <x v="0"/>
    <s v="Java"/>
    <m/>
    <m/>
    <s v="cdutz"/>
    <s v="Christofer Dutz"/>
    <s v="jbonofre"/>
    <s v="Jean-Baptiste Onofré"/>
    <s v="jfeinauer"/>
    <s v="Julian Feinauer"/>
    <s v="3"/>
    <s v="cdutz"/>
    <s v="Christofer Dutz"/>
    <s v="jmclean"/>
    <s v="Justin Mclean"/>
    <m/>
    <m/>
    <m/>
    <m/>
    <m/>
    <s v="kenn"/>
    <s v="Kenneth Knowles"/>
    <m/>
    <m/>
    <m/>
    <m/>
    <m/>
    <m/>
    <m/>
    <m/>
    <m/>
    <m/>
    <m/>
    <m/>
    <m/>
    <m/>
    <m/>
    <m/>
    <m/>
    <m/>
  </r>
  <r>
    <s v="Apache Streams is a lightweight server for ActivityStreams."/>
    <s v="Streams"/>
    <x v="0"/>
    <s v="streams"/>
    <s v="Incubator"/>
    <s v="2012-11-20"/>
    <s v="2017-07-19"/>
    <s v="https://github.com/apache/Streams"/>
    <m/>
    <s v="{&quot;Java&quot;: 2575123, &quot;HTML&quot;: 1278771, &quot;Scala&quot;: 105274, &quot;FreeMarker&quot;: 38467, &quot;HiveQL&quot;: 28876, &quot;Shell&quot;: 6016, &quot;PigLatin&quot;: 3494}"/>
    <x v="0"/>
    <s v="Java"/>
    <m/>
    <m/>
    <s v="mfranklin"/>
    <s v="Matt Franklin"/>
    <s v="ate"/>
    <s v="Ate Douma"/>
    <s v="craigmcc"/>
    <s v="Craig McClanahan"/>
    <m/>
    <s v="mfranklin"/>
    <s v="Matt Franklin"/>
    <s v="smarthi"/>
    <s v="Suneel Marthi"/>
    <m/>
    <m/>
    <m/>
    <m/>
    <m/>
    <m/>
    <m/>
    <m/>
    <m/>
    <m/>
    <m/>
    <m/>
    <m/>
    <m/>
    <m/>
    <m/>
    <m/>
    <m/>
    <m/>
    <m/>
    <m/>
    <m/>
    <m/>
    <m/>
    <m/>
  </r>
  <r>
    <s v="Subversion is an open-source version control system, with a long and detailed list of features. (See http://subversion.apache.org/features.html)"/>
    <s v="Subversion"/>
    <x v="0"/>
    <s v="subversion"/>
    <s v="Incubator"/>
    <s v="2009-11-07"/>
    <s v="2010-02-17"/>
    <s v="https://github.com/apache/Subversion"/>
    <m/>
    <s v="{&quot;C&quot;: 26098000, &quot;Python&quot;: 7251160, &quot;Java&quot;: 1739481, &quot;C++&quot;: 1216329, &quot;Perl&quot;: 545528, &quot;Ruby&quot;: 471751, &quot;Emacs Lisp&quot;: 427563, &quot;HTML&quot;: 404397, &quot;Shell&quot;: 309463, &quot;M4&quot;: 249599, &quot;Makefile&quot;: 150189, &quot;SWIG&quot;: 90017, &quot;Roff&quot;: 54077, &quot;Batchfile&quot;: 43155, &quot;XSLT&quot;: 28556, &quot;Vim script&quot;: 3950, &quot;CSS&quot;: 3297}"/>
    <x v="1"/>
    <s v="C"/>
    <m/>
    <s v="true"/>
    <s v="jerenkrantz"/>
    <s v="Justin Erenkrantz"/>
    <s v="gstein"/>
    <s v="Greg Stein"/>
    <s v="striker"/>
    <s v="Sander Striker"/>
    <m/>
    <m/>
    <m/>
    <s v="dlr"/>
    <s v="Daniel Rall"/>
    <m/>
    <m/>
    <m/>
    <m/>
    <m/>
    <m/>
    <m/>
    <m/>
    <m/>
    <m/>
    <m/>
    <m/>
    <m/>
    <m/>
    <m/>
    <m/>
    <m/>
    <m/>
    <m/>
    <m/>
    <m/>
    <m/>
    <m/>
    <m/>
    <m/>
  </r>
  <r>
    <s v="Superset is an enterprise-ready web application for data exploration, data visualization and dashboarding."/>
    <s v="Superset"/>
    <x v="0"/>
    <s v="superset"/>
    <s v="Incubator"/>
    <s v="2017-05-21"/>
    <s v="2020-11-19"/>
    <s v="https://github.com/apache/Superset"/>
    <m/>
    <s v="{&quot;Python&quot;: 4698299, &quot;TypeScript&quot;: 2755570, &quot;JavaScript&quot;: 1841559, &quot;HTML&quot;: 137592, &quot;Less&quot;: 122905, &quot;Shell&quot;: 116224, &quot;Dockerfile&quot;: 6963, &quot;Jinja&quot;: 5616, &quot;Smarty&quot;: 3403, &quot;Pug&quot;: 2969, &quot;Makefile&quot;: 2903, &quot;Mako&quot;: 1197, &quot;CSS&quot;: 1082}"/>
    <x v="3"/>
    <s v="JSON"/>
    <m/>
    <s v="true"/>
    <s v="jim"/>
    <s v="Jim Jagielski"/>
    <s v="felixcheung"/>
    <s v="Felix Cheung"/>
    <m/>
    <m/>
    <m/>
    <s v="daijy"/>
    <s v="Daniel Dai"/>
    <m/>
    <m/>
    <m/>
    <m/>
    <m/>
    <m/>
    <m/>
    <m/>
    <m/>
    <m/>
    <m/>
    <m/>
    <m/>
    <m/>
    <m/>
    <m/>
    <m/>
    <m/>
    <m/>
    <m/>
    <m/>
    <m/>
    <m/>
    <m/>
    <m/>
    <m/>
    <m/>
  </r>
  <r>
    <s v="Web Services Mediation Framework"/>
    <s v="Synapse"/>
    <x v="0"/>
    <s v="synapse"/>
    <s v="Web Services"/>
    <s v="2005-08-22"/>
    <s v="2007-01-02"/>
    <s v="https://github.com/apache/Synapse"/>
    <m/>
    <s v="{&quot;Java&quot;: 6794191, &quot;Shell&quot;: 34115, &quot;XSLT&quot;: 23536, &quot;Batchfile&quot;: 15346, &quot;Python&quot;: 2513, &quot;JavaScript&quot;: 2344, &quot;DIGITAL Command Language&quot;: 2097, &quot;Ruby&quot;: 1669, &quot;XQuery&quot;: 1159}"/>
    <x v="0"/>
    <s v="XML"/>
    <m/>
    <s v="true"/>
    <s v="gdaniels"/>
    <s v="Glen Daniels"/>
    <s v="sanjiva"/>
    <s v="Sanjiva Weerawarana"/>
    <s v="dims"/>
    <s v="Davanum Srinivas"/>
    <m/>
    <m/>
    <m/>
    <m/>
    <m/>
    <m/>
    <m/>
    <m/>
    <m/>
    <m/>
    <m/>
    <m/>
    <m/>
    <m/>
    <m/>
    <m/>
    <m/>
    <m/>
    <m/>
    <m/>
    <m/>
    <m/>
    <m/>
    <m/>
    <m/>
    <m/>
    <m/>
    <m/>
    <m/>
    <m/>
  </r>
  <r>
    <s v="An Open Source system for managing digital identities in enterprise environments, implemented in JEE technology"/>
    <s v="Syncope"/>
    <x v="0"/>
    <s v="syncope"/>
    <s v="Incubator"/>
    <s v="2012-02-10"/>
    <s v="2012-11-21"/>
    <s v="https://github.com/apache/Syncope"/>
    <m/>
    <s v="{&quot;Java&quot;: 12645639, &quot;HTML&quot;: 510496, &quot;Groovy&quot;: 74942, &quot;SCSS&quot;: 65520, &quot;JavaScript&quot;: 25992, &quot;PLpgSQL&quot;: 20311, &quot;TSQL&quot;: 11638, &quot;Shell&quot;: 8421, &quot;Dockerfile&quot;: 7837, &quot;XSLT&quot;: 5158, &quot;ANTLR&quot;: 1932, &quot;CSS&quot;: 1329, &quot;Batchfile&quot;: 1013}"/>
    <x v="0"/>
    <s v="Java"/>
    <m/>
    <s v="true"/>
    <s v="coheigea"/>
    <s v="Colm O Heigeartaigh"/>
    <s v="elecharny"/>
    <s v="Emmanuel Lecharny"/>
    <s v="simonetripodi"/>
    <s v="Simone Tripodi"/>
    <m/>
    <s v="simonetripodi"/>
    <s v="Simone Tripodi"/>
    <m/>
    <m/>
    <m/>
    <m/>
    <m/>
    <m/>
    <m/>
    <m/>
    <m/>
    <m/>
    <m/>
    <m/>
    <m/>
    <m/>
    <m/>
    <m/>
    <m/>
    <m/>
    <m/>
    <m/>
    <m/>
    <m/>
    <m/>
    <m/>
    <m/>
    <m/>
    <m/>
  </r>
  <r>
    <s v="SystemML provides declarative large-scale machine learning (ML) that aims at flexible specification of ML algorithms and automatic generation of hybrid runtime plans ranging from single node, in-memory computations, to distributed computations such as Apache Hadoop MapReduce and Apache Spark."/>
    <s v="SystemML"/>
    <x v="0"/>
    <s v="systemml"/>
    <s v="Incubator"/>
    <s v="2015-11-02"/>
    <s v="2017-05-18"/>
    <s v="https://github.com/apache/SystemML"/>
    <m/>
    <s v="{&quot;Java&quot;: 15704310, &quot;R&quot;: 947874, &quot;Python&quot;: 530946, &quot;Shell&quot;: 192756, &quot;Cuda&quot;: 166104, &quot;C++&quot;: 75473, &quot;Batchfile&quot;: 17918, &quot;CMake&quot;: 16516, &quot;Jinja&quot;: 13680, &quot;C&quot;: 12386, &quot;ANTLR&quot;: 12227, &quot;Dockerfile&quot;: 6720, &quot;Makefile&quot;: 1554}"/>
    <x v="0"/>
    <s v="HTML"/>
    <m/>
    <m/>
    <s v="lresende"/>
    <s v="Luciano Resende"/>
    <s v="hsaputra"/>
    <s v="Henry Saputra"/>
    <s v="pwendell"/>
    <s v="Patrick Wendell"/>
    <m/>
    <s v="lresende"/>
    <s v="Luciano Resende"/>
    <s v="rxin"/>
    <s v="Reynold Xin"/>
    <m/>
    <m/>
    <m/>
    <m/>
    <m/>
    <s v="rbowen"/>
    <s v="Rich Bowen"/>
    <m/>
    <m/>
    <m/>
    <m/>
    <m/>
    <m/>
    <m/>
    <m/>
    <m/>
    <m/>
    <m/>
    <m/>
    <m/>
    <m/>
    <m/>
    <m/>
    <m/>
    <m/>
  </r>
  <r>
    <s v="Tajo is a distributed data warehouse system for Hadoop."/>
    <s v="Tajo"/>
    <x v="0"/>
    <s v="tajo"/>
    <s v="Incubator"/>
    <s v="2013-03-07"/>
    <s v="2014-04-01"/>
    <s v="https://github.com/apache/Tajo"/>
    <m/>
    <s v="{&quot;Java&quot;: 10139175, &quot;JavaScript&quot;: 502571, &quot;HTML&quot;: 219729, &quot;Shell&quot;: 70407, &quot;Python&quot;: 46429, &quot;ANTLR&quot;: 43604, &quot;Batchfile&quot;: 21175, &quot;TSQL&quot;: 15060, &quot;Makefile&quot;: 7347, &quot;CSS&quot;: 3794, &quot;XSLT&quot;: 1329}"/>
    <x v="0"/>
    <s v="Java"/>
    <m/>
    <s v="true"/>
    <s v="mattmann"/>
    <s v="Chris Mattmann"/>
    <s v="omalley"/>
    <s v="Owen O'Malley"/>
    <m/>
    <m/>
    <m/>
    <s v="jghoman"/>
    <s v="Jakob Homan"/>
    <m/>
    <m/>
    <m/>
    <m/>
    <m/>
    <m/>
    <m/>
    <m/>
    <m/>
    <m/>
    <m/>
    <m/>
    <m/>
    <m/>
    <m/>
    <m/>
    <m/>
    <m/>
    <m/>
    <m/>
    <m/>
    <m/>
    <m/>
    <m/>
    <m/>
    <m/>
    <m/>
  </r>
  <r>
    <s v="Alternative framework to JSP and Velocity scripting environments"/>
    <s v="Tapestry"/>
    <x v="0"/>
    <s v="tapestry"/>
    <s v="Jakarta"/>
    <s v="2003-04-01"/>
    <s v="2003-05-29"/>
    <m/>
    <s v="https://svn.apache.org/repos/asf/tapestry"/>
    <m/>
    <x v="2"/>
    <m/>
    <m/>
    <s v="true"/>
    <s v="acoliver"/>
    <s v="Andrew C. Oliver"/>
    <s v="dion"/>
    <s v="Dion Gillard"/>
    <m/>
    <m/>
    <m/>
    <m/>
    <m/>
    <m/>
    <m/>
    <m/>
    <m/>
    <m/>
    <m/>
    <m/>
    <m/>
    <m/>
    <m/>
    <m/>
    <m/>
    <m/>
    <m/>
    <m/>
    <m/>
    <m/>
    <m/>
    <m/>
    <m/>
    <m/>
    <m/>
    <m/>
    <m/>
    <m/>
    <m/>
    <m/>
  </r>
  <r>
    <s v="An infrastructure for cloud computing on big data."/>
    <s v="Tashi"/>
    <x v="2"/>
    <s v="tashi"/>
    <s v="Incubator"/>
    <s v="2008-09-04"/>
    <s v="2012-10-02"/>
    <s v="https://github.com/apache/Tashi"/>
    <m/>
    <s v="{&quot;Python&quot;: 573021, &quot;PHP&quot;: 28750, &quot;Shell&quot;: 25933, &quot;Thrift&quot;: 7777, &quot;Makefile&quot;: 7418, &quot;C&quot;: 3092}"/>
    <x v="3"/>
    <s v="Python"/>
    <m/>
    <m/>
    <s v="mriou"/>
    <s v="Matthieu Riou"/>
    <s v="clr"/>
    <s v="Craig Russell"/>
    <m/>
    <m/>
    <m/>
    <m/>
    <m/>
    <m/>
    <m/>
    <m/>
    <m/>
    <m/>
    <m/>
    <m/>
    <m/>
    <m/>
    <m/>
    <m/>
    <m/>
    <m/>
    <m/>
    <m/>
    <m/>
    <m/>
    <m/>
    <m/>
    <m/>
    <m/>
    <m/>
    <m/>
    <m/>
    <m/>
    <m/>
    <m/>
  </r>
  <r>
    <s v="Tamaya is a highly flexible configuration solution based on an modular, extensible and injectable key/value based design, which should provide a minimal but extendible modern and functional API leveraging SE, ME and EE environments."/>
    <s v="Tamaya"/>
    <x v="2"/>
    <s v="tamaya"/>
    <s v="Incubator"/>
    <s v="2014-11-14"/>
    <s v="2020-04-30"/>
    <s v="https://github.com/apache/incubator-retired-Tamaya"/>
    <m/>
    <s v="{&quot;Java&quot;: 1036410, &quot;HTML&quot;: 52474, &quot;Shell&quot;: 931}"/>
    <x v="0"/>
    <s v="Java"/>
    <m/>
    <m/>
    <s v="johndament"/>
    <s v="John D. Ament"/>
    <s v="dblevins"/>
    <s v="David Blevins"/>
    <s v="jfeinauer"/>
    <s v="Julian Feinauer"/>
    <m/>
    <s v="dblevins"/>
    <s v="David Blevins"/>
    <m/>
    <m/>
    <m/>
    <m/>
    <m/>
    <m/>
    <m/>
    <m/>
    <m/>
    <m/>
    <m/>
    <m/>
    <m/>
    <m/>
    <m/>
    <m/>
    <m/>
    <m/>
    <m/>
    <m/>
    <m/>
    <m/>
    <m/>
    <m/>
    <m/>
    <m/>
    <m/>
  </r>
  <r>
    <s v="Taverna is a domain-independent suite of tools used to design and execute data-driven workflows."/>
    <s v="Taverna"/>
    <x v="2"/>
    <s v="taverna"/>
    <s v="Incubator"/>
    <s v="2014-10-20"/>
    <s v="2020-02-20"/>
    <m/>
    <s v="https://svn.apache.org/repos/asf/incubator/taverna"/>
    <m/>
    <x v="2"/>
    <m/>
    <m/>
    <m/>
    <s v="stain"/>
    <s v="Stian Soiland-Reyes"/>
    <m/>
    <m/>
    <m/>
    <m/>
    <m/>
    <s v="andy"/>
    <s v="Andy Seaborne"/>
    <m/>
    <m/>
    <m/>
    <m/>
    <m/>
    <m/>
    <m/>
    <m/>
    <m/>
    <m/>
    <m/>
    <m/>
    <m/>
    <m/>
    <m/>
    <m/>
    <m/>
    <m/>
    <m/>
    <m/>
    <m/>
    <m/>
    <m/>
    <m/>
    <m/>
    <m/>
    <m/>
  </r>
  <r>
    <s v="The Training project aims to develop resources which can be used for training purposes in various media formats, languages and for various Apache and non-Apache target projects."/>
    <s v="Training"/>
    <x v="1"/>
    <s v="training"/>
    <s v="Incubator"/>
    <s v="2019-02-21"/>
    <m/>
    <s v="https://github.com/apache/incubator-Training"/>
    <m/>
    <s v="{&quot;CSS&quot;: 283892, &quot;JavaScript&quot;: 203510, &quot;HTML&quot;: 78675, &quot;SCSS&quot;: 66574, &quot;Shell&quot;: 26555, &quot;Slim&quot;: 15993, &quot;Java&quot;: 10209, &quot;Python&quot;: 5730, &quot;Dockerfile&quot;: 5493, &quot;Ruby&quot;: 876}"/>
    <x v="19"/>
    <s v="CSS"/>
    <m/>
    <m/>
    <s v="clr"/>
    <s v="Craig Russell"/>
    <s v="cdutz"/>
    <s v="Christofer Dutz"/>
    <s v="jmclean"/>
    <s v="Justin Mclean"/>
    <s v="2"/>
    <s v="larsfrancke"/>
    <s v="Lars Francke"/>
    <s v="larsfrancke"/>
    <s v="Lars Francke"/>
    <m/>
    <m/>
    <m/>
    <m/>
    <m/>
    <m/>
    <m/>
    <m/>
    <m/>
    <m/>
    <m/>
    <m/>
    <m/>
    <m/>
    <m/>
    <m/>
    <m/>
    <m/>
    <m/>
    <m/>
    <m/>
    <m/>
    <m/>
    <m/>
    <m/>
  </r>
  <r>
    <s v="Tephra is a system for providing globally consistent transactions on_x000a_            top of Apache HBase and other storage engines."/>
    <s v="Tephra"/>
    <x v="0"/>
    <s v="tephra"/>
    <s v="Incubator"/>
    <s v="2016-03-07"/>
    <s v="2019-11-15"/>
    <s v="https://github.com/apache/incubator-Tephra"/>
    <m/>
    <s v="{&quot;Java&quot;: 3807446, &quot;Shell&quot;: 9344, &quot;Thrift&quot;: 3754, &quot;Perl&quot;: 1591}"/>
    <x v="0"/>
    <s v="Java"/>
    <m/>
    <m/>
    <s v="gates"/>
    <s v="Alan Gates"/>
    <s v="jamestaylor"/>
    <s v="James Taylor"/>
    <m/>
    <m/>
    <m/>
    <s v="jamestaylor"/>
    <s v="James Taylor"/>
    <m/>
    <m/>
    <s v="Phoenix Tephra"/>
    <s v="https://phoenix.apache.org/tephra.html"/>
    <m/>
    <m/>
    <m/>
    <m/>
    <m/>
    <m/>
    <m/>
    <m/>
    <m/>
    <m/>
    <m/>
    <m/>
    <m/>
    <m/>
    <m/>
    <m/>
    <m/>
    <m/>
    <m/>
    <m/>
    <m/>
    <m/>
    <m/>
  </r>
  <r>
    <s v="Tez is an effort to develop a generic application framework which can be used to process arbitrarily complex data-processing tasks and also a re-usable set of data-processing primitives which can be used by other projects."/>
    <s v="Tez"/>
    <x v="0"/>
    <s v="tez"/>
    <s v="Incubator"/>
    <s v="2013-02-24"/>
    <s v="2014-07-16"/>
    <s v="https://github.com/apache/Tez"/>
    <m/>
    <s v="{&quot;Java&quot;: 10579351, &quot;JavaScript&quot;: 815009, &quot;Handlebars&quot;: 101870, &quot;Less&quot;: 42260, &quot;Shell&quot;: 37341, &quot;Python&quot;: 28200, &quot;Roff&quot;: 8256, &quot;Dockerfile&quot;: 8174, &quot;HTML&quot;: 3369}"/>
    <x v="0"/>
    <s v="Java"/>
    <m/>
    <s v="true"/>
    <s v="gates"/>
    <s v="Alan Gates"/>
    <s v="acmurthy"/>
    <s v="Arun Murthy"/>
    <s v="cdouglas"/>
    <s v="Chris Douglas"/>
    <m/>
    <s v="acmurthy"/>
    <s v="Arun Murthy"/>
    <s v="mattmann"/>
    <s v="Chris Mattmann"/>
    <m/>
    <m/>
    <m/>
    <m/>
    <m/>
    <s v="jghoman"/>
    <s v="Jakob Homan"/>
    <s v="omalley"/>
    <s v="Owen O'Malley"/>
    <m/>
    <m/>
    <m/>
    <m/>
    <m/>
    <m/>
    <m/>
    <m/>
    <m/>
    <m/>
    <m/>
    <m/>
    <m/>
    <m/>
    <m/>
    <m/>
  </r>
  <r>
    <s v="Cross-language serialization and RPC framework."/>
    <s v="Thrift"/>
    <x v="0"/>
    <s v="thrift"/>
    <s v="Lucene"/>
    <s v="2008-04-18"/>
    <s v="2010-10-20"/>
    <s v="https://github.com/apache/Thrift"/>
    <m/>
    <s v="{&quot;C++&quot;: 4648035, &quot;Java&quot;: 1161675, &quot;C&quot;: 1068035, &quot;Go&quot;: 666693, &quot;D&quot;: 662065, &quot;Pascal&quot;: 592933, &quot;C#&quot;: 527414, &quot;Python&quot;: 502127, &quot;JavaScript&quot;: 445851, &quot;Thrift&quot;: 406256, &quot;Ruby&quot;: 400013, &quot;Rust&quot;: 355663, &quot;PHP&quot;: 355023, &quot;Haxe&quot;: 323112, &quot;Erlang&quot;: 322899, &quot;Makefile&quot;: 217564, &quot;Dart&quot;: 181474, &quot;M4&quot;: 171969, &quot;Swift&quot;: 165395, &quot;Perl&quot;: 132968, &quot;CMake&quot;: 129223, &quot;Lua&quot;: 81630, &quot;Dockerfile&quot;: 64523, &quot;TypeScript&quot;: 61760, &quot;Shell&quot;: 58165, &quot;Batchfile&quot;: 51247, &quot;Common Lisp&quot;: 39679, &quot;OCaml&quot;: 39269, &quot;HTML&quot;: 36484, &quot;Yacc&quot;: 27511, &quot;Smalltalk&quot;: 22944, &quot;Lex&quot;: 10804, &quot;Emacs Lisp&quot;: 5361, &quot;Vim script&quot;: 2846, &quot;CSS&quot;: 1070}"/>
    <x v="10"/>
    <s v="C++"/>
    <m/>
    <s v="true"/>
    <s v="cutting"/>
    <s v="Doug Cutting"/>
    <m/>
    <m/>
    <m/>
    <m/>
    <m/>
    <s v="cutting"/>
    <s v="Doug Cutting"/>
    <m/>
    <m/>
    <m/>
    <m/>
    <m/>
    <m/>
    <m/>
    <m/>
    <m/>
    <m/>
    <m/>
    <m/>
    <m/>
    <m/>
    <m/>
    <m/>
    <m/>
    <m/>
    <m/>
    <m/>
    <m/>
    <m/>
    <m/>
    <m/>
    <m/>
    <m/>
    <m/>
  </r>
  <r>
    <s v="Content analysis toolkit"/>
    <s v="Tika"/>
    <x v="0"/>
    <s v="tika"/>
    <s v="Lucene"/>
    <s v="2007-03-22"/>
    <s v="2008-10-28"/>
    <s v="https://github.com/apache/Tika"/>
    <m/>
    <s v="{&quot;Java&quot;: 8553845, &quot;Rich Text Format&quot;: 2276024, &quot;HTML&quot;: 242236, &quot;Python&quot;: 72946, &quot;Shell&quot;: 37906, &quot;MATLAB&quot;: 19368, &quot;Groovy&quot;: 5365, &quot;JavaScript&quot;: 4417, &quot;SAS&quot;: 2016, &quot;Batchfile&quot;: 1816, &quot;CSS&quot;: 1363, &quot;TeX&quot;: 1124, &quot;XSLT&quot;: 252, &quot;C++&quot;: 171, &quot;C&quot;: 145}"/>
    <x v="0"/>
    <s v="Java"/>
    <m/>
    <s v="true"/>
    <s v="cutting"/>
    <s v="Doug Cutting"/>
    <s v="bdelacretaz"/>
    <s v="Bertrand Delacrétaz"/>
    <s v="jukka"/>
    <s v="Jukka Zitting"/>
    <m/>
    <m/>
    <m/>
    <m/>
    <m/>
    <m/>
    <m/>
    <m/>
    <m/>
    <m/>
    <m/>
    <m/>
    <m/>
    <m/>
    <m/>
    <m/>
    <m/>
    <m/>
    <m/>
    <m/>
    <m/>
    <m/>
    <m/>
    <m/>
    <m/>
    <m/>
    <m/>
    <m/>
    <m/>
    <m/>
  </r>
  <r>
    <s v="TinkerPop is a graph computing framework written in Java"/>
    <s v="TinkerPop"/>
    <x v="0"/>
    <s v="tinkerpop"/>
    <s v="Incubator"/>
    <s v="2015-01-16"/>
    <s v="2016-05-23"/>
    <s v="https://github.com/apache/TinkerPop"/>
    <m/>
    <s v="{&quot;Java&quot;: 10641895, &quot;C#&quot;: 1426154, &quot;Python&quot;: 531199, &quot;Gherkin&quot;: 367513, &quot;Groovy&quot;: 336193, &quot;JavaScript&quot;: 213401, &quot;TypeScript&quot;: 154521, &quot;Shell&quot;: 60168, &quot;ANTLR&quot;: 41123, &quot;Dockerfile&quot;: 6202, &quot;Batchfile&quot;: 3977, &quot;Awk&quot;: 2335, &quot;XSLT&quot;: 2205}"/>
    <x v="0"/>
    <s v="XML"/>
    <m/>
    <s v="true"/>
    <s v="rbowen"/>
    <s v="Rich Bowen"/>
    <s v="humbedooh"/>
    <s v="Daniel Gruno"/>
    <s v="hadrian"/>
    <s v="Hadrian Zbarcea"/>
    <m/>
    <s v="ke4qqq"/>
    <s v="David Nalley"/>
    <s v="mfranklin"/>
    <s v="Matt Franklin"/>
    <m/>
    <m/>
    <m/>
    <m/>
    <m/>
    <s v="ke4qqq"/>
    <s v="David Nalley"/>
    <m/>
    <m/>
    <m/>
    <m/>
    <m/>
    <m/>
    <m/>
    <m/>
    <m/>
    <m/>
    <m/>
    <m/>
    <m/>
    <m/>
    <m/>
    <m/>
    <m/>
    <m/>
  </r>
  <r>
    <s v="A JSF based framework for web-applications."/>
    <s v="Tobago"/>
    <x v="0"/>
    <s v="tobago"/>
    <s v="MyFaces"/>
    <s v="2005-10-27"/>
    <s v="2006-03-23"/>
    <s v="https://github.com/apache/myfaces-tobago"/>
    <m/>
    <s v="{&quot;Java&quot;: 2748361, &quot;JavaScript&quot;: 1389175, &quot;CSS&quot;: 1218940, &quot;HTML&quot;: 1030962, &quot;TypeScript&quot;: 172475, &quot;SCSS&quot;: 77050, &quot;Shell&quot;: 12613, &quot;Dockerfile&quot;: 3844}"/>
    <x v="2"/>
    <s v="CSS"/>
    <m/>
    <m/>
    <s v="husted"/>
    <s v="Ted Husted"/>
    <m/>
    <m/>
    <m/>
    <m/>
    <m/>
    <s v="manolito"/>
    <s v="Manfred Geiler"/>
    <m/>
    <m/>
    <m/>
    <s v="http://myfaces.apache.org/tobago/"/>
    <m/>
    <m/>
    <m/>
    <m/>
    <m/>
    <m/>
    <m/>
    <m/>
    <m/>
    <m/>
    <m/>
    <m/>
    <m/>
    <m/>
    <m/>
    <m/>
    <m/>
    <m/>
    <m/>
    <m/>
    <m/>
    <m/>
    <m/>
  </r>
  <r>
    <s v="Toree provides applications with a mechanism to interactively and remotely access Apache Spark."/>
    <s v="Toree"/>
    <x v="1"/>
    <s v="toree"/>
    <s v="Incubator"/>
    <s v="2015-12-02"/>
    <m/>
    <s v="https://github.com/apache/incubator-Toree"/>
    <m/>
    <s v="{&quot;Scala&quot;: 1440836, &quot;Jupyter Notebook&quot;: 55475, &quot;Shell&quot;: 19921, &quot;Python&quot;: 17251, &quot;Makefile&quot;: 12334, &quot;Java&quot;: 7631, &quot;Dockerfile&quot;: 3319}"/>
    <x v="12"/>
    <s v="Scala"/>
    <m/>
    <m/>
    <s v="lresende"/>
    <s v="Luciano Resende"/>
    <s v="julien"/>
    <s v="Julien Le Dem"/>
    <s v="blue"/>
    <s v="Ryan Blue"/>
    <s v="2"/>
    <s v="rubys"/>
    <s v="Sam Ruby"/>
    <m/>
    <m/>
    <m/>
    <m/>
    <m/>
    <m/>
    <m/>
    <m/>
    <m/>
    <m/>
    <m/>
    <m/>
    <m/>
    <m/>
    <m/>
    <m/>
    <m/>
    <m/>
    <m/>
    <m/>
    <m/>
    <m/>
    <m/>
    <m/>
    <m/>
    <m/>
    <m/>
  </r>
  <r>
    <s v="A scalable and extensible HTTP proxy server and cache."/>
    <s v="Traffic Server"/>
    <x v="0"/>
    <s v="trafficserver"/>
    <s v="Incubator"/>
    <s v="2009-07-13"/>
    <s v="2010-04-21"/>
    <s v="https://github.com/apache/TrafficServer"/>
    <m/>
    <s v="{&quot;C++&quot;: 15495643, &quot;C&quot;: 1499857, &quot;Python&quot;: 1213691, &quot;Makefile&quot;: 240544, &quot;M4&quot;: 197273, &quot;Shell&quot;: 172610, &quot;Perl&quot;: 128281, &quot;Lua&quot;: 63183, &quot;SWIG&quot;: 25971, &quot;CMake&quot;: 19248, &quot;Java&quot;: 9881, &quot;Dockerfile&quot;: 6693, &quot;Objective-C&quot;: 3722, &quot;Vim script&quot;: 192}"/>
    <x v="10"/>
    <s v="C++"/>
    <m/>
    <s v="true"/>
    <s v="cutting"/>
    <s v="Doug Cutting"/>
    <s v="jim"/>
    <s v="Jim Jagielski"/>
    <s v="jfclere"/>
    <s v="Jean-Frederic Clere"/>
    <m/>
    <m/>
    <m/>
    <s v="mturk"/>
    <s v="Mladen Turk"/>
    <m/>
    <m/>
    <m/>
    <m/>
    <m/>
    <s v="niq"/>
    <s v="Nick Kew"/>
    <m/>
    <m/>
    <m/>
    <m/>
    <m/>
    <m/>
    <m/>
    <m/>
    <m/>
    <m/>
    <m/>
    <m/>
    <m/>
    <m/>
    <m/>
    <m/>
    <m/>
    <m/>
  </r>
  <r>
    <s v="Apache Traffic Control can be used to build, monitor, configure, and provision a large-scale content delivery network (CDN)."/>
    <s v="Traffic Control"/>
    <x v="0"/>
    <s v="trafficcontrol"/>
    <s v="Incubator"/>
    <s v="2016-07-12"/>
    <s v="2018-05-16"/>
    <s v="https://github.com/apache/TrafficControl"/>
    <m/>
    <s v="{&quot;Go&quot;: 8557275, &quot;JavaScript&quot;: 1758931, &quot;Java&quot;: 1290394, &quot;HTML&quot;: 1058422, &quot;TypeScript&quot;: 706268, &quot;Shell&quot;: 518304, &quot;Python&quot;: 327421, &quot;Perl&quot;: 200249, &quot;SCSS&quot;: 156622, &quot;PLpgSQL&quot;: 141289, &quot;Dockerfile&quot;: 138562, &quot;Jinja&quot;: 120673, &quot;C&quot;: 26536, &quot;CSS&quot;: 15547, &quot;Makefile&quot;: 9980, &quot;Roff&quot;: 4011, &quot;PowerShell&quot;: 3112, &quot;Ruby&quot;: 859}"/>
    <x v="20"/>
    <s v="Go"/>
    <m/>
    <s v="true"/>
    <s v="sorber"/>
    <s v="Phil Sorber"/>
    <s v="covener"/>
    <s v="Eric Covener"/>
    <s v="zwoop"/>
    <s v="Leif Hedstrom"/>
    <m/>
    <m/>
    <m/>
    <m/>
    <m/>
    <m/>
    <m/>
    <m/>
    <m/>
    <m/>
    <m/>
    <m/>
    <m/>
    <m/>
    <m/>
    <m/>
    <m/>
    <m/>
    <m/>
    <m/>
    <m/>
    <m/>
    <m/>
    <m/>
    <m/>
    <m/>
    <m/>
    <m/>
    <m/>
    <m/>
  </r>
  <r>
    <s v="Trafodion is a webscale SQL-on-Hadoop solution enabling transactional or operational workloads on Hadoop."/>
    <s v="Trafodion"/>
    <x v="0"/>
    <s v="trafodion"/>
    <s v="Incubator"/>
    <s v="2015-05-24"/>
    <s v="2017-12-20"/>
    <s v="https://github.com/apache/Trafodion"/>
    <m/>
    <s v="{&quot;C++&quot;: 69371512, &quot;C&quot;: 20220867, &quot;Java&quot;: 12668519, &quot;PureBasic&quot;: 3426947, &quot;Shell&quot;: 1784667, &quot;Yacc&quot;: 1394861, &quot;Perl&quot;: 584811, &quot;Python&quot;: 563582, &quot;JavaScript&quot;: 490615, &quot;Makefile&quot;: 329244, &quot;CSS&quot;: 99092, &quot;PLpgSQL&quot;: 76490, &quot;GDB&quot;: 62692, &quot;Roff&quot;: 46614, &quot;LLVM&quot;: 37226, &quot;Batchfile&quot;: 32498, &quot;1C Enterprise&quot;: 27364, &quot;Inno Setup&quot;: 25816, &quot;Awk&quot;: 21328, &quot;PHP&quot;: 8438, &quot;Ruby&quot;: 8053, &quot;XSLT&quot;: 6100, &quot;HTML&quot;: 4618, &quot;Tcl&quot;: 4522, &quot;QMake&quot;: 3916, &quot;PLSQL&quot;: 2785, &quot;Dockerfile&quot;: 2122}"/>
    <x v="10"/>
    <s v="C++"/>
    <m/>
    <m/>
    <s v="stack"/>
    <s v="Michael Stack"/>
    <s v="jleroux"/>
    <s v="Jacques Le Roux"/>
    <m/>
    <m/>
    <m/>
    <s v="stack"/>
    <s v="Michael Stack"/>
    <m/>
    <m/>
    <m/>
    <m/>
    <m/>
    <m/>
    <m/>
    <m/>
    <m/>
    <m/>
    <m/>
    <m/>
    <m/>
    <m/>
    <m/>
    <m/>
    <m/>
    <m/>
    <m/>
    <m/>
    <m/>
    <m/>
    <m/>
    <m/>
    <m/>
    <m/>
    <m/>
  </r>
  <r>
    <s v="JSF Component Library. Known as ADF Faces during initial incubation"/>
    <s v="Trinidad"/>
    <x v="0"/>
    <s v="trinidad"/>
    <s v="MyFaces"/>
    <s v="2006-03-08"/>
    <s v="2007-04-22"/>
    <s v="https://github.com/apache/myfaces-trinidad"/>
    <m/>
    <s v="{ &quot;Java&quot;: 11994216, &quot;JavaScript&quot;: 736334, &quot;HTML&quot;: 556706, &quot;CSS&quot;: 529654, &quot;Shell&quot;: 6488 }"/>
    <x v="2"/>
    <s v="XML"/>
    <m/>
    <m/>
    <s v="craigmcc"/>
    <s v="Craig R. McClanahan"/>
    <m/>
    <m/>
    <m/>
    <m/>
    <m/>
    <m/>
    <m/>
    <m/>
    <m/>
    <m/>
    <s v="http://myfaces.apache.org/trinidad/"/>
    <m/>
    <s v="adffaces"/>
    <m/>
    <m/>
    <m/>
    <m/>
    <m/>
    <m/>
    <m/>
    <m/>
    <m/>
    <m/>
    <m/>
    <m/>
    <m/>
    <m/>
    <m/>
    <m/>
    <m/>
    <m/>
    <m/>
    <m/>
    <m/>
  </r>
  <r>
    <s v="SPARQL endpoint for your webserver. Project entering retired status after failing to get traction."/>
    <s v="TripleSoup"/>
    <x v="2"/>
    <s v="triplesoup"/>
    <s v="Incubator"/>
    <s v="2007-02-05"/>
    <s v="2007-10-18"/>
    <m/>
    <s v="https://svn.apache.org/repos/asf/incubator/triplesoup"/>
    <m/>
    <x v="2"/>
    <m/>
    <m/>
    <m/>
    <s v="leosimons"/>
    <s v="Leo Simons"/>
    <s v="stefano"/>
    <s v="Stefano Mazzocchi"/>
    <s v="bhyde"/>
    <s v="Ben Hyde"/>
    <m/>
    <m/>
    <m/>
    <s v="dirkx"/>
    <s v="Dirk-Willem van Gulik"/>
    <m/>
    <m/>
    <m/>
    <m/>
    <m/>
    <m/>
    <m/>
    <m/>
    <m/>
    <m/>
    <m/>
    <m/>
    <m/>
    <m/>
    <m/>
    <m/>
    <m/>
    <m/>
    <m/>
    <m/>
    <m/>
    <m/>
    <m/>
    <m/>
    <m/>
  </r>
  <r>
    <s v="implementations of various W3C and OASIS specifications related to XML and Web services security"/>
    <s v="TSIK"/>
    <x v="2"/>
    <s v="tsik"/>
    <s v="Web Services"/>
    <s v="2005-05-17"/>
    <s v="2006-03-21"/>
    <m/>
    <s v="https://svn.apache.org/repos/asf/incubator/tsik"/>
    <m/>
    <x v="2"/>
    <m/>
    <m/>
    <m/>
    <s v="dims"/>
    <s v="Davanum Srinivas"/>
    <s v="rubys"/>
    <s v="Sam Ruby"/>
    <s v="dirkx"/>
    <s v="Dirk-Willem Gulik"/>
    <m/>
    <m/>
    <m/>
    <m/>
    <m/>
    <m/>
    <m/>
    <m/>
    <m/>
    <s v="Failed to gather community momentum. Cancelled at request of Sponsoring TLP."/>
    <m/>
    <m/>
    <m/>
    <m/>
    <m/>
    <m/>
    <m/>
    <m/>
    <m/>
    <m/>
    <m/>
    <m/>
    <m/>
    <m/>
    <m/>
    <m/>
    <m/>
    <m/>
    <m/>
    <m/>
  </r>
  <r>
    <s v="InLong is a distributed messaging queue (MQ) system."/>
    <s v="InLong"/>
    <x v="1"/>
    <s v="inlong"/>
    <s v="Incubator"/>
    <s v="2019-11-03"/>
    <m/>
    <s v="https://github.com/apache/incubator-InLong"/>
    <m/>
    <s v="{&quot;Java&quot;: 2839307, &quot;JavaScript&quot;: 1160773, &quot;C++&quot;: 368806, &quot;CSS&quot;: 69199, &quot;Scala&quot;: 22344, &quot;Shell&quot;: 20122, &quot;Python&quot;: 10393, &quot;CMake&quot;: 9635, &quot;Batchfile&quot;: 6905, &quot;Dockerfile&quot;: 4606, &quot;Smarty&quot;: 3426}"/>
    <x v="0"/>
    <s v="Java"/>
    <m/>
    <m/>
    <s v="junping_du"/>
    <s v="Junping Du"/>
    <s v="jmclean"/>
    <s v="Justin Mclean"/>
    <s v="sijie"/>
    <s v="Sijie Guo"/>
    <s v="1"/>
    <s v="ke4qqq"/>
    <s v="David Nalley"/>
    <s v="zjshen"/>
    <s v="Zhijie Shen"/>
    <m/>
    <m/>
    <m/>
    <m/>
    <m/>
    <s v="jbonofre"/>
    <s v="Jean-Baptiste Onofré"/>
    <m/>
    <m/>
    <m/>
    <m/>
    <m/>
    <m/>
    <m/>
    <m/>
    <m/>
    <m/>
    <m/>
    <m/>
    <m/>
    <m/>
    <m/>
    <m/>
    <m/>
    <m/>
  </r>
  <r>
    <s v="Service Component Architecture implementation"/>
    <s v="Tuscany"/>
    <x v="0"/>
    <s v="tuscany"/>
    <s v="Web Services"/>
    <s v="2005-12-07"/>
    <s v="2008-05-21"/>
    <m/>
    <s v="https://svn.apache.org/repos/asf/tuscany"/>
    <m/>
    <x v="2"/>
    <m/>
    <m/>
    <s v="true"/>
    <s v="dims"/>
    <s v="Davanum Srinivas"/>
    <s v="rubys"/>
    <s v="Sam Ruby"/>
    <m/>
    <m/>
    <m/>
    <m/>
    <m/>
    <m/>
    <m/>
    <m/>
    <m/>
    <m/>
    <m/>
    <m/>
    <m/>
    <m/>
    <m/>
    <m/>
    <m/>
    <m/>
    <m/>
    <m/>
    <m/>
    <m/>
    <m/>
    <m/>
    <m/>
    <m/>
    <m/>
    <m/>
    <m/>
    <m/>
    <m/>
    <m/>
  </r>
  <r>
    <s v="Tuweni is a set of libraries and other tools to aid development of blockchain and other decentralized software in Java and other JVM languages."/>
    <s v="Tuweni"/>
    <x v="1"/>
    <s v="tuweni"/>
    <s v="Incubator"/>
    <s v="2019-03-25"/>
    <m/>
    <s v="https://github.com/apache/incubator-Tuweni"/>
    <m/>
    <s v="{&quot;Java&quot;: 3327347, &quot;Kotlin&quot;: 1175317, &quot;HTML&quot;: 20928, &quot;ANTLR&quot;: 10353, &quot;XSLT&quot;: 8925, &quot;JavaScript&quot;: 3766, &quot;Dockerfile&quot;: 1818, &quot;Batchfile&quot;: 1053, &quot;Shell&quot;: 1051}"/>
    <x v="0"/>
    <s v="JSON"/>
    <m/>
    <m/>
    <s v="jbonofre"/>
    <s v="Jean-Baptiste Onofré"/>
    <s v="kamaci"/>
    <s v="Furkan Kamaci"/>
    <m/>
    <m/>
    <s v="2"/>
    <s v="jim"/>
    <s v="Jim Jagielski"/>
    <m/>
    <m/>
    <m/>
    <m/>
    <m/>
    <m/>
    <m/>
    <m/>
    <m/>
    <m/>
    <m/>
    <m/>
    <m/>
    <m/>
    <m/>
    <m/>
    <m/>
    <m/>
    <m/>
    <m/>
    <m/>
    <m/>
    <m/>
    <m/>
    <m/>
    <m/>
    <m/>
  </r>
  <r>
    <s v="TVM is a full stack open deep learning compiler stack for CPUs, GPUs, and specialized accelerators. It aims to close the gap between the productivity-focused deep learning frameworks, and the performance- or efficiency-oriented hardware backends."/>
    <s v="TVM"/>
    <x v="0"/>
    <s v="tvm"/>
    <s v="Incubator"/>
    <s v="2019-03-06"/>
    <s v="2020-11-18"/>
    <s v="https://github.com/apache/TVM"/>
    <m/>
    <s v="{&quot;Python&quot;: 12670632, &quot;C++&quot;: 9401251, &quot;Rust&quot;: 372886, &quot;C&quot;: 292600, &quot;Java&quot;: 199922, &quot;Shell&quot;: 179401, &quot;CMake&quot;: 163360, &quot;Go&quot;: 111527, &quot;TypeScript&quot;: 94382, &quot;Objective-C++&quot;: 62123, &quot;Makefile&quot;: 52192, &quot;Objective-C&quot;: 21185, &quot;Cuda&quot;: 16902, &quot;JavaScript&quot;: 15305, &quot;Batchfile&quot;: 4105, &quot;HTML&quot;: 2664, &quot;RenderScript&quot;: 1895}"/>
    <x v="3"/>
    <s v="Python"/>
    <m/>
    <s v="true"/>
    <s v="bgchun"/>
    <s v="Byung-Gon Chun"/>
    <s v="ssc"/>
    <s v="Sebastian Schelter"/>
    <s v="hsaputra"/>
    <s v="Henry Saputra"/>
    <m/>
    <s v="weimer"/>
    <s v="Markus Weimer"/>
    <s v="tnachen"/>
    <s v="Timothy Chen"/>
    <m/>
    <m/>
    <m/>
    <m/>
    <m/>
    <s v="kamaci"/>
    <s v="Furkan Kamaci"/>
    <s v="tqchen"/>
    <s v="Tianqi Chen"/>
    <s v="weimer"/>
    <s v="Markus Weimer"/>
    <m/>
    <m/>
    <m/>
    <m/>
    <m/>
    <m/>
    <m/>
    <m/>
    <m/>
    <m/>
    <m/>
    <m/>
    <m/>
    <m/>
  </r>
  <r>
    <s v="Twill is an abstraction over Apache Hadoop YARN that reduces the complexity of developing distributed applications, allowing developers to focus more on their business logic"/>
    <s v="Twill"/>
    <x v="0"/>
    <s v="twill"/>
    <s v="Incubator"/>
    <s v="2013-11-14"/>
    <s v="2016-06-15"/>
    <s v="https://github.com/apache/Twill"/>
    <m/>
    <s v="{&quot;Java&quot;: 1481198}"/>
    <x v="0"/>
    <s v="Java"/>
    <m/>
    <s v="true"/>
    <s v="acmurthy"/>
    <s v="Arun C Murthy"/>
    <s v="tomwhite"/>
    <s v="Tom White"/>
    <s v="phunt"/>
    <s v="Patrick Hunt"/>
    <m/>
    <s v="vinodkv"/>
    <s v="Vinod K"/>
    <s v="asavu"/>
    <s v="Andrei Savu"/>
    <m/>
    <m/>
    <m/>
    <m/>
    <m/>
    <m/>
    <m/>
    <m/>
    <m/>
    <m/>
    <m/>
    <m/>
    <m/>
    <m/>
    <m/>
    <m/>
    <m/>
    <m/>
    <m/>
    <m/>
    <m/>
    <m/>
    <m/>
    <m/>
    <m/>
  </r>
  <r>
    <s v="Framework for analysing unstructured data."/>
    <s v="UIMA"/>
    <x v="0"/>
    <s v="uima"/>
    <s v="Incubator"/>
    <s v="2006-10-23"/>
    <s v="2010-03-18"/>
    <m/>
    <s v="https://svn.apache.org/repos/asf/uima"/>
    <m/>
    <x v="2"/>
    <m/>
    <m/>
    <s v="true"/>
    <s v="coar"/>
    <s v="Ken Coar"/>
    <s v="rubys"/>
    <s v="Sam Ruby"/>
    <m/>
    <m/>
    <m/>
    <m/>
    <m/>
    <m/>
    <m/>
    <m/>
    <m/>
    <m/>
    <m/>
    <m/>
    <m/>
    <m/>
    <m/>
    <m/>
    <m/>
    <m/>
    <m/>
    <m/>
    <m/>
    <m/>
    <m/>
    <m/>
    <m/>
    <m/>
    <m/>
    <m/>
    <m/>
    <m/>
    <m/>
    <m/>
  </r>
  <r>
    <s v="Unomi is a reference implementation of the OASIS Context Server specification currently being worked on by the OASIS Context Server Technical Committee. It provides a high-performance user profile and event tracking server."/>
    <s v="Unomi"/>
    <x v="0"/>
    <s v="unomi"/>
    <s v="Incubator"/>
    <s v="2015-10-05"/>
    <s v="2019-02-20"/>
    <s v="https://github.com/apache/Unomi"/>
    <m/>
    <s v="{&quot;Java&quot;: 2869606, &quot;CSS&quot;: 225355, &quot;JavaScript&quot;: 30660, &quot;Scala&quot;: 27657, &quot;Shell&quot;: 20673, &quot;HTML&quot;: 16965, &quot;Batchfile&quot;: 2159, &quot;Dockerfile&quot;: 1393}"/>
    <x v="0"/>
    <s v="Java"/>
    <m/>
    <s v="true"/>
    <s v="jbonofre"/>
    <s v="Jean-Baptiste Onofré"/>
    <m/>
    <m/>
    <m/>
    <m/>
    <m/>
    <s v="jbonofre"/>
    <s v="Jean-Baptiste Onofré"/>
    <m/>
    <m/>
    <m/>
    <m/>
    <m/>
    <m/>
    <m/>
    <m/>
    <m/>
    <m/>
    <m/>
    <m/>
    <m/>
    <m/>
    <m/>
    <m/>
    <m/>
    <m/>
    <m/>
    <m/>
    <m/>
    <m/>
    <m/>
    <m/>
    <m/>
    <m/>
    <m/>
  </r>
  <r>
    <s v="Usergrid is Backend-as-a-Service (BaaS) composed of an integrated database (Cassandra), application layer and client tier with SDKs for developers."/>
    <s v="Usergrid"/>
    <x v="0"/>
    <s v="usergrid"/>
    <s v="Incubator"/>
    <s v="2013-10-03"/>
    <s v="2015-08-19"/>
    <s v="https://github.com/apache/Usergrid"/>
    <m/>
    <s v="{&quot;Java&quot;: 11103172, &quot;HTML&quot;: 2934842, &quot;JavaScript&quot;: 581094, &quot;PHP&quot;: 441368, &quot;Python&quot;: 398058, &quot;Objective-C&quot;: 396026, &quot;CSS&quot;: 252921, &quot;Ruby&quot;: 200736, &quot;Scala&quot;: 185325, &quot;Shell&quot;: 127130, &quot;Perl&quot;: 60137, &quot;Groovy&quot;: 37813, &quot;Nu&quot;: 8658, &quot;GAP&quot;: 8153, &quot;Batchfile&quot;: 2211, &quot;Gherkin&quot;: 260}"/>
    <x v="0"/>
    <s v="Java"/>
    <m/>
    <s v="true"/>
    <s v="snoopdave"/>
    <s v="Dave Johnson"/>
    <s v="jfarrell"/>
    <s v="Jake Farrell"/>
    <s v="jim"/>
    <s v="Jim Jagielski"/>
    <m/>
    <m/>
    <m/>
    <s v="johndament"/>
    <s v="John D. Ament"/>
    <m/>
    <m/>
    <m/>
    <m/>
    <m/>
    <s v="lewismc"/>
    <s v="Lewis John Mcgibbney"/>
    <s v="lresende"/>
    <s v="Luciano Resende"/>
    <m/>
    <m/>
    <m/>
    <m/>
    <m/>
    <m/>
    <m/>
    <m/>
    <m/>
    <m/>
    <m/>
    <m/>
    <m/>
    <m/>
    <m/>
    <m/>
  </r>
  <r>
    <s v="Virtual Computing Lab. Framework for creating, dispensing and running virtual images."/>
    <s v="VCL"/>
    <x v="0"/>
    <s v="vcl"/>
    <s v="Incubator"/>
    <s v="2008-10-06"/>
    <s v="2012-06-20"/>
    <s v="https://github.com/apache/VCL"/>
    <m/>
    <s v="{&quot;Perl&quot;: 3892104, &quot;PHP&quot;: 3572617, &quot;JavaScript&quot;: 459759, &quot;Shell&quot;: 133420, &quot;HTML&quot;: 112893, &quot;CSS&quot;: 45589, &quot;Batchfile&quot;: 42494, &quot;VBScript&quot;: 26359}"/>
    <x v="18"/>
    <s v="Perl"/>
    <m/>
    <s v="true"/>
    <s v="adc"/>
    <s v="Alan Cabrera"/>
    <s v="hogstrom"/>
    <s v="Matt Hogstrom"/>
    <s v="kevan"/>
    <s v="Kevan Miller"/>
    <m/>
    <m/>
    <m/>
    <m/>
    <m/>
    <m/>
    <m/>
    <m/>
    <m/>
    <m/>
    <m/>
    <m/>
    <m/>
    <m/>
    <m/>
    <m/>
    <m/>
    <m/>
    <m/>
    <m/>
    <m/>
    <m/>
    <m/>
    <m/>
    <m/>
    <m/>
    <m/>
    <m/>
    <m/>
    <m/>
  </r>
  <r>
    <s v="A standards compliant XML Query processor."/>
    <s v="VXQuery"/>
    <x v="0"/>
    <s v="vxquery"/>
    <s v="Incubator"/>
    <s v="2009-07-06"/>
    <s v="2014-07-16"/>
    <s v="https://github.com/apache/VXQuery"/>
    <m/>
    <s v="{&quot;Java&quot;: 3049434, &quot;XQuery&quot;: 481519, &quot;Python&quot;: 120934, &quot;Shell&quot;: 39923, &quot;XSLT&quot;: 17663}"/>
    <x v="0"/>
    <s v="Java"/>
    <m/>
    <s v="true"/>
    <s v="antelder"/>
    <s v="Anthony Elder"/>
    <s v="jochen"/>
    <s v="Jochen Wiedmann"/>
    <s v="marvin"/>
    <s v="Marvin Humphrey"/>
    <m/>
    <s v="cezar"/>
    <s v="Cezar Andrei"/>
    <s v="sanjiva"/>
    <s v="Sanjiva Weerawarana"/>
    <m/>
    <m/>
    <m/>
    <m/>
    <m/>
    <s v="radup"/>
    <s v="Radu Preotiuc-Pietro"/>
    <m/>
    <m/>
    <m/>
    <m/>
    <m/>
    <m/>
    <m/>
    <m/>
    <m/>
    <m/>
    <m/>
    <m/>
    <m/>
    <m/>
    <m/>
    <m/>
    <m/>
    <m/>
  </r>
  <r>
    <s v="a robust hetorgeneous clustering engine used to cluster geronimo, tomcat, jetty and other containers eventually."/>
    <s v="WADI"/>
    <x v="2"/>
    <s v="wadi"/>
    <s v="Geronimo"/>
    <s v="2005-12-05"/>
    <s v="2005-12-05"/>
    <m/>
    <s v="https://svn.apache.org/repos/asf/incubator/wadi"/>
    <m/>
    <x v="2"/>
    <m/>
    <m/>
    <m/>
    <s v="geirm"/>
    <s v="Geir Magnusson"/>
    <s v="jstrachan"/>
    <s v="James Strachan"/>
    <m/>
    <m/>
    <m/>
    <m/>
    <m/>
    <m/>
    <m/>
    <m/>
    <m/>
    <m/>
    <m/>
    <s v="Proposal withdrawn by creator; project continues at Codehaus."/>
    <m/>
    <m/>
    <m/>
    <m/>
    <m/>
    <m/>
    <m/>
    <m/>
    <m/>
    <m/>
    <m/>
    <m/>
    <m/>
    <m/>
    <m/>
    <m/>
    <m/>
    <m/>
    <m/>
    <m/>
  </r>
  <r>
    <s v="a distributed endpoint monitoring solution where the agent is hosted on your own hardware."/>
    <s v="Warble"/>
    <x v="2"/>
    <s v="warble"/>
    <s v="Incubator"/>
    <s v="2018-06-11"/>
    <s v="2020-11-29"/>
    <s v="https://github.com/apache/incubator-warble-server"/>
    <m/>
    <s v="{&quot;CoffeeScript&quot;: 179562,   &quot;Python&quot;: 139299,   &quot;CSS&quot;: 86615,   &quot;JavaScript&quot;: 42620,    &quot;HTML&quot;: 13509,   &quot;Shell&quot;: 58 }"/>
    <x v="2"/>
    <s v="JavaScript"/>
    <m/>
    <m/>
    <s v="cml"/>
    <s v="Chris Lambertus"/>
    <m/>
    <m/>
    <m/>
    <m/>
    <m/>
    <s v="humbedooh"/>
    <s v="Daniel Gruno"/>
    <m/>
    <m/>
    <m/>
    <m/>
    <m/>
    <m/>
    <s v="The podling retired due to lack of activiy."/>
    <m/>
    <m/>
    <m/>
    <m/>
    <m/>
    <m/>
    <m/>
    <m/>
    <m/>
    <m/>
    <m/>
    <m/>
    <m/>
    <m/>
    <m/>
    <m/>
    <m/>
    <m/>
    <m/>
    <m/>
  </r>
  <r>
    <s v="A wave is a hosted, live, concurrent data structure for rich communication. It can be used like email, chat, or a document."/>
    <s v="Wave"/>
    <x v="2"/>
    <s v="wave"/>
    <s v="Incubator"/>
    <s v="2010-12-04"/>
    <s v="2018-01-15"/>
    <s v="https://github.com/apache/incubator-retired-Wave"/>
    <m/>
    <s v="{&quot;Java&quot;: 12388133, &quot;CSS&quot;: 125991, &quot;HTML&quot;: 95159, &quot;Smalltalk&quot;: 23006, &quot;Go&quot;: 4629, &quot;Shell&quot;: 3970, &quot;JavaScript&quot;: 2899, &quot;Batchfile&quot;: 1893}"/>
    <x v="0"/>
    <s v="Java"/>
    <m/>
    <m/>
    <s v="upayavira"/>
    <s v="Upayavira"/>
    <s v="johndament"/>
    <s v="John D. Ament"/>
    <m/>
    <m/>
    <m/>
    <m/>
    <m/>
    <m/>
    <m/>
    <m/>
    <m/>
    <m/>
    <m/>
    <m/>
    <m/>
    <m/>
    <m/>
    <m/>
    <m/>
    <m/>
    <m/>
    <m/>
    <m/>
    <m/>
    <m/>
    <m/>
    <m/>
    <m/>
    <m/>
    <m/>
    <m/>
    <m/>
    <m/>
    <m/>
  </r>
  <r>
    <s v="Wayang is a cross-platform data processing system that aims at decoupling the business logic of data analytics applications from concrete data processing platforms, such as Apache Flink or Apache Spark. Hence, it tames the complexity that arises from the &quot;Cambrian explosion&quot; of novel data processing platforms that we currently witness."/>
    <s v="Wayang"/>
    <x v="1"/>
    <s v="wayang"/>
    <s v="Incubator"/>
    <s v="2020-12-16"/>
    <m/>
    <s v="https://github.com/apache/incubator-Wayang"/>
    <m/>
    <s v="{&quot;Java&quot;: 3788503, &quot;Scala&quot;: 167812, &quot;HTML&quot;: 16132, &quot;Shell&quot;: 9865, &quot;CSS&quot;: 9826, &quot;Groovy&quot;: 7177, &quot;JavaScript&quot;: 2363, &quot;ANTLR&quot;: 1965, &quot;SCSS&quot;: 1094, &quot;Ruby&quot;: 1089}"/>
    <x v="0"/>
    <s v="Java"/>
    <m/>
    <m/>
    <s v="cdutz"/>
    <s v="Christofer Dutz"/>
    <s v="larsgeorge"/>
    <s v="Lars George"/>
    <s v="berndf"/>
    <s v="Bernd Fondermann"/>
    <s v="3"/>
    <s v="cdutz"/>
    <s v="Christofer Dutz"/>
    <s v="jbonofre"/>
    <s v="Jean-Baptiste Onofré"/>
    <m/>
    <m/>
    <m/>
    <m/>
    <m/>
    <m/>
    <m/>
    <m/>
    <m/>
    <m/>
    <m/>
    <m/>
    <m/>
    <m/>
    <m/>
    <m/>
    <m/>
    <m/>
    <m/>
    <m/>
    <m/>
    <m/>
    <m/>
    <m/>
    <m/>
  </r>
  <r>
    <s v="A Java web-application development framework"/>
    <s v="WebWork 2"/>
    <x v="0"/>
    <s v="webwork2"/>
    <s v="Struts"/>
    <s v="2006-01-15"/>
    <s v="2006-05-24"/>
    <m/>
    <m/>
    <m/>
    <x v="2"/>
    <m/>
    <m/>
    <m/>
    <s v="mrdon"/>
    <s v="Don Brown"/>
    <s v="martinc"/>
    <s v="Martin Cooper"/>
    <s v="husted"/>
    <s v="Ted Husted"/>
    <m/>
    <s v="mrdon"/>
    <s v="Don Brown"/>
    <m/>
    <m/>
    <m/>
    <s v="http://struts.apache.org/"/>
    <m/>
    <m/>
    <m/>
    <m/>
    <m/>
    <m/>
    <m/>
    <m/>
    <m/>
    <m/>
    <m/>
    <m/>
    <m/>
    <m/>
    <m/>
    <m/>
    <m/>
    <m/>
    <m/>
    <m/>
    <m/>
    <m/>
    <m/>
  </r>
  <r>
    <s v="Weex is a framework for building Mobile cross-platform high performance UI."/>
    <s v="Weex"/>
    <x v="2"/>
    <s v="weex"/>
    <s v="Incubator"/>
    <s v="2016-11-30"/>
    <s v="2021-05-12"/>
    <s v="https://github.com/apache/incubator-retired-Weex"/>
    <m/>
    <s v="{&quot;C++&quot;: 10708759, &quot;JavaScript&quot;: 3417128, &quot;Java&quot;: 2351964, &quot;C&quot;: 2252169, &quot;Objective-C&quot;: 1535818, &quot;Objective-C++&quot;: 731937, &quot;Vue&quot;: 111308, &quot;CMake&quot;: 94330, &quot;Python&quot;: 53147, &quot;Shell&quot;: 37647, &quot;Ruby&quot;: 7671, &quot;Awk&quot;: 1100, &quot;Makefile&quot;: 27}"/>
    <x v="10"/>
    <s v="C/C++ Header"/>
    <m/>
    <m/>
    <s v="ningjiang"/>
    <s v="Willem Ning Jiang"/>
    <s v="myrle"/>
    <s v="Myrle Krantz"/>
    <m/>
    <m/>
    <m/>
    <s v="edwardyoon"/>
    <s v="Edward J. Yoon"/>
    <m/>
    <m/>
    <m/>
    <m/>
    <m/>
    <m/>
    <s v="Retired for lack of activity and inactive PPMC."/>
    <m/>
    <m/>
    <m/>
    <m/>
    <m/>
    <m/>
    <m/>
    <m/>
    <m/>
    <m/>
    <m/>
    <m/>
    <m/>
    <m/>
    <m/>
    <m/>
    <m/>
    <m/>
    <m/>
    <m/>
  </r>
  <r>
    <s v="Whirr provides code for running a variety of software services on cloud infrastructure."/>
    <s v="Whirr"/>
    <x v="0"/>
    <s v="whirr"/>
    <s v="Incubator"/>
    <s v="2010-05-11"/>
    <s v="2011-08-17"/>
    <s v="https://github.com/apache/Whirr"/>
    <m/>
    <s v="{&quot;Java&quot;: 111388, &quot;Python&quot;: 104870, &quot;Shell&quot;: 80667, &quot;XSLT&quot;: 2509, &quot;Ruby&quot;: 2243, &quot;HTML&quot;: 879, &quot;CSS&quot;: 835}"/>
    <x v="0"/>
    <s v="Java"/>
    <m/>
    <s v="true"/>
    <s v="tomwhite"/>
    <s v="Tom White"/>
    <s v="cutting"/>
    <s v="Doug Cutting"/>
    <s v="stevel"/>
    <s v="Steve Loughran"/>
    <m/>
    <m/>
    <m/>
    <m/>
    <m/>
    <m/>
    <m/>
    <m/>
    <m/>
    <m/>
    <m/>
    <m/>
    <m/>
    <m/>
    <m/>
    <m/>
    <m/>
    <m/>
    <m/>
    <m/>
    <m/>
    <m/>
    <m/>
    <m/>
    <m/>
    <m/>
    <m/>
    <m/>
    <m/>
    <m/>
  </r>
  <r>
    <s v="A web application framework that focusses on bringing plain object oriented Java programming to the web tier"/>
    <s v="Wicket"/>
    <x v="0"/>
    <s v="wicket"/>
    <s v="Incubator"/>
    <s v="2006-08-28"/>
    <s v="2007-06-20"/>
    <s v="https://github.com/apache/Wicket"/>
    <m/>
    <s v="{&quot;Java&quot;: 12367261, &quot;HTML&quot;: 897531, &quot;JavaScript&quot;: 552162, &quot;CSS&quot;: 151777, &quot;Shell&quot;: 26091, &quot;Logos&quot;: 18871, &quot;XSLT&quot;: 2162, &quot;Python&quot;: 1547, &quot;Dockerfile&quot;: 164, &quot;Less&quot;: 28}"/>
    <x v="0"/>
    <s v="Java"/>
    <m/>
    <s v="true"/>
    <s v="upayavira"/>
    <s v="Upayavira"/>
    <s v="akarasulu"/>
    <s v="Alex Karasulu"/>
    <s v="sylvain"/>
    <s v="Sylvain Wallez"/>
    <m/>
    <m/>
    <m/>
    <s v="bdelacretaz"/>
    <s v="Bertrand Delacrétaz"/>
    <m/>
    <m/>
    <m/>
    <m/>
    <m/>
    <m/>
    <m/>
    <m/>
    <m/>
    <m/>
    <m/>
    <m/>
    <m/>
    <m/>
    <m/>
    <m/>
    <m/>
    <m/>
    <m/>
    <m/>
    <m/>
    <m/>
    <m/>
    <m/>
    <m/>
  </r>
  <r>
    <s v="Apache Wink is a project that enables development and consumption of REST style web services. The core server runtime is based on the JAX-RS (JSR 311) standard. The project also introduces a client runtime which can leverage certain components of the server-side runtime. Apache Wink will deliver component technology that can be easily integrated into a variety of environments."/>
    <s v="Wink"/>
    <x v="0"/>
    <s v="wink"/>
    <s v="Incubator"/>
    <s v="2009-05-27"/>
    <s v="2012-12-19"/>
    <s v="https://github.com/apache/Wink"/>
    <m/>
    <s v="{&quot;Java&quot;: 8151772, &quot;CSS&quot;: 10985, &quot;HTML&quot;: 9160, &quot;JavaScript&quot;: 3114, &quot;Protocol Buffer&quot;: 1450, &quot;Thrift&quot;: 1221}"/>
    <x v="0"/>
    <s v="Java"/>
    <m/>
    <s v="true"/>
    <s v="dims"/>
    <s v="Davanum Srinivas"/>
    <s v="kevan"/>
    <s v="Kevan Miller"/>
    <m/>
    <m/>
    <m/>
    <m/>
    <m/>
    <m/>
    <m/>
    <m/>
    <m/>
    <m/>
    <m/>
    <m/>
    <m/>
    <m/>
    <m/>
    <m/>
    <m/>
    <m/>
    <m/>
    <m/>
    <m/>
    <m/>
    <m/>
    <m/>
    <m/>
    <m/>
    <m/>
    <m/>
    <m/>
    <m/>
    <m/>
    <m/>
  </r>
  <r>
    <s v="Implementation of WSDL 2.0"/>
    <s v="Woden"/>
    <x v="0"/>
    <s v="woden"/>
    <s v="Web Services"/>
    <s v="2005-03-24"/>
    <s v="2007-12-08"/>
    <m/>
    <s v="http://svn.apache.org/repos/asf/webservices/woden"/>
    <m/>
    <x v="2"/>
    <m/>
    <m/>
    <m/>
    <s v="pzf"/>
    <s v="Paul Fremantle"/>
    <s v="sanjiva"/>
    <s v="Sanjiva Weerawarana"/>
    <s v="dims"/>
    <s v="Davanum Srinivas"/>
    <m/>
    <m/>
    <m/>
    <m/>
    <m/>
    <m/>
    <s v="http://ws.apache.org/woden/"/>
    <m/>
    <m/>
    <m/>
    <m/>
    <m/>
    <m/>
    <m/>
    <m/>
    <m/>
    <m/>
    <m/>
    <m/>
    <m/>
    <m/>
    <m/>
    <m/>
    <m/>
    <m/>
    <m/>
    <m/>
    <m/>
    <m/>
    <m/>
  </r>
  <r>
    <s v="a W3C widget engine with Google Wave and Open Social Extensions."/>
    <s v="Wookie"/>
    <x v="0"/>
    <s v="wookie"/>
    <s v="Incubator"/>
    <s v="2009-07-17"/>
    <s v="2012-11-22"/>
    <s v="https://github.com/apache/Wookie"/>
    <m/>
    <s v="{&quot;Java&quot;: 1620488, &quot;JavaScript&quot;: 1444239, &quot;CSS&quot;: 406013, &quot;HTML&quot;: 209776, &quot;ActionScript&quot;: 116365, &quot;PHP&quot;: 50924, &quot;Python&quot;: 27740, &quot;C#&quot;: 17989, &quot;Batchfile&quot;: 9572, &quot;Shell&quot;: 9409, &quot;Ruby&quot;: 7716}"/>
    <x v="0"/>
    <s v="JavaScript"/>
    <m/>
    <s v="true"/>
    <s v="rgardler"/>
    <s v="Ross Gardler"/>
    <s v="ate"/>
    <s v="Ate Douma"/>
    <s v="lresende"/>
    <s v="Luciano Resende"/>
    <m/>
    <m/>
    <m/>
    <s v="asavory"/>
    <s v="Andrew Savory"/>
    <m/>
    <m/>
    <m/>
    <m/>
    <m/>
    <s v="henning"/>
    <s v="Henning Schmiedehausen"/>
    <s v="mfranklin"/>
    <s v="Matt Franklin"/>
    <m/>
    <m/>
    <m/>
    <m/>
    <m/>
    <m/>
    <m/>
    <m/>
    <m/>
    <m/>
    <m/>
    <m/>
    <m/>
    <m/>
    <m/>
    <m/>
  </r>
  <r>
    <s v="Implementation of OASIS Web Services for Remote Portlets (WSRP)"/>
    <s v="WSRP4J"/>
    <x v="2"/>
    <s v="wsrp4j"/>
    <s v="Portals"/>
    <s v="2003-09-03"/>
    <s v="2010-04-18"/>
    <m/>
    <s v="http://svn.apache.org/repos/asf/portals/wsrp4j"/>
    <m/>
    <x v="2"/>
    <m/>
    <m/>
    <m/>
    <m/>
    <s v="Portals PMC members"/>
    <m/>
    <m/>
    <m/>
    <m/>
    <m/>
    <m/>
    <m/>
    <m/>
    <m/>
    <m/>
    <m/>
    <m/>
    <m/>
    <m/>
    <m/>
    <m/>
    <m/>
    <m/>
    <m/>
    <m/>
    <m/>
    <m/>
    <m/>
    <m/>
    <m/>
    <m/>
    <m/>
    <m/>
    <m/>
    <m/>
    <m/>
    <m/>
    <m/>
    <m/>
  </r>
  <r>
    <s v="Declarative framework for building Ajax-powered web apps"/>
    <s v="XAP"/>
    <x v="2"/>
    <s v="xap"/>
    <s v="Incubator"/>
    <s v="2006-05-22"/>
    <s v="2009-06-26"/>
    <m/>
    <s v="https://svn.apache.org/repos/asf/incubator/xap"/>
    <m/>
    <x v="2"/>
    <m/>
    <m/>
    <m/>
    <s v="cliffs"/>
    <s v="Cliff Schmidt"/>
    <s v="rdonkin"/>
    <s v="Robert Burrell Donkin"/>
    <s v="susie"/>
    <s v="Susan Wu"/>
    <m/>
    <m/>
    <m/>
    <m/>
    <m/>
    <m/>
    <m/>
    <m/>
    <m/>
    <m/>
    <m/>
    <m/>
    <m/>
    <m/>
    <m/>
    <m/>
    <m/>
    <m/>
    <m/>
    <m/>
    <m/>
    <m/>
    <m/>
    <m/>
    <m/>
    <m/>
    <m/>
    <m/>
    <m/>
    <m/>
  </r>
  <r>
    <s v="XML-Java binding tool with 100% support for XML Schema and full Infoset fidelity"/>
    <s v="XMLBeans"/>
    <x v="0"/>
    <s v="xmlbeans"/>
    <s v="XML"/>
    <s v="2003-07-30"/>
    <s v="2004-06-23"/>
    <s v="https://github.com/apache/XMLBeans"/>
    <m/>
    <s v="{&quot;Java&quot;: 7097006, &quot;XSLT&quot;: 78459, &quot;Batchfile&quot;: 61301, &quot;Shell&quot;: 38197, &quot;XS&quot;: 6502, &quot;HTML&quot;: 2640, &quot;XQuery&quot;: 2172, &quot;CSS&quot;: 1961}"/>
    <x v="0"/>
    <s v="Java"/>
    <m/>
    <s v="true"/>
    <s v="twl"/>
    <s v="Ted Leung"/>
    <m/>
    <m/>
    <m/>
    <m/>
    <m/>
    <m/>
    <m/>
    <m/>
    <m/>
    <m/>
    <m/>
    <m/>
    <m/>
    <m/>
    <m/>
    <m/>
    <m/>
    <m/>
    <m/>
    <m/>
    <m/>
    <m/>
    <m/>
    <m/>
    <m/>
    <m/>
    <m/>
    <m/>
    <m/>
    <m/>
    <m/>
    <m/>
    <m/>
    <m/>
  </r>
  <r>
    <s v="C++ equivalent of Apache XMLBeans."/>
    <s v="XMLBeans/C++"/>
    <x v="2"/>
    <s v="xmlbeanscxx"/>
    <s v="Web Services"/>
    <s v="2005-06-06"/>
    <s v="2007-05-16"/>
    <m/>
    <m/>
    <m/>
    <x v="2"/>
    <m/>
    <m/>
    <m/>
    <s v="cliffs"/>
    <s v="Cliff Schmidt"/>
    <m/>
    <m/>
    <m/>
    <m/>
    <m/>
    <m/>
    <m/>
    <m/>
    <m/>
    <m/>
    <m/>
    <m/>
    <m/>
    <s v="Failed to get traction."/>
    <m/>
    <m/>
    <m/>
    <m/>
    <m/>
    <m/>
    <m/>
    <m/>
    <m/>
    <m/>
    <m/>
    <m/>
    <m/>
    <m/>
    <m/>
    <m/>
    <m/>
    <m/>
    <m/>
    <m/>
  </r>
  <r>
    <s v="A CORBA Server."/>
    <s v="Yoko"/>
    <x v="2"/>
    <s v="yoko"/>
    <s v="Geronimo"/>
    <s v="2006-01-31"/>
    <s v="2007-12-17"/>
    <m/>
    <s v="https://svn.apache.org/repos/asf/incubator/yoko"/>
    <m/>
    <x v="2"/>
    <m/>
    <m/>
    <m/>
    <s v="coar"/>
    <s v="Ken Coar"/>
    <s v="geirm"/>
    <s v="Geir Magnusson Jr."/>
    <s v="jstrachan"/>
    <s v="James Strachan"/>
    <m/>
    <m/>
    <m/>
    <m/>
    <m/>
    <m/>
    <m/>
    <m/>
    <m/>
    <m/>
    <m/>
    <m/>
    <m/>
    <m/>
    <m/>
    <m/>
    <m/>
    <m/>
    <m/>
    <m/>
    <m/>
    <m/>
    <m/>
    <m/>
    <m/>
    <m/>
    <m/>
    <m/>
    <m/>
    <m/>
  </r>
  <r>
    <s v="YuniKorn is a standalone resource scheduler responsible for scheduling batch jobs and long-running services on large scale distributed systems running in on-premises environments as well as different public clouds."/>
    <s v="YuniKorn"/>
    <x v="1"/>
    <s v="yunikorn"/>
    <s v="Incubator"/>
    <s v="2020-01-21"/>
    <m/>
    <s v="https://github.com/apache/YuniKorn-core"/>
    <m/>
    <s v="{&quot;Go&quot;: 1213166, &quot;Makefile&quot;: 3792}"/>
    <x v="20"/>
    <s v="Go"/>
    <m/>
    <m/>
    <s v="junping_du"/>
    <s v="Junping Du"/>
    <s v="felixcheung"/>
    <s v="Felix Cheung"/>
    <s v="jlowe"/>
    <s v="Jason Lowe"/>
    <s v="1"/>
    <s v="vinodkv"/>
    <s v="Vinod Kumar Vavilapalli"/>
    <s v="holden"/>
    <s v="Holden Karau"/>
    <m/>
    <m/>
    <m/>
    <m/>
    <m/>
    <m/>
    <m/>
    <m/>
    <m/>
    <m/>
    <m/>
    <m/>
    <m/>
    <m/>
    <m/>
    <m/>
    <m/>
    <m/>
    <m/>
    <m/>
    <m/>
    <m/>
    <m/>
    <m/>
    <m/>
  </r>
  <r>
    <s v="A collaborative data analytics and visualization tool for distributed, general-purpose data processing systems such as Apache Spark, Apache Flink, etc."/>
    <s v="Zeppelin"/>
    <x v="0"/>
    <s v="zeppelin"/>
    <s v="Incubator"/>
    <s v="2014-12-23"/>
    <s v="2016-05-18"/>
    <s v="https://github.com/apache/Zeppelin"/>
    <m/>
    <s v="{&quot;Java&quot;: 8147532, &quot;Jupyter Notebook&quot;: 1840014, &quot;JavaScript&quot;: 1331213, &quot;TypeScript&quot;: 517229, &quot;Scala&quot;: 486294, &quot;HTML&quot;: 451514, &quot;Python&quot;: 113472, &quot;Less&quot;: 107894, &quot;CSS&quot;: 102449, &quot;Shell&quot;: 100914, &quot;Roff&quot;: 63155, &quot;Dockerfile&quot;: 30920, &quot;R&quot;: 29917, &quot;Jinja&quot;: 22675, &quot;Batchfile&quot;: 12006, &quot;Thrift&quot;: 10715, &quot;Groovy&quot;: 9274, &quot;XSLT&quot;: 1326}"/>
    <x v="0"/>
    <s v="Java"/>
    <m/>
    <s v="true"/>
    <s v="cos"/>
    <s v="Konstantin Boudnik"/>
    <s v="hsaputra"/>
    <s v="Henry Saputra"/>
    <s v="rvs"/>
    <s v="Roman Shaposhnik"/>
    <m/>
    <s v="rvs"/>
    <s v="Roman Shaposhnik"/>
    <s v="tdunning"/>
    <s v="Ted Dunning"/>
    <m/>
    <m/>
    <m/>
    <m/>
    <m/>
    <s v="hyunsik"/>
    <s v="Hyunsik Choi"/>
    <m/>
    <m/>
    <m/>
    <m/>
    <m/>
    <m/>
    <m/>
    <m/>
    <m/>
    <m/>
    <m/>
    <m/>
    <m/>
    <m/>
    <m/>
    <m/>
    <m/>
    <m/>
  </r>
  <r>
    <s v="Zeta Components is a high-quality library of loosely-coupled PHP components."/>
    <s v="Zeta Components"/>
    <x v="2"/>
    <s v="zetacomponents"/>
    <s v="Incubator"/>
    <s v="2010-05-21"/>
    <s v="2012-04-20"/>
    <s v="https://github.com/apache/ZetaComponents"/>
    <m/>
    <s v="{&quot;PHP&quot;: 27038120, &quot;HTML&quot;: 732062, &quot;Python&quot;: 63952, &quot;Smarty&quot;: 7126, &quot;CSS&quot;: 4095, &quot;PLSQL&quot;: 874, &quot;C++&quot;: 146, &quot;Shell&quot;: 71, &quot;SourcePawn&quot;: 12}"/>
    <x v="16"/>
    <s v="PHP"/>
    <m/>
    <m/>
    <s v="jvermillard"/>
    <s v="Julien Vermillard"/>
    <s v="grobmeier"/>
    <s v="Christian Grobmeier"/>
    <s v="clr"/>
    <s v="Craig Russell"/>
    <m/>
    <m/>
    <m/>
    <m/>
    <m/>
    <m/>
    <m/>
    <m/>
    <s v="zeta"/>
    <m/>
    <m/>
    <m/>
    <m/>
    <m/>
    <m/>
    <m/>
    <m/>
    <m/>
    <m/>
    <m/>
    <m/>
    <m/>
    <m/>
    <m/>
    <m/>
    <m/>
    <m/>
    <m/>
    <m/>
    <m/>
  </r>
  <r>
    <s v="Zipkin is a distributed tracing system. It helps gather timing data needed to troubleshoot latency problems in microservice architectures."/>
    <s v="Zipkin"/>
    <x v="2"/>
    <s v="zipkin"/>
    <s v="Incubator"/>
    <s v="2018-08-29"/>
    <s v="2019-06-19"/>
    <s v="https://github.com/apache/Zipkin"/>
    <m/>
    <s v="{&quot;Java&quot;: 2084714, &quot;JavaScript&quot;: 331480, &quot;TypeScript&quot;: 178710, &quot;Shell&quot;: 68744, &quot;Dockerfile&quot;: 22702, &quot;HTML&quot;: 969, &quot;CSS&quot;: 647}"/>
    <x v="0"/>
    <s v="JSON"/>
    <m/>
    <m/>
    <s v="mck"/>
    <s v="Michael Semb Wever"/>
    <s v="johndament"/>
    <s v="John D. Ament"/>
    <s v="ningjiang"/>
    <s v="Willem Ning Jiang"/>
    <m/>
    <s v="mck"/>
    <s v="Michael Semb Wever"/>
    <s v="reta"/>
    <s v="Andriy Redko"/>
    <s v="OpenZipkin"/>
    <s v="https://zipkin.io"/>
    <s v="The podling has retired to its former community OpenZipkin (https://zipkin.io)"/>
    <m/>
    <m/>
    <s v="wusheng"/>
    <s v="Sheng Wu"/>
    <m/>
    <m/>
    <m/>
    <m/>
    <m/>
    <m/>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3970FE1-E5A8-4785-A08E-4BBDD92DEC4A}" name="PivotTable9" cacheId="0" applyNumberFormats="0" applyBorderFormats="0" applyFontFormats="0" applyPatternFormats="0" applyAlignmentFormats="0" applyWidthHeightFormats="1" dataCaption="Values" updatedVersion="7" minRefreshableVersion="3" useAutoFormatting="1" rowGrandTotals="0" colGrandTotals="0" itemPrintTitles="1" createdVersion="7" indent="0" compact="0" compactData="0" multipleFieldFilters="0" chartFormat="4">
  <location ref="A3:C42" firstHeaderRow="1" firstDataRow="1" firstDataCol="2"/>
  <pivotFields count="50">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axis="axisRow" compact="0" outline="0" showAll="0" defaultSubtotal="0">
      <items count="3">
        <item x="1"/>
        <item x="0"/>
        <item x="2"/>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axis="axisRow" dataField="1" compact="0" outline="0" showAll="0" defaultSubtotal="0">
      <items count="21">
        <item x="1"/>
        <item x="15"/>
        <item x="10"/>
        <item x="19"/>
        <item x="9"/>
        <item x="14"/>
        <item x="20"/>
        <item x="8"/>
        <item x="6"/>
        <item x="0"/>
        <item x="13"/>
        <item x="4"/>
        <item x="7"/>
        <item x="18"/>
        <item x="16"/>
        <item x="3"/>
        <item x="11"/>
        <item x="17"/>
        <item x="12"/>
        <item x="5"/>
        <item x="2"/>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2">
    <field x="10"/>
    <field x="2"/>
  </rowFields>
  <rowItems count="39">
    <i>
      <x/>
      <x/>
    </i>
    <i r="1">
      <x v="1"/>
    </i>
    <i>
      <x v="1"/>
      <x v="1"/>
    </i>
    <i r="1">
      <x v="2"/>
    </i>
    <i>
      <x v="2"/>
      <x/>
    </i>
    <i r="1">
      <x v="1"/>
    </i>
    <i r="1">
      <x v="2"/>
    </i>
    <i>
      <x v="3"/>
      <x/>
    </i>
    <i>
      <x v="4"/>
      <x v="1"/>
    </i>
    <i>
      <x v="5"/>
      <x v="1"/>
    </i>
    <i>
      <x v="6"/>
      <x/>
    </i>
    <i r="1">
      <x v="1"/>
    </i>
    <i>
      <x v="7"/>
      <x v="1"/>
    </i>
    <i>
      <x v="8"/>
      <x/>
    </i>
    <i r="1">
      <x v="1"/>
    </i>
    <i r="1">
      <x v="2"/>
    </i>
    <i>
      <x v="9"/>
      <x/>
    </i>
    <i r="1">
      <x v="1"/>
    </i>
    <i r="1">
      <x v="2"/>
    </i>
    <i>
      <x v="10"/>
      <x/>
    </i>
    <i r="1">
      <x v="2"/>
    </i>
    <i>
      <x v="11"/>
      <x v="2"/>
    </i>
    <i>
      <x v="12"/>
      <x v="1"/>
    </i>
    <i>
      <x v="13"/>
      <x v="1"/>
    </i>
    <i>
      <x v="14"/>
      <x v="1"/>
    </i>
    <i r="1">
      <x v="2"/>
    </i>
    <i>
      <x v="15"/>
      <x/>
    </i>
    <i r="1">
      <x v="1"/>
    </i>
    <i r="1">
      <x v="2"/>
    </i>
    <i>
      <x v="16"/>
      <x v="1"/>
    </i>
    <i>
      <x v="17"/>
      <x/>
    </i>
    <i>
      <x v="18"/>
      <x/>
    </i>
    <i r="1">
      <x v="1"/>
    </i>
    <i r="1">
      <x v="2"/>
    </i>
    <i>
      <x v="19"/>
      <x/>
    </i>
    <i r="1">
      <x v="1"/>
    </i>
    <i>
      <x v="20"/>
      <x/>
    </i>
    <i r="1">
      <x v="1"/>
    </i>
    <i r="1">
      <x v="2"/>
    </i>
  </rowItems>
  <colItems count="1">
    <i/>
  </colItems>
  <dataFields count="1">
    <dataField name="Count of main_language" fld="10" subtotal="count" baseField="0" baseItem="0"/>
  </dataFields>
  <chartFormats count="1">
    <chartFormat chart="3" format="2" series="1">
      <pivotArea type="data" outline="0" fieldPosition="0">
        <references count="1">
          <reference field="4294967294" count="1" selected="0">
            <x v="0"/>
          </reference>
        </references>
      </pivotArea>
    </chartFormat>
  </chartFormat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J1" dT="2021-06-30T13:42:16.61" personId="{3991F228-DB0B-4CBF-AF35-A3C980CAC20D}" id="{AB9AAE1D-D5E5-42F8-8BB7-FC567FCEB30C}">
    <text>Lists languages for the specified repository. The value shown for each language is the number of bytes of code written in that language.</text>
  </threadedComment>
</ThreadedComments>
</file>

<file path=xl/worksheets/_rels/sheet1.xml.rels><?xml version="1.0" encoding="UTF-8" standalone="yes"?>
<Relationships xmlns="http://schemas.openxmlformats.org/package/2006/relationships"><Relationship Id="rId8" Type="http://schemas.openxmlformats.org/officeDocument/2006/relationships/hyperlink" Target="http://svn.apache.org/repos/asf/avalon" TargetMode="External"/><Relationship Id="rId13" Type="http://schemas.microsoft.com/office/2017/10/relationships/threadedComment" Target="../threadedComments/threadedComment1.xml"/><Relationship Id="rId3" Type="http://schemas.openxmlformats.org/officeDocument/2006/relationships/hyperlink" Target="https://github.com/apache/Pluto" TargetMode="External"/><Relationship Id="rId7" Type="http://schemas.openxmlformats.org/officeDocument/2006/relationships/hyperlink" Target="http://svn.apache.org/repos/asf/webservices/archive/muse" TargetMode="External"/><Relationship Id="rId12" Type="http://schemas.openxmlformats.org/officeDocument/2006/relationships/comments" Target="../comments1.xml"/><Relationship Id="rId2" Type="http://schemas.openxmlformats.org/officeDocument/2006/relationships/hyperlink" Target="https://github.com/apache/Lucene.NET" TargetMode="External"/><Relationship Id="rId1" Type="http://schemas.openxmlformats.org/officeDocument/2006/relationships/hyperlink" Target="https://svn.apache.org/repos/asf/incubator/triplesoup" TargetMode="External"/><Relationship Id="rId6" Type="http://schemas.openxmlformats.org/officeDocument/2006/relationships/hyperlink" Target="http://svn.apache.org/repos/asf/portals/wsrp4j" TargetMode="External"/><Relationship Id="rId11" Type="http://schemas.openxmlformats.org/officeDocument/2006/relationships/vmlDrawing" Target="../drawings/vmlDrawing1.vml"/><Relationship Id="rId5" Type="http://schemas.openxmlformats.org/officeDocument/2006/relationships/hyperlink" Target="http://svn.apache.org/repos/asf/incubator/log4cxx" TargetMode="External"/><Relationship Id="rId10" Type="http://schemas.openxmlformats.org/officeDocument/2006/relationships/printerSettings" Target="../printerSettings/printerSettings1.bin"/><Relationship Id="rId4" Type="http://schemas.openxmlformats.org/officeDocument/2006/relationships/hyperlink" Target="https://github.com/apache/logging-log4php" TargetMode="External"/><Relationship Id="rId9" Type="http://schemas.openxmlformats.org/officeDocument/2006/relationships/hyperlink" Target="https://github.com/apache/Allur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 1"/>
  <dimension ref="A1:AX329"/>
  <sheetViews>
    <sheetView tabSelected="1" topLeftCell="B1" workbookViewId="0">
      <selection activeCell="H3" sqref="H3"/>
    </sheetView>
  </sheetViews>
  <sheetFormatPr defaultRowHeight="15.75"/>
  <cols>
    <col min="1" max="1" width="39.875" customWidth="1"/>
    <col min="8" max="8" width="46.625" customWidth="1"/>
    <col min="9" max="9" width="16.5" customWidth="1"/>
    <col min="10" max="10" width="36" customWidth="1"/>
    <col min="11" max="11" width="32.5" customWidth="1"/>
    <col min="12" max="12" width="36.25" customWidth="1"/>
    <col min="13" max="13" width="47.75" customWidth="1"/>
  </cols>
  <sheetData>
    <row r="1" spans="1:50">
      <c r="A1" t="s">
        <v>0</v>
      </c>
      <c r="B1" t="s">
        <v>1</v>
      </c>
      <c r="C1" t="s">
        <v>2</v>
      </c>
      <c r="D1" t="s">
        <v>3</v>
      </c>
      <c r="E1" t="s">
        <v>4</v>
      </c>
      <c r="F1" t="s">
        <v>5</v>
      </c>
      <c r="G1" t="s">
        <v>6</v>
      </c>
      <c r="H1" t="s">
        <v>7</v>
      </c>
      <c r="I1" t="s">
        <v>8</v>
      </c>
      <c r="J1" t="s">
        <v>9</v>
      </c>
      <c r="K1" t="s">
        <v>10</v>
      </c>
      <c r="L1" t="s">
        <v>3013</v>
      </c>
      <c r="M1" t="s">
        <v>2971</v>
      </c>
      <c r="N1" t="s">
        <v>11</v>
      </c>
      <c r="O1" t="s">
        <v>12</v>
      </c>
      <c r="P1" t="s">
        <v>13</v>
      </c>
      <c r="Q1" t="s">
        <v>14</v>
      </c>
      <c r="R1" t="s">
        <v>15</v>
      </c>
      <c r="S1" t="s">
        <v>16</v>
      </c>
      <c r="T1" t="s">
        <v>17</v>
      </c>
      <c r="U1" t="s">
        <v>18</v>
      </c>
      <c r="V1" t="s">
        <v>19</v>
      </c>
      <c r="W1" t="s">
        <v>20</v>
      </c>
      <c r="X1" t="s">
        <v>21</v>
      </c>
      <c r="Y1" t="s">
        <v>22</v>
      </c>
      <c r="Z1" t="s">
        <v>23</v>
      </c>
      <c r="AA1" t="s">
        <v>24</v>
      </c>
      <c r="AB1" t="s">
        <v>25</v>
      </c>
      <c r="AC1" t="s">
        <v>26</v>
      </c>
      <c r="AD1" t="s">
        <v>27</v>
      </c>
      <c r="AE1" t="s">
        <v>28</v>
      </c>
      <c r="AF1" t="s">
        <v>29</v>
      </c>
      <c r="AG1" t="s">
        <v>30</v>
      </c>
      <c r="AH1" t="s">
        <v>31</v>
      </c>
      <c r="AI1" t="s">
        <v>32</v>
      </c>
      <c r="AJ1" t="s">
        <v>33</v>
      </c>
      <c r="AK1" t="s">
        <v>34</v>
      </c>
      <c r="AL1" t="s">
        <v>35</v>
      </c>
      <c r="AM1" t="s">
        <v>36</v>
      </c>
      <c r="AN1" t="s">
        <v>37</v>
      </c>
      <c r="AO1" t="s">
        <v>38</v>
      </c>
      <c r="AP1" t="s">
        <v>39</v>
      </c>
      <c r="AQ1" t="s">
        <v>40</v>
      </c>
      <c r="AR1" t="s">
        <v>41</v>
      </c>
      <c r="AS1" t="s">
        <v>42</v>
      </c>
      <c r="AT1" t="s">
        <v>43</v>
      </c>
      <c r="AU1" t="s">
        <v>44</v>
      </c>
      <c r="AV1" t="s">
        <v>45</v>
      </c>
      <c r="AW1" t="s">
        <v>46</v>
      </c>
      <c r="AX1" t="s">
        <v>47</v>
      </c>
    </row>
    <row r="2" spans="1:50">
      <c r="A2" t="s">
        <v>48</v>
      </c>
      <c r="B2" t="s">
        <v>49</v>
      </c>
      <c r="C2" t="s">
        <v>50</v>
      </c>
      <c r="D2" t="s">
        <v>51</v>
      </c>
      <c r="E2" t="s">
        <v>52</v>
      </c>
      <c r="F2" t="s">
        <v>53</v>
      </c>
      <c r="G2" t="s">
        <v>54</v>
      </c>
      <c r="H2" t="s">
        <v>55</v>
      </c>
      <c r="J2" t="s">
        <v>56</v>
      </c>
      <c r="K2" t="s">
        <v>57</v>
      </c>
      <c r="L2" t="s">
        <v>57</v>
      </c>
      <c r="N2" t="s">
        <v>58</v>
      </c>
      <c r="O2" t="s">
        <v>59</v>
      </c>
      <c r="P2" t="s">
        <v>60</v>
      </c>
      <c r="Q2" t="s">
        <v>61</v>
      </c>
      <c r="R2" t="s">
        <v>62</v>
      </c>
    </row>
    <row r="3" spans="1:50">
      <c r="A3" t="s">
        <v>63</v>
      </c>
      <c r="B3" t="s">
        <v>64</v>
      </c>
      <c r="C3" t="s">
        <v>50</v>
      </c>
      <c r="D3" t="s">
        <v>65</v>
      </c>
      <c r="E3" t="s">
        <v>52</v>
      </c>
      <c r="F3" t="s">
        <v>66</v>
      </c>
      <c r="G3" t="s">
        <v>67</v>
      </c>
      <c r="H3" t="s">
        <v>68</v>
      </c>
      <c r="J3" t="s">
        <v>69</v>
      </c>
      <c r="K3" t="s">
        <v>57</v>
      </c>
      <c r="L3" t="s">
        <v>57</v>
      </c>
      <c r="N3" t="s">
        <v>58</v>
      </c>
      <c r="O3" t="s">
        <v>70</v>
      </c>
      <c r="P3" t="s">
        <v>71</v>
      </c>
      <c r="Q3" t="s">
        <v>72</v>
      </c>
      <c r="R3" t="s">
        <v>73</v>
      </c>
      <c r="S3" t="s">
        <v>74</v>
      </c>
      <c r="T3" t="s">
        <v>75</v>
      </c>
    </row>
    <row r="4" spans="1:50">
      <c r="A4" t="s">
        <v>76</v>
      </c>
      <c r="B4" t="s">
        <v>77</v>
      </c>
      <c r="C4" t="s">
        <v>50</v>
      </c>
      <c r="D4" t="s">
        <v>78</v>
      </c>
      <c r="E4" t="s">
        <v>79</v>
      </c>
      <c r="F4" t="s">
        <v>80</v>
      </c>
      <c r="G4" t="s">
        <v>81</v>
      </c>
      <c r="H4" t="s">
        <v>82</v>
      </c>
      <c r="J4" t="s">
        <v>83</v>
      </c>
      <c r="K4" t="s">
        <v>57</v>
      </c>
      <c r="L4" t="s">
        <v>57</v>
      </c>
      <c r="N4" t="s">
        <v>58</v>
      </c>
      <c r="O4" t="s">
        <v>84</v>
      </c>
      <c r="P4" t="s">
        <v>85</v>
      </c>
      <c r="Q4" t="s">
        <v>86</v>
      </c>
      <c r="R4" t="s">
        <v>87</v>
      </c>
      <c r="S4" t="s">
        <v>88</v>
      </c>
      <c r="T4" t="s">
        <v>89</v>
      </c>
    </row>
    <row r="5" spans="1:50">
      <c r="A5" t="s">
        <v>90</v>
      </c>
      <c r="B5" t="s">
        <v>91</v>
      </c>
      <c r="C5" t="s">
        <v>50</v>
      </c>
      <c r="D5" t="s">
        <v>92</v>
      </c>
      <c r="E5" t="s">
        <v>93</v>
      </c>
      <c r="F5" t="s">
        <v>94</v>
      </c>
      <c r="G5" t="s">
        <v>95</v>
      </c>
      <c r="H5" t="s">
        <v>96</v>
      </c>
      <c r="J5" t="s">
        <v>97</v>
      </c>
      <c r="K5" t="s">
        <v>57</v>
      </c>
      <c r="L5" t="s">
        <v>57</v>
      </c>
      <c r="N5" t="s">
        <v>58</v>
      </c>
      <c r="O5" t="s">
        <v>98</v>
      </c>
      <c r="P5" t="s">
        <v>99</v>
      </c>
    </row>
    <row r="6" spans="1:50">
      <c r="A6" t="s">
        <v>100</v>
      </c>
      <c r="B6" t="s">
        <v>101</v>
      </c>
      <c r="C6" t="s">
        <v>102</v>
      </c>
      <c r="D6" t="s">
        <v>103</v>
      </c>
      <c r="E6" t="s">
        <v>52</v>
      </c>
      <c r="F6" t="s">
        <v>104</v>
      </c>
      <c r="H6" t="s">
        <v>105</v>
      </c>
      <c r="J6" t="s">
        <v>106</v>
      </c>
      <c r="K6" t="s">
        <v>107</v>
      </c>
      <c r="L6" t="s">
        <v>107</v>
      </c>
      <c r="O6" t="s">
        <v>108</v>
      </c>
      <c r="P6" t="s">
        <v>109</v>
      </c>
      <c r="Q6" t="s">
        <v>110</v>
      </c>
      <c r="R6" t="s">
        <v>111</v>
      </c>
      <c r="S6" t="s">
        <v>112</v>
      </c>
      <c r="T6" t="s">
        <v>113</v>
      </c>
      <c r="U6" t="s">
        <v>114</v>
      </c>
      <c r="V6" t="s">
        <v>115</v>
      </c>
      <c r="W6" t="s">
        <v>116</v>
      </c>
      <c r="X6" t="s">
        <v>117</v>
      </c>
      <c r="Y6" t="s">
        <v>118</v>
      </c>
    </row>
    <row r="7" spans="1:50">
      <c r="A7" t="s">
        <v>119</v>
      </c>
      <c r="B7" t="s">
        <v>120</v>
      </c>
      <c r="C7" t="s">
        <v>121</v>
      </c>
      <c r="D7" t="s">
        <v>122</v>
      </c>
      <c r="E7" t="s">
        <v>123</v>
      </c>
      <c r="F7" t="s">
        <v>124</v>
      </c>
      <c r="G7" t="s">
        <v>125</v>
      </c>
      <c r="I7" t="s">
        <v>126</v>
      </c>
      <c r="O7" t="s">
        <v>127</v>
      </c>
      <c r="P7" t="s">
        <v>128</v>
      </c>
      <c r="Z7" t="s">
        <v>129</v>
      </c>
      <c r="AA7" t="s">
        <v>130</v>
      </c>
      <c r="AB7" t="s">
        <v>131</v>
      </c>
      <c r="AC7" t="s">
        <v>132</v>
      </c>
    </row>
    <row r="8" spans="1:50">
      <c r="A8" t="s">
        <v>133</v>
      </c>
      <c r="B8" t="s">
        <v>134</v>
      </c>
      <c r="C8" t="s">
        <v>50</v>
      </c>
      <c r="D8" t="s">
        <v>135</v>
      </c>
      <c r="E8" t="s">
        <v>79</v>
      </c>
      <c r="F8" t="s">
        <v>136</v>
      </c>
      <c r="G8" t="s">
        <v>137</v>
      </c>
      <c r="H8" t="s">
        <v>138</v>
      </c>
      <c r="J8" t="s">
        <v>139</v>
      </c>
      <c r="K8" t="s">
        <v>57</v>
      </c>
      <c r="L8" t="s">
        <v>57</v>
      </c>
      <c r="N8" t="s">
        <v>58</v>
      </c>
      <c r="O8" t="s">
        <v>140</v>
      </c>
      <c r="P8" t="s">
        <v>141</v>
      </c>
      <c r="Q8" t="s">
        <v>142</v>
      </c>
      <c r="R8" t="s">
        <v>143</v>
      </c>
      <c r="S8" t="s">
        <v>144</v>
      </c>
      <c r="T8" t="s">
        <v>145</v>
      </c>
      <c r="V8" t="s">
        <v>146</v>
      </c>
      <c r="W8" t="s">
        <v>147</v>
      </c>
      <c r="X8" t="s">
        <v>148</v>
      </c>
      <c r="Y8" t="s">
        <v>149</v>
      </c>
    </row>
    <row r="9" spans="1:50">
      <c r="A9" t="s">
        <v>150</v>
      </c>
      <c r="B9" t="s">
        <v>151</v>
      </c>
      <c r="C9" t="s">
        <v>50</v>
      </c>
      <c r="D9" t="s">
        <v>152</v>
      </c>
      <c r="E9" t="s">
        <v>52</v>
      </c>
      <c r="F9" t="s">
        <v>153</v>
      </c>
      <c r="G9" t="s">
        <v>154</v>
      </c>
      <c r="H9" t="s">
        <v>155</v>
      </c>
      <c r="J9" t="s">
        <v>156</v>
      </c>
      <c r="K9" t="s">
        <v>157</v>
      </c>
      <c r="L9" t="s">
        <v>157</v>
      </c>
      <c r="N9" t="s">
        <v>58</v>
      </c>
      <c r="O9" t="s">
        <v>158</v>
      </c>
      <c r="P9" t="s">
        <v>159</v>
      </c>
      <c r="Q9" t="s">
        <v>160</v>
      </c>
      <c r="R9" t="s">
        <v>161</v>
      </c>
      <c r="V9" t="s">
        <v>162</v>
      </c>
      <c r="W9" t="s">
        <v>163</v>
      </c>
    </row>
    <row r="10" spans="1:50">
      <c r="A10" t="s">
        <v>164</v>
      </c>
      <c r="B10" t="s">
        <v>165</v>
      </c>
      <c r="C10" t="s">
        <v>50</v>
      </c>
      <c r="D10" t="s">
        <v>166</v>
      </c>
      <c r="E10" t="s">
        <v>52</v>
      </c>
      <c r="F10" t="s">
        <v>167</v>
      </c>
      <c r="G10" t="s">
        <v>168</v>
      </c>
      <c r="H10" s="1" t="s">
        <v>169</v>
      </c>
      <c r="J10" t="s">
        <v>170</v>
      </c>
      <c r="K10" t="s">
        <v>157</v>
      </c>
      <c r="L10" t="s">
        <v>157</v>
      </c>
      <c r="N10" t="s">
        <v>58</v>
      </c>
      <c r="O10" t="s">
        <v>146</v>
      </c>
      <c r="P10" t="s">
        <v>147</v>
      </c>
      <c r="Q10" t="s">
        <v>171</v>
      </c>
      <c r="R10" t="s">
        <v>172</v>
      </c>
      <c r="S10" t="s">
        <v>115</v>
      </c>
      <c r="T10" t="s">
        <v>116</v>
      </c>
      <c r="V10" t="s">
        <v>173</v>
      </c>
      <c r="W10" t="s">
        <v>174</v>
      </c>
    </row>
    <row r="11" spans="1:50">
      <c r="A11" t="s">
        <v>175</v>
      </c>
      <c r="B11" t="s">
        <v>176</v>
      </c>
      <c r="C11" t="s">
        <v>121</v>
      </c>
      <c r="D11" t="s">
        <v>177</v>
      </c>
      <c r="E11" t="s">
        <v>52</v>
      </c>
      <c r="F11" t="s">
        <v>178</v>
      </c>
      <c r="G11" t="s">
        <v>179</v>
      </c>
      <c r="I11" t="s">
        <v>180</v>
      </c>
      <c r="O11" t="s">
        <v>181</v>
      </c>
      <c r="P11" t="s">
        <v>182</v>
      </c>
      <c r="Q11" t="s">
        <v>183</v>
      </c>
      <c r="R11" t="s">
        <v>184</v>
      </c>
      <c r="AD11" t="s">
        <v>185</v>
      </c>
    </row>
    <row r="12" spans="1:50">
      <c r="A12" t="s">
        <v>186</v>
      </c>
      <c r="B12" t="s">
        <v>187</v>
      </c>
      <c r="C12" t="s">
        <v>121</v>
      </c>
      <c r="D12" t="s">
        <v>188</v>
      </c>
      <c r="E12" t="s">
        <v>52</v>
      </c>
      <c r="F12" t="s">
        <v>189</v>
      </c>
      <c r="G12" t="s">
        <v>190</v>
      </c>
      <c r="M12" s="1" t="s">
        <v>3001</v>
      </c>
      <c r="O12" t="s">
        <v>191</v>
      </c>
      <c r="P12" t="s">
        <v>192</v>
      </c>
      <c r="Z12" t="s">
        <v>193</v>
      </c>
      <c r="AA12" t="s">
        <v>194</v>
      </c>
      <c r="AB12" t="s">
        <v>195</v>
      </c>
    </row>
    <row r="13" spans="1:50">
      <c r="A13" t="s">
        <v>196</v>
      </c>
      <c r="B13" t="s">
        <v>197</v>
      </c>
      <c r="C13" t="s">
        <v>121</v>
      </c>
      <c r="D13" t="s">
        <v>198</v>
      </c>
      <c r="E13" t="s">
        <v>52</v>
      </c>
      <c r="F13" t="s">
        <v>199</v>
      </c>
      <c r="G13" t="s">
        <v>200</v>
      </c>
      <c r="H13" t="s">
        <v>201</v>
      </c>
      <c r="J13" t="s">
        <v>202</v>
      </c>
      <c r="K13" t="s">
        <v>203</v>
      </c>
      <c r="L13" t="s">
        <v>203</v>
      </c>
      <c r="O13" t="s">
        <v>204</v>
      </c>
      <c r="P13" t="s">
        <v>205</v>
      </c>
      <c r="Q13" t="s">
        <v>206</v>
      </c>
      <c r="R13" t="s">
        <v>207</v>
      </c>
      <c r="S13" t="s">
        <v>208</v>
      </c>
      <c r="T13" t="s">
        <v>209</v>
      </c>
      <c r="V13" t="s">
        <v>204</v>
      </c>
      <c r="W13" t="s">
        <v>205</v>
      </c>
      <c r="AD13" t="s">
        <v>210</v>
      </c>
    </row>
    <row r="14" spans="1:50">
      <c r="A14" t="s">
        <v>211</v>
      </c>
      <c r="B14" t="s">
        <v>212</v>
      </c>
      <c r="C14" t="s">
        <v>50</v>
      </c>
      <c r="D14" t="s">
        <v>213</v>
      </c>
      <c r="E14" t="s">
        <v>52</v>
      </c>
      <c r="F14" t="s">
        <v>214</v>
      </c>
      <c r="G14" t="s">
        <v>215</v>
      </c>
      <c r="H14" t="s">
        <v>216</v>
      </c>
      <c r="J14" t="s">
        <v>217</v>
      </c>
      <c r="K14" t="s">
        <v>57</v>
      </c>
      <c r="L14" t="s">
        <v>57</v>
      </c>
      <c r="N14" t="s">
        <v>58</v>
      </c>
      <c r="O14" t="s">
        <v>218</v>
      </c>
      <c r="P14" t="s">
        <v>219</v>
      </c>
      <c r="Q14" t="s">
        <v>220</v>
      </c>
      <c r="R14" t="s">
        <v>221</v>
      </c>
      <c r="S14" t="s">
        <v>222</v>
      </c>
      <c r="T14" t="s">
        <v>223</v>
      </c>
    </row>
    <row r="15" spans="1:50">
      <c r="A15" t="s">
        <v>224</v>
      </c>
      <c r="B15" t="s">
        <v>225</v>
      </c>
      <c r="C15" t="s">
        <v>50</v>
      </c>
      <c r="D15" t="s">
        <v>226</v>
      </c>
      <c r="E15" t="s">
        <v>227</v>
      </c>
      <c r="F15" t="s">
        <v>228</v>
      </c>
      <c r="G15" t="s">
        <v>229</v>
      </c>
      <c r="H15" t="s">
        <v>3002</v>
      </c>
      <c r="J15" t="s">
        <v>3004</v>
      </c>
      <c r="K15" t="s">
        <v>57</v>
      </c>
      <c r="L15" t="s">
        <v>57</v>
      </c>
      <c r="M15" t="s">
        <v>3003</v>
      </c>
      <c r="O15" t="s">
        <v>230</v>
      </c>
      <c r="P15" t="s">
        <v>231</v>
      </c>
      <c r="Q15" t="s">
        <v>232</v>
      </c>
      <c r="R15" t="s">
        <v>233</v>
      </c>
      <c r="S15" t="s">
        <v>234</v>
      </c>
      <c r="T15" t="s">
        <v>235</v>
      </c>
      <c r="X15" t="s">
        <v>236</v>
      </c>
      <c r="Y15" t="s">
        <v>237</v>
      </c>
      <c r="Z15" t="s">
        <v>238</v>
      </c>
      <c r="AA15" t="s">
        <v>239</v>
      </c>
      <c r="AC15" t="s">
        <v>240</v>
      </c>
    </row>
    <row r="16" spans="1:50">
      <c r="A16" t="s">
        <v>241</v>
      </c>
      <c r="B16" t="s">
        <v>242</v>
      </c>
      <c r="C16" t="s">
        <v>102</v>
      </c>
      <c r="D16" t="s">
        <v>243</v>
      </c>
      <c r="E16" t="s">
        <v>52</v>
      </c>
      <c r="F16" t="s">
        <v>244</v>
      </c>
      <c r="H16" t="s">
        <v>245</v>
      </c>
      <c r="J16" t="s">
        <v>246</v>
      </c>
      <c r="K16" t="s">
        <v>247</v>
      </c>
      <c r="L16" t="s">
        <v>247</v>
      </c>
      <c r="O16" t="s">
        <v>248</v>
      </c>
      <c r="P16" t="s">
        <v>249</v>
      </c>
      <c r="Q16" t="s">
        <v>250</v>
      </c>
      <c r="R16" t="s">
        <v>251</v>
      </c>
      <c r="S16" t="s">
        <v>252</v>
      </c>
      <c r="T16" t="s">
        <v>253</v>
      </c>
      <c r="U16" t="s">
        <v>254</v>
      </c>
      <c r="V16" t="s">
        <v>255</v>
      </c>
      <c r="W16" t="s">
        <v>256</v>
      </c>
    </row>
    <row r="17" spans="1:34">
      <c r="A17" t="s">
        <v>257</v>
      </c>
      <c r="B17" t="s">
        <v>258</v>
      </c>
      <c r="C17" t="s">
        <v>50</v>
      </c>
      <c r="D17" t="s">
        <v>259</v>
      </c>
      <c r="E17" t="s">
        <v>260</v>
      </c>
      <c r="F17" t="s">
        <v>261</v>
      </c>
      <c r="G17" t="s">
        <v>262</v>
      </c>
      <c r="H17" t="s">
        <v>263</v>
      </c>
      <c r="J17" t="s">
        <v>264</v>
      </c>
      <c r="K17" t="s">
        <v>265</v>
      </c>
      <c r="L17" t="s">
        <v>57</v>
      </c>
      <c r="N17" t="s">
        <v>58</v>
      </c>
      <c r="O17" t="s">
        <v>148</v>
      </c>
      <c r="P17" t="s">
        <v>149</v>
      </c>
      <c r="Q17" t="s">
        <v>248</v>
      </c>
      <c r="R17" t="s">
        <v>249</v>
      </c>
      <c r="S17" t="s">
        <v>266</v>
      </c>
      <c r="T17" t="s">
        <v>267</v>
      </c>
      <c r="X17" t="s">
        <v>268</v>
      </c>
      <c r="Y17" t="s">
        <v>269</v>
      </c>
      <c r="AE17" t="s">
        <v>250</v>
      </c>
      <c r="AF17" t="s">
        <v>251</v>
      </c>
    </row>
    <row r="18" spans="1:34">
      <c r="A18" t="s">
        <v>270</v>
      </c>
      <c r="B18" t="s">
        <v>271</v>
      </c>
      <c r="C18" t="s">
        <v>50</v>
      </c>
      <c r="D18" t="s">
        <v>272</v>
      </c>
      <c r="E18" t="s">
        <v>52</v>
      </c>
      <c r="F18" t="s">
        <v>273</v>
      </c>
      <c r="G18" t="s">
        <v>274</v>
      </c>
      <c r="H18" t="s">
        <v>275</v>
      </c>
      <c r="J18" t="s">
        <v>276</v>
      </c>
      <c r="K18" t="s">
        <v>57</v>
      </c>
      <c r="L18" t="s">
        <v>57</v>
      </c>
      <c r="N18" t="s">
        <v>58</v>
      </c>
      <c r="O18" t="s">
        <v>277</v>
      </c>
      <c r="P18" t="s">
        <v>278</v>
      </c>
      <c r="Q18" t="s">
        <v>279</v>
      </c>
      <c r="R18" t="s">
        <v>280</v>
      </c>
      <c r="S18" t="s">
        <v>158</v>
      </c>
      <c r="T18" t="s">
        <v>159</v>
      </c>
      <c r="V18" t="s">
        <v>281</v>
      </c>
      <c r="W18" t="s">
        <v>282</v>
      </c>
      <c r="X18" t="s">
        <v>283</v>
      </c>
      <c r="Y18" t="s">
        <v>284</v>
      </c>
      <c r="AE18" t="s">
        <v>285</v>
      </c>
      <c r="AF18" t="s">
        <v>286</v>
      </c>
      <c r="AG18" t="s">
        <v>281</v>
      </c>
      <c r="AH18" t="s">
        <v>282</v>
      </c>
    </row>
    <row r="19" spans="1:34">
      <c r="A19" t="s">
        <v>287</v>
      </c>
      <c r="B19" t="s">
        <v>288</v>
      </c>
      <c r="C19" t="s">
        <v>50</v>
      </c>
      <c r="D19" t="s">
        <v>289</v>
      </c>
      <c r="E19" t="s">
        <v>52</v>
      </c>
      <c r="F19" t="s">
        <v>290</v>
      </c>
      <c r="G19" t="s">
        <v>291</v>
      </c>
      <c r="H19" t="s">
        <v>292</v>
      </c>
      <c r="J19" t="s">
        <v>293</v>
      </c>
      <c r="K19" t="s">
        <v>294</v>
      </c>
      <c r="L19" t="s">
        <v>3018</v>
      </c>
      <c r="N19" t="s">
        <v>58</v>
      </c>
      <c r="O19" t="s">
        <v>295</v>
      </c>
      <c r="P19" t="s">
        <v>296</v>
      </c>
      <c r="Q19" t="s">
        <v>283</v>
      </c>
      <c r="R19" t="s">
        <v>284</v>
      </c>
      <c r="S19" t="s">
        <v>108</v>
      </c>
      <c r="T19" t="s">
        <v>109</v>
      </c>
      <c r="V19" t="s">
        <v>295</v>
      </c>
      <c r="W19" t="s">
        <v>296</v>
      </c>
      <c r="X19" t="s">
        <v>110</v>
      </c>
      <c r="Y19" t="s">
        <v>111</v>
      </c>
    </row>
    <row r="20" spans="1:34">
      <c r="A20" t="s">
        <v>297</v>
      </c>
      <c r="B20" t="s">
        <v>298</v>
      </c>
      <c r="C20" t="s">
        <v>50</v>
      </c>
      <c r="D20" t="s">
        <v>299</v>
      </c>
      <c r="E20" t="s">
        <v>300</v>
      </c>
      <c r="F20" t="s">
        <v>301</v>
      </c>
      <c r="G20" t="s">
        <v>302</v>
      </c>
      <c r="M20" t="s">
        <v>3005</v>
      </c>
      <c r="O20" t="s">
        <v>303</v>
      </c>
      <c r="P20" t="s">
        <v>304</v>
      </c>
    </row>
    <row r="21" spans="1:34">
      <c r="A21" t="s">
        <v>305</v>
      </c>
      <c r="B21" t="s">
        <v>306</v>
      </c>
      <c r="C21" t="s">
        <v>121</v>
      </c>
      <c r="D21" t="s">
        <v>307</v>
      </c>
      <c r="E21" t="s">
        <v>52</v>
      </c>
      <c r="F21" t="s">
        <v>308</v>
      </c>
      <c r="G21" t="s">
        <v>309</v>
      </c>
      <c r="H21" t="s">
        <v>310</v>
      </c>
      <c r="J21" t="s">
        <v>311</v>
      </c>
      <c r="K21" t="s">
        <v>157</v>
      </c>
      <c r="L21" t="s">
        <v>157</v>
      </c>
      <c r="O21" t="s">
        <v>312</v>
      </c>
      <c r="P21" t="s">
        <v>313</v>
      </c>
      <c r="Q21" t="s">
        <v>314</v>
      </c>
      <c r="R21" t="s">
        <v>315</v>
      </c>
      <c r="S21" t="s">
        <v>160</v>
      </c>
      <c r="T21" t="s">
        <v>161</v>
      </c>
      <c r="V21" t="s">
        <v>312</v>
      </c>
      <c r="W21" t="s">
        <v>313</v>
      </c>
    </row>
    <row r="22" spans="1:34">
      <c r="A22" t="s">
        <v>316</v>
      </c>
      <c r="B22" t="s">
        <v>317</v>
      </c>
      <c r="C22" t="s">
        <v>50</v>
      </c>
      <c r="D22" t="s">
        <v>318</v>
      </c>
      <c r="E22" t="s">
        <v>52</v>
      </c>
      <c r="F22" t="s">
        <v>319</v>
      </c>
      <c r="G22" t="s">
        <v>320</v>
      </c>
      <c r="H22" t="s">
        <v>321</v>
      </c>
      <c r="J22" t="s">
        <v>322</v>
      </c>
      <c r="K22" t="s">
        <v>57</v>
      </c>
      <c r="L22" t="s">
        <v>57</v>
      </c>
      <c r="N22" t="s">
        <v>58</v>
      </c>
      <c r="O22" t="s">
        <v>303</v>
      </c>
      <c r="P22" t="s">
        <v>304</v>
      </c>
      <c r="Q22" t="s">
        <v>323</v>
      </c>
      <c r="R22" t="s">
        <v>324</v>
      </c>
      <c r="S22" t="s">
        <v>325</v>
      </c>
      <c r="T22" t="s">
        <v>326</v>
      </c>
    </row>
    <row r="23" spans="1:34">
      <c r="A23" t="s">
        <v>327</v>
      </c>
      <c r="B23" t="s">
        <v>328</v>
      </c>
      <c r="C23" t="s">
        <v>50</v>
      </c>
      <c r="D23" t="s">
        <v>329</v>
      </c>
      <c r="E23" t="s">
        <v>52</v>
      </c>
      <c r="F23" t="s">
        <v>330</v>
      </c>
      <c r="G23" t="s">
        <v>274</v>
      </c>
      <c r="H23" t="s">
        <v>331</v>
      </c>
      <c r="J23" t="s">
        <v>332</v>
      </c>
      <c r="K23" t="s">
        <v>57</v>
      </c>
      <c r="L23" t="s">
        <v>57</v>
      </c>
      <c r="N23" t="s">
        <v>58</v>
      </c>
      <c r="O23" t="s">
        <v>142</v>
      </c>
      <c r="P23" t="s">
        <v>143</v>
      </c>
      <c r="Q23" t="s">
        <v>148</v>
      </c>
      <c r="R23" t="s">
        <v>149</v>
      </c>
      <c r="S23" t="s">
        <v>333</v>
      </c>
      <c r="T23" t="s">
        <v>334</v>
      </c>
      <c r="V23" t="s">
        <v>148</v>
      </c>
      <c r="W23" t="s">
        <v>149</v>
      </c>
      <c r="X23" t="s">
        <v>335</v>
      </c>
      <c r="Y23" t="s">
        <v>336</v>
      </c>
      <c r="AE23" t="s">
        <v>281</v>
      </c>
      <c r="AF23" t="s">
        <v>282</v>
      </c>
    </row>
    <row r="24" spans="1:34">
      <c r="A24" t="s">
        <v>337</v>
      </c>
      <c r="B24" t="s">
        <v>338</v>
      </c>
      <c r="C24" t="s">
        <v>50</v>
      </c>
      <c r="D24" t="s">
        <v>339</v>
      </c>
      <c r="E24" t="s">
        <v>52</v>
      </c>
      <c r="F24" t="s">
        <v>340</v>
      </c>
      <c r="G24" t="s">
        <v>341</v>
      </c>
      <c r="H24" t="s">
        <v>342</v>
      </c>
      <c r="J24" t="s">
        <v>343</v>
      </c>
      <c r="K24" t="s">
        <v>57</v>
      </c>
      <c r="L24" t="s">
        <v>57</v>
      </c>
      <c r="N24" t="s">
        <v>58</v>
      </c>
      <c r="O24" t="s">
        <v>222</v>
      </c>
      <c r="P24" t="s">
        <v>223</v>
      </c>
      <c r="Q24" t="s">
        <v>220</v>
      </c>
      <c r="R24" t="s">
        <v>221</v>
      </c>
      <c r="S24" t="s">
        <v>160</v>
      </c>
      <c r="T24" t="s">
        <v>161</v>
      </c>
      <c r="V24" t="s">
        <v>344</v>
      </c>
      <c r="W24" t="s">
        <v>345</v>
      </c>
      <c r="X24" t="s">
        <v>346</v>
      </c>
      <c r="Y24" t="s">
        <v>347</v>
      </c>
    </row>
    <row r="25" spans="1:34">
      <c r="A25" t="s">
        <v>348</v>
      </c>
      <c r="B25" t="s">
        <v>349</v>
      </c>
      <c r="C25" t="s">
        <v>50</v>
      </c>
      <c r="D25" t="s">
        <v>350</v>
      </c>
      <c r="E25" t="s">
        <v>52</v>
      </c>
      <c r="F25" t="s">
        <v>351</v>
      </c>
      <c r="G25" t="s">
        <v>352</v>
      </c>
      <c r="H25" t="s">
        <v>353</v>
      </c>
      <c r="J25" t="s">
        <v>354</v>
      </c>
      <c r="K25" t="s">
        <v>57</v>
      </c>
      <c r="L25" t="s">
        <v>57</v>
      </c>
      <c r="N25" t="s">
        <v>58</v>
      </c>
      <c r="O25" t="s">
        <v>355</v>
      </c>
      <c r="P25" t="s">
        <v>356</v>
      </c>
      <c r="Q25" t="s">
        <v>357</v>
      </c>
      <c r="R25" t="s">
        <v>358</v>
      </c>
      <c r="S25" t="s">
        <v>148</v>
      </c>
      <c r="T25" t="s">
        <v>149</v>
      </c>
      <c r="V25" t="s">
        <v>357</v>
      </c>
      <c r="W25" t="s">
        <v>358</v>
      </c>
      <c r="X25" t="s">
        <v>333</v>
      </c>
      <c r="Y25" t="s">
        <v>334</v>
      </c>
    </row>
    <row r="26" spans="1:34">
      <c r="A26" t="s">
        <v>359</v>
      </c>
      <c r="B26" t="s">
        <v>360</v>
      </c>
      <c r="C26" t="s">
        <v>121</v>
      </c>
      <c r="D26" t="s">
        <v>361</v>
      </c>
      <c r="E26" t="s">
        <v>52</v>
      </c>
      <c r="F26" t="s">
        <v>362</v>
      </c>
      <c r="G26" t="s">
        <v>363</v>
      </c>
      <c r="I26" t="s">
        <v>364</v>
      </c>
      <c r="O26" t="s">
        <v>365</v>
      </c>
      <c r="P26" t="s">
        <v>366</v>
      </c>
      <c r="Q26" t="s">
        <v>367</v>
      </c>
      <c r="R26" t="s">
        <v>368</v>
      </c>
      <c r="S26" t="s">
        <v>369</v>
      </c>
      <c r="T26" t="s">
        <v>370</v>
      </c>
      <c r="AC26" t="s">
        <v>371</v>
      </c>
      <c r="AD26" t="s">
        <v>372</v>
      </c>
    </row>
    <row r="27" spans="1:34">
      <c r="A27" t="s">
        <v>373</v>
      </c>
      <c r="B27" t="s">
        <v>374</v>
      </c>
      <c r="C27" t="s">
        <v>121</v>
      </c>
      <c r="D27" t="s">
        <v>375</v>
      </c>
      <c r="E27" t="s">
        <v>376</v>
      </c>
      <c r="F27" t="s">
        <v>377</v>
      </c>
      <c r="G27" t="s">
        <v>378</v>
      </c>
      <c r="H27" s="1"/>
      <c r="M27" t="s">
        <v>3006</v>
      </c>
      <c r="O27" t="s">
        <v>379</v>
      </c>
      <c r="P27" t="s">
        <v>380</v>
      </c>
      <c r="Z27" t="s">
        <v>374</v>
      </c>
      <c r="AA27" t="s">
        <v>381</v>
      </c>
      <c r="AB27" t="s">
        <v>382</v>
      </c>
    </row>
    <row r="28" spans="1:34">
      <c r="A28" t="s">
        <v>383</v>
      </c>
      <c r="B28" t="s">
        <v>384</v>
      </c>
      <c r="C28" t="s">
        <v>50</v>
      </c>
      <c r="D28" t="s">
        <v>385</v>
      </c>
      <c r="E28" t="s">
        <v>52</v>
      </c>
      <c r="F28" t="s">
        <v>386</v>
      </c>
      <c r="G28" t="s">
        <v>387</v>
      </c>
      <c r="H28" t="s">
        <v>388</v>
      </c>
      <c r="J28" t="s">
        <v>389</v>
      </c>
      <c r="K28" t="s">
        <v>57</v>
      </c>
      <c r="L28" t="s">
        <v>57</v>
      </c>
      <c r="O28" t="s">
        <v>204</v>
      </c>
      <c r="P28" t="s">
        <v>205</v>
      </c>
      <c r="Q28" t="s">
        <v>206</v>
      </c>
      <c r="R28" t="s">
        <v>207</v>
      </c>
      <c r="S28" t="s">
        <v>369</v>
      </c>
      <c r="T28" t="s">
        <v>370</v>
      </c>
      <c r="V28" t="s">
        <v>390</v>
      </c>
      <c r="W28" t="s">
        <v>391</v>
      </c>
      <c r="Z28" t="s">
        <v>93</v>
      </c>
      <c r="AA28" t="s">
        <v>392</v>
      </c>
      <c r="AB28" t="s">
        <v>393</v>
      </c>
    </row>
    <row r="29" spans="1:34">
      <c r="A29" t="s">
        <v>394</v>
      </c>
      <c r="B29" t="s">
        <v>395</v>
      </c>
      <c r="C29" t="s">
        <v>50</v>
      </c>
      <c r="D29" t="s">
        <v>396</v>
      </c>
      <c r="E29" t="s">
        <v>52</v>
      </c>
      <c r="F29" t="s">
        <v>397</v>
      </c>
      <c r="G29" t="s">
        <v>398</v>
      </c>
      <c r="H29" t="s">
        <v>399</v>
      </c>
      <c r="J29" t="s">
        <v>400</v>
      </c>
      <c r="K29" t="s">
        <v>57</v>
      </c>
      <c r="L29" t="s">
        <v>57</v>
      </c>
      <c r="N29" t="s">
        <v>58</v>
      </c>
      <c r="O29" t="s">
        <v>204</v>
      </c>
      <c r="P29" t="s">
        <v>205</v>
      </c>
      <c r="Q29" t="s">
        <v>115</v>
      </c>
      <c r="R29" t="s">
        <v>116</v>
      </c>
      <c r="S29" t="s">
        <v>401</v>
      </c>
      <c r="T29" t="s">
        <v>402</v>
      </c>
      <c r="V29" t="s">
        <v>204</v>
      </c>
      <c r="W29" t="s">
        <v>205</v>
      </c>
      <c r="X29" t="s">
        <v>88</v>
      </c>
      <c r="Y29" t="s">
        <v>403</v>
      </c>
      <c r="AE29" t="s">
        <v>281</v>
      </c>
      <c r="AF29" t="s">
        <v>282</v>
      </c>
    </row>
    <row r="30" spans="1:34">
      <c r="A30" t="s">
        <v>404</v>
      </c>
      <c r="B30" t="s">
        <v>405</v>
      </c>
      <c r="C30" t="s">
        <v>50</v>
      </c>
      <c r="D30" t="s">
        <v>406</v>
      </c>
      <c r="E30" t="s">
        <v>52</v>
      </c>
      <c r="F30" t="s">
        <v>407</v>
      </c>
      <c r="G30" t="s">
        <v>408</v>
      </c>
      <c r="H30" t="s">
        <v>3007</v>
      </c>
      <c r="J30" t="s">
        <v>3008</v>
      </c>
      <c r="K30" t="s">
        <v>57</v>
      </c>
      <c r="L30" t="s">
        <v>57</v>
      </c>
      <c r="O30" t="s">
        <v>325</v>
      </c>
      <c r="P30" t="s">
        <v>326</v>
      </c>
      <c r="Q30" t="s">
        <v>409</v>
      </c>
      <c r="R30" t="s">
        <v>410</v>
      </c>
      <c r="S30" t="s">
        <v>411</v>
      </c>
      <c r="T30" t="s">
        <v>412</v>
      </c>
      <c r="X30" t="s">
        <v>413</v>
      </c>
      <c r="Y30" t="s">
        <v>414</v>
      </c>
      <c r="Z30" t="s">
        <v>415</v>
      </c>
      <c r="AA30" t="s">
        <v>416</v>
      </c>
      <c r="AB30" t="s">
        <v>417</v>
      </c>
      <c r="AC30" t="s">
        <v>418</v>
      </c>
    </row>
    <row r="31" spans="1:34">
      <c r="A31" t="s">
        <v>419</v>
      </c>
      <c r="B31" t="s">
        <v>420</v>
      </c>
      <c r="C31" t="s">
        <v>50</v>
      </c>
      <c r="D31" t="s">
        <v>421</v>
      </c>
      <c r="E31" t="s">
        <v>52</v>
      </c>
      <c r="F31" t="s">
        <v>422</v>
      </c>
      <c r="G31" t="s">
        <v>423</v>
      </c>
      <c r="I31" t="s">
        <v>424</v>
      </c>
      <c r="N31" t="s">
        <v>58</v>
      </c>
      <c r="O31" t="s">
        <v>425</v>
      </c>
      <c r="P31" t="s">
        <v>426</v>
      </c>
    </row>
    <row r="32" spans="1:34">
      <c r="A32" t="s">
        <v>427</v>
      </c>
      <c r="B32" t="s">
        <v>428</v>
      </c>
      <c r="C32" t="s">
        <v>50</v>
      </c>
      <c r="D32" t="s">
        <v>429</v>
      </c>
      <c r="E32" t="s">
        <v>52</v>
      </c>
      <c r="F32" t="s">
        <v>430</v>
      </c>
      <c r="G32" t="s">
        <v>137</v>
      </c>
      <c r="H32" t="s">
        <v>431</v>
      </c>
      <c r="J32" t="s">
        <v>432</v>
      </c>
      <c r="K32" t="s">
        <v>433</v>
      </c>
      <c r="L32" t="s">
        <v>3019</v>
      </c>
      <c r="N32" t="s">
        <v>58</v>
      </c>
      <c r="O32" t="s">
        <v>434</v>
      </c>
      <c r="P32" t="s">
        <v>435</v>
      </c>
      <c r="Q32" t="s">
        <v>436</v>
      </c>
      <c r="R32" t="s">
        <v>437</v>
      </c>
      <c r="S32" t="s">
        <v>218</v>
      </c>
      <c r="T32" t="s">
        <v>219</v>
      </c>
      <c r="X32" t="s">
        <v>279</v>
      </c>
      <c r="Y32" t="s">
        <v>280</v>
      </c>
      <c r="AE32" t="s">
        <v>438</v>
      </c>
      <c r="AF32" t="s">
        <v>439</v>
      </c>
    </row>
    <row r="33" spans="1:42">
      <c r="A33" t="s">
        <v>440</v>
      </c>
      <c r="B33" t="s">
        <v>441</v>
      </c>
      <c r="C33" t="s">
        <v>50</v>
      </c>
      <c r="D33" t="s">
        <v>442</v>
      </c>
      <c r="E33" t="s">
        <v>52</v>
      </c>
      <c r="F33" t="s">
        <v>443</v>
      </c>
      <c r="G33" t="s">
        <v>444</v>
      </c>
      <c r="H33" t="s">
        <v>445</v>
      </c>
      <c r="J33" t="s">
        <v>446</v>
      </c>
      <c r="K33" t="s">
        <v>157</v>
      </c>
      <c r="L33" t="s">
        <v>3020</v>
      </c>
      <c r="N33" t="s">
        <v>58</v>
      </c>
      <c r="O33" t="s">
        <v>447</v>
      </c>
      <c r="P33" t="s">
        <v>448</v>
      </c>
      <c r="Q33" t="s">
        <v>171</v>
      </c>
      <c r="R33" t="s">
        <v>172</v>
      </c>
      <c r="S33" t="s">
        <v>449</v>
      </c>
      <c r="T33" t="s">
        <v>450</v>
      </c>
    </row>
    <row r="34" spans="1:42">
      <c r="A34" t="s">
        <v>451</v>
      </c>
      <c r="B34" t="s">
        <v>452</v>
      </c>
      <c r="C34" t="s">
        <v>102</v>
      </c>
      <c r="D34" t="s">
        <v>453</v>
      </c>
      <c r="E34" t="s">
        <v>52</v>
      </c>
      <c r="F34" t="s">
        <v>454</v>
      </c>
      <c r="H34" t="s">
        <v>455</v>
      </c>
      <c r="J34" t="s">
        <v>456</v>
      </c>
      <c r="K34" t="s">
        <v>157</v>
      </c>
      <c r="L34" t="s">
        <v>3019</v>
      </c>
      <c r="O34" t="s">
        <v>457</v>
      </c>
      <c r="P34" t="s">
        <v>458</v>
      </c>
      <c r="Q34" t="s">
        <v>204</v>
      </c>
      <c r="R34" t="s">
        <v>205</v>
      </c>
      <c r="S34" t="s">
        <v>110</v>
      </c>
      <c r="T34" t="s">
        <v>111</v>
      </c>
      <c r="U34" t="s">
        <v>254</v>
      </c>
      <c r="V34" t="s">
        <v>459</v>
      </c>
      <c r="W34" t="s">
        <v>460</v>
      </c>
      <c r="X34" t="s">
        <v>461</v>
      </c>
      <c r="Y34" t="s">
        <v>462</v>
      </c>
      <c r="AE34" t="s">
        <v>463</v>
      </c>
      <c r="AF34" t="s">
        <v>464</v>
      </c>
    </row>
    <row r="35" spans="1:42">
      <c r="A35" t="s">
        <v>465</v>
      </c>
      <c r="B35" t="s">
        <v>466</v>
      </c>
      <c r="C35" t="s">
        <v>121</v>
      </c>
      <c r="D35" t="s">
        <v>467</v>
      </c>
      <c r="E35" t="s">
        <v>52</v>
      </c>
      <c r="F35" t="s">
        <v>468</v>
      </c>
      <c r="G35" t="s">
        <v>469</v>
      </c>
      <c r="H35" t="s">
        <v>470</v>
      </c>
      <c r="J35" t="s">
        <v>471</v>
      </c>
      <c r="K35" t="s">
        <v>57</v>
      </c>
      <c r="L35" t="s">
        <v>57</v>
      </c>
      <c r="O35" t="s">
        <v>472</v>
      </c>
      <c r="P35" t="s">
        <v>473</v>
      </c>
      <c r="Q35" t="s">
        <v>434</v>
      </c>
      <c r="R35" t="s">
        <v>435</v>
      </c>
      <c r="S35" t="s">
        <v>474</v>
      </c>
      <c r="T35" t="s">
        <v>475</v>
      </c>
      <c r="V35" t="s">
        <v>434</v>
      </c>
      <c r="W35" t="s">
        <v>435</v>
      </c>
      <c r="AD35" t="s">
        <v>476</v>
      </c>
    </row>
    <row r="36" spans="1:42">
      <c r="A36" t="s">
        <v>477</v>
      </c>
      <c r="B36" t="s">
        <v>478</v>
      </c>
      <c r="C36" t="s">
        <v>121</v>
      </c>
      <c r="D36" t="s">
        <v>479</v>
      </c>
      <c r="E36" t="s">
        <v>52</v>
      </c>
      <c r="F36" t="s">
        <v>480</v>
      </c>
      <c r="G36" t="s">
        <v>481</v>
      </c>
      <c r="M36" t="s">
        <v>3005</v>
      </c>
      <c r="O36" t="s">
        <v>482</v>
      </c>
      <c r="P36" t="s">
        <v>483</v>
      </c>
      <c r="Q36" t="s">
        <v>484</v>
      </c>
      <c r="R36" t="s">
        <v>485</v>
      </c>
    </row>
    <row r="37" spans="1:42">
      <c r="A37" t="s">
        <v>486</v>
      </c>
      <c r="B37" t="s">
        <v>487</v>
      </c>
      <c r="C37" t="s">
        <v>50</v>
      </c>
      <c r="D37" t="s">
        <v>488</v>
      </c>
      <c r="E37" t="s">
        <v>52</v>
      </c>
      <c r="F37" t="s">
        <v>489</v>
      </c>
      <c r="G37" t="s">
        <v>490</v>
      </c>
      <c r="H37" t="s">
        <v>491</v>
      </c>
      <c r="J37" t="s">
        <v>492</v>
      </c>
      <c r="K37" t="s">
        <v>493</v>
      </c>
      <c r="L37" t="s">
        <v>1842</v>
      </c>
      <c r="N37" t="s">
        <v>58</v>
      </c>
      <c r="O37" t="s">
        <v>494</v>
      </c>
      <c r="P37" t="s">
        <v>495</v>
      </c>
      <c r="Q37" t="s">
        <v>496</v>
      </c>
      <c r="R37" t="s">
        <v>497</v>
      </c>
      <c r="S37" t="s">
        <v>498</v>
      </c>
      <c r="T37" t="s">
        <v>499</v>
      </c>
      <c r="V37" t="s">
        <v>500</v>
      </c>
      <c r="W37" t="s">
        <v>501</v>
      </c>
      <c r="X37" t="s">
        <v>502</v>
      </c>
      <c r="Y37" t="s">
        <v>503</v>
      </c>
      <c r="AE37" t="s">
        <v>204</v>
      </c>
      <c r="AF37" t="s">
        <v>205</v>
      </c>
      <c r="AG37" t="s">
        <v>206</v>
      </c>
      <c r="AH37" t="s">
        <v>207</v>
      </c>
      <c r="AI37" t="s">
        <v>500</v>
      </c>
      <c r="AJ37" t="s">
        <v>501</v>
      </c>
      <c r="AK37" t="s">
        <v>504</v>
      </c>
      <c r="AL37" t="s">
        <v>505</v>
      </c>
      <c r="AM37" t="s">
        <v>506</v>
      </c>
      <c r="AN37" t="s">
        <v>507</v>
      </c>
      <c r="AO37" t="s">
        <v>115</v>
      </c>
      <c r="AP37" t="s">
        <v>116</v>
      </c>
    </row>
    <row r="38" spans="1:42">
      <c r="A38" t="s">
        <v>508</v>
      </c>
      <c r="B38" t="s">
        <v>509</v>
      </c>
      <c r="C38" t="s">
        <v>102</v>
      </c>
      <c r="D38" t="s">
        <v>509</v>
      </c>
      <c r="E38" t="s">
        <v>52</v>
      </c>
      <c r="F38" t="s">
        <v>510</v>
      </c>
      <c r="H38" t="s">
        <v>511</v>
      </c>
      <c r="J38" t="s">
        <v>512</v>
      </c>
      <c r="K38" t="s">
        <v>513</v>
      </c>
      <c r="L38" t="s">
        <v>513</v>
      </c>
      <c r="O38" t="s">
        <v>514</v>
      </c>
      <c r="P38" t="s">
        <v>515</v>
      </c>
      <c r="Q38" t="s">
        <v>204</v>
      </c>
      <c r="R38" t="s">
        <v>205</v>
      </c>
      <c r="S38" t="s">
        <v>110</v>
      </c>
      <c r="T38" t="s">
        <v>111</v>
      </c>
      <c r="U38" t="s">
        <v>114</v>
      </c>
      <c r="X38" t="s">
        <v>516</v>
      </c>
      <c r="Y38" t="s">
        <v>517</v>
      </c>
    </row>
    <row r="39" spans="1:42">
      <c r="A39" t="s">
        <v>518</v>
      </c>
      <c r="B39" t="s">
        <v>519</v>
      </c>
      <c r="C39" t="s">
        <v>50</v>
      </c>
      <c r="D39" t="s">
        <v>520</v>
      </c>
      <c r="E39" t="s">
        <v>52</v>
      </c>
      <c r="F39" t="s">
        <v>521</v>
      </c>
      <c r="G39" t="s">
        <v>522</v>
      </c>
      <c r="H39" t="s">
        <v>523</v>
      </c>
      <c r="J39" t="s">
        <v>524</v>
      </c>
      <c r="K39" t="s">
        <v>525</v>
      </c>
      <c r="L39" t="s">
        <v>525</v>
      </c>
      <c r="N39" t="s">
        <v>58</v>
      </c>
      <c r="O39" t="s">
        <v>115</v>
      </c>
      <c r="P39" t="s">
        <v>116</v>
      </c>
      <c r="Q39" t="s">
        <v>526</v>
      </c>
      <c r="R39" t="s">
        <v>527</v>
      </c>
      <c r="S39" t="s">
        <v>528</v>
      </c>
      <c r="T39" t="s">
        <v>529</v>
      </c>
    </row>
    <row r="40" spans="1:42">
      <c r="A40" t="s">
        <v>530</v>
      </c>
      <c r="B40" t="s">
        <v>531</v>
      </c>
      <c r="C40" t="s">
        <v>50</v>
      </c>
      <c r="D40" t="s">
        <v>532</v>
      </c>
      <c r="E40" t="s">
        <v>52</v>
      </c>
      <c r="F40" t="s">
        <v>533</v>
      </c>
      <c r="G40" t="s">
        <v>534</v>
      </c>
      <c r="H40" t="s">
        <v>535</v>
      </c>
      <c r="J40" t="s">
        <v>536</v>
      </c>
      <c r="K40" t="s">
        <v>57</v>
      </c>
      <c r="L40" t="s">
        <v>57</v>
      </c>
      <c r="N40" t="s">
        <v>58</v>
      </c>
      <c r="O40" t="s">
        <v>281</v>
      </c>
      <c r="P40" t="s">
        <v>282</v>
      </c>
      <c r="Q40" t="s">
        <v>279</v>
      </c>
      <c r="R40" t="s">
        <v>280</v>
      </c>
      <c r="S40" t="s">
        <v>537</v>
      </c>
      <c r="T40" t="s">
        <v>538</v>
      </c>
      <c r="V40" t="s">
        <v>539</v>
      </c>
      <c r="W40" t="s">
        <v>540</v>
      </c>
      <c r="AC40" t="s">
        <v>541</v>
      </c>
    </row>
    <row r="41" spans="1:42">
      <c r="A41" t="s">
        <v>542</v>
      </c>
      <c r="B41" t="s">
        <v>543</v>
      </c>
      <c r="C41" t="s">
        <v>50</v>
      </c>
      <c r="D41" t="s">
        <v>544</v>
      </c>
      <c r="E41" t="s">
        <v>52</v>
      </c>
      <c r="F41" t="s">
        <v>545</v>
      </c>
      <c r="G41" t="s">
        <v>546</v>
      </c>
      <c r="H41" t="s">
        <v>547</v>
      </c>
      <c r="J41" t="s">
        <v>548</v>
      </c>
      <c r="K41" t="s">
        <v>549</v>
      </c>
      <c r="L41" t="s">
        <v>549</v>
      </c>
      <c r="N41" t="s">
        <v>58</v>
      </c>
      <c r="O41" t="s">
        <v>333</v>
      </c>
      <c r="P41" t="s">
        <v>334</v>
      </c>
      <c r="Q41" t="s">
        <v>204</v>
      </c>
      <c r="R41" t="s">
        <v>205</v>
      </c>
      <c r="S41" t="s">
        <v>463</v>
      </c>
      <c r="T41" t="s">
        <v>464</v>
      </c>
      <c r="V41" t="s">
        <v>204</v>
      </c>
      <c r="W41" t="s">
        <v>205</v>
      </c>
    </row>
    <row r="42" spans="1:42">
      <c r="A42" t="s">
        <v>550</v>
      </c>
      <c r="B42" t="s">
        <v>550</v>
      </c>
      <c r="C42" t="s">
        <v>50</v>
      </c>
      <c r="D42" t="s">
        <v>551</v>
      </c>
      <c r="E42" t="s">
        <v>52</v>
      </c>
      <c r="F42" t="s">
        <v>552</v>
      </c>
      <c r="G42" t="s">
        <v>553</v>
      </c>
      <c r="H42" t="s">
        <v>554</v>
      </c>
      <c r="J42" t="s">
        <v>555</v>
      </c>
      <c r="K42" t="s">
        <v>57</v>
      </c>
      <c r="L42" t="s">
        <v>57</v>
      </c>
      <c r="N42" t="s">
        <v>58</v>
      </c>
      <c r="O42" t="s">
        <v>556</v>
      </c>
      <c r="P42" t="s">
        <v>557</v>
      </c>
      <c r="Q42" t="s">
        <v>558</v>
      </c>
      <c r="R42" t="s">
        <v>559</v>
      </c>
      <c r="S42" t="s">
        <v>526</v>
      </c>
      <c r="T42" t="s">
        <v>527</v>
      </c>
    </row>
    <row r="43" spans="1:42">
      <c r="A43" t="s">
        <v>560</v>
      </c>
      <c r="B43" t="s">
        <v>561</v>
      </c>
      <c r="C43" t="s">
        <v>121</v>
      </c>
      <c r="D43" t="s">
        <v>562</v>
      </c>
      <c r="E43" t="s">
        <v>52</v>
      </c>
      <c r="F43" t="s">
        <v>563</v>
      </c>
      <c r="G43" t="s">
        <v>564</v>
      </c>
      <c r="H43" t="s">
        <v>3009</v>
      </c>
      <c r="J43" t="s">
        <v>3010</v>
      </c>
      <c r="K43" t="s">
        <v>2139</v>
      </c>
      <c r="L43" t="s">
        <v>2139</v>
      </c>
      <c r="O43" t="s">
        <v>565</v>
      </c>
      <c r="P43" t="s">
        <v>566</v>
      </c>
      <c r="Q43" t="s">
        <v>148</v>
      </c>
      <c r="R43" t="s">
        <v>149</v>
      </c>
      <c r="S43" t="s">
        <v>567</v>
      </c>
      <c r="T43" t="s">
        <v>568</v>
      </c>
      <c r="V43" t="s">
        <v>148</v>
      </c>
      <c r="W43" t="s">
        <v>149</v>
      </c>
      <c r="X43" t="s">
        <v>569</v>
      </c>
      <c r="Y43" t="s">
        <v>570</v>
      </c>
      <c r="AD43" t="s">
        <v>571</v>
      </c>
    </row>
    <row r="44" spans="1:42">
      <c r="A44" t="s">
        <v>572</v>
      </c>
      <c r="B44" t="s">
        <v>573</v>
      </c>
      <c r="C44" t="s">
        <v>121</v>
      </c>
      <c r="D44" t="s">
        <v>574</v>
      </c>
      <c r="E44" t="s">
        <v>52</v>
      </c>
      <c r="F44" t="s">
        <v>575</v>
      </c>
      <c r="G44" t="s">
        <v>576</v>
      </c>
      <c r="H44" t="s">
        <v>577</v>
      </c>
      <c r="J44" t="s">
        <v>578</v>
      </c>
      <c r="K44" t="s">
        <v>513</v>
      </c>
      <c r="L44" t="s">
        <v>3021</v>
      </c>
      <c r="O44" t="s">
        <v>277</v>
      </c>
      <c r="P44" t="s">
        <v>278</v>
      </c>
      <c r="Q44" t="s">
        <v>579</v>
      </c>
      <c r="R44" t="s">
        <v>580</v>
      </c>
      <c r="S44" t="s">
        <v>355</v>
      </c>
      <c r="T44" t="s">
        <v>356</v>
      </c>
      <c r="V44" t="s">
        <v>581</v>
      </c>
      <c r="W44" t="s">
        <v>582</v>
      </c>
      <c r="X44" t="s">
        <v>583</v>
      </c>
      <c r="Y44" t="s">
        <v>584</v>
      </c>
      <c r="AD44" t="s">
        <v>372</v>
      </c>
      <c r="AE44" t="s">
        <v>585</v>
      </c>
      <c r="AF44" t="s">
        <v>586</v>
      </c>
    </row>
    <row r="45" spans="1:42">
      <c r="A45" t="s">
        <v>587</v>
      </c>
      <c r="B45" t="s">
        <v>588</v>
      </c>
      <c r="C45" t="s">
        <v>50</v>
      </c>
      <c r="D45" t="s">
        <v>589</v>
      </c>
      <c r="E45" t="s">
        <v>52</v>
      </c>
      <c r="F45" t="s">
        <v>590</v>
      </c>
      <c r="G45" t="s">
        <v>591</v>
      </c>
      <c r="H45" s="1"/>
      <c r="I45" t="s">
        <v>3011</v>
      </c>
      <c r="M45" t="s">
        <v>3012</v>
      </c>
      <c r="N45" t="s">
        <v>58</v>
      </c>
      <c r="O45" t="s">
        <v>593</v>
      </c>
      <c r="P45" t="s">
        <v>594</v>
      </c>
      <c r="Q45" t="s">
        <v>232</v>
      </c>
      <c r="R45" t="s">
        <v>233</v>
      </c>
      <c r="S45" t="s">
        <v>146</v>
      </c>
      <c r="T45" t="s">
        <v>147</v>
      </c>
      <c r="X45" t="s">
        <v>595</v>
      </c>
      <c r="Y45" t="s">
        <v>596</v>
      </c>
      <c r="AC45" t="s">
        <v>597</v>
      </c>
    </row>
    <row r="46" spans="1:42">
      <c r="A46" t="s">
        <v>598</v>
      </c>
      <c r="B46" t="s">
        <v>599</v>
      </c>
      <c r="C46" t="s">
        <v>50</v>
      </c>
      <c r="D46" t="s">
        <v>600</v>
      </c>
      <c r="E46" t="s">
        <v>376</v>
      </c>
      <c r="F46" t="s">
        <v>601</v>
      </c>
      <c r="G46" t="s">
        <v>602</v>
      </c>
      <c r="H46" t="s">
        <v>603</v>
      </c>
      <c r="J46" t="s">
        <v>604</v>
      </c>
      <c r="K46" t="s">
        <v>57</v>
      </c>
      <c r="L46" t="s">
        <v>57</v>
      </c>
      <c r="N46" t="s">
        <v>58</v>
      </c>
      <c r="O46" t="s">
        <v>605</v>
      </c>
      <c r="P46" t="s">
        <v>606</v>
      </c>
      <c r="Q46" t="s">
        <v>607</v>
      </c>
      <c r="R46" t="s">
        <v>608</v>
      </c>
      <c r="S46" t="s">
        <v>115</v>
      </c>
      <c r="T46" t="s">
        <v>116</v>
      </c>
      <c r="X46" t="s">
        <v>558</v>
      </c>
      <c r="Y46" t="s">
        <v>559</v>
      </c>
    </row>
    <row r="47" spans="1:42">
      <c r="A47" t="s">
        <v>609</v>
      </c>
      <c r="B47" t="s">
        <v>610</v>
      </c>
      <c r="C47" t="s">
        <v>50</v>
      </c>
      <c r="D47" t="s">
        <v>611</v>
      </c>
      <c r="E47" t="s">
        <v>52</v>
      </c>
      <c r="F47" t="s">
        <v>612</v>
      </c>
      <c r="G47" t="s">
        <v>613</v>
      </c>
      <c r="H47" t="s">
        <v>614</v>
      </c>
      <c r="J47" t="s">
        <v>615</v>
      </c>
      <c r="K47" t="s">
        <v>107</v>
      </c>
      <c r="L47" t="s">
        <v>107</v>
      </c>
      <c r="N47" t="s">
        <v>58</v>
      </c>
      <c r="O47" t="s">
        <v>502</v>
      </c>
      <c r="P47" t="s">
        <v>503</v>
      </c>
      <c r="Q47" t="s">
        <v>616</v>
      </c>
      <c r="R47" t="s">
        <v>617</v>
      </c>
      <c r="S47" t="s">
        <v>581</v>
      </c>
      <c r="T47" t="s">
        <v>582</v>
      </c>
    </row>
    <row r="48" spans="1:42">
      <c r="A48" t="s">
        <v>618</v>
      </c>
      <c r="B48" t="s">
        <v>618</v>
      </c>
      <c r="C48" t="s">
        <v>50</v>
      </c>
      <c r="D48" t="s">
        <v>619</v>
      </c>
      <c r="E48" t="s">
        <v>52</v>
      </c>
      <c r="F48" t="s">
        <v>620</v>
      </c>
      <c r="G48" t="s">
        <v>621</v>
      </c>
      <c r="H48" t="s">
        <v>622</v>
      </c>
      <c r="J48" t="s">
        <v>592</v>
      </c>
      <c r="L48" t="s">
        <v>1842</v>
      </c>
      <c r="N48" t="s">
        <v>58</v>
      </c>
      <c r="O48" t="s">
        <v>623</v>
      </c>
      <c r="P48" t="s">
        <v>624</v>
      </c>
      <c r="Q48" t="s">
        <v>232</v>
      </c>
      <c r="R48" t="s">
        <v>233</v>
      </c>
      <c r="S48" t="s">
        <v>593</v>
      </c>
      <c r="T48" t="s">
        <v>594</v>
      </c>
    </row>
    <row r="49" spans="1:36">
      <c r="A49" t="s">
        <v>625</v>
      </c>
      <c r="B49" t="s">
        <v>626</v>
      </c>
      <c r="C49" t="s">
        <v>50</v>
      </c>
      <c r="D49" t="s">
        <v>627</v>
      </c>
      <c r="E49" t="s">
        <v>52</v>
      </c>
      <c r="F49" t="s">
        <v>628</v>
      </c>
      <c r="G49" t="s">
        <v>629</v>
      </c>
      <c r="H49" t="s">
        <v>630</v>
      </c>
      <c r="J49" t="s">
        <v>631</v>
      </c>
      <c r="K49" t="s">
        <v>57</v>
      </c>
      <c r="L49" t="s">
        <v>2139</v>
      </c>
      <c r="N49" t="s">
        <v>58</v>
      </c>
      <c r="O49" t="s">
        <v>72</v>
      </c>
      <c r="P49" t="s">
        <v>73</v>
      </c>
      <c r="Q49" t="s">
        <v>556</v>
      </c>
      <c r="R49" t="s">
        <v>557</v>
      </c>
      <c r="S49" t="s">
        <v>74</v>
      </c>
      <c r="T49" t="s">
        <v>75</v>
      </c>
      <c r="X49" t="s">
        <v>593</v>
      </c>
      <c r="Y49" t="s">
        <v>594</v>
      </c>
    </row>
    <row r="50" spans="1:36">
      <c r="A50" t="s">
        <v>632</v>
      </c>
      <c r="B50" t="s">
        <v>633</v>
      </c>
      <c r="C50" t="s">
        <v>50</v>
      </c>
      <c r="D50" t="s">
        <v>634</v>
      </c>
      <c r="E50" t="s">
        <v>52</v>
      </c>
      <c r="F50" t="s">
        <v>635</v>
      </c>
      <c r="G50" t="s">
        <v>636</v>
      </c>
      <c r="H50" t="s">
        <v>637</v>
      </c>
      <c r="J50" t="s">
        <v>638</v>
      </c>
      <c r="K50" t="s">
        <v>57</v>
      </c>
      <c r="L50" t="s">
        <v>57</v>
      </c>
      <c r="N50" t="s">
        <v>58</v>
      </c>
      <c r="O50" t="s">
        <v>146</v>
      </c>
      <c r="P50" t="s">
        <v>147</v>
      </c>
      <c r="Q50" t="s">
        <v>639</v>
      </c>
      <c r="R50" t="s">
        <v>640</v>
      </c>
      <c r="V50" t="s">
        <v>88</v>
      </c>
      <c r="W50" t="s">
        <v>89</v>
      </c>
    </row>
    <row r="51" spans="1:36">
      <c r="A51" t="s">
        <v>641</v>
      </c>
      <c r="B51" t="s">
        <v>642</v>
      </c>
      <c r="C51" t="s">
        <v>50</v>
      </c>
      <c r="D51" t="s">
        <v>643</v>
      </c>
      <c r="E51" t="s">
        <v>52</v>
      </c>
      <c r="F51" t="s">
        <v>644</v>
      </c>
      <c r="G51" t="s">
        <v>645</v>
      </c>
      <c r="H51" t="s">
        <v>646</v>
      </c>
      <c r="J51" t="s">
        <v>647</v>
      </c>
      <c r="K51" t="s">
        <v>57</v>
      </c>
      <c r="L51" t="s">
        <v>57</v>
      </c>
      <c r="N51" t="s">
        <v>58</v>
      </c>
      <c r="O51" t="s">
        <v>648</v>
      </c>
      <c r="P51" t="s">
        <v>649</v>
      </c>
      <c r="Q51" t="s">
        <v>650</v>
      </c>
      <c r="R51" t="s">
        <v>651</v>
      </c>
      <c r="S51" t="s">
        <v>652</v>
      </c>
      <c r="T51" t="s">
        <v>653</v>
      </c>
      <c r="X51" t="s">
        <v>654</v>
      </c>
      <c r="Y51" t="s">
        <v>655</v>
      </c>
    </row>
    <row r="52" spans="1:36">
      <c r="A52" t="s">
        <v>656</v>
      </c>
      <c r="B52" t="s">
        <v>657</v>
      </c>
      <c r="C52" t="s">
        <v>50</v>
      </c>
      <c r="D52" t="s">
        <v>658</v>
      </c>
      <c r="E52" t="s">
        <v>52</v>
      </c>
      <c r="F52" t="s">
        <v>659</v>
      </c>
      <c r="G52" t="s">
        <v>444</v>
      </c>
      <c r="H52" t="s">
        <v>660</v>
      </c>
      <c r="J52" t="s">
        <v>661</v>
      </c>
      <c r="K52" t="s">
        <v>57</v>
      </c>
      <c r="L52" t="s">
        <v>57</v>
      </c>
      <c r="N52" t="s">
        <v>58</v>
      </c>
      <c r="O52" t="s">
        <v>115</v>
      </c>
      <c r="P52" t="s">
        <v>116</v>
      </c>
      <c r="Q52" t="s">
        <v>662</v>
      </c>
      <c r="R52" t="s">
        <v>663</v>
      </c>
      <c r="S52" t="s">
        <v>496</v>
      </c>
      <c r="T52" t="s">
        <v>497</v>
      </c>
      <c r="V52" t="s">
        <v>115</v>
      </c>
      <c r="W52" t="s">
        <v>116</v>
      </c>
      <c r="X52" t="s">
        <v>206</v>
      </c>
      <c r="Y52" t="s">
        <v>207</v>
      </c>
      <c r="AE52" t="s">
        <v>664</v>
      </c>
      <c r="AF52" t="s">
        <v>665</v>
      </c>
      <c r="AG52" t="s">
        <v>494</v>
      </c>
      <c r="AH52" t="s">
        <v>495</v>
      </c>
      <c r="AI52" t="s">
        <v>367</v>
      </c>
      <c r="AJ52" t="s">
        <v>368</v>
      </c>
    </row>
    <row r="53" spans="1:36">
      <c r="A53" t="s">
        <v>666</v>
      </c>
      <c r="B53" t="s">
        <v>667</v>
      </c>
      <c r="C53" t="s">
        <v>50</v>
      </c>
      <c r="D53" t="s">
        <v>668</v>
      </c>
      <c r="E53" t="s">
        <v>52</v>
      </c>
      <c r="F53" t="s">
        <v>669</v>
      </c>
      <c r="G53" t="s">
        <v>670</v>
      </c>
      <c r="H53" t="s">
        <v>671</v>
      </c>
      <c r="J53" t="s">
        <v>672</v>
      </c>
      <c r="K53" t="s">
        <v>57</v>
      </c>
      <c r="L53" t="s">
        <v>57</v>
      </c>
      <c r="O53" t="s">
        <v>314</v>
      </c>
      <c r="P53" t="s">
        <v>673</v>
      </c>
      <c r="Q53" t="s">
        <v>674</v>
      </c>
      <c r="R53" t="s">
        <v>675</v>
      </c>
      <c r="V53" t="s">
        <v>676</v>
      </c>
      <c r="W53" t="s">
        <v>677</v>
      </c>
      <c r="Z53" t="s">
        <v>678</v>
      </c>
      <c r="AA53" t="s">
        <v>679</v>
      </c>
    </row>
    <row r="54" spans="1:36">
      <c r="A54" t="s">
        <v>680</v>
      </c>
      <c r="B54" t="s">
        <v>681</v>
      </c>
      <c r="C54" t="s">
        <v>121</v>
      </c>
      <c r="D54" t="s">
        <v>682</v>
      </c>
      <c r="E54" t="s">
        <v>52</v>
      </c>
      <c r="F54" t="s">
        <v>683</v>
      </c>
      <c r="G54" t="s">
        <v>684</v>
      </c>
      <c r="M54" t="s">
        <v>2996</v>
      </c>
      <c r="O54" t="s">
        <v>685</v>
      </c>
      <c r="P54" t="s">
        <v>686</v>
      </c>
      <c r="Q54" t="s">
        <v>687</v>
      </c>
      <c r="R54" t="s">
        <v>688</v>
      </c>
    </row>
    <row r="55" spans="1:36">
      <c r="A55" t="s">
        <v>689</v>
      </c>
      <c r="B55" t="s">
        <v>690</v>
      </c>
      <c r="C55" t="s">
        <v>121</v>
      </c>
      <c r="D55" t="s">
        <v>691</v>
      </c>
      <c r="E55" t="s">
        <v>52</v>
      </c>
      <c r="F55" t="s">
        <v>692</v>
      </c>
      <c r="G55" t="s">
        <v>693</v>
      </c>
      <c r="H55" t="s">
        <v>694</v>
      </c>
      <c r="J55" t="s">
        <v>695</v>
      </c>
      <c r="K55" t="s">
        <v>265</v>
      </c>
      <c r="L55" t="s">
        <v>265</v>
      </c>
      <c r="O55" t="s">
        <v>255</v>
      </c>
      <c r="P55" t="s">
        <v>256</v>
      </c>
      <c r="Q55" t="s">
        <v>696</v>
      </c>
      <c r="R55" t="s">
        <v>697</v>
      </c>
      <c r="S55" t="s">
        <v>459</v>
      </c>
      <c r="T55" t="s">
        <v>460</v>
      </c>
      <c r="V55" t="s">
        <v>696</v>
      </c>
      <c r="W55" t="s">
        <v>697</v>
      </c>
      <c r="AD55" t="s">
        <v>372</v>
      </c>
    </row>
    <row r="56" spans="1:36">
      <c r="A56" t="s">
        <v>698</v>
      </c>
      <c r="B56" t="s">
        <v>698</v>
      </c>
      <c r="C56" t="s">
        <v>50</v>
      </c>
      <c r="D56" t="s">
        <v>699</v>
      </c>
      <c r="E56" t="s">
        <v>52</v>
      </c>
      <c r="F56" t="s">
        <v>700</v>
      </c>
      <c r="G56" t="s">
        <v>701</v>
      </c>
      <c r="H56" t="s">
        <v>702</v>
      </c>
      <c r="J56" t="s">
        <v>703</v>
      </c>
      <c r="K56" t="s">
        <v>704</v>
      </c>
      <c r="L56" t="s">
        <v>704</v>
      </c>
      <c r="N56" t="s">
        <v>58</v>
      </c>
      <c r="O56" t="s">
        <v>705</v>
      </c>
      <c r="P56" t="s">
        <v>706</v>
      </c>
      <c r="Q56" t="s">
        <v>232</v>
      </c>
      <c r="R56" t="s">
        <v>233</v>
      </c>
      <c r="S56" t="s">
        <v>115</v>
      </c>
      <c r="T56" t="s">
        <v>116</v>
      </c>
    </row>
    <row r="57" spans="1:36">
      <c r="A57" t="s">
        <v>707</v>
      </c>
      <c r="B57" t="s">
        <v>708</v>
      </c>
      <c r="C57" t="s">
        <v>121</v>
      </c>
      <c r="D57" t="s">
        <v>709</v>
      </c>
      <c r="E57" t="s">
        <v>52</v>
      </c>
      <c r="F57" t="s">
        <v>710</v>
      </c>
      <c r="G57" t="s">
        <v>711</v>
      </c>
      <c r="H57" t="s">
        <v>712</v>
      </c>
      <c r="J57" t="s">
        <v>713</v>
      </c>
      <c r="K57" t="s">
        <v>157</v>
      </c>
      <c r="L57" t="s">
        <v>157</v>
      </c>
      <c r="O57" t="s">
        <v>714</v>
      </c>
      <c r="P57" t="s">
        <v>715</v>
      </c>
      <c r="Q57" t="s">
        <v>357</v>
      </c>
      <c r="R57" t="s">
        <v>358</v>
      </c>
      <c r="S57" t="s">
        <v>333</v>
      </c>
      <c r="T57" t="s">
        <v>334</v>
      </c>
      <c r="V57" t="s">
        <v>355</v>
      </c>
      <c r="W57" t="s">
        <v>356</v>
      </c>
      <c r="AC57" t="s">
        <v>716</v>
      </c>
      <c r="AD57" t="s">
        <v>372</v>
      </c>
    </row>
    <row r="58" spans="1:36">
      <c r="A58" t="s">
        <v>717</v>
      </c>
      <c r="B58" t="s">
        <v>718</v>
      </c>
      <c r="C58" t="s">
        <v>102</v>
      </c>
      <c r="D58" t="s">
        <v>719</v>
      </c>
      <c r="E58" t="s">
        <v>52</v>
      </c>
      <c r="F58" t="s">
        <v>720</v>
      </c>
      <c r="H58" t="s">
        <v>721</v>
      </c>
      <c r="J58" t="s">
        <v>722</v>
      </c>
      <c r="K58" t="s">
        <v>57</v>
      </c>
      <c r="L58" t="s">
        <v>57</v>
      </c>
      <c r="O58" t="s">
        <v>583</v>
      </c>
      <c r="P58" t="s">
        <v>584</v>
      </c>
      <c r="Q58" t="s">
        <v>409</v>
      </c>
      <c r="R58" t="s">
        <v>410</v>
      </c>
      <c r="S58" t="s">
        <v>117</v>
      </c>
      <c r="T58" t="s">
        <v>118</v>
      </c>
      <c r="U58" t="s">
        <v>114</v>
      </c>
      <c r="V58" t="s">
        <v>409</v>
      </c>
      <c r="W58" t="s">
        <v>410</v>
      </c>
    </row>
    <row r="59" spans="1:36">
      <c r="A59" t="s">
        <v>723</v>
      </c>
      <c r="B59" t="s">
        <v>724</v>
      </c>
      <c r="C59" t="s">
        <v>50</v>
      </c>
      <c r="D59" t="s">
        <v>725</v>
      </c>
      <c r="E59" t="s">
        <v>52</v>
      </c>
      <c r="F59" t="s">
        <v>726</v>
      </c>
      <c r="G59" t="s">
        <v>636</v>
      </c>
      <c r="H59" t="s">
        <v>727</v>
      </c>
      <c r="J59" t="s">
        <v>728</v>
      </c>
      <c r="K59" t="s">
        <v>57</v>
      </c>
      <c r="L59" t="s">
        <v>57</v>
      </c>
      <c r="N59" t="s">
        <v>58</v>
      </c>
      <c r="O59" t="s">
        <v>222</v>
      </c>
      <c r="P59" t="s">
        <v>223</v>
      </c>
      <c r="Q59" t="s">
        <v>434</v>
      </c>
      <c r="R59" t="s">
        <v>435</v>
      </c>
      <c r="S59" t="s">
        <v>436</v>
      </c>
      <c r="T59" t="s">
        <v>437</v>
      </c>
      <c r="V59" t="s">
        <v>434</v>
      </c>
      <c r="W59" t="s">
        <v>435</v>
      </c>
    </row>
    <row r="60" spans="1:36">
      <c r="A60" t="s">
        <v>729</v>
      </c>
      <c r="B60" t="s">
        <v>730</v>
      </c>
      <c r="C60" t="s">
        <v>50</v>
      </c>
      <c r="D60" t="s">
        <v>731</v>
      </c>
      <c r="E60" t="s">
        <v>52</v>
      </c>
      <c r="F60" t="s">
        <v>732</v>
      </c>
      <c r="G60" t="s">
        <v>444</v>
      </c>
      <c r="H60" t="s">
        <v>733</v>
      </c>
      <c r="J60" t="s">
        <v>734</v>
      </c>
      <c r="K60" t="s">
        <v>57</v>
      </c>
      <c r="L60" t="s">
        <v>1488</v>
      </c>
      <c r="N60" t="s">
        <v>58</v>
      </c>
      <c r="O60" t="s">
        <v>735</v>
      </c>
      <c r="P60" t="s">
        <v>736</v>
      </c>
      <c r="Q60" t="s">
        <v>737</v>
      </c>
      <c r="R60" t="s">
        <v>738</v>
      </c>
      <c r="S60" t="s">
        <v>148</v>
      </c>
      <c r="T60" t="s">
        <v>149</v>
      </c>
      <c r="V60" t="s">
        <v>735</v>
      </c>
      <c r="W60" t="s">
        <v>736</v>
      </c>
    </row>
    <row r="61" spans="1:36">
      <c r="A61" t="s">
        <v>739</v>
      </c>
      <c r="B61" t="s">
        <v>740</v>
      </c>
      <c r="C61" t="s">
        <v>50</v>
      </c>
      <c r="D61" t="s">
        <v>741</v>
      </c>
      <c r="E61" t="s">
        <v>52</v>
      </c>
      <c r="F61" t="s">
        <v>742</v>
      </c>
      <c r="G61" t="s">
        <v>743</v>
      </c>
      <c r="H61" t="s">
        <v>744</v>
      </c>
      <c r="J61" t="s">
        <v>745</v>
      </c>
      <c r="K61" t="s">
        <v>57</v>
      </c>
      <c r="L61" t="s">
        <v>57</v>
      </c>
      <c r="N61" t="s">
        <v>58</v>
      </c>
      <c r="O61" t="s">
        <v>746</v>
      </c>
      <c r="P61" t="s">
        <v>747</v>
      </c>
      <c r="Q61" t="s">
        <v>409</v>
      </c>
      <c r="R61" t="s">
        <v>410</v>
      </c>
      <c r="S61" t="s">
        <v>748</v>
      </c>
      <c r="T61" t="s">
        <v>749</v>
      </c>
      <c r="V61" t="s">
        <v>434</v>
      </c>
      <c r="W61" t="s">
        <v>435</v>
      </c>
      <c r="X61" t="s">
        <v>434</v>
      </c>
      <c r="Y61" t="s">
        <v>435</v>
      </c>
    </row>
    <row r="62" spans="1:36">
      <c r="A62" t="s">
        <v>750</v>
      </c>
      <c r="B62" t="s">
        <v>751</v>
      </c>
      <c r="C62" t="s">
        <v>50</v>
      </c>
      <c r="D62" t="s">
        <v>752</v>
      </c>
      <c r="E62" t="s">
        <v>52</v>
      </c>
      <c r="F62" t="s">
        <v>753</v>
      </c>
      <c r="G62" t="s">
        <v>754</v>
      </c>
      <c r="H62" t="s">
        <v>755</v>
      </c>
      <c r="J62" t="s">
        <v>756</v>
      </c>
      <c r="K62" t="s">
        <v>57</v>
      </c>
      <c r="L62" t="s">
        <v>57</v>
      </c>
      <c r="N62" t="s">
        <v>58</v>
      </c>
      <c r="O62" t="s">
        <v>115</v>
      </c>
      <c r="P62" t="s">
        <v>116</v>
      </c>
      <c r="Q62" t="s">
        <v>98</v>
      </c>
      <c r="R62" t="s">
        <v>99</v>
      </c>
    </row>
    <row r="63" spans="1:36">
      <c r="A63" t="s">
        <v>757</v>
      </c>
      <c r="B63" t="s">
        <v>758</v>
      </c>
      <c r="C63" t="s">
        <v>50</v>
      </c>
      <c r="D63" t="s">
        <v>759</v>
      </c>
      <c r="E63" t="s">
        <v>52</v>
      </c>
      <c r="F63" t="s">
        <v>760</v>
      </c>
      <c r="G63" t="s">
        <v>761</v>
      </c>
      <c r="H63" t="s">
        <v>762</v>
      </c>
      <c r="J63" t="s">
        <v>763</v>
      </c>
      <c r="K63" t="s">
        <v>549</v>
      </c>
      <c r="L63" t="s">
        <v>549</v>
      </c>
      <c r="N63" t="s">
        <v>58</v>
      </c>
      <c r="O63" t="s">
        <v>459</v>
      </c>
      <c r="P63" t="s">
        <v>460</v>
      </c>
      <c r="Q63" t="s">
        <v>764</v>
      </c>
      <c r="R63" t="s">
        <v>765</v>
      </c>
      <c r="S63" t="s">
        <v>108</v>
      </c>
      <c r="T63" t="s">
        <v>109</v>
      </c>
      <c r="V63" t="s">
        <v>314</v>
      </c>
      <c r="W63" t="s">
        <v>315</v>
      </c>
    </row>
    <row r="64" spans="1:36">
      <c r="A64" t="s">
        <v>766</v>
      </c>
      <c r="B64" t="s">
        <v>767</v>
      </c>
      <c r="C64" t="s">
        <v>50</v>
      </c>
      <c r="D64" t="s">
        <v>768</v>
      </c>
      <c r="E64" t="s">
        <v>52</v>
      </c>
      <c r="F64" t="s">
        <v>769</v>
      </c>
      <c r="G64" t="s">
        <v>770</v>
      </c>
      <c r="H64" t="s">
        <v>771</v>
      </c>
      <c r="J64" t="s">
        <v>772</v>
      </c>
      <c r="K64" t="s">
        <v>57</v>
      </c>
      <c r="L64" t="s">
        <v>57</v>
      </c>
      <c r="O64" t="s">
        <v>539</v>
      </c>
      <c r="P64" t="s">
        <v>540</v>
      </c>
      <c r="Q64" t="s">
        <v>581</v>
      </c>
      <c r="R64" t="s">
        <v>582</v>
      </c>
      <c r="S64" t="s">
        <v>281</v>
      </c>
      <c r="T64" t="s">
        <v>282</v>
      </c>
      <c r="V64" t="s">
        <v>160</v>
      </c>
      <c r="W64" t="s">
        <v>161</v>
      </c>
      <c r="X64" t="s">
        <v>160</v>
      </c>
      <c r="Y64" t="s">
        <v>161</v>
      </c>
    </row>
    <row r="65" spans="1:32">
      <c r="A65" t="s">
        <v>773</v>
      </c>
      <c r="B65" t="s">
        <v>774</v>
      </c>
      <c r="C65" t="s">
        <v>50</v>
      </c>
      <c r="D65" t="s">
        <v>775</v>
      </c>
      <c r="E65" t="s">
        <v>52</v>
      </c>
      <c r="F65" t="s">
        <v>776</v>
      </c>
      <c r="G65" t="s">
        <v>777</v>
      </c>
      <c r="H65" t="s">
        <v>778</v>
      </c>
      <c r="J65" t="s">
        <v>592</v>
      </c>
      <c r="L65" t="s">
        <v>1842</v>
      </c>
      <c r="N65" t="s">
        <v>58</v>
      </c>
      <c r="O65" t="s">
        <v>779</v>
      </c>
      <c r="P65" t="s">
        <v>780</v>
      </c>
      <c r="Q65" t="s">
        <v>781</v>
      </c>
      <c r="R65" t="s">
        <v>782</v>
      </c>
      <c r="S65" t="s">
        <v>783</v>
      </c>
      <c r="T65" t="s">
        <v>784</v>
      </c>
      <c r="V65" t="s">
        <v>204</v>
      </c>
      <c r="W65" t="s">
        <v>205</v>
      </c>
      <c r="X65" t="s">
        <v>785</v>
      </c>
      <c r="Y65" t="s">
        <v>786</v>
      </c>
      <c r="AE65" t="s">
        <v>459</v>
      </c>
      <c r="AF65" t="s">
        <v>460</v>
      </c>
    </row>
    <row r="66" spans="1:32">
      <c r="A66" t="s">
        <v>787</v>
      </c>
      <c r="B66" t="s">
        <v>788</v>
      </c>
      <c r="C66" t="s">
        <v>50</v>
      </c>
      <c r="D66" t="s">
        <v>789</v>
      </c>
      <c r="E66" t="s">
        <v>52</v>
      </c>
      <c r="F66" t="s">
        <v>790</v>
      </c>
      <c r="G66" t="s">
        <v>791</v>
      </c>
      <c r="H66" t="s">
        <v>792</v>
      </c>
      <c r="J66" t="s">
        <v>793</v>
      </c>
      <c r="K66" t="s">
        <v>525</v>
      </c>
      <c r="L66" t="s">
        <v>3022</v>
      </c>
      <c r="N66" t="s">
        <v>58</v>
      </c>
      <c r="O66" t="s">
        <v>794</v>
      </c>
      <c r="P66" t="s">
        <v>795</v>
      </c>
      <c r="Q66" t="s">
        <v>457</v>
      </c>
      <c r="R66" t="s">
        <v>458</v>
      </c>
      <c r="S66" t="s">
        <v>494</v>
      </c>
      <c r="T66" t="s">
        <v>495</v>
      </c>
      <c r="X66" t="s">
        <v>303</v>
      </c>
      <c r="Y66" t="s">
        <v>304</v>
      </c>
    </row>
    <row r="67" spans="1:32">
      <c r="A67" t="s">
        <v>796</v>
      </c>
      <c r="B67" t="s">
        <v>797</v>
      </c>
      <c r="C67" t="s">
        <v>50</v>
      </c>
      <c r="D67" t="s">
        <v>798</v>
      </c>
      <c r="E67" t="s">
        <v>52</v>
      </c>
      <c r="F67" t="s">
        <v>799</v>
      </c>
      <c r="G67" t="s">
        <v>800</v>
      </c>
      <c r="H67" t="s">
        <v>801</v>
      </c>
      <c r="J67" t="s">
        <v>802</v>
      </c>
      <c r="K67" t="s">
        <v>57</v>
      </c>
      <c r="L67" t="s">
        <v>57</v>
      </c>
      <c r="N67" t="s">
        <v>58</v>
      </c>
      <c r="O67" t="s">
        <v>369</v>
      </c>
      <c r="P67" t="s">
        <v>370</v>
      </c>
      <c r="Q67" t="s">
        <v>803</v>
      </c>
      <c r="R67" t="s">
        <v>804</v>
      </c>
      <c r="S67" t="s">
        <v>805</v>
      </c>
      <c r="T67" t="s">
        <v>806</v>
      </c>
      <c r="X67" t="s">
        <v>807</v>
      </c>
      <c r="Y67" t="s">
        <v>808</v>
      </c>
      <c r="AE67" t="s">
        <v>115</v>
      </c>
      <c r="AF67" t="s">
        <v>116</v>
      </c>
    </row>
    <row r="68" spans="1:32">
      <c r="A68" t="s">
        <v>809</v>
      </c>
      <c r="B68" t="s">
        <v>810</v>
      </c>
      <c r="C68" t="s">
        <v>121</v>
      </c>
      <c r="D68" t="s">
        <v>811</v>
      </c>
      <c r="E68" t="s">
        <v>52</v>
      </c>
      <c r="F68" t="s">
        <v>812</v>
      </c>
      <c r="G68" t="s">
        <v>813</v>
      </c>
      <c r="O68" t="s">
        <v>814</v>
      </c>
      <c r="P68" t="s">
        <v>815</v>
      </c>
      <c r="AD68" t="s">
        <v>816</v>
      </c>
    </row>
    <row r="69" spans="1:32">
      <c r="A69" t="s">
        <v>817</v>
      </c>
      <c r="B69" t="s">
        <v>818</v>
      </c>
      <c r="C69" t="s">
        <v>50</v>
      </c>
      <c r="D69" t="s">
        <v>819</v>
      </c>
      <c r="E69" t="s">
        <v>376</v>
      </c>
      <c r="F69" t="s">
        <v>820</v>
      </c>
      <c r="G69" t="s">
        <v>423</v>
      </c>
      <c r="H69" t="s">
        <v>821</v>
      </c>
      <c r="J69" t="s">
        <v>822</v>
      </c>
      <c r="K69" t="s">
        <v>57</v>
      </c>
      <c r="L69" t="s">
        <v>57</v>
      </c>
      <c r="O69" t="s">
        <v>823</v>
      </c>
      <c r="P69" t="s">
        <v>824</v>
      </c>
      <c r="Z69" t="s">
        <v>825</v>
      </c>
      <c r="AA69" t="s">
        <v>826</v>
      </c>
    </row>
    <row r="70" spans="1:32">
      <c r="A70" t="s">
        <v>827</v>
      </c>
      <c r="B70" t="s">
        <v>828</v>
      </c>
      <c r="C70" t="s">
        <v>50</v>
      </c>
      <c r="D70" t="s">
        <v>829</v>
      </c>
      <c r="E70" t="s">
        <v>52</v>
      </c>
      <c r="F70" t="s">
        <v>830</v>
      </c>
      <c r="G70" t="s">
        <v>831</v>
      </c>
      <c r="I70" t="s">
        <v>832</v>
      </c>
      <c r="N70" t="s">
        <v>58</v>
      </c>
      <c r="O70" t="s">
        <v>88</v>
      </c>
      <c r="P70" t="s">
        <v>403</v>
      </c>
      <c r="Q70" t="s">
        <v>325</v>
      </c>
      <c r="R70" t="s">
        <v>326</v>
      </c>
      <c r="S70" t="s">
        <v>595</v>
      </c>
      <c r="T70" t="s">
        <v>596</v>
      </c>
      <c r="V70" t="s">
        <v>88</v>
      </c>
      <c r="W70" t="s">
        <v>403</v>
      </c>
    </row>
    <row r="71" spans="1:32">
      <c r="A71" t="s">
        <v>833</v>
      </c>
      <c r="B71" t="s">
        <v>834</v>
      </c>
      <c r="C71" t="s">
        <v>50</v>
      </c>
      <c r="D71" t="s">
        <v>835</v>
      </c>
      <c r="E71" t="s">
        <v>52</v>
      </c>
      <c r="F71" t="s">
        <v>836</v>
      </c>
      <c r="G71" t="s">
        <v>837</v>
      </c>
      <c r="H71" t="s">
        <v>838</v>
      </c>
      <c r="J71" t="s">
        <v>839</v>
      </c>
      <c r="K71" t="s">
        <v>57</v>
      </c>
      <c r="L71" t="s">
        <v>57</v>
      </c>
      <c r="N71" t="s">
        <v>58</v>
      </c>
      <c r="O71" t="s">
        <v>556</v>
      </c>
      <c r="P71" t="s">
        <v>557</v>
      </c>
      <c r="Q71" t="s">
        <v>206</v>
      </c>
      <c r="R71" t="s">
        <v>207</v>
      </c>
      <c r="S71" t="s">
        <v>840</v>
      </c>
      <c r="T71" t="s">
        <v>841</v>
      </c>
      <c r="X71" t="s">
        <v>474</v>
      </c>
      <c r="Y71" t="s">
        <v>475</v>
      </c>
    </row>
    <row r="72" spans="1:32">
      <c r="A72" t="s">
        <v>842</v>
      </c>
      <c r="B72" t="s">
        <v>843</v>
      </c>
      <c r="C72" t="s">
        <v>50</v>
      </c>
      <c r="D72" t="s">
        <v>844</v>
      </c>
      <c r="E72" t="s">
        <v>52</v>
      </c>
      <c r="F72" t="s">
        <v>845</v>
      </c>
      <c r="G72" t="s">
        <v>846</v>
      </c>
      <c r="M72" t="s">
        <v>3024</v>
      </c>
      <c r="N72" t="s">
        <v>58</v>
      </c>
      <c r="O72" t="s">
        <v>847</v>
      </c>
      <c r="P72" t="s">
        <v>848</v>
      </c>
      <c r="Q72" t="s">
        <v>814</v>
      </c>
      <c r="R72" t="s">
        <v>815</v>
      </c>
    </row>
    <row r="73" spans="1:32">
      <c r="A73" t="s">
        <v>849</v>
      </c>
      <c r="B73" t="s">
        <v>850</v>
      </c>
      <c r="C73" t="s">
        <v>50</v>
      </c>
      <c r="D73" t="s">
        <v>851</v>
      </c>
      <c r="E73" t="s">
        <v>52</v>
      </c>
      <c r="F73" t="s">
        <v>852</v>
      </c>
      <c r="G73" t="s">
        <v>853</v>
      </c>
      <c r="H73" t="s">
        <v>854</v>
      </c>
      <c r="J73" t="s">
        <v>855</v>
      </c>
      <c r="K73" t="s">
        <v>57</v>
      </c>
      <c r="L73" t="s">
        <v>57</v>
      </c>
      <c r="O73" t="s">
        <v>856</v>
      </c>
      <c r="P73" t="s">
        <v>857</v>
      </c>
      <c r="Q73" t="s">
        <v>277</v>
      </c>
      <c r="R73" t="s">
        <v>278</v>
      </c>
      <c r="S73" t="s">
        <v>333</v>
      </c>
      <c r="T73" t="s">
        <v>334</v>
      </c>
      <c r="V73" t="s">
        <v>856</v>
      </c>
      <c r="W73" t="s">
        <v>857</v>
      </c>
      <c r="Z73" t="s">
        <v>858</v>
      </c>
      <c r="AA73" t="s">
        <v>859</v>
      </c>
    </row>
    <row r="74" spans="1:32">
      <c r="A74" t="s">
        <v>860</v>
      </c>
      <c r="B74" t="s">
        <v>861</v>
      </c>
      <c r="C74" t="s">
        <v>102</v>
      </c>
      <c r="D74" t="s">
        <v>862</v>
      </c>
      <c r="E74" t="s">
        <v>52</v>
      </c>
      <c r="F74" t="s">
        <v>863</v>
      </c>
      <c r="H74" t="s">
        <v>864</v>
      </c>
      <c r="J74" t="s">
        <v>865</v>
      </c>
      <c r="K74" t="s">
        <v>157</v>
      </c>
      <c r="L74" t="s">
        <v>157</v>
      </c>
      <c r="O74" t="s">
        <v>285</v>
      </c>
      <c r="P74" t="s">
        <v>286</v>
      </c>
      <c r="Q74" t="s">
        <v>333</v>
      </c>
      <c r="R74" t="s">
        <v>334</v>
      </c>
      <c r="S74" t="s">
        <v>866</v>
      </c>
      <c r="T74" t="s">
        <v>867</v>
      </c>
      <c r="U74" t="s">
        <v>254</v>
      </c>
      <c r="V74" t="s">
        <v>285</v>
      </c>
      <c r="W74" t="s">
        <v>286</v>
      </c>
      <c r="X74" t="s">
        <v>783</v>
      </c>
      <c r="Y74" t="s">
        <v>784</v>
      </c>
      <c r="AC74" t="s">
        <v>868</v>
      </c>
    </row>
    <row r="75" spans="1:32">
      <c r="A75" t="s">
        <v>869</v>
      </c>
      <c r="B75" t="s">
        <v>870</v>
      </c>
      <c r="C75" t="s">
        <v>50</v>
      </c>
      <c r="D75" t="s">
        <v>871</v>
      </c>
      <c r="E75" t="s">
        <v>52</v>
      </c>
      <c r="F75" t="s">
        <v>872</v>
      </c>
      <c r="G75" t="s">
        <v>873</v>
      </c>
      <c r="H75" t="s">
        <v>874</v>
      </c>
      <c r="J75" t="s">
        <v>875</v>
      </c>
      <c r="K75" t="s">
        <v>57</v>
      </c>
      <c r="L75" t="s">
        <v>57</v>
      </c>
      <c r="N75" t="s">
        <v>58</v>
      </c>
      <c r="O75" t="s">
        <v>876</v>
      </c>
      <c r="P75" t="s">
        <v>877</v>
      </c>
      <c r="Q75" t="s">
        <v>878</v>
      </c>
      <c r="R75" t="s">
        <v>879</v>
      </c>
      <c r="S75" t="s">
        <v>779</v>
      </c>
      <c r="T75" t="s">
        <v>780</v>
      </c>
      <c r="V75" t="s">
        <v>876</v>
      </c>
      <c r="W75" t="s">
        <v>877</v>
      </c>
      <c r="X75" t="s">
        <v>783</v>
      </c>
      <c r="Y75" t="s">
        <v>880</v>
      </c>
      <c r="AE75" t="s">
        <v>108</v>
      </c>
      <c r="AF75" t="s">
        <v>109</v>
      </c>
    </row>
    <row r="76" spans="1:32">
      <c r="A76" t="s">
        <v>881</v>
      </c>
      <c r="B76" t="s">
        <v>882</v>
      </c>
      <c r="C76" t="s">
        <v>102</v>
      </c>
      <c r="D76" t="s">
        <v>883</v>
      </c>
      <c r="E76" t="s">
        <v>52</v>
      </c>
      <c r="F76" t="s">
        <v>884</v>
      </c>
      <c r="H76" t="s">
        <v>885</v>
      </c>
      <c r="J76" t="s">
        <v>886</v>
      </c>
      <c r="K76" t="s">
        <v>513</v>
      </c>
      <c r="L76" t="s">
        <v>57</v>
      </c>
      <c r="O76" t="s">
        <v>295</v>
      </c>
      <c r="P76" t="s">
        <v>296</v>
      </c>
      <c r="Q76" t="s">
        <v>878</v>
      </c>
      <c r="R76" t="s">
        <v>887</v>
      </c>
      <c r="S76" t="s">
        <v>888</v>
      </c>
      <c r="T76" t="s">
        <v>889</v>
      </c>
      <c r="U76" t="s">
        <v>890</v>
      </c>
      <c r="V76" t="s">
        <v>459</v>
      </c>
      <c r="W76" t="s">
        <v>460</v>
      </c>
    </row>
    <row r="77" spans="1:32">
      <c r="A77" t="s">
        <v>891</v>
      </c>
      <c r="B77" t="s">
        <v>892</v>
      </c>
      <c r="C77" t="s">
        <v>50</v>
      </c>
      <c r="D77" t="s">
        <v>893</v>
      </c>
      <c r="E77" t="s">
        <v>52</v>
      </c>
      <c r="F77" t="s">
        <v>894</v>
      </c>
      <c r="G77" t="s">
        <v>831</v>
      </c>
      <c r="H77" t="s">
        <v>895</v>
      </c>
      <c r="J77" t="s">
        <v>896</v>
      </c>
      <c r="K77" t="s">
        <v>57</v>
      </c>
      <c r="L77" t="s">
        <v>57</v>
      </c>
      <c r="N77" t="s">
        <v>58</v>
      </c>
      <c r="O77" t="s">
        <v>281</v>
      </c>
      <c r="P77" t="s">
        <v>282</v>
      </c>
      <c r="Q77" t="s">
        <v>737</v>
      </c>
      <c r="R77" t="s">
        <v>738</v>
      </c>
      <c r="S77" t="s">
        <v>897</v>
      </c>
      <c r="T77" t="s">
        <v>898</v>
      </c>
      <c r="V77" t="s">
        <v>281</v>
      </c>
      <c r="W77" t="s">
        <v>282</v>
      </c>
    </row>
    <row r="78" spans="1:32">
      <c r="A78" t="s">
        <v>899</v>
      </c>
      <c r="B78" t="s">
        <v>900</v>
      </c>
      <c r="C78" t="s">
        <v>121</v>
      </c>
      <c r="D78" t="s">
        <v>901</v>
      </c>
      <c r="E78" t="s">
        <v>902</v>
      </c>
      <c r="F78" t="s">
        <v>903</v>
      </c>
      <c r="G78" t="s">
        <v>904</v>
      </c>
      <c r="I78" t="s">
        <v>905</v>
      </c>
      <c r="O78" t="s">
        <v>906</v>
      </c>
      <c r="P78" t="s">
        <v>907</v>
      </c>
      <c r="Q78" t="s">
        <v>908</v>
      </c>
      <c r="R78" t="s">
        <v>909</v>
      </c>
      <c r="AD78" t="s">
        <v>910</v>
      </c>
    </row>
    <row r="79" spans="1:32">
      <c r="A79" t="s">
        <v>911</v>
      </c>
      <c r="B79" t="s">
        <v>912</v>
      </c>
      <c r="C79" t="s">
        <v>50</v>
      </c>
      <c r="D79" t="s">
        <v>913</v>
      </c>
      <c r="E79" t="s">
        <v>52</v>
      </c>
      <c r="F79" t="s">
        <v>914</v>
      </c>
      <c r="G79" t="s">
        <v>915</v>
      </c>
      <c r="H79" t="s">
        <v>916</v>
      </c>
      <c r="J79" t="s">
        <v>917</v>
      </c>
      <c r="K79" t="s">
        <v>57</v>
      </c>
      <c r="L79" t="s">
        <v>57</v>
      </c>
      <c r="N79" t="s">
        <v>58</v>
      </c>
      <c r="O79" t="s">
        <v>583</v>
      </c>
      <c r="P79" t="s">
        <v>584</v>
      </c>
      <c r="Q79" t="s">
        <v>285</v>
      </c>
      <c r="R79" t="s">
        <v>286</v>
      </c>
      <c r="S79" t="s">
        <v>918</v>
      </c>
      <c r="T79" t="s">
        <v>919</v>
      </c>
      <c r="V79" t="s">
        <v>583</v>
      </c>
      <c r="W79" t="s">
        <v>584</v>
      </c>
    </row>
    <row r="80" spans="1:32">
      <c r="A80" t="s">
        <v>920</v>
      </c>
      <c r="B80" t="s">
        <v>921</v>
      </c>
      <c r="C80" t="s">
        <v>50</v>
      </c>
      <c r="D80" t="s">
        <v>922</v>
      </c>
      <c r="E80" t="s">
        <v>52</v>
      </c>
      <c r="F80" t="s">
        <v>923</v>
      </c>
      <c r="G80" t="s">
        <v>924</v>
      </c>
      <c r="H80" t="s">
        <v>925</v>
      </c>
      <c r="J80" t="s">
        <v>926</v>
      </c>
      <c r="K80" t="s">
        <v>57</v>
      </c>
      <c r="L80" t="s">
        <v>57</v>
      </c>
      <c r="N80" t="s">
        <v>58</v>
      </c>
      <c r="O80" t="s">
        <v>283</v>
      </c>
      <c r="P80" t="s">
        <v>284</v>
      </c>
      <c r="Q80" t="s">
        <v>927</v>
      </c>
      <c r="R80" t="s">
        <v>928</v>
      </c>
      <c r="S80" t="s">
        <v>459</v>
      </c>
      <c r="T80" t="s">
        <v>460</v>
      </c>
      <c r="V80" t="s">
        <v>283</v>
      </c>
      <c r="W80" t="s">
        <v>284</v>
      </c>
    </row>
    <row r="81" spans="1:47">
      <c r="A81" t="s">
        <v>929</v>
      </c>
      <c r="B81" t="s">
        <v>930</v>
      </c>
      <c r="C81" t="s">
        <v>50</v>
      </c>
      <c r="D81" t="s">
        <v>931</v>
      </c>
      <c r="E81" t="s">
        <v>52</v>
      </c>
      <c r="F81" t="s">
        <v>932</v>
      </c>
      <c r="G81" t="s">
        <v>398</v>
      </c>
      <c r="H81" t="s">
        <v>933</v>
      </c>
      <c r="J81" t="s">
        <v>934</v>
      </c>
      <c r="K81" t="s">
        <v>57</v>
      </c>
      <c r="L81" t="s">
        <v>2139</v>
      </c>
      <c r="N81" t="s">
        <v>58</v>
      </c>
      <c r="O81" t="s">
        <v>218</v>
      </c>
      <c r="P81" t="s">
        <v>219</v>
      </c>
      <c r="Q81" t="s">
        <v>333</v>
      </c>
      <c r="R81" t="s">
        <v>334</v>
      </c>
      <c r="S81" t="s">
        <v>583</v>
      </c>
      <c r="T81" t="s">
        <v>584</v>
      </c>
      <c r="V81" t="s">
        <v>333</v>
      </c>
      <c r="W81" t="s">
        <v>334</v>
      </c>
      <c r="X81" t="s">
        <v>285</v>
      </c>
      <c r="Y81" t="s">
        <v>286</v>
      </c>
      <c r="AE81" t="s">
        <v>935</v>
      </c>
      <c r="AF81" t="s">
        <v>936</v>
      </c>
    </row>
    <row r="82" spans="1:47">
      <c r="A82" t="s">
        <v>937</v>
      </c>
      <c r="B82" t="s">
        <v>938</v>
      </c>
      <c r="C82" t="s">
        <v>50</v>
      </c>
      <c r="D82" t="s">
        <v>939</v>
      </c>
      <c r="E82" t="s">
        <v>940</v>
      </c>
      <c r="F82" t="s">
        <v>941</v>
      </c>
      <c r="G82" t="s">
        <v>942</v>
      </c>
      <c r="O82" t="s">
        <v>556</v>
      </c>
      <c r="P82" t="s">
        <v>557</v>
      </c>
      <c r="Q82" t="s">
        <v>943</v>
      </c>
      <c r="R82" t="s">
        <v>944</v>
      </c>
      <c r="S82" t="s">
        <v>945</v>
      </c>
      <c r="T82" t="s">
        <v>946</v>
      </c>
      <c r="V82" t="s">
        <v>943</v>
      </c>
      <c r="W82" t="s">
        <v>944</v>
      </c>
      <c r="AA82" t="s">
        <v>947</v>
      </c>
    </row>
    <row r="83" spans="1:47">
      <c r="A83" t="s">
        <v>948</v>
      </c>
      <c r="B83" t="s">
        <v>949</v>
      </c>
      <c r="C83" t="s">
        <v>50</v>
      </c>
      <c r="D83" t="s">
        <v>950</v>
      </c>
      <c r="E83" t="s">
        <v>52</v>
      </c>
      <c r="F83" t="s">
        <v>951</v>
      </c>
      <c r="G83" t="s">
        <v>777</v>
      </c>
      <c r="H83" t="s">
        <v>952</v>
      </c>
      <c r="J83" t="s">
        <v>953</v>
      </c>
      <c r="K83" t="s">
        <v>247</v>
      </c>
      <c r="L83" t="s">
        <v>2139</v>
      </c>
      <c r="N83" t="s">
        <v>58</v>
      </c>
      <c r="O83" t="s">
        <v>514</v>
      </c>
      <c r="P83" t="s">
        <v>515</v>
      </c>
      <c r="Q83" t="s">
        <v>459</v>
      </c>
      <c r="R83" t="s">
        <v>460</v>
      </c>
      <c r="S83" t="s">
        <v>954</v>
      </c>
      <c r="T83" t="s">
        <v>955</v>
      </c>
      <c r="V83" t="s">
        <v>514</v>
      </c>
      <c r="W83" t="s">
        <v>515</v>
      </c>
      <c r="X83" t="s">
        <v>876</v>
      </c>
      <c r="Y83" t="s">
        <v>877</v>
      </c>
    </row>
    <row r="84" spans="1:47">
      <c r="A84" t="s">
        <v>956</v>
      </c>
      <c r="B84" t="s">
        <v>957</v>
      </c>
      <c r="C84" t="s">
        <v>121</v>
      </c>
      <c r="D84" t="s">
        <v>958</v>
      </c>
      <c r="E84" t="s">
        <v>52</v>
      </c>
      <c r="F84" t="s">
        <v>959</v>
      </c>
      <c r="G84" t="s">
        <v>960</v>
      </c>
      <c r="H84" t="s">
        <v>961</v>
      </c>
      <c r="J84" t="s">
        <v>962</v>
      </c>
      <c r="K84" t="s">
        <v>57</v>
      </c>
      <c r="L84" t="s">
        <v>57</v>
      </c>
      <c r="O84" t="s">
        <v>283</v>
      </c>
      <c r="P84" t="s">
        <v>284</v>
      </c>
      <c r="Q84" t="s">
        <v>764</v>
      </c>
      <c r="R84" t="s">
        <v>765</v>
      </c>
      <c r="V84" t="s">
        <v>963</v>
      </c>
      <c r="W84" t="s">
        <v>964</v>
      </c>
      <c r="AC84" t="s">
        <v>965</v>
      </c>
      <c r="AD84" t="s">
        <v>476</v>
      </c>
    </row>
    <row r="85" spans="1:47">
      <c r="A85" t="s">
        <v>966</v>
      </c>
      <c r="B85" t="s">
        <v>967</v>
      </c>
      <c r="C85" t="s">
        <v>50</v>
      </c>
      <c r="D85" t="s">
        <v>968</v>
      </c>
      <c r="E85" t="s">
        <v>52</v>
      </c>
      <c r="F85" t="s">
        <v>969</v>
      </c>
      <c r="G85" t="s">
        <v>970</v>
      </c>
      <c r="H85" t="s">
        <v>971</v>
      </c>
      <c r="J85" t="s">
        <v>972</v>
      </c>
      <c r="K85" t="s">
        <v>57</v>
      </c>
      <c r="L85" t="s">
        <v>57</v>
      </c>
      <c r="N85" t="s">
        <v>58</v>
      </c>
      <c r="O85" t="s">
        <v>70</v>
      </c>
      <c r="P85" t="s">
        <v>71</v>
      </c>
      <c r="Q85" t="s">
        <v>973</v>
      </c>
      <c r="R85" t="s">
        <v>974</v>
      </c>
      <c r="S85" t="s">
        <v>975</v>
      </c>
      <c r="T85" t="s">
        <v>976</v>
      </c>
    </row>
    <row r="86" spans="1:47">
      <c r="A86" t="s">
        <v>977</v>
      </c>
      <c r="B86" t="s">
        <v>978</v>
      </c>
      <c r="C86" t="s">
        <v>50</v>
      </c>
      <c r="D86" t="s">
        <v>979</v>
      </c>
      <c r="E86" t="s">
        <v>52</v>
      </c>
      <c r="F86" t="s">
        <v>980</v>
      </c>
      <c r="G86" t="s">
        <v>320</v>
      </c>
      <c r="H86" t="s">
        <v>981</v>
      </c>
      <c r="J86" t="s">
        <v>982</v>
      </c>
      <c r="K86" t="s">
        <v>549</v>
      </c>
      <c r="L86" t="s">
        <v>549</v>
      </c>
      <c r="N86" t="s">
        <v>58</v>
      </c>
      <c r="O86" t="s">
        <v>484</v>
      </c>
      <c r="P86" t="s">
        <v>485</v>
      </c>
      <c r="Q86" t="s">
        <v>88</v>
      </c>
      <c r="R86" t="s">
        <v>89</v>
      </c>
      <c r="S86" t="s">
        <v>662</v>
      </c>
      <c r="T86" t="s">
        <v>983</v>
      </c>
      <c r="X86" t="s">
        <v>232</v>
      </c>
      <c r="Y86" t="s">
        <v>233</v>
      </c>
      <c r="AE86" t="s">
        <v>840</v>
      </c>
      <c r="AF86" t="s">
        <v>841</v>
      </c>
    </row>
    <row r="87" spans="1:47">
      <c r="A87" t="s">
        <v>984</v>
      </c>
      <c r="B87" t="s">
        <v>985</v>
      </c>
      <c r="C87" t="s">
        <v>50</v>
      </c>
      <c r="D87" t="s">
        <v>986</v>
      </c>
      <c r="E87" t="s">
        <v>52</v>
      </c>
      <c r="F87" t="s">
        <v>987</v>
      </c>
      <c r="G87" t="s">
        <v>229</v>
      </c>
      <c r="H87" t="s">
        <v>988</v>
      </c>
      <c r="J87" t="s">
        <v>989</v>
      </c>
      <c r="K87" t="s">
        <v>57</v>
      </c>
      <c r="L87" t="s">
        <v>57</v>
      </c>
      <c r="N87" t="s">
        <v>58</v>
      </c>
      <c r="O87" t="s">
        <v>84</v>
      </c>
      <c r="P87" t="s">
        <v>85</v>
      </c>
      <c r="Q87" t="s">
        <v>472</v>
      </c>
      <c r="R87" t="s">
        <v>473</v>
      </c>
      <c r="S87" t="s">
        <v>990</v>
      </c>
      <c r="T87" t="s">
        <v>991</v>
      </c>
      <c r="X87" t="s">
        <v>975</v>
      </c>
      <c r="Y87" t="s">
        <v>976</v>
      </c>
    </row>
    <row r="88" spans="1:47">
      <c r="A88" t="s">
        <v>992</v>
      </c>
      <c r="B88" t="s">
        <v>993</v>
      </c>
      <c r="C88" t="s">
        <v>102</v>
      </c>
      <c r="D88" t="s">
        <v>994</v>
      </c>
      <c r="E88" t="s">
        <v>52</v>
      </c>
      <c r="F88" t="s">
        <v>995</v>
      </c>
      <c r="H88" t="s">
        <v>996</v>
      </c>
      <c r="J88" t="s">
        <v>997</v>
      </c>
      <c r="K88" t="s">
        <v>57</v>
      </c>
      <c r="L88" t="s">
        <v>57</v>
      </c>
      <c r="O88" t="s">
        <v>998</v>
      </c>
      <c r="P88" t="s">
        <v>999</v>
      </c>
      <c r="Q88" t="s">
        <v>461</v>
      </c>
      <c r="R88" t="s">
        <v>462</v>
      </c>
      <c r="S88" t="s">
        <v>204</v>
      </c>
      <c r="T88" t="s">
        <v>205</v>
      </c>
      <c r="U88" t="s">
        <v>254</v>
      </c>
      <c r="V88" t="s">
        <v>110</v>
      </c>
      <c r="W88" t="s">
        <v>111</v>
      </c>
      <c r="X88" t="s">
        <v>283</v>
      </c>
      <c r="Y88" t="s">
        <v>284</v>
      </c>
      <c r="AE88" t="s">
        <v>110</v>
      </c>
      <c r="AF88" t="s">
        <v>111</v>
      </c>
      <c r="AQ88" t="s">
        <v>1000</v>
      </c>
    </row>
    <row r="89" spans="1:47">
      <c r="A89" t="s">
        <v>1001</v>
      </c>
      <c r="B89" t="s">
        <v>1002</v>
      </c>
      <c r="C89" t="s">
        <v>50</v>
      </c>
      <c r="D89" t="s">
        <v>1003</v>
      </c>
      <c r="E89" t="s">
        <v>52</v>
      </c>
      <c r="F89" t="s">
        <v>1004</v>
      </c>
      <c r="G89" t="s">
        <v>1005</v>
      </c>
      <c r="H89" t="s">
        <v>1006</v>
      </c>
      <c r="J89" t="s">
        <v>1007</v>
      </c>
      <c r="K89" t="s">
        <v>57</v>
      </c>
      <c r="L89" t="s">
        <v>57</v>
      </c>
      <c r="N89" t="s">
        <v>58</v>
      </c>
      <c r="O89" t="s">
        <v>279</v>
      </c>
      <c r="P89" t="s">
        <v>280</v>
      </c>
      <c r="Q89" t="s">
        <v>220</v>
      </c>
      <c r="R89" t="s">
        <v>221</v>
      </c>
      <c r="S89" t="s">
        <v>1008</v>
      </c>
      <c r="T89" t="s">
        <v>1009</v>
      </c>
      <c r="V89" t="s">
        <v>222</v>
      </c>
      <c r="W89" t="s">
        <v>223</v>
      </c>
      <c r="X89" t="s">
        <v>218</v>
      </c>
      <c r="Y89" t="s">
        <v>219</v>
      </c>
    </row>
    <row r="90" spans="1:47">
      <c r="A90" t="s">
        <v>1010</v>
      </c>
      <c r="B90" t="s">
        <v>1011</v>
      </c>
      <c r="C90" t="s">
        <v>50</v>
      </c>
      <c r="D90" t="s">
        <v>1012</v>
      </c>
      <c r="E90" t="s">
        <v>52</v>
      </c>
      <c r="F90" t="s">
        <v>1013</v>
      </c>
      <c r="G90" t="s">
        <v>1014</v>
      </c>
      <c r="H90" t="s">
        <v>1015</v>
      </c>
      <c r="J90" t="s">
        <v>592</v>
      </c>
      <c r="L90" t="s">
        <v>3018</v>
      </c>
      <c r="N90" t="s">
        <v>58</v>
      </c>
      <c r="O90" t="s">
        <v>496</v>
      </c>
      <c r="P90" t="s">
        <v>497</v>
      </c>
    </row>
    <row r="91" spans="1:47">
      <c r="A91" t="s">
        <v>1016</v>
      </c>
      <c r="B91" t="s">
        <v>1017</v>
      </c>
      <c r="C91" t="s">
        <v>50</v>
      </c>
      <c r="D91" t="s">
        <v>1018</v>
      </c>
      <c r="E91" t="s">
        <v>52</v>
      </c>
      <c r="F91" t="s">
        <v>1019</v>
      </c>
      <c r="G91" t="s">
        <v>546</v>
      </c>
      <c r="H91" t="s">
        <v>1020</v>
      </c>
      <c r="J91" t="s">
        <v>1021</v>
      </c>
      <c r="K91" t="s">
        <v>57</v>
      </c>
      <c r="L91" t="s">
        <v>57</v>
      </c>
      <c r="N91" t="s">
        <v>58</v>
      </c>
      <c r="O91" t="s">
        <v>146</v>
      </c>
      <c r="P91" t="s">
        <v>147</v>
      </c>
      <c r="Q91" t="s">
        <v>171</v>
      </c>
      <c r="R91" t="s">
        <v>172</v>
      </c>
      <c r="S91" t="s">
        <v>581</v>
      </c>
      <c r="T91" t="s">
        <v>582</v>
      </c>
      <c r="V91" t="s">
        <v>146</v>
      </c>
      <c r="W91" t="s">
        <v>147</v>
      </c>
      <c r="X91" t="s">
        <v>115</v>
      </c>
      <c r="Y91" t="s">
        <v>116</v>
      </c>
    </row>
    <row r="92" spans="1:47">
      <c r="A92" t="s">
        <v>1022</v>
      </c>
      <c r="B92" t="s">
        <v>1023</v>
      </c>
      <c r="C92" t="s">
        <v>102</v>
      </c>
      <c r="D92" t="s">
        <v>1024</v>
      </c>
      <c r="E92" t="s">
        <v>52</v>
      </c>
      <c r="F92" t="s">
        <v>1025</v>
      </c>
      <c r="H92" t="s">
        <v>1026</v>
      </c>
      <c r="J92" t="s">
        <v>1027</v>
      </c>
      <c r="K92" t="s">
        <v>265</v>
      </c>
      <c r="L92" t="s">
        <v>2139</v>
      </c>
      <c r="O92" t="s">
        <v>676</v>
      </c>
      <c r="P92" t="s">
        <v>677</v>
      </c>
      <c r="Q92" t="s">
        <v>1028</v>
      </c>
      <c r="R92" t="s">
        <v>1029</v>
      </c>
      <c r="S92" t="s">
        <v>1030</v>
      </c>
      <c r="T92" t="s">
        <v>1031</v>
      </c>
      <c r="U92" t="s">
        <v>254</v>
      </c>
      <c r="V92" t="s">
        <v>676</v>
      </c>
      <c r="W92" t="s">
        <v>677</v>
      </c>
      <c r="X92" t="s">
        <v>783</v>
      </c>
      <c r="Y92" t="s">
        <v>784</v>
      </c>
      <c r="AC92" t="s">
        <v>1032</v>
      </c>
      <c r="AS92" t="s">
        <v>1032</v>
      </c>
      <c r="AT92" t="s">
        <v>1033</v>
      </c>
      <c r="AU92" t="s">
        <v>1034</v>
      </c>
    </row>
    <row r="93" spans="1:47">
      <c r="A93" t="s">
        <v>1035</v>
      </c>
      <c r="B93" t="s">
        <v>1036</v>
      </c>
      <c r="C93" t="s">
        <v>50</v>
      </c>
      <c r="D93" t="s">
        <v>1037</v>
      </c>
      <c r="E93" t="s">
        <v>52</v>
      </c>
      <c r="F93" t="s">
        <v>1038</v>
      </c>
      <c r="G93" t="s">
        <v>1039</v>
      </c>
      <c r="I93" t="s">
        <v>1040</v>
      </c>
      <c r="N93" t="s">
        <v>58</v>
      </c>
      <c r="O93" t="s">
        <v>88</v>
      </c>
      <c r="P93" t="s">
        <v>403</v>
      </c>
      <c r="Q93" t="s">
        <v>1041</v>
      </c>
      <c r="R93" t="s">
        <v>1042</v>
      </c>
      <c r="S93" t="s">
        <v>1043</v>
      </c>
      <c r="T93" t="s">
        <v>1044</v>
      </c>
      <c r="V93" t="s">
        <v>88</v>
      </c>
      <c r="W93" t="s">
        <v>89</v>
      </c>
      <c r="X93" t="s">
        <v>459</v>
      </c>
      <c r="Y93" t="s">
        <v>460</v>
      </c>
    </row>
    <row r="94" spans="1:47">
      <c r="A94" t="s">
        <v>1045</v>
      </c>
      <c r="B94" t="s">
        <v>1046</v>
      </c>
      <c r="C94" t="s">
        <v>50</v>
      </c>
      <c r="D94" t="s">
        <v>1047</v>
      </c>
      <c r="E94" t="s">
        <v>52</v>
      </c>
      <c r="F94" t="s">
        <v>1048</v>
      </c>
      <c r="G94" t="s">
        <v>1005</v>
      </c>
      <c r="H94" t="s">
        <v>1049</v>
      </c>
      <c r="J94" t="s">
        <v>1050</v>
      </c>
      <c r="K94" t="s">
        <v>57</v>
      </c>
      <c r="L94" t="s">
        <v>57</v>
      </c>
      <c r="N94" t="s">
        <v>58</v>
      </c>
      <c r="O94" t="s">
        <v>1051</v>
      </c>
      <c r="P94" t="s">
        <v>1052</v>
      </c>
      <c r="Q94" t="s">
        <v>281</v>
      </c>
      <c r="R94" t="s">
        <v>282</v>
      </c>
      <c r="S94" t="s">
        <v>218</v>
      </c>
      <c r="T94" t="s">
        <v>219</v>
      </c>
      <c r="V94" t="s">
        <v>279</v>
      </c>
      <c r="W94" t="s">
        <v>280</v>
      </c>
      <c r="X94" t="s">
        <v>333</v>
      </c>
      <c r="Y94" t="s">
        <v>334</v>
      </c>
      <c r="AC94" t="s">
        <v>1053</v>
      </c>
      <c r="AE94" t="s">
        <v>539</v>
      </c>
      <c r="AF94" t="s">
        <v>540</v>
      </c>
    </row>
    <row r="95" spans="1:47">
      <c r="A95" t="s">
        <v>1054</v>
      </c>
      <c r="B95" t="s">
        <v>1055</v>
      </c>
      <c r="C95" t="s">
        <v>50</v>
      </c>
      <c r="D95" t="s">
        <v>1056</v>
      </c>
      <c r="E95" t="s">
        <v>52</v>
      </c>
      <c r="F95" t="s">
        <v>1057</v>
      </c>
      <c r="G95" t="s">
        <v>1058</v>
      </c>
      <c r="H95" t="s">
        <v>1059</v>
      </c>
      <c r="J95" t="s">
        <v>1060</v>
      </c>
      <c r="K95" t="s">
        <v>57</v>
      </c>
      <c r="L95" t="s">
        <v>57</v>
      </c>
      <c r="N95" t="s">
        <v>58</v>
      </c>
      <c r="O95" t="s">
        <v>1061</v>
      </c>
      <c r="P95" t="s">
        <v>1062</v>
      </c>
      <c r="Q95" t="s">
        <v>1063</v>
      </c>
      <c r="R95" t="s">
        <v>1064</v>
      </c>
      <c r="S95" t="s">
        <v>434</v>
      </c>
      <c r="T95" t="s">
        <v>435</v>
      </c>
      <c r="X95" t="s">
        <v>436</v>
      </c>
      <c r="Y95" t="s">
        <v>437</v>
      </c>
    </row>
    <row r="96" spans="1:47">
      <c r="A96" t="s">
        <v>1065</v>
      </c>
      <c r="B96" t="s">
        <v>1066</v>
      </c>
      <c r="C96" t="s">
        <v>50</v>
      </c>
      <c r="D96" t="s">
        <v>1067</v>
      </c>
      <c r="E96" t="s">
        <v>52</v>
      </c>
      <c r="F96" t="s">
        <v>1068</v>
      </c>
      <c r="G96" t="s">
        <v>1069</v>
      </c>
      <c r="H96" t="s">
        <v>1070</v>
      </c>
      <c r="J96" t="s">
        <v>1071</v>
      </c>
      <c r="K96" t="s">
        <v>57</v>
      </c>
      <c r="L96" t="s">
        <v>57</v>
      </c>
      <c r="O96" t="s">
        <v>1072</v>
      </c>
      <c r="P96" t="s">
        <v>1073</v>
      </c>
      <c r="Q96" t="s">
        <v>1074</v>
      </c>
      <c r="R96" t="s">
        <v>1075</v>
      </c>
      <c r="S96" t="s">
        <v>1076</v>
      </c>
      <c r="T96" t="s">
        <v>1077</v>
      </c>
      <c r="V96" t="s">
        <v>1072</v>
      </c>
      <c r="W96" t="s">
        <v>1073</v>
      </c>
    </row>
    <row r="97" spans="1:36">
      <c r="A97" t="s">
        <v>1078</v>
      </c>
      <c r="B97" t="s">
        <v>1079</v>
      </c>
      <c r="C97" t="s">
        <v>50</v>
      </c>
      <c r="D97" t="s">
        <v>1080</v>
      </c>
      <c r="E97" t="s">
        <v>52</v>
      </c>
      <c r="F97" t="s">
        <v>1081</v>
      </c>
      <c r="G97" t="s">
        <v>1082</v>
      </c>
      <c r="H97" t="s">
        <v>1083</v>
      </c>
      <c r="J97" t="s">
        <v>1084</v>
      </c>
      <c r="K97" t="s">
        <v>57</v>
      </c>
      <c r="L97" t="s">
        <v>57</v>
      </c>
      <c r="N97" t="s">
        <v>58</v>
      </c>
      <c r="O97" t="s">
        <v>1085</v>
      </c>
      <c r="P97" t="s">
        <v>1086</v>
      </c>
      <c r="Q97" t="s">
        <v>1063</v>
      </c>
      <c r="R97" t="s">
        <v>1064</v>
      </c>
      <c r="S97" t="s">
        <v>1087</v>
      </c>
      <c r="T97" t="s">
        <v>1088</v>
      </c>
      <c r="V97" t="s">
        <v>1085</v>
      </c>
      <c r="W97" t="s">
        <v>1086</v>
      </c>
    </row>
    <row r="98" spans="1:36">
      <c r="A98" t="s">
        <v>1089</v>
      </c>
      <c r="B98" t="s">
        <v>1090</v>
      </c>
      <c r="C98" t="s">
        <v>50</v>
      </c>
      <c r="D98" t="s">
        <v>1091</v>
      </c>
      <c r="E98" t="s">
        <v>52</v>
      </c>
      <c r="F98" t="s">
        <v>1092</v>
      </c>
      <c r="G98" t="s">
        <v>1093</v>
      </c>
      <c r="H98" t="s">
        <v>1094</v>
      </c>
      <c r="J98" t="s">
        <v>1095</v>
      </c>
      <c r="K98" t="s">
        <v>57</v>
      </c>
      <c r="L98" t="s">
        <v>57</v>
      </c>
      <c r="O98" t="s">
        <v>191</v>
      </c>
      <c r="P98" t="s">
        <v>192</v>
      </c>
      <c r="Q98" t="s">
        <v>814</v>
      </c>
      <c r="R98" t="s">
        <v>815</v>
      </c>
      <c r="S98" t="s">
        <v>84</v>
      </c>
      <c r="T98" t="s">
        <v>85</v>
      </c>
      <c r="AA98" t="s">
        <v>1096</v>
      </c>
    </row>
    <row r="99" spans="1:36">
      <c r="A99" t="s">
        <v>1097</v>
      </c>
      <c r="B99" t="s">
        <v>1098</v>
      </c>
      <c r="C99" t="s">
        <v>121</v>
      </c>
      <c r="D99" t="s">
        <v>1099</v>
      </c>
      <c r="E99" t="s">
        <v>52</v>
      </c>
      <c r="F99" t="s">
        <v>1100</v>
      </c>
      <c r="G99" t="s">
        <v>1101</v>
      </c>
      <c r="H99" t="s">
        <v>1102</v>
      </c>
      <c r="J99" t="s">
        <v>1103</v>
      </c>
      <c r="K99" t="s">
        <v>549</v>
      </c>
      <c r="L99" t="s">
        <v>549</v>
      </c>
      <c r="O99" t="s">
        <v>1104</v>
      </c>
      <c r="P99" t="s">
        <v>1105</v>
      </c>
      <c r="V99" t="s">
        <v>1106</v>
      </c>
      <c r="W99" t="s">
        <v>1107</v>
      </c>
      <c r="AD99" t="s">
        <v>476</v>
      </c>
    </row>
    <row r="100" spans="1:36">
      <c r="A100" t="s">
        <v>1108</v>
      </c>
      <c r="B100" t="s">
        <v>93</v>
      </c>
      <c r="C100" t="s">
        <v>50</v>
      </c>
      <c r="D100" t="s">
        <v>1109</v>
      </c>
      <c r="E100" t="s">
        <v>79</v>
      </c>
      <c r="F100" t="s">
        <v>1110</v>
      </c>
      <c r="G100" t="s">
        <v>1111</v>
      </c>
      <c r="H100" t="s">
        <v>1112</v>
      </c>
      <c r="J100" t="s">
        <v>1113</v>
      </c>
      <c r="K100" t="s">
        <v>57</v>
      </c>
      <c r="L100" t="s">
        <v>57</v>
      </c>
      <c r="N100" t="s">
        <v>58</v>
      </c>
      <c r="O100" t="s">
        <v>127</v>
      </c>
      <c r="P100" t="s">
        <v>128</v>
      </c>
      <c r="Q100" t="s">
        <v>98</v>
      </c>
      <c r="R100" t="s">
        <v>99</v>
      </c>
      <c r="S100" t="s">
        <v>115</v>
      </c>
      <c r="T100" t="s">
        <v>116</v>
      </c>
    </row>
    <row r="101" spans="1:36">
      <c r="A101" t="s">
        <v>1114</v>
      </c>
      <c r="B101" t="s">
        <v>1115</v>
      </c>
      <c r="C101" t="s">
        <v>50</v>
      </c>
      <c r="D101" t="s">
        <v>1116</v>
      </c>
      <c r="E101" t="s">
        <v>52</v>
      </c>
      <c r="F101" t="s">
        <v>1117</v>
      </c>
      <c r="G101" t="s">
        <v>1118</v>
      </c>
      <c r="H101" t="s">
        <v>1119</v>
      </c>
      <c r="J101" t="s">
        <v>1120</v>
      </c>
      <c r="K101" t="s">
        <v>57</v>
      </c>
      <c r="L101" t="s">
        <v>57</v>
      </c>
      <c r="N101" t="s">
        <v>58</v>
      </c>
      <c r="O101" t="s">
        <v>218</v>
      </c>
      <c r="P101" t="s">
        <v>219</v>
      </c>
      <c r="Q101" t="s">
        <v>148</v>
      </c>
      <c r="R101" t="s">
        <v>149</v>
      </c>
      <c r="S101" t="s">
        <v>279</v>
      </c>
      <c r="T101" t="s">
        <v>280</v>
      </c>
    </row>
    <row r="102" spans="1:36">
      <c r="A102" t="s">
        <v>1121</v>
      </c>
      <c r="B102" t="s">
        <v>1122</v>
      </c>
      <c r="C102" t="s">
        <v>50</v>
      </c>
      <c r="D102" t="s">
        <v>1123</v>
      </c>
      <c r="E102" t="s">
        <v>52</v>
      </c>
      <c r="F102" t="s">
        <v>1124</v>
      </c>
      <c r="G102" t="s">
        <v>1125</v>
      </c>
      <c r="H102" t="s">
        <v>1126</v>
      </c>
      <c r="J102" t="s">
        <v>1127</v>
      </c>
      <c r="K102" t="s">
        <v>57</v>
      </c>
      <c r="L102" t="s">
        <v>57</v>
      </c>
      <c r="N102" t="s">
        <v>58</v>
      </c>
      <c r="O102" t="s">
        <v>148</v>
      </c>
      <c r="P102" t="s">
        <v>149</v>
      </c>
      <c r="Q102" t="s">
        <v>1128</v>
      </c>
      <c r="R102" t="s">
        <v>1129</v>
      </c>
      <c r="S102" t="s">
        <v>436</v>
      </c>
      <c r="T102" t="s">
        <v>437</v>
      </c>
    </row>
    <row r="103" spans="1:36">
      <c r="A103" t="s">
        <v>1130</v>
      </c>
      <c r="B103" t="s">
        <v>1131</v>
      </c>
      <c r="C103" t="s">
        <v>121</v>
      </c>
      <c r="D103" t="s">
        <v>1132</v>
      </c>
      <c r="E103" t="s">
        <v>52</v>
      </c>
      <c r="F103" t="s">
        <v>1133</v>
      </c>
      <c r="G103" t="s">
        <v>1134</v>
      </c>
      <c r="H103" t="s">
        <v>1135</v>
      </c>
      <c r="J103" t="s">
        <v>1136</v>
      </c>
      <c r="K103" t="s">
        <v>57</v>
      </c>
      <c r="L103" t="s">
        <v>57</v>
      </c>
      <c r="O103" t="s">
        <v>285</v>
      </c>
      <c r="P103" t="s">
        <v>286</v>
      </c>
      <c r="Q103" t="s">
        <v>1076</v>
      </c>
      <c r="R103" t="s">
        <v>1077</v>
      </c>
      <c r="S103" t="s">
        <v>1074</v>
      </c>
      <c r="T103" t="s">
        <v>1075</v>
      </c>
      <c r="V103" t="s">
        <v>285</v>
      </c>
      <c r="W103" t="s">
        <v>286</v>
      </c>
      <c r="AD103" t="s">
        <v>476</v>
      </c>
    </row>
    <row r="104" spans="1:36">
      <c r="A104" t="s">
        <v>1137</v>
      </c>
      <c r="B104" t="s">
        <v>1138</v>
      </c>
      <c r="C104" t="s">
        <v>121</v>
      </c>
      <c r="D104" t="s">
        <v>1139</v>
      </c>
      <c r="E104" t="s">
        <v>1140</v>
      </c>
      <c r="F104" t="s">
        <v>1141</v>
      </c>
      <c r="G104" t="s">
        <v>1142</v>
      </c>
      <c r="I104" t="s">
        <v>1143</v>
      </c>
      <c r="O104" t="s">
        <v>1144</v>
      </c>
      <c r="P104" t="s">
        <v>1145</v>
      </c>
    </row>
    <row r="105" spans="1:36">
      <c r="A105" t="s">
        <v>1146</v>
      </c>
      <c r="B105" t="s">
        <v>1147</v>
      </c>
      <c r="C105" t="s">
        <v>50</v>
      </c>
      <c r="D105" t="s">
        <v>1148</v>
      </c>
      <c r="E105" t="s">
        <v>52</v>
      </c>
      <c r="F105" t="s">
        <v>1149</v>
      </c>
      <c r="G105" t="s">
        <v>1150</v>
      </c>
      <c r="H105" t="s">
        <v>1151</v>
      </c>
      <c r="J105" t="s">
        <v>1152</v>
      </c>
      <c r="K105" t="s">
        <v>57</v>
      </c>
      <c r="L105" t="s">
        <v>57</v>
      </c>
      <c r="N105" t="s">
        <v>58</v>
      </c>
      <c r="O105" t="s">
        <v>1153</v>
      </c>
      <c r="P105" t="s">
        <v>1154</v>
      </c>
      <c r="Q105" t="s">
        <v>409</v>
      </c>
      <c r="R105" t="s">
        <v>410</v>
      </c>
      <c r="S105" t="s">
        <v>333</v>
      </c>
      <c r="T105" t="s">
        <v>334</v>
      </c>
      <c r="V105" t="s">
        <v>333</v>
      </c>
      <c r="W105" t="s">
        <v>334</v>
      </c>
    </row>
    <row r="106" spans="1:36">
      <c r="A106" t="s">
        <v>1155</v>
      </c>
      <c r="B106" t="s">
        <v>1156</v>
      </c>
      <c r="C106" t="s">
        <v>50</v>
      </c>
      <c r="D106" t="s">
        <v>1157</v>
      </c>
      <c r="E106" t="s">
        <v>52</v>
      </c>
      <c r="F106" t="s">
        <v>1158</v>
      </c>
      <c r="G106" t="s">
        <v>1159</v>
      </c>
      <c r="H106" t="s">
        <v>1160</v>
      </c>
      <c r="J106" t="s">
        <v>592</v>
      </c>
      <c r="N106" t="s">
        <v>58</v>
      </c>
      <c r="O106" t="s">
        <v>204</v>
      </c>
      <c r="P106" t="s">
        <v>205</v>
      </c>
      <c r="Q106" t="s">
        <v>255</v>
      </c>
      <c r="R106" t="s">
        <v>256</v>
      </c>
      <c r="S106" t="s">
        <v>115</v>
      </c>
      <c r="T106" t="s">
        <v>116</v>
      </c>
      <c r="V106" t="s">
        <v>204</v>
      </c>
      <c r="W106" t="s">
        <v>205</v>
      </c>
      <c r="X106" t="s">
        <v>1161</v>
      </c>
      <c r="Y106" t="s">
        <v>1162</v>
      </c>
    </row>
    <row r="107" spans="1:36">
      <c r="A107" t="s">
        <v>1163</v>
      </c>
      <c r="B107" t="s">
        <v>1164</v>
      </c>
      <c r="C107" t="s">
        <v>50</v>
      </c>
      <c r="D107" t="s">
        <v>1165</v>
      </c>
      <c r="E107" t="s">
        <v>52</v>
      </c>
      <c r="F107" t="s">
        <v>1166</v>
      </c>
      <c r="G107" t="s">
        <v>1167</v>
      </c>
      <c r="H107" t="s">
        <v>1168</v>
      </c>
      <c r="J107" t="s">
        <v>1169</v>
      </c>
      <c r="K107" t="s">
        <v>57</v>
      </c>
      <c r="L107" t="s">
        <v>57</v>
      </c>
      <c r="N107" t="s">
        <v>58</v>
      </c>
      <c r="O107" t="s">
        <v>866</v>
      </c>
      <c r="P107" t="s">
        <v>1170</v>
      </c>
      <c r="Q107" t="s">
        <v>500</v>
      </c>
      <c r="R107" t="s">
        <v>501</v>
      </c>
      <c r="S107" t="s">
        <v>1171</v>
      </c>
      <c r="T107" t="s">
        <v>1172</v>
      </c>
      <c r="V107" t="s">
        <v>581</v>
      </c>
      <c r="W107" t="s">
        <v>582</v>
      </c>
      <c r="X107" t="s">
        <v>696</v>
      </c>
      <c r="Y107" t="s">
        <v>697</v>
      </c>
      <c r="AE107" t="s">
        <v>148</v>
      </c>
      <c r="AF107" t="s">
        <v>149</v>
      </c>
      <c r="AG107" t="s">
        <v>1173</v>
      </c>
      <c r="AH107" t="s">
        <v>1174</v>
      </c>
      <c r="AI107" t="s">
        <v>581</v>
      </c>
      <c r="AJ107" t="s">
        <v>582</v>
      </c>
    </row>
    <row r="108" spans="1:36">
      <c r="A108" t="s">
        <v>1175</v>
      </c>
      <c r="B108" t="s">
        <v>1176</v>
      </c>
      <c r="C108" t="s">
        <v>50</v>
      </c>
      <c r="D108" t="s">
        <v>1177</v>
      </c>
      <c r="E108" t="s">
        <v>52</v>
      </c>
      <c r="F108" t="s">
        <v>1178</v>
      </c>
      <c r="G108" t="s">
        <v>1179</v>
      </c>
      <c r="H108" t="s">
        <v>1180</v>
      </c>
      <c r="J108" t="s">
        <v>1181</v>
      </c>
      <c r="K108" t="s">
        <v>57</v>
      </c>
      <c r="L108" t="s">
        <v>57</v>
      </c>
      <c r="N108" t="s">
        <v>58</v>
      </c>
      <c r="O108" t="s">
        <v>204</v>
      </c>
      <c r="P108" t="s">
        <v>205</v>
      </c>
      <c r="Q108" t="s">
        <v>206</v>
      </c>
      <c r="R108" t="s">
        <v>207</v>
      </c>
      <c r="S108" t="s">
        <v>218</v>
      </c>
      <c r="T108" t="s">
        <v>219</v>
      </c>
      <c r="V108" t="s">
        <v>206</v>
      </c>
      <c r="W108" t="s">
        <v>207</v>
      </c>
    </row>
    <row r="109" spans="1:36">
      <c r="A109" t="s">
        <v>1182</v>
      </c>
      <c r="B109" t="s">
        <v>433</v>
      </c>
      <c r="C109" t="s">
        <v>50</v>
      </c>
      <c r="D109" t="s">
        <v>1183</v>
      </c>
      <c r="E109" t="s">
        <v>52</v>
      </c>
      <c r="F109" t="s">
        <v>1184</v>
      </c>
      <c r="G109" t="s">
        <v>490</v>
      </c>
      <c r="H109" t="s">
        <v>1185</v>
      </c>
      <c r="J109" t="s">
        <v>1186</v>
      </c>
      <c r="K109" t="s">
        <v>57</v>
      </c>
      <c r="L109" t="s">
        <v>433</v>
      </c>
      <c r="N109" t="s">
        <v>58</v>
      </c>
      <c r="O109" t="s">
        <v>1187</v>
      </c>
      <c r="P109" t="s">
        <v>1188</v>
      </c>
      <c r="Q109" t="s">
        <v>866</v>
      </c>
      <c r="R109" t="s">
        <v>1170</v>
      </c>
      <c r="S109" t="s">
        <v>88</v>
      </c>
      <c r="T109" t="s">
        <v>403</v>
      </c>
      <c r="V109" t="s">
        <v>581</v>
      </c>
      <c r="W109" t="s">
        <v>582</v>
      </c>
      <c r="X109" t="s">
        <v>115</v>
      </c>
      <c r="Y109" t="s">
        <v>116</v>
      </c>
      <c r="AE109" t="s">
        <v>365</v>
      </c>
      <c r="AF109" t="s">
        <v>366</v>
      </c>
      <c r="AG109" t="s">
        <v>581</v>
      </c>
      <c r="AH109" t="s">
        <v>582</v>
      </c>
    </row>
    <row r="110" spans="1:36">
      <c r="A110" t="s">
        <v>1189</v>
      </c>
      <c r="B110" t="s">
        <v>1190</v>
      </c>
      <c r="C110" t="s">
        <v>50</v>
      </c>
      <c r="D110" t="s">
        <v>1191</v>
      </c>
      <c r="E110" t="s">
        <v>52</v>
      </c>
      <c r="F110" t="s">
        <v>1192</v>
      </c>
      <c r="G110" t="s">
        <v>1118</v>
      </c>
      <c r="H110" t="s">
        <v>1193</v>
      </c>
      <c r="J110" t="s">
        <v>1194</v>
      </c>
      <c r="K110" t="s">
        <v>57</v>
      </c>
      <c r="L110" t="s">
        <v>57</v>
      </c>
      <c r="N110" t="s">
        <v>58</v>
      </c>
      <c r="O110" t="s">
        <v>1195</v>
      </c>
      <c r="P110" t="s">
        <v>1196</v>
      </c>
      <c r="Q110" t="s">
        <v>1197</v>
      </c>
      <c r="R110" t="s">
        <v>1198</v>
      </c>
      <c r="S110" t="s">
        <v>250</v>
      </c>
      <c r="T110" t="s">
        <v>251</v>
      </c>
      <c r="X110" t="s">
        <v>438</v>
      </c>
      <c r="Y110" t="s">
        <v>439</v>
      </c>
    </row>
    <row r="111" spans="1:36">
      <c r="A111" t="s">
        <v>1199</v>
      </c>
      <c r="B111" t="s">
        <v>1200</v>
      </c>
      <c r="C111" t="s">
        <v>50</v>
      </c>
      <c r="D111" t="s">
        <v>1201</v>
      </c>
      <c r="E111" t="s">
        <v>52</v>
      </c>
      <c r="F111" t="s">
        <v>1202</v>
      </c>
      <c r="G111" t="s">
        <v>1203</v>
      </c>
      <c r="H111" t="s">
        <v>1204</v>
      </c>
      <c r="J111" t="s">
        <v>1205</v>
      </c>
      <c r="K111" t="s">
        <v>57</v>
      </c>
      <c r="L111" t="s">
        <v>57</v>
      </c>
      <c r="N111" t="s">
        <v>58</v>
      </c>
      <c r="O111" t="s">
        <v>127</v>
      </c>
      <c r="P111" t="s">
        <v>1206</v>
      </c>
      <c r="Q111" t="s">
        <v>847</v>
      </c>
      <c r="R111" t="s">
        <v>1207</v>
      </c>
      <c r="S111" t="s">
        <v>1208</v>
      </c>
      <c r="T111" t="s">
        <v>1209</v>
      </c>
      <c r="X111" t="s">
        <v>1210</v>
      </c>
      <c r="Y111" t="s">
        <v>1211</v>
      </c>
      <c r="AE111" t="s">
        <v>1212</v>
      </c>
      <c r="AF111" t="s">
        <v>1213</v>
      </c>
      <c r="AG111" t="s">
        <v>1214</v>
      </c>
      <c r="AH111" t="s">
        <v>1215</v>
      </c>
      <c r="AI111" t="s">
        <v>303</v>
      </c>
      <c r="AJ111" t="s">
        <v>304</v>
      </c>
    </row>
    <row r="112" spans="1:36">
      <c r="A112" t="s">
        <v>1216</v>
      </c>
      <c r="B112" t="s">
        <v>1217</v>
      </c>
      <c r="C112" t="s">
        <v>50</v>
      </c>
      <c r="D112" t="s">
        <v>1218</v>
      </c>
      <c r="E112" t="s">
        <v>52</v>
      </c>
      <c r="F112" t="s">
        <v>1219</v>
      </c>
      <c r="G112" t="s">
        <v>1220</v>
      </c>
      <c r="H112" t="s">
        <v>1221</v>
      </c>
      <c r="J112" t="s">
        <v>1222</v>
      </c>
      <c r="K112" t="s">
        <v>107</v>
      </c>
      <c r="L112" t="s">
        <v>107</v>
      </c>
      <c r="N112" t="s">
        <v>58</v>
      </c>
      <c r="O112" t="s">
        <v>279</v>
      </c>
      <c r="P112" t="s">
        <v>280</v>
      </c>
      <c r="Q112" t="s">
        <v>1171</v>
      </c>
      <c r="R112" t="s">
        <v>1172</v>
      </c>
      <c r="S112" t="s">
        <v>1223</v>
      </c>
      <c r="T112" t="s">
        <v>1224</v>
      </c>
      <c r="V112" t="s">
        <v>581</v>
      </c>
      <c r="W112" t="s">
        <v>582</v>
      </c>
      <c r="X112" t="s">
        <v>581</v>
      </c>
      <c r="Y112" t="s">
        <v>582</v>
      </c>
    </row>
    <row r="113" spans="1:34">
      <c r="A113" t="s">
        <v>1225</v>
      </c>
      <c r="B113" t="s">
        <v>1226</v>
      </c>
      <c r="C113" t="s">
        <v>121</v>
      </c>
      <c r="D113" t="s">
        <v>1227</v>
      </c>
      <c r="E113" t="s">
        <v>52</v>
      </c>
      <c r="F113" t="s">
        <v>1219</v>
      </c>
      <c r="G113" t="s">
        <v>1228</v>
      </c>
      <c r="H113" t="s">
        <v>1229</v>
      </c>
      <c r="J113" t="s">
        <v>1230</v>
      </c>
      <c r="K113" t="s">
        <v>57</v>
      </c>
      <c r="L113" t="s">
        <v>57</v>
      </c>
      <c r="O113" t="s">
        <v>409</v>
      </c>
      <c r="P113" t="s">
        <v>410</v>
      </c>
      <c r="Q113" t="s">
        <v>1231</v>
      </c>
      <c r="R113" t="s">
        <v>1232</v>
      </c>
      <c r="V113" t="s">
        <v>1231</v>
      </c>
      <c r="W113" t="s">
        <v>1232</v>
      </c>
      <c r="AD113" t="s">
        <v>476</v>
      </c>
    </row>
    <row r="114" spans="1:34">
      <c r="A114" t="s">
        <v>1233</v>
      </c>
      <c r="B114" t="s">
        <v>1234</v>
      </c>
      <c r="C114" t="s">
        <v>50</v>
      </c>
      <c r="D114" t="s">
        <v>1235</v>
      </c>
      <c r="E114" t="s">
        <v>52</v>
      </c>
      <c r="F114" t="s">
        <v>1236</v>
      </c>
      <c r="G114" t="s">
        <v>1237</v>
      </c>
      <c r="H114" t="s">
        <v>1238</v>
      </c>
      <c r="J114" t="s">
        <v>1239</v>
      </c>
      <c r="K114" t="s">
        <v>57</v>
      </c>
      <c r="L114" t="s">
        <v>57</v>
      </c>
      <c r="O114" t="s">
        <v>279</v>
      </c>
      <c r="P114" t="s">
        <v>280</v>
      </c>
      <c r="Q114" t="s">
        <v>496</v>
      </c>
      <c r="R114" t="s">
        <v>497</v>
      </c>
      <c r="S114" t="s">
        <v>218</v>
      </c>
      <c r="T114" t="s">
        <v>219</v>
      </c>
      <c r="Z114" t="s">
        <v>1240</v>
      </c>
      <c r="AA114" t="s">
        <v>1241</v>
      </c>
      <c r="AB114" t="s">
        <v>1242</v>
      </c>
    </row>
    <row r="115" spans="1:34">
      <c r="A115" t="s">
        <v>1243</v>
      </c>
      <c r="B115" t="s">
        <v>1244</v>
      </c>
      <c r="C115" t="s">
        <v>121</v>
      </c>
      <c r="D115" t="s">
        <v>1245</v>
      </c>
      <c r="E115" t="s">
        <v>52</v>
      </c>
      <c r="F115" t="s">
        <v>1246</v>
      </c>
      <c r="G115" t="s">
        <v>1247</v>
      </c>
      <c r="O115" t="s">
        <v>1248</v>
      </c>
      <c r="P115" t="s">
        <v>1249</v>
      </c>
      <c r="Q115" t="s">
        <v>148</v>
      </c>
      <c r="R115" t="s">
        <v>149</v>
      </c>
      <c r="S115" t="s">
        <v>581</v>
      </c>
      <c r="T115" t="s">
        <v>582</v>
      </c>
      <c r="AD115" t="s">
        <v>1250</v>
      </c>
    </row>
    <row r="116" spans="1:34">
      <c r="A116" t="s">
        <v>1251</v>
      </c>
      <c r="B116" t="s">
        <v>1252</v>
      </c>
      <c r="C116" t="s">
        <v>50</v>
      </c>
      <c r="D116" t="s">
        <v>1253</v>
      </c>
      <c r="E116" t="s">
        <v>52</v>
      </c>
      <c r="F116" t="s">
        <v>1254</v>
      </c>
      <c r="G116" t="s">
        <v>1255</v>
      </c>
      <c r="H116" t="s">
        <v>1256</v>
      </c>
      <c r="J116" t="s">
        <v>1257</v>
      </c>
      <c r="K116" t="s">
        <v>57</v>
      </c>
      <c r="L116" t="s">
        <v>57</v>
      </c>
      <c r="N116" t="s">
        <v>58</v>
      </c>
      <c r="O116" t="s">
        <v>434</v>
      </c>
      <c r="P116" t="s">
        <v>435</v>
      </c>
      <c r="Q116" t="s">
        <v>206</v>
      </c>
      <c r="R116" t="s">
        <v>207</v>
      </c>
      <c r="S116" t="s">
        <v>748</v>
      </c>
      <c r="T116" t="s">
        <v>749</v>
      </c>
      <c r="V116" t="s">
        <v>434</v>
      </c>
      <c r="W116" t="s">
        <v>435</v>
      </c>
      <c r="X116" t="s">
        <v>218</v>
      </c>
      <c r="Y116" t="s">
        <v>219</v>
      </c>
    </row>
    <row r="117" spans="1:34">
      <c r="A117" t="s">
        <v>1258</v>
      </c>
      <c r="B117" t="s">
        <v>1259</v>
      </c>
      <c r="C117" t="s">
        <v>121</v>
      </c>
      <c r="D117" t="s">
        <v>1260</v>
      </c>
      <c r="E117" t="s">
        <v>52</v>
      </c>
      <c r="F117" t="s">
        <v>1261</v>
      </c>
      <c r="G117" t="s">
        <v>1262</v>
      </c>
      <c r="I117" t="s">
        <v>1263</v>
      </c>
      <c r="O117" t="s">
        <v>1208</v>
      </c>
      <c r="P117" t="s">
        <v>1209</v>
      </c>
      <c r="Q117" t="s">
        <v>1264</v>
      </c>
      <c r="R117" t="s">
        <v>62</v>
      </c>
      <c r="S117" t="s">
        <v>705</v>
      </c>
      <c r="T117" t="s">
        <v>706</v>
      </c>
      <c r="X117" t="s">
        <v>484</v>
      </c>
      <c r="Y117" t="s">
        <v>485</v>
      </c>
      <c r="Z117" t="s">
        <v>1265</v>
      </c>
      <c r="AA117" t="s">
        <v>1266</v>
      </c>
      <c r="AB117" t="s">
        <v>1267</v>
      </c>
      <c r="AE117" t="s">
        <v>1173</v>
      </c>
      <c r="AF117" t="s">
        <v>1268</v>
      </c>
    </row>
    <row r="118" spans="1:34">
      <c r="A118" t="s">
        <v>1269</v>
      </c>
      <c r="B118" t="s">
        <v>1270</v>
      </c>
      <c r="C118" t="s">
        <v>50</v>
      </c>
      <c r="D118" t="s">
        <v>1271</v>
      </c>
      <c r="E118" t="s">
        <v>300</v>
      </c>
      <c r="F118" t="s">
        <v>301</v>
      </c>
      <c r="G118" t="s">
        <v>302</v>
      </c>
      <c r="O118" t="s">
        <v>303</v>
      </c>
      <c r="P118" t="s">
        <v>304</v>
      </c>
    </row>
    <row r="119" spans="1:34">
      <c r="A119" t="s">
        <v>1272</v>
      </c>
      <c r="B119" t="s">
        <v>1273</v>
      </c>
      <c r="C119" t="s">
        <v>102</v>
      </c>
      <c r="D119" t="s">
        <v>1274</v>
      </c>
      <c r="E119" t="s">
        <v>52</v>
      </c>
      <c r="F119" t="s">
        <v>1275</v>
      </c>
      <c r="H119" t="s">
        <v>1276</v>
      </c>
      <c r="J119" t="s">
        <v>1277</v>
      </c>
      <c r="K119" t="s">
        <v>57</v>
      </c>
      <c r="L119" t="s">
        <v>57</v>
      </c>
      <c r="O119" t="s">
        <v>355</v>
      </c>
      <c r="P119" t="s">
        <v>356</v>
      </c>
      <c r="Q119" t="s">
        <v>1278</v>
      </c>
      <c r="R119" t="s">
        <v>1279</v>
      </c>
      <c r="S119" t="s">
        <v>285</v>
      </c>
      <c r="T119" t="s">
        <v>286</v>
      </c>
      <c r="U119" t="s">
        <v>890</v>
      </c>
      <c r="V119" t="s">
        <v>1278</v>
      </c>
      <c r="W119" t="s">
        <v>1279</v>
      </c>
      <c r="X119" t="s">
        <v>459</v>
      </c>
      <c r="Y119" t="s">
        <v>460</v>
      </c>
      <c r="AE119" t="s">
        <v>888</v>
      </c>
      <c r="AF119" t="s">
        <v>889</v>
      </c>
      <c r="AG119" t="s">
        <v>108</v>
      </c>
      <c r="AH119" t="s">
        <v>109</v>
      </c>
    </row>
    <row r="120" spans="1:34">
      <c r="A120" t="s">
        <v>1280</v>
      </c>
      <c r="B120" t="s">
        <v>1280</v>
      </c>
      <c r="C120" t="s">
        <v>121</v>
      </c>
      <c r="D120" t="s">
        <v>1281</v>
      </c>
      <c r="E120" t="s">
        <v>129</v>
      </c>
      <c r="F120" t="s">
        <v>1282</v>
      </c>
      <c r="G120" t="s">
        <v>1283</v>
      </c>
      <c r="I120" t="s">
        <v>1284</v>
      </c>
      <c r="O120" t="s">
        <v>1285</v>
      </c>
      <c r="P120" t="s">
        <v>1286</v>
      </c>
      <c r="Q120" t="s">
        <v>526</v>
      </c>
      <c r="R120" t="s">
        <v>527</v>
      </c>
      <c r="S120" t="s">
        <v>1287</v>
      </c>
      <c r="T120" t="s">
        <v>1288</v>
      </c>
      <c r="AD120" t="s">
        <v>1289</v>
      </c>
    </row>
    <row r="121" spans="1:34">
      <c r="A121" t="s">
        <v>1290</v>
      </c>
      <c r="B121" t="s">
        <v>1291</v>
      </c>
      <c r="C121" t="s">
        <v>102</v>
      </c>
      <c r="D121" t="s">
        <v>1292</v>
      </c>
      <c r="E121" t="s">
        <v>52</v>
      </c>
      <c r="F121" t="s">
        <v>1293</v>
      </c>
      <c r="H121" t="s">
        <v>1294</v>
      </c>
      <c r="J121" t="s">
        <v>1295</v>
      </c>
      <c r="K121" t="s">
        <v>57</v>
      </c>
      <c r="L121" t="s">
        <v>57</v>
      </c>
      <c r="O121" t="s">
        <v>579</v>
      </c>
      <c r="P121" t="s">
        <v>580</v>
      </c>
      <c r="Q121" t="s">
        <v>1296</v>
      </c>
      <c r="R121" t="s">
        <v>1297</v>
      </c>
      <c r="U121" t="s">
        <v>114</v>
      </c>
      <c r="V121" t="s">
        <v>581</v>
      </c>
      <c r="W121" t="s">
        <v>582</v>
      </c>
    </row>
    <row r="122" spans="1:34">
      <c r="A122" t="s">
        <v>1298</v>
      </c>
      <c r="B122" t="s">
        <v>1299</v>
      </c>
      <c r="C122" t="s">
        <v>102</v>
      </c>
      <c r="D122" t="s">
        <v>1300</v>
      </c>
      <c r="E122" t="s">
        <v>52</v>
      </c>
      <c r="F122" t="s">
        <v>1301</v>
      </c>
      <c r="H122" t="s">
        <v>1302</v>
      </c>
      <c r="J122" t="s">
        <v>1303</v>
      </c>
      <c r="K122" t="s">
        <v>57</v>
      </c>
      <c r="L122" t="s">
        <v>57</v>
      </c>
      <c r="O122" t="s">
        <v>1304</v>
      </c>
      <c r="P122" t="s">
        <v>1305</v>
      </c>
      <c r="Q122" t="s">
        <v>583</v>
      </c>
      <c r="R122" t="s">
        <v>584</v>
      </c>
      <c r="S122" t="s">
        <v>1306</v>
      </c>
      <c r="T122" t="s">
        <v>1307</v>
      </c>
      <c r="U122" t="s">
        <v>114</v>
      </c>
      <c r="V122" t="s">
        <v>1306</v>
      </c>
      <c r="W122" t="s">
        <v>1307</v>
      </c>
      <c r="X122" t="s">
        <v>998</v>
      </c>
      <c r="Y122" t="s">
        <v>999</v>
      </c>
      <c r="AE122" t="s">
        <v>108</v>
      </c>
      <c r="AF122" t="s">
        <v>109</v>
      </c>
    </row>
    <row r="123" spans="1:34">
      <c r="A123" t="s">
        <v>1308</v>
      </c>
      <c r="B123" t="s">
        <v>1309</v>
      </c>
      <c r="C123" t="s">
        <v>121</v>
      </c>
      <c r="D123" t="s">
        <v>1310</v>
      </c>
      <c r="E123" t="s">
        <v>52</v>
      </c>
      <c r="F123" t="s">
        <v>1311</v>
      </c>
      <c r="G123" t="s">
        <v>1312</v>
      </c>
      <c r="H123" t="s">
        <v>1313</v>
      </c>
      <c r="J123" t="s">
        <v>1314</v>
      </c>
      <c r="K123" t="s">
        <v>57</v>
      </c>
      <c r="L123" t="s">
        <v>57</v>
      </c>
      <c r="O123" t="s">
        <v>355</v>
      </c>
      <c r="P123" t="s">
        <v>356</v>
      </c>
      <c r="Q123" t="s">
        <v>1315</v>
      </c>
      <c r="R123" t="s">
        <v>1316</v>
      </c>
      <c r="S123" t="s">
        <v>676</v>
      </c>
      <c r="T123" t="s">
        <v>1317</v>
      </c>
      <c r="V123" t="s">
        <v>581</v>
      </c>
      <c r="W123" t="s">
        <v>582</v>
      </c>
      <c r="X123" t="s">
        <v>1072</v>
      </c>
      <c r="Y123" t="s">
        <v>1073</v>
      </c>
      <c r="AD123" t="s">
        <v>1318</v>
      </c>
      <c r="AE123" t="s">
        <v>1319</v>
      </c>
      <c r="AF123" t="s">
        <v>1320</v>
      </c>
    </row>
    <row r="124" spans="1:34">
      <c r="A124" t="s">
        <v>1321</v>
      </c>
      <c r="B124" t="s">
        <v>1322</v>
      </c>
      <c r="C124" t="s">
        <v>50</v>
      </c>
      <c r="D124" t="s">
        <v>1323</v>
      </c>
      <c r="E124" t="s">
        <v>1324</v>
      </c>
      <c r="F124" t="s">
        <v>1325</v>
      </c>
      <c r="G124" t="s">
        <v>1326</v>
      </c>
      <c r="O124" t="s">
        <v>1173</v>
      </c>
      <c r="P124" t="s">
        <v>1327</v>
      </c>
    </row>
    <row r="125" spans="1:34">
      <c r="A125" t="s">
        <v>1328</v>
      </c>
      <c r="B125" t="s">
        <v>1329</v>
      </c>
      <c r="C125" t="s">
        <v>50</v>
      </c>
      <c r="D125" t="s">
        <v>1330</v>
      </c>
      <c r="E125" t="s">
        <v>1331</v>
      </c>
      <c r="F125" t="s">
        <v>1332</v>
      </c>
      <c r="G125" t="s">
        <v>1333</v>
      </c>
      <c r="H125" t="s">
        <v>1334</v>
      </c>
      <c r="J125" t="s">
        <v>1335</v>
      </c>
      <c r="K125" t="s">
        <v>57</v>
      </c>
      <c r="L125" t="s">
        <v>57</v>
      </c>
      <c r="N125" t="s">
        <v>58</v>
      </c>
      <c r="O125" t="s">
        <v>1336</v>
      </c>
      <c r="P125" t="s">
        <v>1337</v>
      </c>
      <c r="Q125" t="s">
        <v>409</v>
      </c>
      <c r="R125" t="s">
        <v>410</v>
      </c>
      <c r="S125" t="s">
        <v>1338</v>
      </c>
      <c r="T125" t="s">
        <v>1339</v>
      </c>
      <c r="V125" t="s">
        <v>1278</v>
      </c>
      <c r="W125" t="s">
        <v>1279</v>
      </c>
      <c r="X125" t="s">
        <v>312</v>
      </c>
      <c r="Y125" t="s">
        <v>313</v>
      </c>
    </row>
    <row r="126" spans="1:34">
      <c r="A126" t="s">
        <v>1340</v>
      </c>
      <c r="B126" t="s">
        <v>1341</v>
      </c>
      <c r="C126" t="s">
        <v>50</v>
      </c>
      <c r="D126" t="s">
        <v>1342</v>
      </c>
      <c r="E126" t="s">
        <v>52</v>
      </c>
      <c r="F126" t="s">
        <v>1343</v>
      </c>
      <c r="G126" t="s">
        <v>1344</v>
      </c>
      <c r="I126" t="s">
        <v>1345</v>
      </c>
      <c r="N126" t="s">
        <v>58</v>
      </c>
      <c r="O126" t="s">
        <v>650</v>
      </c>
      <c r="P126" t="s">
        <v>651</v>
      </c>
    </row>
    <row r="127" spans="1:34">
      <c r="A127" t="s">
        <v>1346</v>
      </c>
      <c r="B127" t="s">
        <v>1347</v>
      </c>
      <c r="C127" t="s">
        <v>50</v>
      </c>
      <c r="D127" t="s">
        <v>1348</v>
      </c>
      <c r="E127" t="s">
        <v>52</v>
      </c>
      <c r="F127" t="s">
        <v>1349</v>
      </c>
      <c r="G127" t="s">
        <v>1333</v>
      </c>
      <c r="H127" t="s">
        <v>1350</v>
      </c>
      <c r="J127" t="s">
        <v>1351</v>
      </c>
      <c r="K127" t="s">
        <v>57</v>
      </c>
      <c r="L127" t="s">
        <v>265</v>
      </c>
      <c r="N127" t="s">
        <v>58</v>
      </c>
      <c r="O127" t="s">
        <v>1352</v>
      </c>
      <c r="P127" t="s">
        <v>1353</v>
      </c>
      <c r="Q127" t="s">
        <v>1278</v>
      </c>
      <c r="R127" t="s">
        <v>1279</v>
      </c>
      <c r="S127" t="s">
        <v>218</v>
      </c>
      <c r="T127" t="s">
        <v>219</v>
      </c>
      <c r="V127" t="s">
        <v>218</v>
      </c>
      <c r="W127" t="s">
        <v>219</v>
      </c>
      <c r="X127" t="s">
        <v>1354</v>
      </c>
      <c r="Y127" t="s">
        <v>1355</v>
      </c>
      <c r="AE127" t="s">
        <v>1356</v>
      </c>
      <c r="AF127" t="s">
        <v>1357</v>
      </c>
    </row>
    <row r="128" spans="1:34">
      <c r="A128" t="s">
        <v>1358</v>
      </c>
      <c r="B128" t="s">
        <v>1359</v>
      </c>
      <c r="C128" t="s">
        <v>50</v>
      </c>
      <c r="D128" t="s">
        <v>1360</v>
      </c>
      <c r="E128" t="s">
        <v>52</v>
      </c>
      <c r="F128" t="s">
        <v>1361</v>
      </c>
      <c r="G128" t="s">
        <v>1362</v>
      </c>
      <c r="H128" t="s">
        <v>1363</v>
      </c>
      <c r="J128" t="s">
        <v>1364</v>
      </c>
      <c r="K128" t="s">
        <v>57</v>
      </c>
      <c r="L128" t="s">
        <v>57</v>
      </c>
      <c r="N128" t="s">
        <v>58</v>
      </c>
      <c r="O128" t="s">
        <v>449</v>
      </c>
      <c r="P128" t="s">
        <v>450</v>
      </c>
      <c r="Q128" t="s">
        <v>866</v>
      </c>
      <c r="R128" t="s">
        <v>1170</v>
      </c>
      <c r="S128" t="s">
        <v>581</v>
      </c>
      <c r="T128" t="s">
        <v>582</v>
      </c>
      <c r="V128" t="s">
        <v>866</v>
      </c>
      <c r="W128" t="s">
        <v>1170</v>
      </c>
      <c r="X128" t="s">
        <v>1319</v>
      </c>
      <c r="Y128" t="s">
        <v>1320</v>
      </c>
    </row>
    <row r="129" spans="1:42">
      <c r="A129" t="s">
        <v>1365</v>
      </c>
      <c r="B129" t="s">
        <v>1366</v>
      </c>
      <c r="C129" t="s">
        <v>50</v>
      </c>
      <c r="D129" t="s">
        <v>1367</v>
      </c>
      <c r="E129" t="s">
        <v>52</v>
      </c>
      <c r="F129" t="s">
        <v>1368</v>
      </c>
      <c r="G129" t="s">
        <v>1159</v>
      </c>
      <c r="H129" t="s">
        <v>1369</v>
      </c>
      <c r="J129" t="s">
        <v>1370</v>
      </c>
      <c r="K129" t="s">
        <v>513</v>
      </c>
      <c r="L129" t="s">
        <v>513</v>
      </c>
      <c r="N129" t="s">
        <v>58</v>
      </c>
      <c r="O129" t="s">
        <v>436</v>
      </c>
      <c r="P129" t="s">
        <v>437</v>
      </c>
      <c r="Q129" t="s">
        <v>1315</v>
      </c>
      <c r="R129" t="s">
        <v>1316</v>
      </c>
      <c r="S129" t="s">
        <v>1356</v>
      </c>
      <c r="T129" t="s">
        <v>1357</v>
      </c>
      <c r="V129" t="s">
        <v>436</v>
      </c>
      <c r="W129" t="s">
        <v>437</v>
      </c>
      <c r="X129" t="s">
        <v>1371</v>
      </c>
      <c r="Y129" t="s">
        <v>1372</v>
      </c>
    </row>
    <row r="130" spans="1:42">
      <c r="A130" t="s">
        <v>1373</v>
      </c>
      <c r="B130" t="s">
        <v>1374</v>
      </c>
      <c r="C130" t="s">
        <v>121</v>
      </c>
      <c r="D130" t="s">
        <v>1375</v>
      </c>
      <c r="E130" t="s">
        <v>52</v>
      </c>
      <c r="F130" t="s">
        <v>1376</v>
      </c>
      <c r="G130" t="s">
        <v>1377</v>
      </c>
      <c r="I130" t="s">
        <v>1378</v>
      </c>
      <c r="O130" t="s">
        <v>482</v>
      </c>
      <c r="P130" t="s">
        <v>483</v>
      </c>
      <c r="Q130" t="s">
        <v>457</v>
      </c>
      <c r="R130" t="s">
        <v>458</v>
      </c>
      <c r="S130" t="s">
        <v>1379</v>
      </c>
      <c r="T130" t="s">
        <v>1380</v>
      </c>
      <c r="X130" t="s">
        <v>325</v>
      </c>
      <c r="Y130" t="s">
        <v>326</v>
      </c>
      <c r="AD130" t="s">
        <v>1381</v>
      </c>
    </row>
    <row r="131" spans="1:42">
      <c r="A131" t="s">
        <v>1382</v>
      </c>
      <c r="B131" t="s">
        <v>1383</v>
      </c>
      <c r="C131" t="s">
        <v>121</v>
      </c>
      <c r="D131" t="s">
        <v>1383</v>
      </c>
      <c r="E131" t="s">
        <v>52</v>
      </c>
      <c r="F131" t="s">
        <v>1384</v>
      </c>
      <c r="G131" t="s">
        <v>1385</v>
      </c>
      <c r="H131" t="s">
        <v>1386</v>
      </c>
      <c r="J131" t="s">
        <v>1387</v>
      </c>
      <c r="K131" t="s">
        <v>549</v>
      </c>
      <c r="L131" t="s">
        <v>549</v>
      </c>
      <c r="O131" t="s">
        <v>255</v>
      </c>
      <c r="P131" t="s">
        <v>256</v>
      </c>
      <c r="Q131" t="s">
        <v>1388</v>
      </c>
      <c r="R131" t="s">
        <v>1389</v>
      </c>
      <c r="S131" t="s">
        <v>283</v>
      </c>
      <c r="T131" t="s">
        <v>284</v>
      </c>
      <c r="V131" t="s">
        <v>1390</v>
      </c>
      <c r="W131" t="s">
        <v>1391</v>
      </c>
      <c r="X131" t="s">
        <v>1390</v>
      </c>
      <c r="Y131" t="s">
        <v>1391</v>
      </c>
    </row>
    <row r="132" spans="1:42">
      <c r="A132" t="s">
        <v>1392</v>
      </c>
      <c r="B132" t="s">
        <v>1393</v>
      </c>
      <c r="C132" t="s">
        <v>50</v>
      </c>
      <c r="D132" t="s">
        <v>1394</v>
      </c>
      <c r="E132" t="s">
        <v>52</v>
      </c>
      <c r="F132" t="s">
        <v>1395</v>
      </c>
      <c r="G132" t="s">
        <v>1396</v>
      </c>
      <c r="H132" t="s">
        <v>1397</v>
      </c>
      <c r="J132" t="s">
        <v>1398</v>
      </c>
      <c r="K132" t="s">
        <v>57</v>
      </c>
      <c r="L132" t="s">
        <v>57</v>
      </c>
      <c r="N132" t="s">
        <v>58</v>
      </c>
      <c r="O132" t="s">
        <v>283</v>
      </c>
      <c r="P132" t="s">
        <v>284</v>
      </c>
      <c r="Q132" t="s">
        <v>764</v>
      </c>
      <c r="R132" t="s">
        <v>765</v>
      </c>
      <c r="S132" t="s">
        <v>295</v>
      </c>
      <c r="T132" t="s">
        <v>296</v>
      </c>
      <c r="X132" t="s">
        <v>514</v>
      </c>
      <c r="Y132" t="s">
        <v>515</v>
      </c>
    </row>
    <row r="133" spans="1:42">
      <c r="A133" t="s">
        <v>1399</v>
      </c>
      <c r="B133" t="s">
        <v>1400</v>
      </c>
      <c r="C133" t="s">
        <v>50</v>
      </c>
      <c r="D133" t="s">
        <v>1401</v>
      </c>
      <c r="E133" t="s">
        <v>52</v>
      </c>
      <c r="F133" t="s">
        <v>1402</v>
      </c>
      <c r="G133" t="s">
        <v>591</v>
      </c>
      <c r="H133" t="s">
        <v>1403</v>
      </c>
      <c r="J133" t="s">
        <v>1404</v>
      </c>
      <c r="K133" t="s">
        <v>57</v>
      </c>
      <c r="L133" t="s">
        <v>57</v>
      </c>
      <c r="N133" t="s">
        <v>58</v>
      </c>
      <c r="O133" t="s">
        <v>369</v>
      </c>
      <c r="P133" t="s">
        <v>370</v>
      </c>
      <c r="Q133" t="s">
        <v>70</v>
      </c>
      <c r="R133" t="s">
        <v>71</v>
      </c>
      <c r="S133" t="s">
        <v>1405</v>
      </c>
      <c r="T133" t="s">
        <v>1406</v>
      </c>
      <c r="X133" t="s">
        <v>565</v>
      </c>
      <c r="Y133" t="s">
        <v>566</v>
      </c>
      <c r="AE133" t="s">
        <v>1407</v>
      </c>
      <c r="AF133" t="s">
        <v>1408</v>
      </c>
      <c r="AG133" t="s">
        <v>367</v>
      </c>
      <c r="AH133" t="s">
        <v>368</v>
      </c>
    </row>
    <row r="134" spans="1:42">
      <c r="A134" t="s">
        <v>1409</v>
      </c>
      <c r="B134" t="s">
        <v>1410</v>
      </c>
      <c r="C134" t="s">
        <v>50</v>
      </c>
      <c r="D134" t="s">
        <v>1411</v>
      </c>
      <c r="E134" t="s">
        <v>940</v>
      </c>
      <c r="F134" t="s">
        <v>1412</v>
      </c>
      <c r="G134" t="s">
        <v>1413</v>
      </c>
      <c r="H134" t="s">
        <v>2999</v>
      </c>
      <c r="J134" t="s">
        <v>3000</v>
      </c>
      <c r="K134" t="s">
        <v>57</v>
      </c>
      <c r="L134" t="s">
        <v>1488</v>
      </c>
      <c r="O134" t="s">
        <v>943</v>
      </c>
      <c r="P134" t="s">
        <v>944</v>
      </c>
      <c r="Q134" t="s">
        <v>1414</v>
      </c>
      <c r="R134" t="s">
        <v>1415</v>
      </c>
      <c r="S134" t="s">
        <v>438</v>
      </c>
      <c r="T134" t="s">
        <v>439</v>
      </c>
      <c r="V134" t="s">
        <v>1416</v>
      </c>
      <c r="W134" t="s">
        <v>1417</v>
      </c>
      <c r="X134" t="s">
        <v>945</v>
      </c>
      <c r="Y134" t="s">
        <v>946</v>
      </c>
      <c r="AA134" t="s">
        <v>1418</v>
      </c>
    </row>
    <row r="135" spans="1:42">
      <c r="A135" t="s">
        <v>1419</v>
      </c>
      <c r="B135" t="s">
        <v>1420</v>
      </c>
      <c r="C135" t="s">
        <v>50</v>
      </c>
      <c r="D135" t="s">
        <v>1421</v>
      </c>
      <c r="E135" t="s">
        <v>52</v>
      </c>
      <c r="F135" t="s">
        <v>1422</v>
      </c>
      <c r="G135" t="s">
        <v>1423</v>
      </c>
      <c r="H135" t="s">
        <v>1424</v>
      </c>
      <c r="J135" t="s">
        <v>1425</v>
      </c>
      <c r="K135" t="s">
        <v>57</v>
      </c>
      <c r="L135" t="s">
        <v>57</v>
      </c>
      <c r="N135" t="s">
        <v>58</v>
      </c>
      <c r="O135" t="s">
        <v>1426</v>
      </c>
      <c r="P135" t="s">
        <v>1427</v>
      </c>
    </row>
    <row r="136" spans="1:42">
      <c r="A136" t="s">
        <v>1428</v>
      </c>
      <c r="B136" t="s">
        <v>1429</v>
      </c>
      <c r="C136" t="s">
        <v>50</v>
      </c>
      <c r="D136" t="s">
        <v>1430</v>
      </c>
      <c r="E136" t="s">
        <v>300</v>
      </c>
      <c r="F136" t="s">
        <v>1431</v>
      </c>
      <c r="G136" t="s">
        <v>1432</v>
      </c>
      <c r="O136" t="s">
        <v>303</v>
      </c>
      <c r="P136" t="s">
        <v>304</v>
      </c>
      <c r="AA136" t="s">
        <v>1433</v>
      </c>
    </row>
    <row r="137" spans="1:42">
      <c r="A137" t="s">
        <v>1434</v>
      </c>
      <c r="B137" t="s">
        <v>1435</v>
      </c>
      <c r="C137" t="s">
        <v>50</v>
      </c>
      <c r="D137" t="s">
        <v>1435</v>
      </c>
      <c r="E137" t="s">
        <v>52</v>
      </c>
      <c r="F137" t="s">
        <v>1436</v>
      </c>
      <c r="G137" t="s">
        <v>1437</v>
      </c>
      <c r="H137" t="s">
        <v>1438</v>
      </c>
      <c r="J137" t="s">
        <v>1439</v>
      </c>
      <c r="K137" t="s">
        <v>57</v>
      </c>
      <c r="L137" t="s">
        <v>57</v>
      </c>
      <c r="N137" t="s">
        <v>58</v>
      </c>
      <c r="O137" t="s">
        <v>558</v>
      </c>
      <c r="P137" t="s">
        <v>559</v>
      </c>
      <c r="Q137" t="s">
        <v>436</v>
      </c>
      <c r="R137" t="s">
        <v>437</v>
      </c>
      <c r="S137" t="s">
        <v>648</v>
      </c>
      <c r="T137" t="s">
        <v>649</v>
      </c>
      <c r="V137" t="s">
        <v>558</v>
      </c>
      <c r="W137" t="s">
        <v>559</v>
      </c>
      <c r="X137" t="s">
        <v>498</v>
      </c>
      <c r="Y137" t="s">
        <v>499</v>
      </c>
      <c r="AE137" t="s">
        <v>204</v>
      </c>
      <c r="AF137" t="s">
        <v>205</v>
      </c>
      <c r="AG137" t="s">
        <v>367</v>
      </c>
      <c r="AH137" t="s">
        <v>368</v>
      </c>
      <c r="AI137" t="s">
        <v>206</v>
      </c>
      <c r="AJ137" t="s">
        <v>207</v>
      </c>
      <c r="AK137" t="s">
        <v>1440</v>
      </c>
      <c r="AL137" t="s">
        <v>1441</v>
      </c>
      <c r="AM137" t="s">
        <v>1248</v>
      </c>
      <c r="AN137" t="s">
        <v>1249</v>
      </c>
      <c r="AO137" t="s">
        <v>1442</v>
      </c>
      <c r="AP137" t="s">
        <v>1443</v>
      </c>
    </row>
    <row r="138" spans="1:42">
      <c r="A138" t="s">
        <v>1444</v>
      </c>
      <c r="B138" t="s">
        <v>1445</v>
      </c>
      <c r="C138" t="s">
        <v>50</v>
      </c>
      <c r="D138" t="s">
        <v>1446</v>
      </c>
      <c r="E138" t="s">
        <v>376</v>
      </c>
      <c r="F138" t="s">
        <v>1202</v>
      </c>
      <c r="G138" t="s">
        <v>1447</v>
      </c>
      <c r="H138" t="s">
        <v>2997</v>
      </c>
      <c r="J138" t="s">
        <v>2998</v>
      </c>
      <c r="K138" t="s">
        <v>57</v>
      </c>
      <c r="L138" t="s">
        <v>57</v>
      </c>
      <c r="O138" t="s">
        <v>127</v>
      </c>
      <c r="P138" t="s">
        <v>128</v>
      </c>
      <c r="AA138" t="s">
        <v>1448</v>
      </c>
    </row>
    <row r="139" spans="1:42">
      <c r="A139" t="s">
        <v>1449</v>
      </c>
      <c r="B139" t="s">
        <v>1450</v>
      </c>
      <c r="C139" t="s">
        <v>50</v>
      </c>
      <c r="D139" t="s">
        <v>1451</v>
      </c>
      <c r="E139" t="s">
        <v>52</v>
      </c>
      <c r="F139" t="s">
        <v>1452</v>
      </c>
      <c r="G139" t="s">
        <v>1453</v>
      </c>
      <c r="H139" t="s">
        <v>1454</v>
      </c>
      <c r="J139" t="s">
        <v>1455</v>
      </c>
      <c r="K139" t="s">
        <v>57</v>
      </c>
      <c r="L139" t="s">
        <v>57</v>
      </c>
      <c r="N139" t="s">
        <v>58</v>
      </c>
      <c r="O139" t="s">
        <v>88</v>
      </c>
      <c r="P139" t="s">
        <v>89</v>
      </c>
      <c r="Q139" t="s">
        <v>1214</v>
      </c>
      <c r="R139" t="s">
        <v>1215</v>
      </c>
      <c r="S139" t="s">
        <v>70</v>
      </c>
      <c r="T139" t="s">
        <v>71</v>
      </c>
      <c r="X139" t="s">
        <v>146</v>
      </c>
      <c r="Y139" t="s">
        <v>147</v>
      </c>
    </row>
    <row r="140" spans="1:42">
      <c r="A140" t="s">
        <v>1456</v>
      </c>
      <c r="B140" t="s">
        <v>1457</v>
      </c>
      <c r="C140" t="s">
        <v>50</v>
      </c>
      <c r="D140" t="s">
        <v>1458</v>
      </c>
      <c r="E140" t="s">
        <v>52</v>
      </c>
      <c r="F140" t="s">
        <v>1459</v>
      </c>
      <c r="G140" t="s">
        <v>274</v>
      </c>
      <c r="H140" t="s">
        <v>1460</v>
      </c>
      <c r="J140" t="s">
        <v>1461</v>
      </c>
      <c r="K140" t="s">
        <v>57</v>
      </c>
      <c r="L140" t="s">
        <v>3023</v>
      </c>
      <c r="N140" t="s">
        <v>58</v>
      </c>
      <c r="O140" t="s">
        <v>283</v>
      </c>
      <c r="P140" t="s">
        <v>284</v>
      </c>
      <c r="Q140" t="s">
        <v>662</v>
      </c>
      <c r="R140" t="s">
        <v>1462</v>
      </c>
      <c r="V140" t="s">
        <v>369</v>
      </c>
      <c r="W140" t="s">
        <v>370</v>
      </c>
      <c r="AC140" t="s">
        <v>1463</v>
      </c>
    </row>
    <row r="141" spans="1:42">
      <c r="A141" t="s">
        <v>1464</v>
      </c>
      <c r="B141" t="s">
        <v>1465</v>
      </c>
      <c r="C141" t="s">
        <v>50</v>
      </c>
      <c r="D141" t="s">
        <v>1466</v>
      </c>
      <c r="E141" t="s">
        <v>52</v>
      </c>
      <c r="F141" t="s">
        <v>1467</v>
      </c>
      <c r="G141" t="s">
        <v>1468</v>
      </c>
      <c r="H141" t="s">
        <v>1469</v>
      </c>
      <c r="J141" t="s">
        <v>1470</v>
      </c>
      <c r="K141" t="s">
        <v>57</v>
      </c>
      <c r="L141" t="s">
        <v>57</v>
      </c>
      <c r="O141" t="s">
        <v>266</v>
      </c>
      <c r="P141" t="s">
        <v>267</v>
      </c>
      <c r="Q141" t="s">
        <v>676</v>
      </c>
      <c r="R141" t="s">
        <v>677</v>
      </c>
      <c r="S141" t="s">
        <v>148</v>
      </c>
      <c r="T141" t="s">
        <v>149</v>
      </c>
      <c r="V141" t="s">
        <v>148</v>
      </c>
      <c r="W141" t="s">
        <v>149</v>
      </c>
      <c r="X141" t="s">
        <v>1304</v>
      </c>
      <c r="Y141" t="s">
        <v>1305</v>
      </c>
    </row>
    <row r="142" spans="1:42">
      <c r="A142" t="s">
        <v>1471</v>
      </c>
      <c r="B142" t="s">
        <v>1472</v>
      </c>
      <c r="C142" t="s">
        <v>50</v>
      </c>
      <c r="D142" t="s">
        <v>1473</v>
      </c>
      <c r="E142" t="s">
        <v>52</v>
      </c>
      <c r="F142" t="s">
        <v>1474</v>
      </c>
      <c r="G142" t="s">
        <v>1475</v>
      </c>
      <c r="H142" t="s">
        <v>1476</v>
      </c>
      <c r="J142" t="s">
        <v>1477</v>
      </c>
      <c r="K142" t="s">
        <v>57</v>
      </c>
      <c r="L142" t="s">
        <v>57</v>
      </c>
      <c r="N142" t="s">
        <v>58</v>
      </c>
      <c r="O142" t="s">
        <v>1478</v>
      </c>
      <c r="P142" t="s">
        <v>1479</v>
      </c>
      <c r="Q142" t="s">
        <v>457</v>
      </c>
      <c r="R142" t="s">
        <v>458</v>
      </c>
      <c r="S142" t="s">
        <v>648</v>
      </c>
      <c r="T142" t="s">
        <v>649</v>
      </c>
      <c r="X142" t="s">
        <v>1212</v>
      </c>
      <c r="Y142" t="s">
        <v>1213</v>
      </c>
    </row>
    <row r="143" spans="1:42">
      <c r="A143" t="s">
        <v>1480</v>
      </c>
      <c r="B143" t="s">
        <v>1481</v>
      </c>
      <c r="C143" t="s">
        <v>50</v>
      </c>
      <c r="D143" t="s">
        <v>1482</v>
      </c>
      <c r="E143" t="s">
        <v>300</v>
      </c>
      <c r="F143" t="s">
        <v>1431</v>
      </c>
      <c r="G143" t="s">
        <v>1432</v>
      </c>
      <c r="H143" t="s">
        <v>1483</v>
      </c>
      <c r="J143" t="s">
        <v>1484</v>
      </c>
      <c r="K143" t="s">
        <v>57</v>
      </c>
      <c r="L143" t="s">
        <v>57</v>
      </c>
      <c r="N143" t="s">
        <v>58</v>
      </c>
      <c r="O143" t="s">
        <v>303</v>
      </c>
      <c r="P143" t="s">
        <v>304</v>
      </c>
    </row>
    <row r="144" spans="1:42">
      <c r="A144" t="s">
        <v>1485</v>
      </c>
      <c r="B144" t="s">
        <v>1486</v>
      </c>
      <c r="C144" t="s">
        <v>121</v>
      </c>
      <c r="D144" t="s">
        <v>1487</v>
      </c>
      <c r="E144" t="s">
        <v>1488</v>
      </c>
      <c r="F144" t="s">
        <v>1489</v>
      </c>
      <c r="G144" t="s">
        <v>1490</v>
      </c>
      <c r="I144" t="s">
        <v>1491</v>
      </c>
      <c r="O144" t="s">
        <v>1492</v>
      </c>
      <c r="P144" t="s">
        <v>1493</v>
      </c>
    </row>
    <row r="145" spans="1:49">
      <c r="A145" t="s">
        <v>1494</v>
      </c>
      <c r="B145" t="s">
        <v>1495</v>
      </c>
      <c r="C145" t="s">
        <v>50</v>
      </c>
      <c r="D145" t="s">
        <v>1496</v>
      </c>
      <c r="E145" t="s">
        <v>52</v>
      </c>
      <c r="F145" t="s">
        <v>852</v>
      </c>
      <c r="G145" t="s">
        <v>1497</v>
      </c>
      <c r="H145" t="s">
        <v>1498</v>
      </c>
      <c r="J145" t="s">
        <v>1499</v>
      </c>
      <c r="K145" t="s">
        <v>57</v>
      </c>
      <c r="L145" t="s">
        <v>57</v>
      </c>
      <c r="O145" t="s">
        <v>457</v>
      </c>
      <c r="P145" t="s">
        <v>458</v>
      </c>
      <c r="Q145" t="s">
        <v>335</v>
      </c>
      <c r="R145" t="s">
        <v>336</v>
      </c>
      <c r="S145" t="s">
        <v>314</v>
      </c>
      <c r="T145" t="s">
        <v>315</v>
      </c>
      <c r="V145" t="s">
        <v>314</v>
      </c>
      <c r="W145" t="s">
        <v>315</v>
      </c>
      <c r="AV145" t="s">
        <v>1500</v>
      </c>
    </row>
    <row r="146" spans="1:49">
      <c r="A146" t="s">
        <v>1501</v>
      </c>
      <c r="B146" t="s">
        <v>1502</v>
      </c>
      <c r="C146" t="s">
        <v>121</v>
      </c>
      <c r="D146" t="s">
        <v>1503</v>
      </c>
      <c r="E146" t="s">
        <v>52</v>
      </c>
      <c r="F146" t="s">
        <v>1504</v>
      </c>
      <c r="G146" t="s">
        <v>1505</v>
      </c>
      <c r="M146" t="s">
        <v>2996</v>
      </c>
      <c r="O146" t="s">
        <v>1506</v>
      </c>
      <c r="P146" t="s">
        <v>1507</v>
      </c>
      <c r="Q146" t="s">
        <v>1287</v>
      </c>
      <c r="R146" t="s">
        <v>1288</v>
      </c>
      <c r="S146" t="s">
        <v>1212</v>
      </c>
      <c r="T146" t="s">
        <v>1213</v>
      </c>
      <c r="V146" t="s">
        <v>1212</v>
      </c>
      <c r="W146" t="s">
        <v>1213</v>
      </c>
      <c r="X146" t="s">
        <v>144</v>
      </c>
      <c r="Y146" t="s">
        <v>145</v>
      </c>
    </row>
    <row r="147" spans="1:49">
      <c r="A147" t="s">
        <v>1508</v>
      </c>
      <c r="B147" t="s">
        <v>1509</v>
      </c>
      <c r="C147" t="s">
        <v>50</v>
      </c>
      <c r="D147" t="s">
        <v>1510</v>
      </c>
      <c r="E147" t="s">
        <v>52</v>
      </c>
      <c r="F147" t="s">
        <v>1511</v>
      </c>
      <c r="G147" t="s">
        <v>1512</v>
      </c>
      <c r="H147" t="s">
        <v>1513</v>
      </c>
      <c r="J147" t="s">
        <v>1514</v>
      </c>
      <c r="K147" t="s">
        <v>57</v>
      </c>
      <c r="L147" t="s">
        <v>57</v>
      </c>
      <c r="N147" t="s">
        <v>58</v>
      </c>
      <c r="O147" t="s">
        <v>72</v>
      </c>
      <c r="P147" t="s">
        <v>73</v>
      </c>
      <c r="Q147" t="s">
        <v>220</v>
      </c>
      <c r="R147" t="s">
        <v>221</v>
      </c>
      <c r="S147" t="s">
        <v>127</v>
      </c>
      <c r="T147" t="s">
        <v>128</v>
      </c>
      <c r="X147" t="s">
        <v>218</v>
      </c>
      <c r="Y147" t="s">
        <v>219</v>
      </c>
    </row>
    <row r="148" spans="1:49">
      <c r="A148" t="s">
        <v>1515</v>
      </c>
      <c r="B148" t="s">
        <v>1516</v>
      </c>
      <c r="C148" t="s">
        <v>121</v>
      </c>
      <c r="D148" t="s">
        <v>1517</v>
      </c>
      <c r="E148" t="s">
        <v>52</v>
      </c>
      <c r="F148" t="s">
        <v>1518</v>
      </c>
      <c r="G148" t="s">
        <v>904</v>
      </c>
      <c r="H148" t="s">
        <v>1519</v>
      </c>
      <c r="J148" t="s">
        <v>1520</v>
      </c>
      <c r="K148" t="s">
        <v>57</v>
      </c>
      <c r="L148" t="s">
        <v>57</v>
      </c>
      <c r="O148" t="s">
        <v>115</v>
      </c>
      <c r="P148" t="s">
        <v>116</v>
      </c>
      <c r="Q148" t="s">
        <v>1521</v>
      </c>
      <c r="R148" t="s">
        <v>1522</v>
      </c>
      <c r="S148" t="s">
        <v>204</v>
      </c>
      <c r="T148" t="s">
        <v>205</v>
      </c>
      <c r="X148" t="s">
        <v>206</v>
      </c>
      <c r="Y148" t="s">
        <v>207</v>
      </c>
      <c r="AD148" t="s">
        <v>1523</v>
      </c>
    </row>
    <row r="149" spans="1:49">
      <c r="A149" t="s">
        <v>1524</v>
      </c>
      <c r="B149" t="s">
        <v>1525</v>
      </c>
      <c r="C149" t="s">
        <v>121</v>
      </c>
      <c r="D149" t="s">
        <v>1526</v>
      </c>
      <c r="E149" t="s">
        <v>52</v>
      </c>
      <c r="F149" t="s">
        <v>1527</v>
      </c>
      <c r="G149" t="s">
        <v>1528</v>
      </c>
      <c r="I149" t="s">
        <v>1529</v>
      </c>
      <c r="O149" t="s">
        <v>556</v>
      </c>
      <c r="P149" t="s">
        <v>1530</v>
      </c>
      <c r="Q149" t="s">
        <v>1531</v>
      </c>
      <c r="R149" t="s">
        <v>1532</v>
      </c>
      <c r="S149" t="s">
        <v>127</v>
      </c>
      <c r="T149" t="s">
        <v>128</v>
      </c>
      <c r="AD149" t="s">
        <v>1289</v>
      </c>
    </row>
    <row r="150" spans="1:49">
      <c r="A150" t="s">
        <v>1533</v>
      </c>
      <c r="B150" t="s">
        <v>1534</v>
      </c>
      <c r="C150" t="s">
        <v>121</v>
      </c>
      <c r="D150" t="s">
        <v>1535</v>
      </c>
      <c r="E150" t="s">
        <v>52</v>
      </c>
      <c r="F150" t="s">
        <v>1536</v>
      </c>
      <c r="G150" t="s">
        <v>1537</v>
      </c>
      <c r="I150" t="s">
        <v>1538</v>
      </c>
      <c r="O150" t="s">
        <v>115</v>
      </c>
      <c r="P150" t="s">
        <v>116</v>
      </c>
      <c r="Q150" t="s">
        <v>325</v>
      </c>
      <c r="R150" t="s">
        <v>326</v>
      </c>
      <c r="AD150" t="s">
        <v>1289</v>
      </c>
    </row>
    <row r="151" spans="1:49">
      <c r="A151" t="s">
        <v>1539</v>
      </c>
      <c r="B151" t="s">
        <v>1540</v>
      </c>
      <c r="C151" t="s">
        <v>50</v>
      </c>
      <c r="D151" t="s">
        <v>1541</v>
      </c>
      <c r="E151" t="s">
        <v>52</v>
      </c>
      <c r="F151" t="s">
        <v>1542</v>
      </c>
      <c r="G151" t="s">
        <v>1543</v>
      </c>
      <c r="H151" t="s">
        <v>1544</v>
      </c>
      <c r="J151" t="s">
        <v>1545</v>
      </c>
      <c r="K151" t="s">
        <v>57</v>
      </c>
      <c r="L151" t="s">
        <v>57</v>
      </c>
      <c r="N151" t="s">
        <v>58</v>
      </c>
      <c r="O151" t="s">
        <v>218</v>
      </c>
      <c r="P151" t="s">
        <v>219</v>
      </c>
      <c r="Q151" t="s">
        <v>220</v>
      </c>
      <c r="R151" t="s">
        <v>221</v>
      </c>
      <c r="S151" t="s">
        <v>748</v>
      </c>
      <c r="T151" t="s">
        <v>749</v>
      </c>
      <c r="V151" t="s">
        <v>1008</v>
      </c>
      <c r="W151" t="s">
        <v>1009</v>
      </c>
      <c r="X151" t="s">
        <v>279</v>
      </c>
      <c r="Y151" t="s">
        <v>280</v>
      </c>
      <c r="AE151" t="s">
        <v>1008</v>
      </c>
      <c r="AF151" t="s">
        <v>1009</v>
      </c>
      <c r="AG151" t="s">
        <v>148</v>
      </c>
      <c r="AH151" t="s">
        <v>149</v>
      </c>
      <c r="AI151" t="s">
        <v>436</v>
      </c>
      <c r="AJ151" t="s">
        <v>437</v>
      </c>
    </row>
    <row r="152" spans="1:49">
      <c r="A152" t="s">
        <v>1546</v>
      </c>
      <c r="B152" t="s">
        <v>1547</v>
      </c>
      <c r="C152" t="s">
        <v>50</v>
      </c>
      <c r="D152" t="s">
        <v>1548</v>
      </c>
      <c r="E152" t="s">
        <v>52</v>
      </c>
      <c r="F152" t="s">
        <v>1368</v>
      </c>
      <c r="G152" t="s">
        <v>1549</v>
      </c>
      <c r="H152" t="s">
        <v>1550</v>
      </c>
      <c r="J152" t="s">
        <v>1551</v>
      </c>
      <c r="K152" t="s">
        <v>513</v>
      </c>
      <c r="L152" t="s">
        <v>513</v>
      </c>
      <c r="N152" t="s">
        <v>58</v>
      </c>
      <c r="O152" t="s">
        <v>355</v>
      </c>
      <c r="P152" t="s">
        <v>356</v>
      </c>
      <c r="Q152" t="s">
        <v>1371</v>
      </c>
      <c r="R152" t="s">
        <v>1372</v>
      </c>
      <c r="S152" t="s">
        <v>1319</v>
      </c>
      <c r="T152" t="s">
        <v>1320</v>
      </c>
      <c r="V152" t="s">
        <v>1315</v>
      </c>
      <c r="W152" t="s">
        <v>1316</v>
      </c>
      <c r="X152" t="s">
        <v>1552</v>
      </c>
      <c r="Y152" t="s">
        <v>1553</v>
      </c>
      <c r="AE152" t="s">
        <v>148</v>
      </c>
      <c r="AF152" t="s">
        <v>149</v>
      </c>
      <c r="AG152" t="s">
        <v>1278</v>
      </c>
      <c r="AH152" t="s">
        <v>1279</v>
      </c>
      <c r="AI152" t="s">
        <v>1356</v>
      </c>
      <c r="AJ152" t="s">
        <v>1357</v>
      </c>
    </row>
    <row r="153" spans="1:49">
      <c r="A153" t="s">
        <v>1554</v>
      </c>
      <c r="B153" t="s">
        <v>1555</v>
      </c>
      <c r="C153" t="s">
        <v>50</v>
      </c>
      <c r="D153" t="s">
        <v>1556</v>
      </c>
      <c r="E153" t="s">
        <v>52</v>
      </c>
      <c r="F153" t="s">
        <v>1557</v>
      </c>
      <c r="G153" t="s">
        <v>490</v>
      </c>
      <c r="H153" t="s">
        <v>1558</v>
      </c>
      <c r="J153" t="s">
        <v>1559</v>
      </c>
      <c r="K153" t="s">
        <v>57</v>
      </c>
      <c r="L153" t="s">
        <v>57</v>
      </c>
      <c r="N153" t="s">
        <v>58</v>
      </c>
      <c r="O153" t="s">
        <v>218</v>
      </c>
      <c r="P153" t="s">
        <v>219</v>
      </c>
      <c r="Q153" t="s">
        <v>281</v>
      </c>
      <c r="R153" t="s">
        <v>282</v>
      </c>
      <c r="S153" t="s">
        <v>333</v>
      </c>
      <c r="T153" t="s">
        <v>334</v>
      </c>
      <c r="V153" t="s">
        <v>218</v>
      </c>
      <c r="W153" t="s">
        <v>1560</v>
      </c>
      <c r="X153" t="s">
        <v>583</v>
      </c>
      <c r="Y153" t="s">
        <v>584</v>
      </c>
      <c r="AE153" t="s">
        <v>285</v>
      </c>
      <c r="AF153" t="s">
        <v>286</v>
      </c>
    </row>
    <row r="154" spans="1:49">
      <c r="A154" t="s">
        <v>1561</v>
      </c>
      <c r="B154" t="s">
        <v>1562</v>
      </c>
      <c r="C154" t="s">
        <v>50</v>
      </c>
      <c r="D154" t="s">
        <v>1563</v>
      </c>
      <c r="E154" t="s">
        <v>52</v>
      </c>
      <c r="F154" t="s">
        <v>1564</v>
      </c>
      <c r="G154" t="s">
        <v>1565</v>
      </c>
      <c r="H154" t="s">
        <v>1566</v>
      </c>
      <c r="J154" t="s">
        <v>1567</v>
      </c>
      <c r="K154" t="s">
        <v>57</v>
      </c>
      <c r="L154" t="s">
        <v>57</v>
      </c>
      <c r="N154" t="s">
        <v>58</v>
      </c>
      <c r="O154" t="s">
        <v>220</v>
      </c>
      <c r="P154" t="s">
        <v>1568</v>
      </c>
      <c r="Q154" t="s">
        <v>160</v>
      </c>
      <c r="R154" t="s">
        <v>1569</v>
      </c>
      <c r="S154" t="s">
        <v>204</v>
      </c>
      <c r="T154" t="s">
        <v>205</v>
      </c>
      <c r="V154" t="s">
        <v>346</v>
      </c>
      <c r="W154" t="s">
        <v>347</v>
      </c>
    </row>
    <row r="155" spans="1:49">
      <c r="A155" t="s">
        <v>1570</v>
      </c>
      <c r="B155" t="s">
        <v>1571</v>
      </c>
      <c r="C155" t="s">
        <v>50</v>
      </c>
      <c r="D155" t="s">
        <v>1572</v>
      </c>
      <c r="E155" t="s">
        <v>1573</v>
      </c>
      <c r="F155" t="s">
        <v>1574</v>
      </c>
      <c r="G155" t="s">
        <v>1575</v>
      </c>
      <c r="H155" t="s">
        <v>1576</v>
      </c>
      <c r="J155" t="s">
        <v>1577</v>
      </c>
      <c r="K155" t="s">
        <v>57</v>
      </c>
      <c r="L155" t="s">
        <v>57</v>
      </c>
      <c r="N155" t="s">
        <v>58</v>
      </c>
      <c r="O155" t="s">
        <v>537</v>
      </c>
      <c r="P155" t="s">
        <v>538</v>
      </c>
      <c r="Q155" t="s">
        <v>1210</v>
      </c>
      <c r="R155" t="s">
        <v>1211</v>
      </c>
    </row>
    <row r="156" spans="1:49">
      <c r="A156" t="s">
        <v>1578</v>
      </c>
      <c r="B156" t="s">
        <v>1579</v>
      </c>
      <c r="C156" t="s">
        <v>50</v>
      </c>
      <c r="D156" t="s">
        <v>1580</v>
      </c>
      <c r="E156" t="s">
        <v>52</v>
      </c>
      <c r="F156" t="s">
        <v>1581</v>
      </c>
      <c r="G156" t="s">
        <v>1582</v>
      </c>
      <c r="H156" t="s">
        <v>1583</v>
      </c>
      <c r="J156" t="s">
        <v>1584</v>
      </c>
      <c r="K156" t="s">
        <v>157</v>
      </c>
      <c r="L156" t="s">
        <v>3023</v>
      </c>
      <c r="N156" t="s">
        <v>58</v>
      </c>
      <c r="O156" t="s">
        <v>1264</v>
      </c>
      <c r="P156" t="s">
        <v>62</v>
      </c>
      <c r="Q156" t="s">
        <v>230</v>
      </c>
      <c r="R156" t="s">
        <v>231</v>
      </c>
      <c r="S156" t="s">
        <v>556</v>
      </c>
      <c r="T156" t="s">
        <v>557</v>
      </c>
      <c r="X156" t="s">
        <v>1442</v>
      </c>
      <c r="Y156" t="s">
        <v>1443</v>
      </c>
    </row>
    <row r="157" spans="1:49">
      <c r="A157" t="s">
        <v>1585</v>
      </c>
      <c r="B157" t="s">
        <v>1586</v>
      </c>
      <c r="C157" t="s">
        <v>102</v>
      </c>
      <c r="D157" t="s">
        <v>1587</v>
      </c>
      <c r="E157" t="s">
        <v>52</v>
      </c>
      <c r="F157" t="s">
        <v>1588</v>
      </c>
      <c r="H157" t="s">
        <v>1589</v>
      </c>
      <c r="J157" t="s">
        <v>1590</v>
      </c>
      <c r="K157" t="s">
        <v>157</v>
      </c>
      <c r="L157" t="s">
        <v>157</v>
      </c>
      <c r="O157" t="s">
        <v>204</v>
      </c>
      <c r="P157" t="s">
        <v>205</v>
      </c>
      <c r="Q157" t="s">
        <v>333</v>
      </c>
      <c r="R157" t="s">
        <v>334</v>
      </c>
      <c r="S157" t="s">
        <v>463</v>
      </c>
      <c r="T157" t="s">
        <v>464</v>
      </c>
      <c r="U157" t="s">
        <v>254</v>
      </c>
      <c r="V157" t="s">
        <v>204</v>
      </c>
      <c r="W157" t="s">
        <v>205</v>
      </c>
      <c r="X157" t="s">
        <v>208</v>
      </c>
      <c r="Y157" t="s">
        <v>209</v>
      </c>
      <c r="AE157" t="s">
        <v>779</v>
      </c>
      <c r="AF157" t="s">
        <v>780</v>
      </c>
    </row>
    <row r="158" spans="1:49">
      <c r="A158" t="s">
        <v>1591</v>
      </c>
      <c r="B158" t="s">
        <v>1592</v>
      </c>
      <c r="C158" t="s">
        <v>102</v>
      </c>
      <c r="D158" t="s">
        <v>1593</v>
      </c>
      <c r="E158" t="s">
        <v>52</v>
      </c>
      <c r="F158" t="s">
        <v>1594</v>
      </c>
      <c r="H158" t="s">
        <v>1595</v>
      </c>
      <c r="J158" t="s">
        <v>1596</v>
      </c>
      <c r="K158" t="s">
        <v>549</v>
      </c>
      <c r="L158" t="s">
        <v>549</v>
      </c>
      <c r="O158" t="s">
        <v>1597</v>
      </c>
      <c r="P158" t="s">
        <v>1598</v>
      </c>
      <c r="Q158" t="s">
        <v>409</v>
      </c>
      <c r="R158" t="s">
        <v>410</v>
      </c>
      <c r="S158" t="s">
        <v>204</v>
      </c>
      <c r="T158" t="s">
        <v>205</v>
      </c>
      <c r="U158" t="s">
        <v>254</v>
      </c>
      <c r="V158" t="s">
        <v>1599</v>
      </c>
      <c r="W158" t="s">
        <v>1600</v>
      </c>
      <c r="AW158" t="s">
        <v>1601</v>
      </c>
    </row>
    <row r="159" spans="1:49">
      <c r="A159" t="s">
        <v>1602</v>
      </c>
      <c r="B159" t="s">
        <v>1603</v>
      </c>
      <c r="C159" t="s">
        <v>50</v>
      </c>
      <c r="D159" t="s">
        <v>1603</v>
      </c>
      <c r="E159" t="s">
        <v>1604</v>
      </c>
      <c r="F159" t="s">
        <v>1605</v>
      </c>
      <c r="G159" t="s">
        <v>1606</v>
      </c>
      <c r="H159" s="1" t="s">
        <v>2993</v>
      </c>
      <c r="J159" t="s">
        <v>592</v>
      </c>
      <c r="K159" t="s">
        <v>513</v>
      </c>
      <c r="L159" t="s">
        <v>513</v>
      </c>
      <c r="M159" t="s">
        <v>2995</v>
      </c>
      <c r="O159" t="s">
        <v>1607</v>
      </c>
      <c r="P159" t="s">
        <v>1608</v>
      </c>
      <c r="AA159" t="s">
        <v>1609</v>
      </c>
    </row>
    <row r="160" spans="1:49">
      <c r="A160" t="s">
        <v>1610</v>
      </c>
      <c r="B160" t="s">
        <v>1611</v>
      </c>
      <c r="C160" t="s">
        <v>50</v>
      </c>
      <c r="D160" t="s">
        <v>1611</v>
      </c>
      <c r="E160" t="s">
        <v>1604</v>
      </c>
      <c r="F160" t="s">
        <v>1612</v>
      </c>
      <c r="G160" t="s">
        <v>1613</v>
      </c>
      <c r="I160" s="1" t="s">
        <v>3016</v>
      </c>
      <c r="M160" t="s">
        <v>2994</v>
      </c>
      <c r="O160" t="s">
        <v>1063</v>
      </c>
      <c r="P160" t="s">
        <v>1064</v>
      </c>
      <c r="V160" t="s">
        <v>183</v>
      </c>
      <c r="W160" t="s">
        <v>184</v>
      </c>
      <c r="AA160" t="s">
        <v>1614</v>
      </c>
    </row>
    <row r="161" spans="1:50">
      <c r="A161" t="s">
        <v>1615</v>
      </c>
      <c r="B161" t="s">
        <v>1616</v>
      </c>
      <c r="C161" t="s">
        <v>50</v>
      </c>
      <c r="D161" t="s">
        <v>1616</v>
      </c>
      <c r="E161" t="s">
        <v>1604</v>
      </c>
      <c r="F161" t="s">
        <v>1617</v>
      </c>
      <c r="G161" t="s">
        <v>1618</v>
      </c>
      <c r="H161" t="s">
        <v>2991</v>
      </c>
      <c r="J161" t="s">
        <v>2992</v>
      </c>
      <c r="K161" t="s">
        <v>1645</v>
      </c>
      <c r="L161" t="s">
        <v>1645</v>
      </c>
      <c r="O161" t="s">
        <v>1607</v>
      </c>
      <c r="P161" t="s">
        <v>1608</v>
      </c>
      <c r="Q161" t="s">
        <v>1619</v>
      </c>
      <c r="R161" t="s">
        <v>1620</v>
      </c>
      <c r="S161" t="s">
        <v>1621</v>
      </c>
      <c r="T161" t="s">
        <v>1622</v>
      </c>
      <c r="AA161" t="s">
        <v>1623</v>
      </c>
    </row>
    <row r="162" spans="1:50">
      <c r="A162" t="s">
        <v>1624</v>
      </c>
      <c r="B162" t="s">
        <v>1625</v>
      </c>
      <c r="C162" t="s">
        <v>50</v>
      </c>
      <c r="D162" t="s">
        <v>1626</v>
      </c>
      <c r="E162" t="s">
        <v>1604</v>
      </c>
      <c r="F162" t="s">
        <v>1605</v>
      </c>
      <c r="G162" t="s">
        <v>1627</v>
      </c>
      <c r="H162" s="1" t="s">
        <v>2989</v>
      </c>
      <c r="J162" t="s">
        <v>2990</v>
      </c>
      <c r="K162" t="s">
        <v>2909</v>
      </c>
      <c r="L162" t="s">
        <v>2139</v>
      </c>
      <c r="O162" t="s">
        <v>1628</v>
      </c>
      <c r="P162" t="s">
        <v>1629</v>
      </c>
      <c r="Q162" t="s">
        <v>84</v>
      </c>
      <c r="R162" t="s">
        <v>85</v>
      </c>
      <c r="S162" t="s">
        <v>115</v>
      </c>
      <c r="T162" t="s">
        <v>116</v>
      </c>
      <c r="AA162" t="s">
        <v>1630</v>
      </c>
    </row>
    <row r="163" spans="1:50">
      <c r="A163" t="s">
        <v>1631</v>
      </c>
      <c r="B163" t="s">
        <v>1632</v>
      </c>
      <c r="C163" t="s">
        <v>121</v>
      </c>
      <c r="D163" t="s">
        <v>1633</v>
      </c>
      <c r="E163" t="s">
        <v>52</v>
      </c>
      <c r="F163" t="s">
        <v>1634</v>
      </c>
      <c r="G163" t="s">
        <v>1635</v>
      </c>
      <c r="I163" t="s">
        <v>1636</v>
      </c>
      <c r="O163" t="s">
        <v>1173</v>
      </c>
      <c r="P163" t="s">
        <v>1327</v>
      </c>
      <c r="Q163" t="s">
        <v>528</v>
      </c>
      <c r="R163" t="s">
        <v>529</v>
      </c>
      <c r="AD163" t="s">
        <v>1637</v>
      </c>
    </row>
    <row r="164" spans="1:50">
      <c r="A164" t="s">
        <v>1638</v>
      </c>
      <c r="B164" t="s">
        <v>1639</v>
      </c>
      <c r="C164" t="s">
        <v>50</v>
      </c>
      <c r="D164" t="s">
        <v>1640</v>
      </c>
      <c r="E164" t="s">
        <v>1641</v>
      </c>
      <c r="F164" t="s">
        <v>1642</v>
      </c>
      <c r="G164" t="s">
        <v>837</v>
      </c>
      <c r="H164" s="1" t="s">
        <v>1643</v>
      </c>
      <c r="J164" t="s">
        <v>1644</v>
      </c>
      <c r="K164" t="s">
        <v>1645</v>
      </c>
      <c r="L164" t="s">
        <v>1645</v>
      </c>
      <c r="O164" t="s">
        <v>232</v>
      </c>
      <c r="P164" t="s">
        <v>233</v>
      </c>
      <c r="Q164" t="s">
        <v>945</v>
      </c>
      <c r="R164" t="s">
        <v>946</v>
      </c>
      <c r="S164" t="s">
        <v>70</v>
      </c>
      <c r="T164" t="s">
        <v>71</v>
      </c>
      <c r="AA164" t="s">
        <v>1646</v>
      </c>
      <c r="AC164" t="s">
        <v>1647</v>
      </c>
    </row>
    <row r="165" spans="1:50">
      <c r="A165" t="s">
        <v>1648</v>
      </c>
      <c r="B165" t="s">
        <v>1649</v>
      </c>
      <c r="C165" t="s">
        <v>121</v>
      </c>
      <c r="D165" t="s">
        <v>1650</v>
      </c>
      <c r="E165" t="s">
        <v>1641</v>
      </c>
      <c r="F165" t="s">
        <v>1651</v>
      </c>
      <c r="G165" t="s">
        <v>1652</v>
      </c>
      <c r="I165" t="s">
        <v>1653</v>
      </c>
      <c r="O165" t="s">
        <v>1654</v>
      </c>
      <c r="P165" t="s">
        <v>1655</v>
      </c>
      <c r="AD165" t="s">
        <v>1656</v>
      </c>
    </row>
    <row r="166" spans="1:50">
      <c r="A166" t="s">
        <v>1657</v>
      </c>
      <c r="B166" t="s">
        <v>1658</v>
      </c>
      <c r="C166" t="s">
        <v>50</v>
      </c>
      <c r="D166" t="s">
        <v>1659</v>
      </c>
      <c r="E166" t="s">
        <v>52</v>
      </c>
      <c r="F166" t="s">
        <v>1660</v>
      </c>
      <c r="G166" t="s">
        <v>1661</v>
      </c>
      <c r="H166" t="s">
        <v>1662</v>
      </c>
      <c r="J166" t="s">
        <v>1663</v>
      </c>
      <c r="K166" t="s">
        <v>107</v>
      </c>
      <c r="L166" t="s">
        <v>107</v>
      </c>
      <c r="N166" t="s">
        <v>58</v>
      </c>
      <c r="O166" t="s">
        <v>1664</v>
      </c>
      <c r="P166" t="s">
        <v>1665</v>
      </c>
      <c r="Q166" t="s">
        <v>148</v>
      </c>
      <c r="R166" t="s">
        <v>149</v>
      </c>
      <c r="S166" t="s">
        <v>1666</v>
      </c>
      <c r="T166" t="s">
        <v>1667</v>
      </c>
      <c r="X166" t="s">
        <v>1668</v>
      </c>
      <c r="Y166" t="s">
        <v>1669</v>
      </c>
    </row>
    <row r="167" spans="1:50">
      <c r="A167" t="s">
        <v>1670</v>
      </c>
      <c r="B167" t="s">
        <v>1671</v>
      </c>
      <c r="C167" t="s">
        <v>50</v>
      </c>
      <c r="D167" t="s">
        <v>1672</v>
      </c>
      <c r="E167" t="s">
        <v>52</v>
      </c>
      <c r="F167" t="s">
        <v>1673</v>
      </c>
      <c r="G167" t="s">
        <v>1069</v>
      </c>
      <c r="H167" t="s">
        <v>1674</v>
      </c>
      <c r="J167" t="s">
        <v>1675</v>
      </c>
      <c r="K167" t="s">
        <v>513</v>
      </c>
      <c r="L167" t="s">
        <v>107</v>
      </c>
      <c r="O167" t="s">
        <v>866</v>
      </c>
      <c r="P167" t="s">
        <v>1170</v>
      </c>
      <c r="Q167" t="s">
        <v>281</v>
      </c>
      <c r="R167" t="s">
        <v>282</v>
      </c>
      <c r="S167" t="s">
        <v>581</v>
      </c>
      <c r="T167" t="s">
        <v>582</v>
      </c>
      <c r="V167" t="s">
        <v>581</v>
      </c>
      <c r="W167" t="s">
        <v>582</v>
      </c>
    </row>
    <row r="168" spans="1:50">
      <c r="A168" t="s">
        <v>1676</v>
      </c>
      <c r="B168" t="s">
        <v>1677</v>
      </c>
      <c r="C168" t="s">
        <v>50</v>
      </c>
      <c r="D168" t="s">
        <v>1678</v>
      </c>
      <c r="E168" t="s">
        <v>1641</v>
      </c>
      <c r="F168" t="s">
        <v>1679</v>
      </c>
      <c r="G168" t="s">
        <v>1118</v>
      </c>
      <c r="H168" t="s">
        <v>1680</v>
      </c>
      <c r="J168" t="s">
        <v>1681</v>
      </c>
      <c r="K168" t="s">
        <v>57</v>
      </c>
      <c r="L168" t="s">
        <v>57</v>
      </c>
      <c r="N168" t="s">
        <v>58</v>
      </c>
      <c r="O168" t="s">
        <v>737</v>
      </c>
      <c r="P168" t="s">
        <v>738</v>
      </c>
      <c r="Q168" t="s">
        <v>593</v>
      </c>
      <c r="R168" t="s">
        <v>594</v>
      </c>
      <c r="S168" t="s">
        <v>232</v>
      </c>
      <c r="T168" t="s">
        <v>233</v>
      </c>
      <c r="AC168" t="s">
        <v>1682</v>
      </c>
      <c r="AX168" t="s">
        <v>1683</v>
      </c>
    </row>
    <row r="169" spans="1:50">
      <c r="A169" t="s">
        <v>1684</v>
      </c>
      <c r="B169" t="s">
        <v>1685</v>
      </c>
      <c r="C169" t="s">
        <v>50</v>
      </c>
      <c r="D169" t="s">
        <v>1686</v>
      </c>
      <c r="E169" t="s">
        <v>52</v>
      </c>
      <c r="F169" t="s">
        <v>1687</v>
      </c>
      <c r="G169" t="s">
        <v>215</v>
      </c>
      <c r="H169" t="s">
        <v>1688</v>
      </c>
      <c r="J169" t="s">
        <v>1689</v>
      </c>
      <c r="K169" t="s">
        <v>57</v>
      </c>
      <c r="L169" t="s">
        <v>57</v>
      </c>
      <c r="N169" t="s">
        <v>58</v>
      </c>
      <c r="O169" t="s">
        <v>1690</v>
      </c>
      <c r="P169" t="s">
        <v>1691</v>
      </c>
      <c r="Q169" t="s">
        <v>1692</v>
      </c>
      <c r="R169" t="s">
        <v>1693</v>
      </c>
      <c r="S169" t="s">
        <v>1694</v>
      </c>
      <c r="T169" t="s">
        <v>1695</v>
      </c>
      <c r="V169" t="s">
        <v>1694</v>
      </c>
      <c r="W169" t="s">
        <v>1695</v>
      </c>
    </row>
    <row r="170" spans="1:50">
      <c r="A170" t="s">
        <v>1696</v>
      </c>
      <c r="B170" t="s">
        <v>1697</v>
      </c>
      <c r="C170" t="s">
        <v>102</v>
      </c>
      <c r="D170" t="s">
        <v>1698</v>
      </c>
      <c r="E170" t="s">
        <v>52</v>
      </c>
      <c r="F170" t="s">
        <v>1134</v>
      </c>
      <c r="H170" t="s">
        <v>2987</v>
      </c>
      <c r="J170" t="s">
        <v>2988</v>
      </c>
      <c r="L170" t="s">
        <v>157</v>
      </c>
      <c r="O170" t="s">
        <v>409</v>
      </c>
      <c r="P170" t="s">
        <v>410</v>
      </c>
      <c r="Q170" t="s">
        <v>1699</v>
      </c>
      <c r="R170" t="s">
        <v>1700</v>
      </c>
      <c r="U170" t="s">
        <v>114</v>
      </c>
      <c r="V170" t="s">
        <v>409</v>
      </c>
      <c r="W170" t="s">
        <v>410</v>
      </c>
    </row>
    <row r="171" spans="1:50">
      <c r="A171" t="s">
        <v>1701</v>
      </c>
      <c r="B171" t="s">
        <v>1702</v>
      </c>
      <c r="C171" t="s">
        <v>50</v>
      </c>
      <c r="D171" t="s">
        <v>1703</v>
      </c>
      <c r="E171" t="s">
        <v>1704</v>
      </c>
      <c r="F171" t="s">
        <v>1617</v>
      </c>
      <c r="G171" t="s">
        <v>1617</v>
      </c>
      <c r="I171" s="1" t="s">
        <v>3017</v>
      </c>
      <c r="O171" t="s">
        <v>1214</v>
      </c>
      <c r="P171" t="s">
        <v>1215</v>
      </c>
    </row>
    <row r="172" spans="1:50">
      <c r="A172" t="s">
        <v>1705</v>
      </c>
      <c r="B172" t="s">
        <v>1706</v>
      </c>
      <c r="C172" t="s">
        <v>102</v>
      </c>
      <c r="D172" t="s">
        <v>1707</v>
      </c>
      <c r="E172" t="s">
        <v>52</v>
      </c>
      <c r="F172" t="s">
        <v>1708</v>
      </c>
      <c r="H172" t="s">
        <v>1709</v>
      </c>
      <c r="J172" t="s">
        <v>1710</v>
      </c>
      <c r="K172" t="s">
        <v>1711</v>
      </c>
      <c r="L172" t="s">
        <v>1711</v>
      </c>
      <c r="O172" t="s">
        <v>117</v>
      </c>
      <c r="P172" t="s">
        <v>118</v>
      </c>
      <c r="Q172" t="s">
        <v>783</v>
      </c>
      <c r="R172" t="s">
        <v>784</v>
      </c>
      <c r="S172" t="s">
        <v>579</v>
      </c>
      <c r="T172" t="s">
        <v>1712</v>
      </c>
      <c r="U172" t="s">
        <v>254</v>
      </c>
      <c r="V172" t="s">
        <v>1713</v>
      </c>
      <c r="W172" t="s">
        <v>1714</v>
      </c>
      <c r="X172" t="s">
        <v>1715</v>
      </c>
      <c r="Y172" t="s">
        <v>1716</v>
      </c>
      <c r="AE172" t="s">
        <v>1713</v>
      </c>
      <c r="AF172" t="s">
        <v>1714</v>
      </c>
    </row>
    <row r="173" spans="1:50">
      <c r="A173" t="s">
        <v>1717</v>
      </c>
      <c r="B173" t="s">
        <v>1718</v>
      </c>
      <c r="C173" t="s">
        <v>50</v>
      </c>
      <c r="D173" t="s">
        <v>1719</v>
      </c>
      <c r="E173" t="s">
        <v>52</v>
      </c>
      <c r="F173" t="s">
        <v>1720</v>
      </c>
      <c r="G173" t="s">
        <v>1721</v>
      </c>
      <c r="H173" t="s">
        <v>1722</v>
      </c>
      <c r="J173" t="s">
        <v>1723</v>
      </c>
      <c r="K173" t="s">
        <v>513</v>
      </c>
      <c r="L173" t="s">
        <v>513</v>
      </c>
      <c r="N173" t="s">
        <v>58</v>
      </c>
      <c r="O173" t="s">
        <v>148</v>
      </c>
      <c r="P173" t="s">
        <v>149</v>
      </c>
      <c r="Q173" t="s">
        <v>558</v>
      </c>
      <c r="R173" t="s">
        <v>559</v>
      </c>
      <c r="S173" t="s">
        <v>436</v>
      </c>
      <c r="T173" t="s">
        <v>437</v>
      </c>
    </row>
    <row r="174" spans="1:50">
      <c r="A174" t="s">
        <v>1724</v>
      </c>
      <c r="B174" t="s">
        <v>1725</v>
      </c>
      <c r="C174" t="s">
        <v>50</v>
      </c>
      <c r="D174" t="s">
        <v>1726</v>
      </c>
      <c r="E174" t="s">
        <v>52</v>
      </c>
      <c r="F174" t="s">
        <v>1727</v>
      </c>
      <c r="G174" t="s">
        <v>1728</v>
      </c>
      <c r="H174" t="s">
        <v>1729</v>
      </c>
      <c r="J174" t="s">
        <v>1730</v>
      </c>
      <c r="K174" t="s">
        <v>57</v>
      </c>
      <c r="L174" t="s">
        <v>57</v>
      </c>
      <c r="N174" t="s">
        <v>58</v>
      </c>
      <c r="O174" t="s">
        <v>333</v>
      </c>
      <c r="P174" t="s">
        <v>334</v>
      </c>
      <c r="Q174" t="s">
        <v>1731</v>
      </c>
      <c r="R174" t="s">
        <v>1732</v>
      </c>
      <c r="S174" t="s">
        <v>1733</v>
      </c>
      <c r="T174" t="s">
        <v>1734</v>
      </c>
      <c r="X174" t="s">
        <v>1735</v>
      </c>
      <c r="Y174" t="s">
        <v>1736</v>
      </c>
    </row>
    <row r="175" spans="1:50">
      <c r="A175" t="s">
        <v>1737</v>
      </c>
      <c r="B175" t="s">
        <v>1738</v>
      </c>
      <c r="C175" t="s">
        <v>50</v>
      </c>
      <c r="D175" t="s">
        <v>1739</v>
      </c>
      <c r="E175" t="s">
        <v>52</v>
      </c>
      <c r="F175" t="s">
        <v>1740</v>
      </c>
      <c r="G175" t="s">
        <v>546</v>
      </c>
      <c r="H175" t="s">
        <v>1741</v>
      </c>
      <c r="J175" t="s">
        <v>1742</v>
      </c>
      <c r="K175" t="s">
        <v>57</v>
      </c>
      <c r="L175" t="s">
        <v>57</v>
      </c>
      <c r="N175" t="s">
        <v>58</v>
      </c>
      <c r="O175" t="s">
        <v>1072</v>
      </c>
      <c r="P175" t="s">
        <v>1073</v>
      </c>
      <c r="Q175" t="s">
        <v>148</v>
      </c>
      <c r="R175" t="s">
        <v>149</v>
      </c>
      <c r="S175" t="s">
        <v>218</v>
      </c>
      <c r="T175" t="s">
        <v>219</v>
      </c>
      <c r="X175" t="s">
        <v>285</v>
      </c>
      <c r="Y175" t="s">
        <v>286</v>
      </c>
      <c r="AE175" t="s">
        <v>346</v>
      </c>
      <c r="AF175" t="s">
        <v>347</v>
      </c>
    </row>
    <row r="176" spans="1:50">
      <c r="A176" t="s">
        <v>1743</v>
      </c>
      <c r="B176" t="s">
        <v>1744</v>
      </c>
      <c r="C176" t="s">
        <v>102</v>
      </c>
      <c r="D176" t="s">
        <v>1745</v>
      </c>
      <c r="E176" t="s">
        <v>52</v>
      </c>
      <c r="F176" t="s">
        <v>1746</v>
      </c>
      <c r="H176" t="s">
        <v>1747</v>
      </c>
      <c r="J176" t="s">
        <v>1748</v>
      </c>
      <c r="K176" t="s">
        <v>265</v>
      </c>
      <c r="L176" t="s">
        <v>265</v>
      </c>
      <c r="O176" t="s">
        <v>248</v>
      </c>
      <c r="P176" t="s">
        <v>249</v>
      </c>
      <c r="Q176" t="s">
        <v>230</v>
      </c>
      <c r="R176" t="s">
        <v>231</v>
      </c>
      <c r="U176" t="s">
        <v>254</v>
      </c>
      <c r="V176" t="s">
        <v>248</v>
      </c>
      <c r="W176" t="s">
        <v>249</v>
      </c>
    </row>
    <row r="177" spans="1:48">
      <c r="A177" t="s">
        <v>1749</v>
      </c>
      <c r="B177" t="s">
        <v>1750</v>
      </c>
      <c r="C177" t="s">
        <v>50</v>
      </c>
      <c r="D177" t="s">
        <v>1751</v>
      </c>
      <c r="E177" t="s">
        <v>52</v>
      </c>
      <c r="F177" t="s">
        <v>1752</v>
      </c>
      <c r="G177" t="s">
        <v>1159</v>
      </c>
      <c r="H177" t="s">
        <v>1753</v>
      </c>
      <c r="J177" t="s">
        <v>1754</v>
      </c>
      <c r="K177" t="s">
        <v>57</v>
      </c>
      <c r="L177" t="s">
        <v>57</v>
      </c>
      <c r="N177" t="s">
        <v>58</v>
      </c>
      <c r="O177" t="s">
        <v>434</v>
      </c>
      <c r="P177" t="s">
        <v>435</v>
      </c>
      <c r="Q177" t="s">
        <v>1106</v>
      </c>
      <c r="R177" t="s">
        <v>1107</v>
      </c>
      <c r="S177" t="s">
        <v>1354</v>
      </c>
      <c r="T177" t="s">
        <v>1355</v>
      </c>
      <c r="V177" t="s">
        <v>434</v>
      </c>
      <c r="W177" t="s">
        <v>435</v>
      </c>
      <c r="X177" t="s">
        <v>333</v>
      </c>
      <c r="Y177" t="s">
        <v>334</v>
      </c>
    </row>
    <row r="178" spans="1:48">
      <c r="A178" t="s">
        <v>1755</v>
      </c>
      <c r="B178" t="s">
        <v>1756</v>
      </c>
      <c r="C178" t="s">
        <v>50</v>
      </c>
      <c r="D178" t="s">
        <v>1756</v>
      </c>
      <c r="E178" t="s">
        <v>1324</v>
      </c>
      <c r="F178" t="s">
        <v>1757</v>
      </c>
      <c r="G178" t="s">
        <v>1618</v>
      </c>
      <c r="I178" s="4" t="s">
        <v>2986</v>
      </c>
      <c r="O178" t="s">
        <v>115</v>
      </c>
      <c r="P178" t="s">
        <v>116</v>
      </c>
      <c r="AA178" t="s">
        <v>1758</v>
      </c>
    </row>
    <row r="179" spans="1:48">
      <c r="A179" t="s">
        <v>1759</v>
      </c>
      <c r="B179" t="s">
        <v>1760</v>
      </c>
      <c r="C179" t="s">
        <v>121</v>
      </c>
      <c r="D179" t="s">
        <v>1761</v>
      </c>
      <c r="E179" t="s">
        <v>52</v>
      </c>
      <c r="F179" t="s">
        <v>1762</v>
      </c>
      <c r="G179" t="s">
        <v>1763</v>
      </c>
      <c r="H179" t="s">
        <v>1764</v>
      </c>
      <c r="J179" t="s">
        <v>1765</v>
      </c>
      <c r="K179" t="s">
        <v>57</v>
      </c>
      <c r="L179" t="s">
        <v>57</v>
      </c>
      <c r="O179" t="s">
        <v>72</v>
      </c>
      <c r="P179" t="s">
        <v>73</v>
      </c>
      <c r="Q179" t="s">
        <v>1231</v>
      </c>
      <c r="R179" t="s">
        <v>1232</v>
      </c>
      <c r="S179" t="s">
        <v>367</v>
      </c>
      <c r="T179" t="s">
        <v>368</v>
      </c>
      <c r="V179" t="s">
        <v>1231</v>
      </c>
      <c r="W179" t="s">
        <v>1232</v>
      </c>
      <c r="AD179" t="s">
        <v>1766</v>
      </c>
    </row>
    <row r="180" spans="1:48">
      <c r="A180" t="s">
        <v>1767</v>
      </c>
      <c r="B180" t="s">
        <v>1768</v>
      </c>
      <c r="C180" t="s">
        <v>50</v>
      </c>
      <c r="D180" t="s">
        <v>1769</v>
      </c>
      <c r="E180" t="s">
        <v>52</v>
      </c>
      <c r="F180" t="s">
        <v>1770</v>
      </c>
      <c r="G180" t="s">
        <v>1118</v>
      </c>
      <c r="H180" t="s">
        <v>1771</v>
      </c>
      <c r="J180" t="s">
        <v>1772</v>
      </c>
      <c r="K180" t="s">
        <v>57</v>
      </c>
      <c r="L180" t="s">
        <v>57</v>
      </c>
      <c r="N180" t="s">
        <v>58</v>
      </c>
      <c r="O180" t="s">
        <v>1061</v>
      </c>
      <c r="P180" t="s">
        <v>1062</v>
      </c>
      <c r="Q180" t="s">
        <v>434</v>
      </c>
      <c r="R180" t="s">
        <v>435</v>
      </c>
      <c r="S180" t="s">
        <v>148</v>
      </c>
      <c r="T180" t="s">
        <v>149</v>
      </c>
    </row>
    <row r="181" spans="1:48">
      <c r="A181" t="s">
        <v>1773</v>
      </c>
      <c r="B181" t="s">
        <v>1774</v>
      </c>
      <c r="C181" t="s">
        <v>50</v>
      </c>
      <c r="D181" t="s">
        <v>1775</v>
      </c>
      <c r="E181" t="s">
        <v>300</v>
      </c>
      <c r="F181" t="s">
        <v>301</v>
      </c>
      <c r="G181" t="s">
        <v>302</v>
      </c>
      <c r="I181" s="1" t="s">
        <v>3015</v>
      </c>
      <c r="O181" t="s">
        <v>303</v>
      </c>
      <c r="P181" t="s">
        <v>304</v>
      </c>
      <c r="AA181" t="s">
        <v>1776</v>
      </c>
    </row>
    <row r="182" spans="1:48">
      <c r="A182" t="s">
        <v>1777</v>
      </c>
      <c r="B182" t="s">
        <v>1778</v>
      </c>
      <c r="C182" t="s">
        <v>102</v>
      </c>
      <c r="D182" t="s">
        <v>1779</v>
      </c>
      <c r="E182" t="s">
        <v>52</v>
      </c>
      <c r="F182" t="s">
        <v>1780</v>
      </c>
      <c r="H182" t="s">
        <v>1781</v>
      </c>
      <c r="J182" t="s">
        <v>1782</v>
      </c>
      <c r="K182" t="s">
        <v>513</v>
      </c>
      <c r="L182" t="s">
        <v>3021</v>
      </c>
      <c r="O182" t="s">
        <v>1783</v>
      </c>
      <c r="P182" t="s">
        <v>1784</v>
      </c>
      <c r="Q182" t="s">
        <v>1785</v>
      </c>
      <c r="R182" t="s">
        <v>1786</v>
      </c>
      <c r="S182" t="s">
        <v>1787</v>
      </c>
      <c r="T182" t="s">
        <v>1788</v>
      </c>
      <c r="U182" t="s">
        <v>254</v>
      </c>
      <c r="V182" t="s">
        <v>1789</v>
      </c>
      <c r="W182" t="s">
        <v>1790</v>
      </c>
      <c r="X182" t="s">
        <v>783</v>
      </c>
      <c r="Y182" t="s">
        <v>784</v>
      </c>
      <c r="AE182" t="s">
        <v>1791</v>
      </c>
      <c r="AF182" t="s">
        <v>1792</v>
      </c>
    </row>
    <row r="183" spans="1:48">
      <c r="A183" t="s">
        <v>1793</v>
      </c>
      <c r="B183" t="s">
        <v>1794</v>
      </c>
      <c r="C183" t="s">
        <v>50</v>
      </c>
      <c r="D183" t="s">
        <v>1795</v>
      </c>
      <c r="E183" t="s">
        <v>52</v>
      </c>
      <c r="F183" t="s">
        <v>1796</v>
      </c>
      <c r="G183" t="s">
        <v>1797</v>
      </c>
      <c r="H183" t="s">
        <v>1798</v>
      </c>
      <c r="J183" t="s">
        <v>1799</v>
      </c>
      <c r="K183" t="s">
        <v>57</v>
      </c>
      <c r="L183" t="s">
        <v>57</v>
      </c>
      <c r="N183" t="s">
        <v>58</v>
      </c>
      <c r="O183" t="s">
        <v>650</v>
      </c>
      <c r="P183" t="s">
        <v>651</v>
      </c>
    </row>
    <row r="184" spans="1:48">
      <c r="A184" t="s">
        <v>1800</v>
      </c>
      <c r="B184" t="s">
        <v>1801</v>
      </c>
      <c r="C184" t="s">
        <v>50</v>
      </c>
      <c r="D184" t="s">
        <v>1802</v>
      </c>
      <c r="E184" t="s">
        <v>52</v>
      </c>
      <c r="F184" t="s">
        <v>1803</v>
      </c>
      <c r="G184" t="s">
        <v>341</v>
      </c>
      <c r="H184" t="s">
        <v>1804</v>
      </c>
      <c r="J184" t="s">
        <v>1805</v>
      </c>
      <c r="K184" t="s">
        <v>107</v>
      </c>
      <c r="L184" t="s">
        <v>3021</v>
      </c>
      <c r="N184" t="s">
        <v>58</v>
      </c>
      <c r="O184" t="s">
        <v>1388</v>
      </c>
      <c r="P184" t="s">
        <v>1389</v>
      </c>
      <c r="Q184" t="s">
        <v>115</v>
      </c>
      <c r="R184" t="s">
        <v>116</v>
      </c>
      <c r="S184" t="s">
        <v>283</v>
      </c>
      <c r="T184" t="s">
        <v>284</v>
      </c>
      <c r="V184" t="s">
        <v>1698</v>
      </c>
      <c r="W184" t="s">
        <v>1806</v>
      </c>
      <c r="X184" t="s">
        <v>171</v>
      </c>
      <c r="Y184" t="s">
        <v>172</v>
      </c>
      <c r="AE184" t="s">
        <v>285</v>
      </c>
      <c r="AF184" t="s">
        <v>286</v>
      </c>
    </row>
    <row r="185" spans="1:48">
      <c r="A185" t="s">
        <v>1807</v>
      </c>
      <c r="B185" t="s">
        <v>1808</v>
      </c>
      <c r="C185" t="s">
        <v>121</v>
      </c>
      <c r="D185" t="s">
        <v>1809</v>
      </c>
      <c r="E185" t="s">
        <v>52</v>
      </c>
      <c r="F185" t="s">
        <v>1810</v>
      </c>
      <c r="G185" t="s">
        <v>1811</v>
      </c>
      <c r="H185" t="s">
        <v>1812</v>
      </c>
      <c r="J185" t="s">
        <v>1813</v>
      </c>
      <c r="K185" t="s">
        <v>57</v>
      </c>
      <c r="L185" t="s">
        <v>2598</v>
      </c>
      <c r="O185" t="s">
        <v>281</v>
      </c>
      <c r="P185" t="s">
        <v>282</v>
      </c>
      <c r="V185" t="s">
        <v>357</v>
      </c>
      <c r="W185" t="s">
        <v>358</v>
      </c>
      <c r="AV185" t="s">
        <v>1500</v>
      </c>
    </row>
    <row r="186" spans="1:48">
      <c r="A186" t="s">
        <v>1814</v>
      </c>
      <c r="B186" t="s">
        <v>1815</v>
      </c>
      <c r="C186" t="s">
        <v>102</v>
      </c>
      <c r="D186" t="s">
        <v>1816</v>
      </c>
      <c r="E186" t="s">
        <v>52</v>
      </c>
      <c r="F186" t="s">
        <v>1817</v>
      </c>
      <c r="H186" t="s">
        <v>1818</v>
      </c>
      <c r="J186" t="s">
        <v>1819</v>
      </c>
      <c r="K186" t="s">
        <v>57</v>
      </c>
      <c r="L186" t="s">
        <v>57</v>
      </c>
      <c r="O186" t="s">
        <v>1820</v>
      </c>
      <c r="P186" t="s">
        <v>1821</v>
      </c>
      <c r="Q186" t="s">
        <v>1822</v>
      </c>
      <c r="R186" t="s">
        <v>1823</v>
      </c>
      <c r="S186" t="s">
        <v>204</v>
      </c>
      <c r="T186" t="s">
        <v>205</v>
      </c>
      <c r="U186" t="s">
        <v>114</v>
      </c>
      <c r="V186" t="s">
        <v>1822</v>
      </c>
      <c r="W186" t="s">
        <v>1823</v>
      </c>
      <c r="X186" t="s">
        <v>1783</v>
      </c>
      <c r="Y186" t="s">
        <v>1784</v>
      </c>
    </row>
    <row r="187" spans="1:48">
      <c r="A187" t="s">
        <v>1824</v>
      </c>
      <c r="B187" t="s">
        <v>1825</v>
      </c>
      <c r="C187" t="s">
        <v>50</v>
      </c>
      <c r="D187" t="s">
        <v>1826</v>
      </c>
      <c r="E187" t="s">
        <v>52</v>
      </c>
      <c r="F187" t="s">
        <v>1827</v>
      </c>
      <c r="G187" t="s">
        <v>1828</v>
      </c>
      <c r="H187" t="s">
        <v>1829</v>
      </c>
      <c r="J187" t="s">
        <v>1830</v>
      </c>
      <c r="K187" t="s">
        <v>57</v>
      </c>
      <c r="L187" t="s">
        <v>57</v>
      </c>
      <c r="N187" t="s">
        <v>58</v>
      </c>
      <c r="O187" t="s">
        <v>142</v>
      </c>
      <c r="P187" t="s">
        <v>143</v>
      </c>
      <c r="Q187" t="s">
        <v>88</v>
      </c>
      <c r="R187" t="s">
        <v>403</v>
      </c>
      <c r="S187" t="s">
        <v>255</v>
      </c>
      <c r="T187" t="s">
        <v>256</v>
      </c>
      <c r="V187" t="s">
        <v>88</v>
      </c>
      <c r="W187" t="s">
        <v>403</v>
      </c>
      <c r="X187" t="s">
        <v>369</v>
      </c>
      <c r="Y187" t="s">
        <v>370</v>
      </c>
    </row>
    <row r="188" spans="1:48">
      <c r="A188" t="s">
        <v>1831</v>
      </c>
      <c r="B188" t="s">
        <v>1832</v>
      </c>
      <c r="C188" t="s">
        <v>50</v>
      </c>
      <c r="D188" t="s">
        <v>1833</v>
      </c>
      <c r="E188" t="s">
        <v>52</v>
      </c>
      <c r="F188" t="s">
        <v>1834</v>
      </c>
      <c r="G188" t="s">
        <v>1835</v>
      </c>
      <c r="H188" t="s">
        <v>1836</v>
      </c>
      <c r="J188" t="s">
        <v>1837</v>
      </c>
      <c r="K188" t="s">
        <v>57</v>
      </c>
      <c r="L188" t="s">
        <v>57</v>
      </c>
      <c r="N188" t="s">
        <v>58</v>
      </c>
      <c r="O188" t="s">
        <v>1072</v>
      </c>
      <c r="P188" t="s">
        <v>1073</v>
      </c>
      <c r="Q188" t="s">
        <v>1731</v>
      </c>
      <c r="R188" t="s">
        <v>1732</v>
      </c>
      <c r="S188" t="s">
        <v>1087</v>
      </c>
      <c r="T188" t="s">
        <v>1838</v>
      </c>
      <c r="V188" t="s">
        <v>70</v>
      </c>
      <c r="W188" t="s">
        <v>71</v>
      </c>
      <c r="X188" t="s">
        <v>70</v>
      </c>
      <c r="Y188" t="s">
        <v>71</v>
      </c>
      <c r="AE188" t="s">
        <v>1371</v>
      </c>
      <c r="AF188" t="s">
        <v>1372</v>
      </c>
      <c r="AG188" t="s">
        <v>1074</v>
      </c>
      <c r="AH188" t="s">
        <v>1075</v>
      </c>
      <c r="AI188" t="s">
        <v>1106</v>
      </c>
      <c r="AJ188" t="s">
        <v>1107</v>
      </c>
    </row>
    <row r="189" spans="1:48">
      <c r="A189" t="s">
        <v>1839</v>
      </c>
      <c r="B189" t="s">
        <v>1840</v>
      </c>
      <c r="C189" t="s">
        <v>121</v>
      </c>
      <c r="D189" t="s">
        <v>1841</v>
      </c>
      <c r="E189" t="s">
        <v>1842</v>
      </c>
      <c r="F189" t="s">
        <v>1843</v>
      </c>
      <c r="G189" t="s">
        <v>1844</v>
      </c>
      <c r="I189" t="s">
        <v>1845</v>
      </c>
      <c r="O189" t="s">
        <v>664</v>
      </c>
      <c r="P189" t="s">
        <v>665</v>
      </c>
      <c r="Q189" t="s">
        <v>685</v>
      </c>
      <c r="R189" t="s">
        <v>1846</v>
      </c>
      <c r="V189" t="s">
        <v>1847</v>
      </c>
      <c r="W189" t="s">
        <v>1848</v>
      </c>
      <c r="Z189" t="s">
        <v>1849</v>
      </c>
      <c r="AA189" t="s">
        <v>1850</v>
      </c>
      <c r="AB189" t="s">
        <v>1851</v>
      </c>
    </row>
    <row r="190" spans="1:48">
      <c r="A190" t="s">
        <v>1852</v>
      </c>
      <c r="B190" t="s">
        <v>1853</v>
      </c>
      <c r="C190" t="s">
        <v>102</v>
      </c>
      <c r="D190" t="s">
        <v>1854</v>
      </c>
      <c r="E190" t="s">
        <v>52</v>
      </c>
      <c r="F190" t="s">
        <v>1855</v>
      </c>
      <c r="H190" t="s">
        <v>1856</v>
      </c>
      <c r="J190" t="s">
        <v>1857</v>
      </c>
      <c r="K190" t="s">
        <v>549</v>
      </c>
      <c r="L190" t="s">
        <v>549</v>
      </c>
      <c r="O190" t="s">
        <v>581</v>
      </c>
      <c r="P190" t="s">
        <v>582</v>
      </c>
      <c r="Q190" t="s">
        <v>783</v>
      </c>
      <c r="R190" t="s">
        <v>784</v>
      </c>
      <c r="S190" t="s">
        <v>785</v>
      </c>
      <c r="T190" t="s">
        <v>786</v>
      </c>
      <c r="U190" t="s">
        <v>890</v>
      </c>
      <c r="V190" t="s">
        <v>866</v>
      </c>
      <c r="W190" t="s">
        <v>1170</v>
      </c>
      <c r="X190" t="s">
        <v>1858</v>
      </c>
      <c r="Y190" t="s">
        <v>1859</v>
      </c>
      <c r="AE190" t="s">
        <v>866</v>
      </c>
      <c r="AF190" t="s">
        <v>867</v>
      </c>
      <c r="AG190" t="s">
        <v>459</v>
      </c>
      <c r="AH190" t="s">
        <v>460</v>
      </c>
    </row>
    <row r="191" spans="1:48">
      <c r="A191" t="s">
        <v>1860</v>
      </c>
      <c r="B191" t="s">
        <v>1849</v>
      </c>
      <c r="C191" t="s">
        <v>121</v>
      </c>
      <c r="D191" t="s">
        <v>1861</v>
      </c>
      <c r="E191" t="s">
        <v>52</v>
      </c>
      <c r="F191" t="s">
        <v>1862</v>
      </c>
      <c r="G191" t="s">
        <v>1863</v>
      </c>
      <c r="H191" t="s">
        <v>1864</v>
      </c>
      <c r="J191" t="s">
        <v>1865</v>
      </c>
      <c r="K191" t="s">
        <v>1645</v>
      </c>
      <c r="L191" t="s">
        <v>1645</v>
      </c>
      <c r="O191" t="s">
        <v>112</v>
      </c>
      <c r="P191" t="s">
        <v>113</v>
      </c>
      <c r="Q191" t="s">
        <v>866</v>
      </c>
      <c r="R191" t="s">
        <v>1170</v>
      </c>
      <c r="AD191" t="s">
        <v>372</v>
      </c>
    </row>
    <row r="192" spans="1:48">
      <c r="A192" t="s">
        <v>1866</v>
      </c>
      <c r="B192" t="s">
        <v>1867</v>
      </c>
      <c r="C192" t="s">
        <v>50</v>
      </c>
      <c r="D192" t="s">
        <v>1868</v>
      </c>
      <c r="E192" t="s">
        <v>52</v>
      </c>
      <c r="F192" t="s">
        <v>1869</v>
      </c>
      <c r="G192" t="s">
        <v>1870</v>
      </c>
      <c r="H192" t="s">
        <v>1871</v>
      </c>
      <c r="J192" t="s">
        <v>1872</v>
      </c>
      <c r="K192" t="s">
        <v>57</v>
      </c>
      <c r="L192" t="s">
        <v>57</v>
      </c>
      <c r="N192" t="s">
        <v>58</v>
      </c>
      <c r="O192" t="s">
        <v>472</v>
      </c>
      <c r="P192" t="s">
        <v>473</v>
      </c>
    </row>
    <row r="193" spans="1:32">
      <c r="A193" t="s">
        <v>1873</v>
      </c>
      <c r="B193" t="s">
        <v>1874</v>
      </c>
      <c r="C193" t="s">
        <v>102</v>
      </c>
      <c r="D193" t="s">
        <v>1875</v>
      </c>
      <c r="E193" t="s">
        <v>52</v>
      </c>
      <c r="F193" t="s">
        <v>1876</v>
      </c>
      <c r="H193" t="s">
        <v>1877</v>
      </c>
      <c r="J193" t="s">
        <v>1878</v>
      </c>
      <c r="K193" t="s">
        <v>107</v>
      </c>
      <c r="L193" t="s">
        <v>107</v>
      </c>
      <c r="O193" t="s">
        <v>461</v>
      </c>
      <c r="P193" t="s">
        <v>462</v>
      </c>
      <c r="Q193" t="s">
        <v>283</v>
      </c>
      <c r="R193" t="s">
        <v>284</v>
      </c>
      <c r="S193" t="s">
        <v>1879</v>
      </c>
      <c r="T193" t="s">
        <v>1880</v>
      </c>
      <c r="U193" t="s">
        <v>254</v>
      </c>
      <c r="V193" t="s">
        <v>461</v>
      </c>
      <c r="W193" t="s">
        <v>462</v>
      </c>
      <c r="X193" t="s">
        <v>856</v>
      </c>
      <c r="Y193" t="s">
        <v>1881</v>
      </c>
      <c r="AE193" t="s">
        <v>1882</v>
      </c>
      <c r="AF193" t="s">
        <v>1883</v>
      </c>
    </row>
    <row r="194" spans="1:32">
      <c r="A194" t="s">
        <v>1884</v>
      </c>
      <c r="B194" t="s">
        <v>1885</v>
      </c>
      <c r="C194" t="s">
        <v>50</v>
      </c>
      <c r="D194" t="s">
        <v>1886</v>
      </c>
      <c r="E194" t="s">
        <v>52</v>
      </c>
      <c r="F194" t="s">
        <v>1887</v>
      </c>
      <c r="G194" t="s">
        <v>1888</v>
      </c>
      <c r="H194" t="s">
        <v>1889</v>
      </c>
      <c r="J194" t="s">
        <v>1890</v>
      </c>
      <c r="K194" t="s">
        <v>57</v>
      </c>
      <c r="L194" t="s">
        <v>57</v>
      </c>
      <c r="O194" t="s">
        <v>230</v>
      </c>
      <c r="P194" t="s">
        <v>231</v>
      </c>
      <c r="Q194" t="s">
        <v>556</v>
      </c>
      <c r="R194" t="s">
        <v>557</v>
      </c>
      <c r="S194" t="s">
        <v>1891</v>
      </c>
      <c r="T194" t="s">
        <v>1892</v>
      </c>
      <c r="Z194" t="s">
        <v>1893</v>
      </c>
      <c r="AA194" t="s">
        <v>1894</v>
      </c>
    </row>
    <row r="195" spans="1:32">
      <c r="A195" t="s">
        <v>1895</v>
      </c>
      <c r="B195" t="s">
        <v>1896</v>
      </c>
      <c r="C195" t="s">
        <v>50</v>
      </c>
      <c r="D195" t="s">
        <v>132</v>
      </c>
      <c r="E195" t="s">
        <v>52</v>
      </c>
      <c r="F195" t="s">
        <v>1897</v>
      </c>
      <c r="G195" t="s">
        <v>1898</v>
      </c>
      <c r="H195" t="s">
        <v>1899</v>
      </c>
      <c r="J195" t="s">
        <v>1900</v>
      </c>
      <c r="K195" t="s">
        <v>57</v>
      </c>
      <c r="L195" t="s">
        <v>57</v>
      </c>
      <c r="N195" t="s">
        <v>58</v>
      </c>
      <c r="O195" t="s">
        <v>1287</v>
      </c>
      <c r="P195" t="s">
        <v>1288</v>
      </c>
      <c r="Q195" t="s">
        <v>84</v>
      </c>
      <c r="R195" t="s">
        <v>85</v>
      </c>
      <c r="S195" t="s">
        <v>303</v>
      </c>
      <c r="T195" t="s">
        <v>304</v>
      </c>
    </row>
    <row r="196" spans="1:32">
      <c r="A196" t="s">
        <v>1901</v>
      </c>
      <c r="B196" t="s">
        <v>1902</v>
      </c>
      <c r="C196" t="s">
        <v>121</v>
      </c>
      <c r="D196" t="s">
        <v>1903</v>
      </c>
      <c r="E196" t="s">
        <v>52</v>
      </c>
      <c r="F196" t="s">
        <v>1117</v>
      </c>
      <c r="G196" t="s">
        <v>1904</v>
      </c>
      <c r="H196" t="s">
        <v>1905</v>
      </c>
      <c r="J196" t="s">
        <v>1906</v>
      </c>
      <c r="K196" t="s">
        <v>57</v>
      </c>
      <c r="L196" t="s">
        <v>57</v>
      </c>
      <c r="O196" t="s">
        <v>1907</v>
      </c>
      <c r="P196" t="s">
        <v>1908</v>
      </c>
      <c r="Q196" t="s">
        <v>1304</v>
      </c>
      <c r="R196" t="s">
        <v>1305</v>
      </c>
      <c r="Z196" t="s">
        <v>1909</v>
      </c>
      <c r="AA196" t="s">
        <v>1910</v>
      </c>
      <c r="AB196" t="s">
        <v>1911</v>
      </c>
      <c r="AC196" t="s">
        <v>1912</v>
      </c>
    </row>
    <row r="197" spans="1:32">
      <c r="A197" t="s">
        <v>1913</v>
      </c>
      <c r="B197" t="s">
        <v>1914</v>
      </c>
      <c r="C197" t="s">
        <v>50</v>
      </c>
      <c r="D197" t="s">
        <v>1915</v>
      </c>
      <c r="E197" t="s">
        <v>52</v>
      </c>
      <c r="F197" t="s">
        <v>1916</v>
      </c>
      <c r="G197" t="s">
        <v>602</v>
      </c>
      <c r="H197" t="s">
        <v>1917</v>
      </c>
      <c r="J197" t="s">
        <v>1918</v>
      </c>
      <c r="K197" t="s">
        <v>57</v>
      </c>
      <c r="L197" t="s">
        <v>1488</v>
      </c>
      <c r="N197" t="s">
        <v>58</v>
      </c>
      <c r="O197" t="s">
        <v>1919</v>
      </c>
      <c r="P197" t="s">
        <v>1920</v>
      </c>
      <c r="Q197" t="s">
        <v>528</v>
      </c>
      <c r="R197" t="s">
        <v>529</v>
      </c>
      <c r="S197" t="s">
        <v>484</v>
      </c>
      <c r="T197" t="s">
        <v>485</v>
      </c>
    </row>
    <row r="198" spans="1:32">
      <c r="A198" t="s">
        <v>1921</v>
      </c>
      <c r="B198" t="s">
        <v>1922</v>
      </c>
      <c r="C198" t="s">
        <v>50</v>
      </c>
      <c r="D198" t="s">
        <v>1923</v>
      </c>
      <c r="E198" t="s">
        <v>52</v>
      </c>
      <c r="F198" t="s">
        <v>1924</v>
      </c>
      <c r="G198" t="s">
        <v>214</v>
      </c>
      <c r="H198" t="s">
        <v>2984</v>
      </c>
      <c r="J198" t="s">
        <v>2985</v>
      </c>
      <c r="K198" t="s">
        <v>57</v>
      </c>
      <c r="L198" t="s">
        <v>57</v>
      </c>
      <c r="O198" t="s">
        <v>183</v>
      </c>
      <c r="P198" t="s">
        <v>184</v>
      </c>
      <c r="Q198" t="s">
        <v>335</v>
      </c>
      <c r="R198" t="s">
        <v>336</v>
      </c>
      <c r="S198" t="s">
        <v>206</v>
      </c>
      <c r="T198" t="s">
        <v>207</v>
      </c>
      <c r="V198" t="s">
        <v>1925</v>
      </c>
      <c r="W198" t="s">
        <v>1926</v>
      </c>
      <c r="X198" t="s">
        <v>1668</v>
      </c>
      <c r="Y198" t="s">
        <v>1669</v>
      </c>
      <c r="Z198" t="s">
        <v>1927</v>
      </c>
      <c r="AA198" t="s">
        <v>1928</v>
      </c>
    </row>
    <row r="199" spans="1:32">
      <c r="A199" t="s">
        <v>1929</v>
      </c>
      <c r="B199" t="s">
        <v>1930</v>
      </c>
      <c r="C199" t="s">
        <v>50</v>
      </c>
      <c r="D199" t="s">
        <v>1931</v>
      </c>
      <c r="E199" t="s">
        <v>52</v>
      </c>
      <c r="F199" t="s">
        <v>1932</v>
      </c>
      <c r="G199" t="s">
        <v>168</v>
      </c>
      <c r="I199" t="s">
        <v>1933</v>
      </c>
      <c r="N199" t="s">
        <v>58</v>
      </c>
      <c r="O199" t="s">
        <v>72</v>
      </c>
      <c r="P199" t="s">
        <v>73</v>
      </c>
      <c r="Q199" t="s">
        <v>459</v>
      </c>
      <c r="R199" t="s">
        <v>460</v>
      </c>
      <c r="S199" t="s">
        <v>1934</v>
      </c>
      <c r="T199" t="s">
        <v>1935</v>
      </c>
      <c r="V199" t="s">
        <v>1934</v>
      </c>
      <c r="W199" t="s">
        <v>1935</v>
      </c>
    </row>
    <row r="200" spans="1:32">
      <c r="A200" t="s">
        <v>1936</v>
      </c>
      <c r="B200" t="s">
        <v>1937</v>
      </c>
      <c r="C200" t="s">
        <v>121</v>
      </c>
      <c r="D200" t="s">
        <v>1938</v>
      </c>
      <c r="E200" t="s">
        <v>52</v>
      </c>
      <c r="F200" t="s">
        <v>1939</v>
      </c>
      <c r="G200" t="s">
        <v>1940</v>
      </c>
      <c r="I200" t="s">
        <v>1941</v>
      </c>
      <c r="O200" t="s">
        <v>457</v>
      </c>
      <c r="P200" t="s">
        <v>458</v>
      </c>
      <c r="Q200" t="s">
        <v>648</v>
      </c>
      <c r="R200" t="s">
        <v>649</v>
      </c>
      <c r="S200" t="s">
        <v>494</v>
      </c>
      <c r="T200" t="s">
        <v>495</v>
      </c>
      <c r="X200" t="s">
        <v>1942</v>
      </c>
      <c r="Y200" t="s">
        <v>1943</v>
      </c>
    </row>
    <row r="201" spans="1:32">
      <c r="A201" t="s">
        <v>1944</v>
      </c>
      <c r="B201" t="s">
        <v>1945</v>
      </c>
      <c r="C201" t="s">
        <v>50</v>
      </c>
      <c r="D201" t="s">
        <v>1946</v>
      </c>
      <c r="E201" t="s">
        <v>52</v>
      </c>
      <c r="F201" t="s">
        <v>1947</v>
      </c>
      <c r="G201" t="s">
        <v>1948</v>
      </c>
      <c r="H201" t="s">
        <v>1949</v>
      </c>
      <c r="J201" t="s">
        <v>1950</v>
      </c>
      <c r="K201" t="s">
        <v>57</v>
      </c>
      <c r="L201" t="s">
        <v>57</v>
      </c>
      <c r="O201" t="s">
        <v>279</v>
      </c>
      <c r="P201" t="s">
        <v>280</v>
      </c>
      <c r="Q201" t="s">
        <v>1354</v>
      </c>
      <c r="R201" t="s">
        <v>1355</v>
      </c>
      <c r="S201" t="s">
        <v>585</v>
      </c>
      <c r="T201" t="s">
        <v>586</v>
      </c>
      <c r="V201" t="s">
        <v>579</v>
      </c>
      <c r="W201" t="s">
        <v>580</v>
      </c>
      <c r="Z201" t="s">
        <v>1951</v>
      </c>
      <c r="AA201" t="s">
        <v>1952</v>
      </c>
    </row>
    <row r="202" spans="1:32">
      <c r="A202" t="s">
        <v>1953</v>
      </c>
      <c r="B202" t="s">
        <v>1954</v>
      </c>
      <c r="C202" t="s">
        <v>50</v>
      </c>
      <c r="D202" t="s">
        <v>1955</v>
      </c>
      <c r="E202" t="s">
        <v>52</v>
      </c>
      <c r="F202" t="s">
        <v>1956</v>
      </c>
      <c r="G202" t="s">
        <v>1957</v>
      </c>
      <c r="H202" t="s">
        <v>1958</v>
      </c>
      <c r="J202" t="s">
        <v>1959</v>
      </c>
      <c r="K202" t="s">
        <v>57</v>
      </c>
      <c r="L202" t="s">
        <v>57</v>
      </c>
      <c r="N202" t="s">
        <v>58</v>
      </c>
      <c r="O202" t="s">
        <v>183</v>
      </c>
      <c r="P202" t="s">
        <v>184</v>
      </c>
      <c r="Q202" t="s">
        <v>367</v>
      </c>
      <c r="R202" t="s">
        <v>368</v>
      </c>
      <c r="S202" t="s">
        <v>206</v>
      </c>
      <c r="T202" t="s">
        <v>207</v>
      </c>
      <c r="V202" t="s">
        <v>268</v>
      </c>
      <c r="W202" t="s">
        <v>269</v>
      </c>
    </row>
    <row r="203" spans="1:32">
      <c r="A203" t="s">
        <v>1960</v>
      </c>
      <c r="B203" t="s">
        <v>1961</v>
      </c>
      <c r="C203" t="s">
        <v>50</v>
      </c>
      <c r="D203" t="s">
        <v>1962</v>
      </c>
      <c r="E203" t="s">
        <v>52</v>
      </c>
      <c r="F203" t="s">
        <v>1963</v>
      </c>
      <c r="G203" t="s">
        <v>1964</v>
      </c>
      <c r="H203" t="s">
        <v>1965</v>
      </c>
      <c r="J203" t="s">
        <v>1966</v>
      </c>
      <c r="K203" t="s">
        <v>57</v>
      </c>
      <c r="L203" t="s">
        <v>57</v>
      </c>
      <c r="N203" t="s">
        <v>58</v>
      </c>
      <c r="O203" t="s">
        <v>1171</v>
      </c>
      <c r="P203" t="s">
        <v>1172</v>
      </c>
      <c r="Q203" t="s">
        <v>146</v>
      </c>
      <c r="R203" t="s">
        <v>147</v>
      </c>
      <c r="S203" t="s">
        <v>1195</v>
      </c>
      <c r="T203" t="s">
        <v>1196</v>
      </c>
      <c r="X203" t="s">
        <v>230</v>
      </c>
      <c r="Y203" t="s">
        <v>231</v>
      </c>
      <c r="AE203" t="s">
        <v>148</v>
      </c>
      <c r="AF203" t="s">
        <v>149</v>
      </c>
    </row>
    <row r="204" spans="1:32">
      <c r="A204" t="s">
        <v>1967</v>
      </c>
      <c r="B204" t="s">
        <v>1968</v>
      </c>
      <c r="C204" t="s">
        <v>50</v>
      </c>
      <c r="D204" t="s">
        <v>1969</v>
      </c>
      <c r="E204" t="s">
        <v>52</v>
      </c>
      <c r="F204" t="s">
        <v>1970</v>
      </c>
      <c r="G204" t="s">
        <v>262</v>
      </c>
      <c r="H204" t="s">
        <v>1971</v>
      </c>
      <c r="J204" t="s">
        <v>1972</v>
      </c>
      <c r="K204" t="s">
        <v>57</v>
      </c>
      <c r="L204" t="s">
        <v>57</v>
      </c>
      <c r="N204" t="s">
        <v>58</v>
      </c>
      <c r="O204" t="s">
        <v>279</v>
      </c>
      <c r="P204" t="s">
        <v>280</v>
      </c>
      <c r="Q204" t="s">
        <v>220</v>
      </c>
      <c r="R204" t="s">
        <v>221</v>
      </c>
      <c r="S204" t="s">
        <v>1008</v>
      </c>
      <c r="T204" t="s">
        <v>1009</v>
      </c>
      <c r="X204" t="s">
        <v>218</v>
      </c>
      <c r="Y204" t="s">
        <v>219</v>
      </c>
    </row>
    <row r="205" spans="1:32">
      <c r="A205" t="s">
        <v>1973</v>
      </c>
      <c r="B205" t="s">
        <v>1974</v>
      </c>
      <c r="C205" t="s">
        <v>50</v>
      </c>
      <c r="D205" t="s">
        <v>1975</v>
      </c>
      <c r="E205" t="s">
        <v>52</v>
      </c>
      <c r="F205" t="s">
        <v>1976</v>
      </c>
      <c r="G205" t="s">
        <v>1543</v>
      </c>
      <c r="H205" t="s">
        <v>2982</v>
      </c>
      <c r="J205" t="s">
        <v>2983</v>
      </c>
      <c r="L205" t="s">
        <v>157</v>
      </c>
      <c r="N205" t="s">
        <v>58</v>
      </c>
      <c r="O205" t="s">
        <v>220</v>
      </c>
      <c r="P205" t="s">
        <v>221</v>
      </c>
      <c r="Q205" t="s">
        <v>248</v>
      </c>
      <c r="R205" t="s">
        <v>249</v>
      </c>
      <c r="S205" t="s">
        <v>1248</v>
      </c>
      <c r="T205" t="s">
        <v>1249</v>
      </c>
      <c r="V205" t="s">
        <v>148</v>
      </c>
      <c r="W205" t="s">
        <v>1977</v>
      </c>
      <c r="X205" t="s">
        <v>148</v>
      </c>
      <c r="Y205" t="s">
        <v>1977</v>
      </c>
    </row>
    <row r="206" spans="1:32">
      <c r="A206" t="s">
        <v>1978</v>
      </c>
      <c r="B206" t="s">
        <v>1979</v>
      </c>
      <c r="C206" t="s">
        <v>121</v>
      </c>
      <c r="D206" t="s">
        <v>1980</v>
      </c>
      <c r="E206" t="s">
        <v>52</v>
      </c>
      <c r="F206" t="s">
        <v>1981</v>
      </c>
      <c r="G206" t="s">
        <v>1982</v>
      </c>
      <c r="H206" t="s">
        <v>1983</v>
      </c>
      <c r="J206" t="s">
        <v>1984</v>
      </c>
      <c r="K206" t="s">
        <v>57</v>
      </c>
      <c r="L206" t="s">
        <v>57</v>
      </c>
      <c r="O206" t="s">
        <v>365</v>
      </c>
      <c r="P206" t="s">
        <v>366</v>
      </c>
      <c r="Q206" t="s">
        <v>1985</v>
      </c>
      <c r="R206" t="s">
        <v>1986</v>
      </c>
      <c r="S206" t="s">
        <v>1390</v>
      </c>
      <c r="T206" t="s">
        <v>1391</v>
      </c>
      <c r="V206" t="s">
        <v>1287</v>
      </c>
      <c r="W206" t="s">
        <v>1288</v>
      </c>
      <c r="AD206" t="s">
        <v>372</v>
      </c>
    </row>
    <row r="207" spans="1:32">
      <c r="A207" t="s">
        <v>1987</v>
      </c>
      <c r="B207" t="s">
        <v>1988</v>
      </c>
      <c r="C207" t="s">
        <v>50</v>
      </c>
      <c r="D207" t="s">
        <v>1989</v>
      </c>
      <c r="E207" t="s">
        <v>52</v>
      </c>
      <c r="F207" t="s">
        <v>1990</v>
      </c>
      <c r="G207" t="s">
        <v>1991</v>
      </c>
      <c r="H207" t="s">
        <v>1992</v>
      </c>
      <c r="J207" t="s">
        <v>1993</v>
      </c>
      <c r="K207" t="s">
        <v>57</v>
      </c>
      <c r="L207" t="s">
        <v>57</v>
      </c>
      <c r="N207" t="s">
        <v>58</v>
      </c>
      <c r="O207" t="s">
        <v>664</v>
      </c>
      <c r="P207" t="s">
        <v>665</v>
      </c>
      <c r="Q207" t="s">
        <v>685</v>
      </c>
      <c r="R207" t="s">
        <v>1846</v>
      </c>
      <c r="S207" t="s">
        <v>1789</v>
      </c>
      <c r="T207" t="s">
        <v>1790</v>
      </c>
    </row>
    <row r="208" spans="1:32">
      <c r="A208" t="s">
        <v>1994</v>
      </c>
      <c r="B208" t="s">
        <v>1995</v>
      </c>
      <c r="C208" t="s">
        <v>50</v>
      </c>
      <c r="D208" t="s">
        <v>1996</v>
      </c>
      <c r="E208" t="s">
        <v>52</v>
      </c>
      <c r="F208" t="s">
        <v>1997</v>
      </c>
      <c r="G208" t="s">
        <v>1991</v>
      </c>
      <c r="H208" t="s">
        <v>1998</v>
      </c>
      <c r="J208" t="s">
        <v>1999</v>
      </c>
      <c r="K208" t="s">
        <v>57</v>
      </c>
      <c r="L208" t="s">
        <v>57</v>
      </c>
      <c r="N208" t="s">
        <v>58</v>
      </c>
      <c r="O208" t="s">
        <v>127</v>
      </c>
      <c r="P208" t="s">
        <v>128</v>
      </c>
    </row>
    <row r="209" spans="1:49">
      <c r="A209" t="s">
        <v>2000</v>
      </c>
      <c r="B209" t="s">
        <v>2001</v>
      </c>
      <c r="C209" t="s">
        <v>50</v>
      </c>
      <c r="D209" t="s">
        <v>2002</v>
      </c>
      <c r="E209" t="s">
        <v>52</v>
      </c>
      <c r="F209" t="s">
        <v>2003</v>
      </c>
      <c r="G209" t="s">
        <v>2004</v>
      </c>
      <c r="H209" t="s">
        <v>2005</v>
      </c>
      <c r="J209" t="s">
        <v>2006</v>
      </c>
      <c r="K209" t="s">
        <v>57</v>
      </c>
      <c r="L209" t="s">
        <v>57</v>
      </c>
      <c r="N209" t="s">
        <v>58</v>
      </c>
      <c r="O209" t="s">
        <v>654</v>
      </c>
      <c r="P209" t="s">
        <v>655</v>
      </c>
      <c r="Q209" t="s">
        <v>115</v>
      </c>
      <c r="R209" t="s">
        <v>116</v>
      </c>
      <c r="S209" t="s">
        <v>2007</v>
      </c>
      <c r="T209" t="s">
        <v>2008</v>
      </c>
      <c r="X209" t="s">
        <v>2009</v>
      </c>
      <c r="Y209" t="s">
        <v>2010</v>
      </c>
    </row>
    <row r="210" spans="1:49">
      <c r="A210" t="s">
        <v>2011</v>
      </c>
      <c r="B210" t="s">
        <v>2012</v>
      </c>
      <c r="C210" t="s">
        <v>50</v>
      </c>
      <c r="D210" t="s">
        <v>2013</v>
      </c>
      <c r="E210" t="s">
        <v>52</v>
      </c>
      <c r="F210" t="s">
        <v>1452</v>
      </c>
      <c r="G210" t="s">
        <v>408</v>
      </c>
      <c r="H210" t="s">
        <v>2014</v>
      </c>
      <c r="J210" t="s">
        <v>2015</v>
      </c>
      <c r="K210" t="s">
        <v>57</v>
      </c>
      <c r="L210" t="s">
        <v>57</v>
      </c>
      <c r="N210" t="s">
        <v>58</v>
      </c>
      <c r="O210" t="s">
        <v>70</v>
      </c>
      <c r="P210" t="s">
        <v>71</v>
      </c>
      <c r="Q210" t="s">
        <v>737</v>
      </c>
      <c r="R210" t="s">
        <v>738</v>
      </c>
      <c r="S210" t="s">
        <v>897</v>
      </c>
      <c r="T210" t="s">
        <v>898</v>
      </c>
    </row>
    <row r="211" spans="1:49">
      <c r="A211" t="s">
        <v>2016</v>
      </c>
      <c r="B211" t="s">
        <v>2017</v>
      </c>
      <c r="C211" t="s">
        <v>50</v>
      </c>
      <c r="D211" t="s">
        <v>2018</v>
      </c>
      <c r="E211" t="s">
        <v>52</v>
      </c>
      <c r="F211" t="s">
        <v>1057</v>
      </c>
      <c r="G211" t="s">
        <v>591</v>
      </c>
      <c r="H211" t="s">
        <v>2980</v>
      </c>
      <c r="J211" t="s">
        <v>2981</v>
      </c>
      <c r="K211" t="s">
        <v>513</v>
      </c>
      <c r="L211" t="s">
        <v>513</v>
      </c>
      <c r="O211" t="s">
        <v>115</v>
      </c>
      <c r="P211" t="s">
        <v>116</v>
      </c>
      <c r="Q211" t="s">
        <v>1212</v>
      </c>
      <c r="R211" t="s">
        <v>1213</v>
      </c>
      <c r="S211" t="s">
        <v>2019</v>
      </c>
      <c r="T211" t="s">
        <v>2020</v>
      </c>
      <c r="X211" t="s">
        <v>2021</v>
      </c>
      <c r="Y211" t="s">
        <v>2022</v>
      </c>
      <c r="Z211" t="s">
        <v>2023</v>
      </c>
      <c r="AA211" t="s">
        <v>2024</v>
      </c>
      <c r="AC211" t="s">
        <v>2025</v>
      </c>
      <c r="AE211" t="s">
        <v>2026</v>
      </c>
      <c r="AF211" t="s">
        <v>2027</v>
      </c>
      <c r="AG211" t="s">
        <v>1666</v>
      </c>
      <c r="AH211" t="s">
        <v>1667</v>
      </c>
      <c r="AI211" t="s">
        <v>183</v>
      </c>
      <c r="AJ211" t="s">
        <v>184</v>
      </c>
      <c r="AK211" t="s">
        <v>146</v>
      </c>
      <c r="AL211" t="s">
        <v>147</v>
      </c>
    </row>
    <row r="212" spans="1:49">
      <c r="A212" t="s">
        <v>2028</v>
      </c>
      <c r="B212" t="s">
        <v>2029</v>
      </c>
      <c r="C212" t="s">
        <v>50</v>
      </c>
      <c r="D212" t="s">
        <v>2030</v>
      </c>
      <c r="E212" t="s">
        <v>52</v>
      </c>
      <c r="F212" t="s">
        <v>2031</v>
      </c>
      <c r="G212" t="s">
        <v>2032</v>
      </c>
      <c r="H212" t="s">
        <v>2033</v>
      </c>
      <c r="J212" t="s">
        <v>2034</v>
      </c>
      <c r="K212" t="s">
        <v>57</v>
      </c>
      <c r="L212" t="s">
        <v>57</v>
      </c>
      <c r="N212" t="s">
        <v>58</v>
      </c>
      <c r="O212" t="s">
        <v>325</v>
      </c>
      <c r="P212" t="s">
        <v>326</v>
      </c>
      <c r="Q212" t="s">
        <v>413</v>
      </c>
      <c r="R212" t="s">
        <v>414</v>
      </c>
    </row>
    <row r="213" spans="1:49">
      <c r="A213" t="s">
        <v>2035</v>
      </c>
      <c r="B213" t="s">
        <v>2036</v>
      </c>
      <c r="C213" t="s">
        <v>50</v>
      </c>
      <c r="D213" t="s">
        <v>2037</v>
      </c>
      <c r="E213" t="s">
        <v>52</v>
      </c>
      <c r="F213" t="s">
        <v>2038</v>
      </c>
      <c r="G213" t="s">
        <v>2039</v>
      </c>
      <c r="H213" t="s">
        <v>2040</v>
      </c>
      <c r="J213" t="s">
        <v>2041</v>
      </c>
      <c r="K213" t="s">
        <v>549</v>
      </c>
      <c r="L213" t="s">
        <v>549</v>
      </c>
      <c r="N213" t="s">
        <v>58</v>
      </c>
      <c r="O213" t="s">
        <v>88</v>
      </c>
      <c r="P213" t="s">
        <v>403</v>
      </c>
      <c r="Q213" t="s">
        <v>1715</v>
      </c>
      <c r="R213" t="s">
        <v>1716</v>
      </c>
      <c r="S213" t="s">
        <v>2042</v>
      </c>
      <c r="T213" t="s">
        <v>2043</v>
      </c>
      <c r="V213" t="s">
        <v>1212</v>
      </c>
      <c r="W213" t="s">
        <v>1213</v>
      </c>
    </row>
    <row r="214" spans="1:49">
      <c r="A214" t="s">
        <v>2044</v>
      </c>
      <c r="B214" t="s">
        <v>2045</v>
      </c>
      <c r="C214" t="s">
        <v>102</v>
      </c>
      <c r="D214" t="s">
        <v>2046</v>
      </c>
      <c r="E214" t="s">
        <v>52</v>
      </c>
      <c r="F214" t="s">
        <v>2047</v>
      </c>
      <c r="H214" t="s">
        <v>2977</v>
      </c>
      <c r="J214" t="s">
        <v>2979</v>
      </c>
      <c r="K214" t="s">
        <v>513</v>
      </c>
      <c r="L214" t="s">
        <v>513</v>
      </c>
      <c r="M214" t="s">
        <v>2978</v>
      </c>
      <c r="O214" t="s">
        <v>593</v>
      </c>
      <c r="P214" t="s">
        <v>594</v>
      </c>
      <c r="Q214" t="s">
        <v>2048</v>
      </c>
      <c r="R214" t="s">
        <v>2049</v>
      </c>
      <c r="S214" t="s">
        <v>248</v>
      </c>
      <c r="T214" t="s">
        <v>249</v>
      </c>
      <c r="U214" t="s">
        <v>890</v>
      </c>
      <c r="V214" t="s">
        <v>2048</v>
      </c>
      <c r="W214" t="s">
        <v>2049</v>
      </c>
    </row>
    <row r="215" spans="1:49">
      <c r="A215" t="s">
        <v>2050</v>
      </c>
      <c r="B215" t="s">
        <v>2051</v>
      </c>
      <c r="C215" t="s">
        <v>50</v>
      </c>
      <c r="D215" t="s">
        <v>2052</v>
      </c>
      <c r="E215" t="s">
        <v>52</v>
      </c>
      <c r="F215" t="s">
        <v>2053</v>
      </c>
      <c r="G215" t="s">
        <v>2054</v>
      </c>
      <c r="I215" t="s">
        <v>2055</v>
      </c>
      <c r="N215" t="s">
        <v>58</v>
      </c>
      <c r="O215" t="s">
        <v>355</v>
      </c>
      <c r="P215" t="s">
        <v>356</v>
      </c>
      <c r="Q215" t="s">
        <v>148</v>
      </c>
      <c r="R215" t="s">
        <v>149</v>
      </c>
      <c r="S215" t="s">
        <v>581</v>
      </c>
      <c r="T215" t="s">
        <v>582</v>
      </c>
      <c r="V215" t="s">
        <v>1315</v>
      </c>
      <c r="W215" t="s">
        <v>1316</v>
      </c>
      <c r="X215" t="s">
        <v>436</v>
      </c>
      <c r="Y215" t="s">
        <v>437</v>
      </c>
    </row>
    <row r="216" spans="1:49">
      <c r="A216" t="s">
        <v>2056</v>
      </c>
      <c r="B216" t="s">
        <v>2057</v>
      </c>
      <c r="C216" t="s">
        <v>50</v>
      </c>
      <c r="D216" t="s">
        <v>2058</v>
      </c>
      <c r="E216" t="s">
        <v>52</v>
      </c>
      <c r="F216" t="s">
        <v>2059</v>
      </c>
      <c r="G216" t="s">
        <v>2060</v>
      </c>
      <c r="H216" t="s">
        <v>2061</v>
      </c>
      <c r="J216" t="s">
        <v>2062</v>
      </c>
      <c r="K216" t="s">
        <v>57</v>
      </c>
      <c r="L216" t="s">
        <v>57</v>
      </c>
      <c r="N216" t="s">
        <v>58</v>
      </c>
      <c r="O216" t="s">
        <v>593</v>
      </c>
      <c r="P216" t="s">
        <v>594</v>
      </c>
      <c r="Q216" t="s">
        <v>2063</v>
      </c>
      <c r="R216" t="s">
        <v>2064</v>
      </c>
    </row>
    <row r="217" spans="1:49">
      <c r="A217" t="s">
        <v>2065</v>
      </c>
      <c r="B217" t="s">
        <v>2066</v>
      </c>
      <c r="C217" t="s">
        <v>102</v>
      </c>
      <c r="D217" t="s">
        <v>2067</v>
      </c>
      <c r="E217" t="s">
        <v>52</v>
      </c>
      <c r="F217" t="s">
        <v>2068</v>
      </c>
      <c r="H217" t="s">
        <v>2069</v>
      </c>
      <c r="J217" t="s">
        <v>2070</v>
      </c>
      <c r="K217" t="s">
        <v>513</v>
      </c>
      <c r="L217" t="s">
        <v>513</v>
      </c>
      <c r="O217" t="s">
        <v>514</v>
      </c>
      <c r="P217" t="s">
        <v>515</v>
      </c>
      <c r="Q217" t="s">
        <v>1882</v>
      </c>
      <c r="R217" t="s">
        <v>2071</v>
      </c>
      <c r="S217" t="s">
        <v>779</v>
      </c>
      <c r="T217" t="s">
        <v>780</v>
      </c>
      <c r="U217" t="s">
        <v>254</v>
      </c>
      <c r="V217" t="s">
        <v>110</v>
      </c>
      <c r="W217" t="s">
        <v>111</v>
      </c>
      <c r="X217" t="s">
        <v>110</v>
      </c>
      <c r="Y217" t="s">
        <v>111</v>
      </c>
    </row>
    <row r="218" spans="1:49">
      <c r="A218" t="s">
        <v>2072</v>
      </c>
      <c r="B218" t="s">
        <v>2073</v>
      </c>
      <c r="C218" t="s">
        <v>50</v>
      </c>
      <c r="D218" t="s">
        <v>2074</v>
      </c>
      <c r="E218" t="s">
        <v>52</v>
      </c>
      <c r="F218" t="s">
        <v>2075</v>
      </c>
      <c r="G218" t="s">
        <v>2076</v>
      </c>
      <c r="H218" t="s">
        <v>2077</v>
      </c>
      <c r="J218" t="s">
        <v>2078</v>
      </c>
      <c r="K218" t="s">
        <v>57</v>
      </c>
      <c r="L218" t="s">
        <v>57</v>
      </c>
      <c r="N218" t="s">
        <v>58</v>
      </c>
      <c r="O218" t="s">
        <v>585</v>
      </c>
      <c r="P218" t="s">
        <v>586</v>
      </c>
      <c r="Q218" t="s">
        <v>1106</v>
      </c>
      <c r="R218" t="s">
        <v>1107</v>
      </c>
      <c r="S218" t="s">
        <v>1008</v>
      </c>
      <c r="T218" t="s">
        <v>1009</v>
      </c>
      <c r="V218" t="s">
        <v>1319</v>
      </c>
      <c r="W218" t="s">
        <v>1320</v>
      </c>
      <c r="X218" t="s">
        <v>746</v>
      </c>
      <c r="Y218" t="s">
        <v>2079</v>
      </c>
      <c r="AE218" t="s">
        <v>537</v>
      </c>
      <c r="AF218" t="s">
        <v>538</v>
      </c>
    </row>
    <row r="219" spans="1:49">
      <c r="A219" t="s">
        <v>2080</v>
      </c>
      <c r="B219" t="s">
        <v>2081</v>
      </c>
      <c r="C219" t="s">
        <v>121</v>
      </c>
      <c r="D219" t="s">
        <v>2082</v>
      </c>
      <c r="E219" t="s">
        <v>52</v>
      </c>
      <c r="F219" t="s">
        <v>2083</v>
      </c>
      <c r="G219" t="s">
        <v>2084</v>
      </c>
      <c r="H219" t="s">
        <v>2085</v>
      </c>
      <c r="J219" t="s">
        <v>2086</v>
      </c>
      <c r="K219" t="s">
        <v>265</v>
      </c>
      <c r="L219" t="s">
        <v>57</v>
      </c>
      <c r="O219" t="s">
        <v>409</v>
      </c>
      <c r="P219" t="s">
        <v>410</v>
      </c>
      <c r="AD219" t="s">
        <v>1289</v>
      </c>
    </row>
    <row r="220" spans="1:49">
      <c r="A220" t="s">
        <v>2087</v>
      </c>
      <c r="B220" t="s">
        <v>2088</v>
      </c>
      <c r="C220" t="s">
        <v>50</v>
      </c>
      <c r="D220" t="s">
        <v>2089</v>
      </c>
      <c r="E220" t="s">
        <v>52</v>
      </c>
      <c r="F220" t="s">
        <v>2090</v>
      </c>
      <c r="G220" t="s">
        <v>2091</v>
      </c>
      <c r="H220" t="s">
        <v>2092</v>
      </c>
      <c r="J220" t="s">
        <v>2093</v>
      </c>
      <c r="K220" t="s">
        <v>57</v>
      </c>
      <c r="L220" t="s">
        <v>57</v>
      </c>
      <c r="N220" t="s">
        <v>58</v>
      </c>
      <c r="O220" t="s">
        <v>472</v>
      </c>
      <c r="P220" t="s">
        <v>473</v>
      </c>
      <c r="Q220" t="s">
        <v>2094</v>
      </c>
      <c r="R220" t="s">
        <v>2095</v>
      </c>
      <c r="S220" t="s">
        <v>88</v>
      </c>
      <c r="T220" t="s">
        <v>89</v>
      </c>
      <c r="X220" t="s">
        <v>528</v>
      </c>
      <c r="Y220" t="s">
        <v>529</v>
      </c>
      <c r="AE220" t="s">
        <v>840</v>
      </c>
      <c r="AF220" t="s">
        <v>841</v>
      </c>
    </row>
    <row r="221" spans="1:49">
      <c r="A221" t="s">
        <v>2096</v>
      </c>
      <c r="B221" t="s">
        <v>2097</v>
      </c>
      <c r="C221" t="s">
        <v>121</v>
      </c>
      <c r="D221" t="s">
        <v>2098</v>
      </c>
      <c r="E221" t="s">
        <v>52</v>
      </c>
      <c r="F221" t="s">
        <v>2099</v>
      </c>
      <c r="G221" t="s">
        <v>2100</v>
      </c>
      <c r="H221" t="s">
        <v>2101</v>
      </c>
      <c r="J221" t="s">
        <v>2102</v>
      </c>
      <c r="K221" t="s">
        <v>57</v>
      </c>
      <c r="L221" t="s">
        <v>265</v>
      </c>
      <c r="O221" t="s">
        <v>1072</v>
      </c>
      <c r="P221" t="s">
        <v>1073</v>
      </c>
      <c r="Q221" t="s">
        <v>2103</v>
      </c>
      <c r="R221" t="s">
        <v>2104</v>
      </c>
      <c r="S221" t="s">
        <v>1076</v>
      </c>
      <c r="T221" t="s">
        <v>1077</v>
      </c>
      <c r="V221" t="s">
        <v>1072</v>
      </c>
      <c r="W221" t="s">
        <v>1073</v>
      </c>
      <c r="X221" t="s">
        <v>312</v>
      </c>
      <c r="Y221" t="s">
        <v>313</v>
      </c>
      <c r="AD221" t="s">
        <v>1289</v>
      </c>
      <c r="AE221" t="s">
        <v>2105</v>
      </c>
      <c r="AF221" t="s">
        <v>2106</v>
      </c>
    </row>
    <row r="222" spans="1:49">
      <c r="A222" t="s">
        <v>2107</v>
      </c>
      <c r="B222" t="s">
        <v>2108</v>
      </c>
      <c r="C222" t="s">
        <v>102</v>
      </c>
      <c r="D222" t="s">
        <v>2109</v>
      </c>
      <c r="E222" t="s">
        <v>52</v>
      </c>
      <c r="F222" t="s">
        <v>1468</v>
      </c>
      <c r="H222" t="s">
        <v>2110</v>
      </c>
      <c r="J222" t="s">
        <v>2111</v>
      </c>
      <c r="K222" t="s">
        <v>57</v>
      </c>
      <c r="L222" t="s">
        <v>57</v>
      </c>
      <c r="O222" t="s">
        <v>1338</v>
      </c>
      <c r="P222" t="s">
        <v>2112</v>
      </c>
      <c r="Q222" t="s">
        <v>115</v>
      </c>
      <c r="R222" t="s">
        <v>116</v>
      </c>
      <c r="S222" t="s">
        <v>206</v>
      </c>
      <c r="T222" t="s">
        <v>207</v>
      </c>
      <c r="U222" t="s">
        <v>890</v>
      </c>
      <c r="V222" t="s">
        <v>206</v>
      </c>
      <c r="W222" t="s">
        <v>207</v>
      </c>
      <c r="X222" t="s">
        <v>117</v>
      </c>
      <c r="Y222" t="s">
        <v>118</v>
      </c>
      <c r="AW222" t="s">
        <v>1601</v>
      </c>
    </row>
    <row r="223" spans="1:49">
      <c r="A223" t="s">
        <v>2113</v>
      </c>
      <c r="B223" t="s">
        <v>2114</v>
      </c>
      <c r="C223" t="s">
        <v>50</v>
      </c>
      <c r="D223" t="s">
        <v>2115</v>
      </c>
      <c r="E223" t="s">
        <v>52</v>
      </c>
      <c r="F223" t="s">
        <v>2116</v>
      </c>
      <c r="G223" t="s">
        <v>2117</v>
      </c>
      <c r="H223" t="s">
        <v>2118</v>
      </c>
      <c r="J223" t="s">
        <v>2119</v>
      </c>
      <c r="K223" t="s">
        <v>57</v>
      </c>
      <c r="L223" t="s">
        <v>57</v>
      </c>
      <c r="N223" t="s">
        <v>58</v>
      </c>
      <c r="O223" t="s">
        <v>84</v>
      </c>
      <c r="P223" t="s">
        <v>85</v>
      </c>
      <c r="Q223" t="s">
        <v>975</v>
      </c>
      <c r="R223" t="s">
        <v>976</v>
      </c>
    </row>
    <row r="224" spans="1:49">
      <c r="A224" t="s">
        <v>2120</v>
      </c>
      <c r="B224" t="s">
        <v>2121</v>
      </c>
      <c r="C224" t="s">
        <v>50</v>
      </c>
      <c r="D224" t="s">
        <v>2122</v>
      </c>
      <c r="E224" t="s">
        <v>52</v>
      </c>
      <c r="F224" t="s">
        <v>2123</v>
      </c>
      <c r="G224" t="s">
        <v>1828</v>
      </c>
      <c r="H224" t="s">
        <v>2124</v>
      </c>
      <c r="J224" t="s">
        <v>2125</v>
      </c>
      <c r="K224" t="s">
        <v>57</v>
      </c>
      <c r="L224" t="s">
        <v>2665</v>
      </c>
      <c r="N224" t="s">
        <v>58</v>
      </c>
      <c r="O224" t="s">
        <v>1161</v>
      </c>
      <c r="P224" t="s">
        <v>1162</v>
      </c>
      <c r="Q224" t="s">
        <v>283</v>
      </c>
      <c r="R224" t="s">
        <v>284</v>
      </c>
      <c r="S224" t="s">
        <v>945</v>
      </c>
      <c r="T224" t="s">
        <v>946</v>
      </c>
      <c r="V224" t="s">
        <v>283</v>
      </c>
      <c r="W224" t="s">
        <v>284</v>
      </c>
    </row>
    <row r="225" spans="1:34">
      <c r="A225" t="s">
        <v>2126</v>
      </c>
      <c r="B225" t="s">
        <v>2127</v>
      </c>
      <c r="C225" t="s">
        <v>50</v>
      </c>
      <c r="D225" t="s">
        <v>2128</v>
      </c>
      <c r="E225" t="s">
        <v>123</v>
      </c>
      <c r="F225" t="s">
        <v>2129</v>
      </c>
      <c r="G225" t="s">
        <v>2130</v>
      </c>
      <c r="H225" s="1" t="s">
        <v>2131</v>
      </c>
      <c r="J225" t="s">
        <v>592</v>
      </c>
      <c r="K225" t="s">
        <v>57</v>
      </c>
      <c r="L225" t="s">
        <v>57</v>
      </c>
      <c r="M225" t="s">
        <v>2976</v>
      </c>
      <c r="O225" t="s">
        <v>1212</v>
      </c>
      <c r="P225" t="s">
        <v>1213</v>
      </c>
      <c r="AA225" t="s">
        <v>2132</v>
      </c>
    </row>
    <row r="226" spans="1:34">
      <c r="A226" t="s">
        <v>2133</v>
      </c>
      <c r="B226" t="s">
        <v>2134</v>
      </c>
      <c r="C226" t="s">
        <v>102</v>
      </c>
      <c r="D226" t="s">
        <v>2135</v>
      </c>
      <c r="E226" t="s">
        <v>52</v>
      </c>
      <c r="F226" t="s">
        <v>2136</v>
      </c>
      <c r="H226" t="s">
        <v>2137</v>
      </c>
      <c r="J226" t="s">
        <v>2138</v>
      </c>
      <c r="K226" t="s">
        <v>2139</v>
      </c>
      <c r="L226" t="s">
        <v>2139</v>
      </c>
      <c r="O226" t="s">
        <v>314</v>
      </c>
      <c r="P226" t="s">
        <v>315</v>
      </c>
      <c r="Q226" t="s">
        <v>2140</v>
      </c>
      <c r="R226" t="s">
        <v>2141</v>
      </c>
      <c r="U226" t="s">
        <v>254</v>
      </c>
      <c r="V226" t="s">
        <v>312</v>
      </c>
      <c r="W226" t="s">
        <v>313</v>
      </c>
    </row>
    <row r="227" spans="1:34">
      <c r="A227" t="s">
        <v>2142</v>
      </c>
      <c r="B227" t="s">
        <v>2143</v>
      </c>
      <c r="C227" t="s">
        <v>50</v>
      </c>
      <c r="D227" t="s">
        <v>2144</v>
      </c>
      <c r="E227" t="s">
        <v>52</v>
      </c>
      <c r="F227" t="s">
        <v>2145</v>
      </c>
      <c r="G227" t="s">
        <v>1497</v>
      </c>
      <c r="H227" t="s">
        <v>2146</v>
      </c>
      <c r="J227" t="s">
        <v>2147</v>
      </c>
      <c r="K227" t="s">
        <v>549</v>
      </c>
      <c r="L227" t="s">
        <v>549</v>
      </c>
      <c r="N227" t="s">
        <v>58</v>
      </c>
      <c r="O227" t="s">
        <v>1106</v>
      </c>
      <c r="P227" t="s">
        <v>1107</v>
      </c>
      <c r="Q227" t="s">
        <v>2148</v>
      </c>
      <c r="R227" t="s">
        <v>1355</v>
      </c>
      <c r="S227" t="s">
        <v>585</v>
      </c>
      <c r="T227" t="s">
        <v>586</v>
      </c>
      <c r="V227" t="s">
        <v>1106</v>
      </c>
      <c r="W227" t="s">
        <v>1107</v>
      </c>
      <c r="X227" t="s">
        <v>409</v>
      </c>
      <c r="Y227" t="s">
        <v>410</v>
      </c>
      <c r="AE227" t="s">
        <v>2149</v>
      </c>
      <c r="AF227" t="s">
        <v>2150</v>
      </c>
      <c r="AG227" t="s">
        <v>312</v>
      </c>
      <c r="AH227" t="s">
        <v>313</v>
      </c>
    </row>
    <row r="228" spans="1:34">
      <c r="A228" t="s">
        <v>2151</v>
      </c>
      <c r="B228" t="s">
        <v>2152</v>
      </c>
      <c r="C228" t="s">
        <v>121</v>
      </c>
      <c r="D228" t="s">
        <v>2153</v>
      </c>
      <c r="E228" t="s">
        <v>52</v>
      </c>
      <c r="F228" t="s">
        <v>2154</v>
      </c>
      <c r="G228" t="s">
        <v>2155</v>
      </c>
      <c r="H228" t="s">
        <v>2156</v>
      </c>
      <c r="J228" t="s">
        <v>2157</v>
      </c>
      <c r="K228" t="s">
        <v>57</v>
      </c>
      <c r="L228" t="s">
        <v>57</v>
      </c>
      <c r="O228" t="s">
        <v>581</v>
      </c>
      <c r="P228" t="s">
        <v>582</v>
      </c>
      <c r="Q228" t="s">
        <v>436</v>
      </c>
      <c r="R228" t="s">
        <v>437</v>
      </c>
      <c r="S228" t="s">
        <v>367</v>
      </c>
      <c r="T228" t="s">
        <v>368</v>
      </c>
      <c r="V228" t="s">
        <v>436</v>
      </c>
      <c r="W228" t="s">
        <v>437</v>
      </c>
      <c r="AD228" t="s">
        <v>2158</v>
      </c>
    </row>
    <row r="229" spans="1:34">
      <c r="A229" t="s">
        <v>2159</v>
      </c>
      <c r="B229" t="s">
        <v>2160</v>
      </c>
      <c r="C229" t="s">
        <v>50</v>
      </c>
      <c r="D229" t="s">
        <v>2161</v>
      </c>
      <c r="E229" t="s">
        <v>52</v>
      </c>
      <c r="F229" t="s">
        <v>2162</v>
      </c>
      <c r="G229" t="s">
        <v>1101</v>
      </c>
      <c r="H229" t="s">
        <v>2163</v>
      </c>
      <c r="J229" t="s">
        <v>2164</v>
      </c>
      <c r="K229" t="s">
        <v>57</v>
      </c>
      <c r="L229" t="s">
        <v>3018</v>
      </c>
      <c r="O229" t="s">
        <v>459</v>
      </c>
      <c r="P229" t="s">
        <v>460</v>
      </c>
      <c r="Q229" t="s">
        <v>115</v>
      </c>
      <c r="R229" t="s">
        <v>116</v>
      </c>
      <c r="S229" t="s">
        <v>285</v>
      </c>
      <c r="T229" t="s">
        <v>286</v>
      </c>
      <c r="V229" t="s">
        <v>2165</v>
      </c>
      <c r="W229" t="s">
        <v>2166</v>
      </c>
      <c r="X229" t="s">
        <v>2167</v>
      </c>
      <c r="Y229" t="s">
        <v>2168</v>
      </c>
    </row>
    <row r="230" spans="1:34">
      <c r="A230" t="s">
        <v>2169</v>
      </c>
      <c r="B230" t="s">
        <v>2170</v>
      </c>
      <c r="C230" t="s">
        <v>121</v>
      </c>
      <c r="D230" t="s">
        <v>2171</v>
      </c>
      <c r="E230" t="s">
        <v>52</v>
      </c>
      <c r="F230" t="s">
        <v>2172</v>
      </c>
      <c r="G230" t="s">
        <v>2173</v>
      </c>
      <c r="H230" t="s">
        <v>2174</v>
      </c>
      <c r="J230" t="s">
        <v>2175</v>
      </c>
      <c r="K230" t="s">
        <v>513</v>
      </c>
      <c r="L230" t="s">
        <v>513</v>
      </c>
      <c r="O230" t="s">
        <v>583</v>
      </c>
      <c r="P230" t="s">
        <v>584</v>
      </c>
      <c r="Q230" t="s">
        <v>581</v>
      </c>
      <c r="R230" t="s">
        <v>582</v>
      </c>
      <c r="V230" t="s">
        <v>581</v>
      </c>
      <c r="W230" t="s">
        <v>582</v>
      </c>
      <c r="AD230" t="s">
        <v>372</v>
      </c>
    </row>
    <row r="231" spans="1:34">
      <c r="A231" t="s">
        <v>2176</v>
      </c>
      <c r="B231" t="s">
        <v>2177</v>
      </c>
      <c r="C231" t="s">
        <v>50</v>
      </c>
      <c r="D231" t="s">
        <v>2178</v>
      </c>
      <c r="E231" t="s">
        <v>52</v>
      </c>
      <c r="F231" t="s">
        <v>2179</v>
      </c>
      <c r="G231" t="s">
        <v>2180</v>
      </c>
      <c r="H231" t="s">
        <v>2181</v>
      </c>
      <c r="J231" t="s">
        <v>2182</v>
      </c>
      <c r="K231" t="s">
        <v>57</v>
      </c>
      <c r="L231" t="s">
        <v>57</v>
      </c>
      <c r="N231" t="s">
        <v>58</v>
      </c>
      <c r="O231" t="s">
        <v>2183</v>
      </c>
      <c r="P231" t="s">
        <v>2184</v>
      </c>
      <c r="Q231" t="s">
        <v>457</v>
      </c>
      <c r="R231" t="s">
        <v>458</v>
      </c>
      <c r="S231" t="s">
        <v>1287</v>
      </c>
      <c r="T231" t="s">
        <v>1288</v>
      </c>
      <c r="X231" t="s">
        <v>181</v>
      </c>
      <c r="Y231" t="s">
        <v>182</v>
      </c>
      <c r="AE231" t="s">
        <v>528</v>
      </c>
      <c r="AF231" t="s">
        <v>529</v>
      </c>
    </row>
    <row r="232" spans="1:34">
      <c r="A232" t="s">
        <v>2185</v>
      </c>
      <c r="B232" t="s">
        <v>2186</v>
      </c>
      <c r="C232" t="s">
        <v>50</v>
      </c>
      <c r="D232" t="s">
        <v>2187</v>
      </c>
      <c r="E232" t="s">
        <v>52</v>
      </c>
      <c r="F232" t="s">
        <v>2188</v>
      </c>
      <c r="G232" t="s">
        <v>2189</v>
      </c>
      <c r="H232" t="s">
        <v>2190</v>
      </c>
      <c r="J232" t="s">
        <v>2191</v>
      </c>
      <c r="K232" t="s">
        <v>57</v>
      </c>
      <c r="L232" t="s">
        <v>3023</v>
      </c>
      <c r="N232" t="s">
        <v>58</v>
      </c>
      <c r="O232" t="s">
        <v>279</v>
      </c>
      <c r="P232" t="s">
        <v>280</v>
      </c>
      <c r="Q232" t="s">
        <v>255</v>
      </c>
      <c r="R232" t="s">
        <v>256</v>
      </c>
      <c r="S232" t="s">
        <v>1008</v>
      </c>
      <c r="T232" t="s">
        <v>1009</v>
      </c>
      <c r="V232" t="s">
        <v>218</v>
      </c>
      <c r="W232" t="s">
        <v>219</v>
      </c>
      <c r="X232" t="s">
        <v>160</v>
      </c>
      <c r="Y232" t="s">
        <v>161</v>
      </c>
      <c r="AC232" t="s">
        <v>2192</v>
      </c>
      <c r="AE232" t="s">
        <v>218</v>
      </c>
      <c r="AF232" t="s">
        <v>219</v>
      </c>
    </row>
    <row r="233" spans="1:34">
      <c r="A233" t="s">
        <v>2193</v>
      </c>
      <c r="B233" t="s">
        <v>2194</v>
      </c>
      <c r="C233" t="s">
        <v>50</v>
      </c>
      <c r="D233" t="s">
        <v>2195</v>
      </c>
      <c r="E233" t="s">
        <v>52</v>
      </c>
      <c r="F233" t="s">
        <v>2196</v>
      </c>
      <c r="G233" t="s">
        <v>1453</v>
      </c>
      <c r="H233" t="s">
        <v>2974</v>
      </c>
      <c r="J233" t="s">
        <v>2975</v>
      </c>
      <c r="L233" t="s">
        <v>57</v>
      </c>
      <c r="O233" t="s">
        <v>146</v>
      </c>
      <c r="P233" t="s">
        <v>147</v>
      </c>
      <c r="Q233" t="s">
        <v>494</v>
      </c>
      <c r="R233" t="s">
        <v>495</v>
      </c>
      <c r="S233" t="s">
        <v>115</v>
      </c>
      <c r="T233" t="s">
        <v>116</v>
      </c>
      <c r="AA233" t="s">
        <v>2197</v>
      </c>
      <c r="AB233" t="s">
        <v>2198</v>
      </c>
    </row>
    <row r="234" spans="1:34">
      <c r="A234" t="s">
        <v>2199</v>
      </c>
      <c r="B234" t="s">
        <v>2200</v>
      </c>
      <c r="C234" t="s">
        <v>50</v>
      </c>
      <c r="D234" t="s">
        <v>2201</v>
      </c>
      <c r="E234" t="s">
        <v>52</v>
      </c>
      <c r="F234" t="s">
        <v>2202</v>
      </c>
      <c r="G234" t="s">
        <v>761</v>
      </c>
      <c r="H234" t="s">
        <v>2203</v>
      </c>
      <c r="J234" t="s">
        <v>2204</v>
      </c>
      <c r="K234" t="s">
        <v>57</v>
      </c>
      <c r="L234" t="s">
        <v>57</v>
      </c>
      <c r="N234" t="s">
        <v>58</v>
      </c>
      <c r="O234" t="s">
        <v>463</v>
      </c>
      <c r="P234" t="s">
        <v>464</v>
      </c>
      <c r="Q234" t="s">
        <v>1008</v>
      </c>
      <c r="R234" t="s">
        <v>1009</v>
      </c>
      <c r="S234" t="s">
        <v>2205</v>
      </c>
      <c r="T234" t="s">
        <v>2206</v>
      </c>
      <c r="V234" t="s">
        <v>344</v>
      </c>
      <c r="W234" t="s">
        <v>2207</v>
      </c>
    </row>
    <row r="235" spans="1:34">
      <c r="A235" t="s">
        <v>2208</v>
      </c>
      <c r="B235" t="s">
        <v>2209</v>
      </c>
      <c r="C235" t="s">
        <v>50</v>
      </c>
      <c r="D235" t="s">
        <v>2210</v>
      </c>
      <c r="E235" t="s">
        <v>52</v>
      </c>
      <c r="F235" t="s">
        <v>2211</v>
      </c>
      <c r="G235" t="s">
        <v>67</v>
      </c>
      <c r="H235" t="s">
        <v>2212</v>
      </c>
      <c r="J235" t="s">
        <v>2213</v>
      </c>
      <c r="K235" t="s">
        <v>57</v>
      </c>
      <c r="L235" t="s">
        <v>57</v>
      </c>
      <c r="N235" t="s">
        <v>58</v>
      </c>
      <c r="O235" t="s">
        <v>142</v>
      </c>
      <c r="P235" t="s">
        <v>143</v>
      </c>
      <c r="Q235" t="s">
        <v>1390</v>
      </c>
      <c r="R235" t="s">
        <v>1391</v>
      </c>
      <c r="S235" t="s">
        <v>146</v>
      </c>
      <c r="T235" t="s">
        <v>147</v>
      </c>
      <c r="X235" t="s">
        <v>840</v>
      </c>
      <c r="Y235" t="s">
        <v>841</v>
      </c>
      <c r="AE235" t="s">
        <v>1668</v>
      </c>
      <c r="AF235" t="s">
        <v>1669</v>
      </c>
    </row>
    <row r="236" spans="1:34">
      <c r="A236" t="s">
        <v>2214</v>
      </c>
      <c r="B236" t="s">
        <v>2215</v>
      </c>
      <c r="C236" t="s">
        <v>121</v>
      </c>
      <c r="D236" t="s">
        <v>2216</v>
      </c>
      <c r="E236" t="s">
        <v>1794</v>
      </c>
      <c r="F236" t="s">
        <v>2217</v>
      </c>
      <c r="G236" t="s">
        <v>2218</v>
      </c>
      <c r="M236" s="5" t="s">
        <v>2973</v>
      </c>
      <c r="O236" t="s">
        <v>2219</v>
      </c>
      <c r="P236" t="s">
        <v>2220</v>
      </c>
      <c r="Q236" t="s">
        <v>648</v>
      </c>
      <c r="R236" t="s">
        <v>649</v>
      </c>
      <c r="S236" t="s">
        <v>86</v>
      </c>
      <c r="T236" t="s">
        <v>87</v>
      </c>
      <c r="AD236" t="s">
        <v>2221</v>
      </c>
    </row>
    <row r="237" spans="1:34">
      <c r="A237" t="s">
        <v>2222</v>
      </c>
      <c r="B237" t="s">
        <v>2223</v>
      </c>
      <c r="C237" t="s">
        <v>50</v>
      </c>
      <c r="D237" t="s">
        <v>2224</v>
      </c>
      <c r="E237" t="s">
        <v>52</v>
      </c>
      <c r="F237" t="s">
        <v>2225</v>
      </c>
      <c r="G237" t="s">
        <v>490</v>
      </c>
      <c r="H237" t="s">
        <v>2226</v>
      </c>
      <c r="J237" t="s">
        <v>2227</v>
      </c>
      <c r="K237" t="s">
        <v>57</v>
      </c>
      <c r="L237" t="s">
        <v>57</v>
      </c>
      <c r="N237" t="s">
        <v>58</v>
      </c>
      <c r="O237" t="s">
        <v>220</v>
      </c>
      <c r="P237" t="s">
        <v>221</v>
      </c>
      <c r="Q237" t="s">
        <v>148</v>
      </c>
      <c r="R237" t="s">
        <v>149</v>
      </c>
      <c r="S237" t="s">
        <v>146</v>
      </c>
      <c r="T237" t="s">
        <v>147</v>
      </c>
      <c r="X237" t="s">
        <v>218</v>
      </c>
      <c r="Y237" t="s">
        <v>219</v>
      </c>
    </row>
    <row r="238" spans="1:34">
      <c r="A238" t="s">
        <v>2228</v>
      </c>
      <c r="B238" t="s">
        <v>2229</v>
      </c>
      <c r="C238" t="s">
        <v>121</v>
      </c>
      <c r="D238" t="s">
        <v>2230</v>
      </c>
      <c r="E238" t="s">
        <v>52</v>
      </c>
      <c r="F238" t="s">
        <v>2231</v>
      </c>
      <c r="G238" t="s">
        <v>1740</v>
      </c>
      <c r="H238" t="s">
        <v>2232</v>
      </c>
      <c r="J238" t="s">
        <v>2233</v>
      </c>
      <c r="K238" t="s">
        <v>2139</v>
      </c>
      <c r="L238" t="s">
        <v>2139</v>
      </c>
      <c r="O238" t="s">
        <v>593</v>
      </c>
      <c r="P238" t="s">
        <v>594</v>
      </c>
      <c r="Q238" t="s">
        <v>183</v>
      </c>
      <c r="R238" t="s">
        <v>184</v>
      </c>
      <c r="S238" t="s">
        <v>595</v>
      </c>
      <c r="T238" t="s">
        <v>596</v>
      </c>
      <c r="V238" t="s">
        <v>146</v>
      </c>
      <c r="W238" t="s">
        <v>147</v>
      </c>
      <c r="AD238" t="s">
        <v>372</v>
      </c>
    </row>
    <row r="239" spans="1:34">
      <c r="A239" t="s">
        <v>2234</v>
      </c>
      <c r="B239" t="s">
        <v>2235</v>
      </c>
      <c r="C239" t="s">
        <v>50</v>
      </c>
      <c r="D239" t="s">
        <v>2236</v>
      </c>
      <c r="E239" t="s">
        <v>52</v>
      </c>
      <c r="F239" t="s">
        <v>2237</v>
      </c>
      <c r="G239" t="s">
        <v>2238</v>
      </c>
      <c r="I239" t="s">
        <v>2239</v>
      </c>
      <c r="N239" t="s">
        <v>58</v>
      </c>
      <c r="O239" t="s">
        <v>84</v>
      </c>
      <c r="P239" t="s">
        <v>85</v>
      </c>
      <c r="Q239" t="s">
        <v>70</v>
      </c>
      <c r="R239" t="s">
        <v>71</v>
      </c>
      <c r="S239" t="s">
        <v>593</v>
      </c>
      <c r="T239" t="s">
        <v>594</v>
      </c>
    </row>
    <row r="240" spans="1:34">
      <c r="A240" t="s">
        <v>2240</v>
      </c>
      <c r="B240" t="s">
        <v>2241</v>
      </c>
      <c r="C240" t="s">
        <v>50</v>
      </c>
      <c r="D240" t="s">
        <v>2242</v>
      </c>
      <c r="E240" t="s">
        <v>52</v>
      </c>
      <c r="F240" t="s">
        <v>2243</v>
      </c>
      <c r="G240" t="s">
        <v>2244</v>
      </c>
      <c r="H240" t="s">
        <v>2245</v>
      </c>
      <c r="J240" t="s">
        <v>2246</v>
      </c>
      <c r="K240" t="s">
        <v>57</v>
      </c>
      <c r="L240" t="s">
        <v>57</v>
      </c>
      <c r="O240" t="s">
        <v>2247</v>
      </c>
      <c r="P240" t="s">
        <v>2248</v>
      </c>
      <c r="Q240" t="s">
        <v>558</v>
      </c>
      <c r="R240" t="s">
        <v>559</v>
      </c>
      <c r="S240" t="s">
        <v>295</v>
      </c>
      <c r="T240" t="s">
        <v>296</v>
      </c>
      <c r="V240" t="s">
        <v>2247</v>
      </c>
      <c r="W240" t="s">
        <v>2248</v>
      </c>
      <c r="X240" t="s">
        <v>2249</v>
      </c>
      <c r="Y240" t="s">
        <v>2250</v>
      </c>
      <c r="AE240" t="s">
        <v>283</v>
      </c>
      <c r="AF240" t="s">
        <v>2251</v>
      </c>
      <c r="AG240" t="s">
        <v>115</v>
      </c>
      <c r="AH240" t="s">
        <v>116</v>
      </c>
    </row>
    <row r="241" spans="1:49">
      <c r="A241" t="s">
        <v>2252</v>
      </c>
      <c r="B241" t="s">
        <v>2253</v>
      </c>
      <c r="C241" t="s">
        <v>50</v>
      </c>
      <c r="D241" t="s">
        <v>2254</v>
      </c>
      <c r="E241" t="s">
        <v>52</v>
      </c>
      <c r="F241" t="s">
        <v>2255</v>
      </c>
      <c r="G241" t="s">
        <v>1618</v>
      </c>
      <c r="H241" t="s">
        <v>2256</v>
      </c>
      <c r="J241" t="s">
        <v>2257</v>
      </c>
      <c r="K241" t="s">
        <v>57</v>
      </c>
      <c r="L241" t="s">
        <v>57</v>
      </c>
      <c r="N241" t="s">
        <v>58</v>
      </c>
      <c r="O241" t="s">
        <v>1212</v>
      </c>
      <c r="P241" t="s">
        <v>1213</v>
      </c>
      <c r="Q241" t="s">
        <v>1789</v>
      </c>
      <c r="R241" t="s">
        <v>1790</v>
      </c>
    </row>
    <row r="242" spans="1:49">
      <c r="A242" t="s">
        <v>2258</v>
      </c>
      <c r="B242" t="s">
        <v>2259</v>
      </c>
      <c r="C242" t="s">
        <v>50</v>
      </c>
      <c r="D242" t="s">
        <v>2260</v>
      </c>
      <c r="E242" t="s">
        <v>52</v>
      </c>
      <c r="F242" t="s">
        <v>1362</v>
      </c>
      <c r="G242" t="s">
        <v>200</v>
      </c>
      <c r="H242" t="s">
        <v>2261</v>
      </c>
      <c r="J242" t="s">
        <v>2262</v>
      </c>
      <c r="K242" t="s">
        <v>57</v>
      </c>
      <c r="L242" t="s">
        <v>57</v>
      </c>
      <c r="N242" t="s">
        <v>58</v>
      </c>
      <c r="O242" t="s">
        <v>1076</v>
      </c>
      <c r="P242" t="s">
        <v>1077</v>
      </c>
      <c r="Q242" t="s">
        <v>1072</v>
      </c>
      <c r="R242" t="s">
        <v>1073</v>
      </c>
      <c r="V242" t="s">
        <v>2263</v>
      </c>
      <c r="W242" t="s">
        <v>2264</v>
      </c>
    </row>
    <row r="243" spans="1:49">
      <c r="A243" t="s">
        <v>2265</v>
      </c>
      <c r="B243" t="s">
        <v>2266</v>
      </c>
      <c r="C243" t="s">
        <v>121</v>
      </c>
      <c r="D243" t="s">
        <v>2267</v>
      </c>
      <c r="E243" t="s">
        <v>52</v>
      </c>
      <c r="F243" t="s">
        <v>2268</v>
      </c>
      <c r="G243" t="s">
        <v>2269</v>
      </c>
      <c r="H243" t="s">
        <v>2270</v>
      </c>
      <c r="J243" t="s">
        <v>2271</v>
      </c>
      <c r="K243" t="s">
        <v>549</v>
      </c>
      <c r="L243" t="s">
        <v>549</v>
      </c>
      <c r="O243" t="s">
        <v>1087</v>
      </c>
      <c r="P243" t="s">
        <v>1088</v>
      </c>
      <c r="Q243" t="s">
        <v>2272</v>
      </c>
      <c r="R243" t="s">
        <v>2273</v>
      </c>
      <c r="V243" t="s">
        <v>1820</v>
      </c>
      <c r="W243" t="s">
        <v>1821</v>
      </c>
      <c r="AD243" t="s">
        <v>2274</v>
      </c>
    </row>
    <row r="244" spans="1:49">
      <c r="A244" t="s">
        <v>2275</v>
      </c>
      <c r="B244" t="s">
        <v>2276</v>
      </c>
      <c r="C244" t="s">
        <v>121</v>
      </c>
      <c r="D244" t="s">
        <v>2277</v>
      </c>
      <c r="E244" t="s">
        <v>52</v>
      </c>
      <c r="F244" t="s">
        <v>2278</v>
      </c>
      <c r="G244" t="s">
        <v>2279</v>
      </c>
      <c r="H244" t="s">
        <v>2280</v>
      </c>
      <c r="J244" t="s">
        <v>2281</v>
      </c>
      <c r="K244" t="s">
        <v>57</v>
      </c>
      <c r="L244" t="s">
        <v>57</v>
      </c>
      <c r="O244" t="s">
        <v>434</v>
      </c>
      <c r="P244" t="s">
        <v>435</v>
      </c>
      <c r="Q244" t="s">
        <v>222</v>
      </c>
      <c r="R244" t="s">
        <v>223</v>
      </c>
    </row>
    <row r="245" spans="1:49">
      <c r="A245" t="s">
        <v>2282</v>
      </c>
      <c r="B245" t="s">
        <v>2283</v>
      </c>
      <c r="C245" t="s">
        <v>121</v>
      </c>
      <c r="D245" t="s">
        <v>2284</v>
      </c>
      <c r="E245" t="s">
        <v>52</v>
      </c>
      <c r="F245" t="s">
        <v>2285</v>
      </c>
      <c r="G245" t="s">
        <v>2286</v>
      </c>
      <c r="H245" t="s">
        <v>2287</v>
      </c>
      <c r="J245" t="s">
        <v>2288</v>
      </c>
      <c r="K245" t="s">
        <v>57</v>
      </c>
      <c r="L245" t="s">
        <v>57</v>
      </c>
      <c r="V245" t="s">
        <v>579</v>
      </c>
      <c r="W245" t="s">
        <v>580</v>
      </c>
      <c r="AD245" t="s">
        <v>210</v>
      </c>
      <c r="AV245" t="s">
        <v>1500</v>
      </c>
    </row>
    <row r="246" spans="1:49">
      <c r="A246" t="s">
        <v>2289</v>
      </c>
      <c r="B246" t="s">
        <v>2290</v>
      </c>
      <c r="C246" t="s">
        <v>50</v>
      </c>
      <c r="D246" t="s">
        <v>2291</v>
      </c>
      <c r="E246" t="s">
        <v>52</v>
      </c>
      <c r="F246" t="s">
        <v>2292</v>
      </c>
      <c r="G246" t="s">
        <v>2293</v>
      </c>
      <c r="H246" t="s">
        <v>2294</v>
      </c>
      <c r="J246" t="s">
        <v>2295</v>
      </c>
      <c r="K246" t="s">
        <v>57</v>
      </c>
      <c r="L246" t="s">
        <v>57</v>
      </c>
      <c r="N246" t="s">
        <v>58</v>
      </c>
      <c r="O246" t="s">
        <v>220</v>
      </c>
      <c r="P246" t="s">
        <v>221</v>
      </c>
      <c r="Q246" t="s">
        <v>222</v>
      </c>
      <c r="R246" t="s">
        <v>223</v>
      </c>
      <c r="S246" t="s">
        <v>581</v>
      </c>
      <c r="T246" t="s">
        <v>582</v>
      </c>
      <c r="V246" t="s">
        <v>160</v>
      </c>
      <c r="W246" t="s">
        <v>161</v>
      </c>
    </row>
    <row r="247" spans="1:49">
      <c r="A247" t="s">
        <v>2296</v>
      </c>
      <c r="B247" t="s">
        <v>2297</v>
      </c>
      <c r="C247" t="s">
        <v>50</v>
      </c>
      <c r="D247" t="s">
        <v>2298</v>
      </c>
      <c r="E247" t="s">
        <v>52</v>
      </c>
      <c r="F247" t="s">
        <v>2299</v>
      </c>
      <c r="G247" t="s">
        <v>2300</v>
      </c>
      <c r="H247" t="s">
        <v>2301</v>
      </c>
      <c r="J247" t="s">
        <v>2302</v>
      </c>
      <c r="K247" t="s">
        <v>57</v>
      </c>
      <c r="L247" t="s">
        <v>57</v>
      </c>
      <c r="O247" t="s">
        <v>86</v>
      </c>
      <c r="P247" t="s">
        <v>87</v>
      </c>
      <c r="Q247" t="s">
        <v>457</v>
      </c>
      <c r="R247" t="s">
        <v>458</v>
      </c>
      <c r="S247" t="s">
        <v>528</v>
      </c>
      <c r="T247" t="s">
        <v>529</v>
      </c>
      <c r="V247" t="s">
        <v>86</v>
      </c>
      <c r="W247" t="s">
        <v>87</v>
      </c>
      <c r="X247" t="s">
        <v>2063</v>
      </c>
      <c r="Y247" t="s">
        <v>2064</v>
      </c>
      <c r="AA247" t="s">
        <v>2303</v>
      </c>
    </row>
    <row r="248" spans="1:49">
      <c r="A248" t="s">
        <v>2304</v>
      </c>
      <c r="B248" t="s">
        <v>2305</v>
      </c>
      <c r="C248" t="s">
        <v>102</v>
      </c>
      <c r="D248" t="s">
        <v>2306</v>
      </c>
      <c r="E248" t="s">
        <v>52</v>
      </c>
      <c r="F248" t="s">
        <v>2307</v>
      </c>
      <c r="M248" t="s">
        <v>2972</v>
      </c>
      <c r="O248" t="s">
        <v>735</v>
      </c>
      <c r="P248" t="s">
        <v>2308</v>
      </c>
      <c r="Q248" t="s">
        <v>2309</v>
      </c>
      <c r="R248" t="s">
        <v>2310</v>
      </c>
      <c r="U248" t="s">
        <v>890</v>
      </c>
      <c r="V248" t="s">
        <v>676</v>
      </c>
      <c r="W248" t="s">
        <v>677</v>
      </c>
    </row>
    <row r="249" spans="1:49">
      <c r="A249" t="s">
        <v>2311</v>
      </c>
      <c r="B249" t="s">
        <v>2312</v>
      </c>
      <c r="C249" t="s">
        <v>102</v>
      </c>
      <c r="D249" t="s">
        <v>2313</v>
      </c>
      <c r="E249" t="s">
        <v>52</v>
      </c>
      <c r="F249" t="s">
        <v>2314</v>
      </c>
      <c r="H249" t="s">
        <v>2315</v>
      </c>
      <c r="J249" t="s">
        <v>2316</v>
      </c>
      <c r="K249" t="s">
        <v>57</v>
      </c>
      <c r="L249" t="s">
        <v>3019</v>
      </c>
      <c r="O249" t="s">
        <v>117</v>
      </c>
      <c r="P249" t="s">
        <v>118</v>
      </c>
      <c r="Q249" t="s">
        <v>204</v>
      </c>
      <c r="R249" t="s">
        <v>205</v>
      </c>
      <c r="S249" t="s">
        <v>2317</v>
      </c>
      <c r="T249" t="s">
        <v>2318</v>
      </c>
      <c r="U249" t="s">
        <v>890</v>
      </c>
      <c r="V249" t="s">
        <v>117</v>
      </c>
      <c r="W249" t="s">
        <v>118</v>
      </c>
      <c r="X249" t="s">
        <v>110</v>
      </c>
      <c r="Y249" t="s">
        <v>111</v>
      </c>
    </row>
    <row r="250" spans="1:49">
      <c r="A250" t="s">
        <v>2319</v>
      </c>
      <c r="B250" t="s">
        <v>2320</v>
      </c>
      <c r="C250" t="s">
        <v>50</v>
      </c>
      <c r="D250" t="s">
        <v>2321</v>
      </c>
      <c r="E250" t="s">
        <v>52</v>
      </c>
      <c r="F250" t="s">
        <v>2322</v>
      </c>
      <c r="G250" t="s">
        <v>2323</v>
      </c>
      <c r="H250" t="s">
        <v>2324</v>
      </c>
      <c r="J250" t="s">
        <v>2325</v>
      </c>
      <c r="K250" t="s">
        <v>57</v>
      </c>
      <c r="L250" t="s">
        <v>57</v>
      </c>
      <c r="N250" t="s">
        <v>58</v>
      </c>
      <c r="O250" t="s">
        <v>1731</v>
      </c>
      <c r="P250" t="s">
        <v>1732</v>
      </c>
      <c r="Q250" t="s">
        <v>506</v>
      </c>
      <c r="R250" t="s">
        <v>507</v>
      </c>
      <c r="S250" t="s">
        <v>498</v>
      </c>
      <c r="T250" t="s">
        <v>499</v>
      </c>
      <c r="V250" t="s">
        <v>1731</v>
      </c>
      <c r="W250" t="s">
        <v>1732</v>
      </c>
      <c r="X250" t="s">
        <v>434</v>
      </c>
      <c r="Y250" t="s">
        <v>435</v>
      </c>
      <c r="AE250" t="s">
        <v>436</v>
      </c>
      <c r="AF250" t="s">
        <v>2326</v>
      </c>
    </row>
    <row r="251" spans="1:49">
      <c r="A251" t="s">
        <v>2327</v>
      </c>
      <c r="B251" t="s">
        <v>2328</v>
      </c>
      <c r="C251" t="s">
        <v>50</v>
      </c>
      <c r="D251" t="s">
        <v>2329</v>
      </c>
      <c r="E251" t="s">
        <v>52</v>
      </c>
      <c r="F251" t="s">
        <v>2330</v>
      </c>
      <c r="G251" t="s">
        <v>1468</v>
      </c>
      <c r="H251" t="s">
        <v>2969</v>
      </c>
      <c r="J251" t="s">
        <v>2970</v>
      </c>
      <c r="L251" t="s">
        <v>57</v>
      </c>
      <c r="N251" t="s">
        <v>58</v>
      </c>
      <c r="O251" t="s">
        <v>581</v>
      </c>
      <c r="P251" t="s">
        <v>582</v>
      </c>
      <c r="Q251" t="s">
        <v>204</v>
      </c>
      <c r="R251" t="s">
        <v>205</v>
      </c>
      <c r="S251" t="s">
        <v>2331</v>
      </c>
      <c r="T251" t="s">
        <v>2332</v>
      </c>
      <c r="V251" t="s">
        <v>581</v>
      </c>
      <c r="W251" t="s">
        <v>582</v>
      </c>
    </row>
    <row r="252" spans="1:49">
      <c r="A252" t="s">
        <v>2333</v>
      </c>
      <c r="B252" t="s">
        <v>2334</v>
      </c>
      <c r="C252" t="s">
        <v>50</v>
      </c>
      <c r="D252" t="s">
        <v>2335</v>
      </c>
      <c r="E252" t="s">
        <v>93</v>
      </c>
      <c r="F252" t="s">
        <v>94</v>
      </c>
      <c r="G252" t="s">
        <v>2336</v>
      </c>
      <c r="H252" t="s">
        <v>2337</v>
      </c>
      <c r="J252" t="s">
        <v>2338</v>
      </c>
      <c r="K252" t="s">
        <v>57</v>
      </c>
      <c r="L252" t="s">
        <v>1842</v>
      </c>
      <c r="N252" t="s">
        <v>58</v>
      </c>
      <c r="O252" t="s">
        <v>98</v>
      </c>
      <c r="P252" t="s">
        <v>99</v>
      </c>
    </row>
    <row r="253" spans="1:49">
      <c r="A253" t="s">
        <v>2339</v>
      </c>
      <c r="B253" t="s">
        <v>2340</v>
      </c>
      <c r="C253" t="s">
        <v>50</v>
      </c>
      <c r="D253" t="s">
        <v>2341</v>
      </c>
      <c r="E253" t="s">
        <v>52</v>
      </c>
      <c r="F253" t="s">
        <v>1721</v>
      </c>
      <c r="G253" t="s">
        <v>1543</v>
      </c>
      <c r="H253" t="s">
        <v>2342</v>
      </c>
      <c r="J253" t="s">
        <v>2343</v>
      </c>
      <c r="K253" t="s">
        <v>549</v>
      </c>
      <c r="L253" t="s">
        <v>549</v>
      </c>
      <c r="N253" t="s">
        <v>58</v>
      </c>
      <c r="O253" t="s">
        <v>148</v>
      </c>
      <c r="P253" t="s">
        <v>149</v>
      </c>
      <c r="Q253" t="s">
        <v>266</v>
      </c>
      <c r="R253" t="s">
        <v>267</v>
      </c>
      <c r="S253" t="s">
        <v>2344</v>
      </c>
      <c r="T253" t="s">
        <v>2345</v>
      </c>
      <c r="X253" t="s">
        <v>2346</v>
      </c>
      <c r="Y253" t="s">
        <v>2347</v>
      </c>
      <c r="AE253" t="s">
        <v>1248</v>
      </c>
      <c r="AF253" t="s">
        <v>1249</v>
      </c>
      <c r="AG253" t="s">
        <v>333</v>
      </c>
      <c r="AH253" t="s">
        <v>334</v>
      </c>
      <c r="AI253" t="s">
        <v>581</v>
      </c>
      <c r="AJ253" t="s">
        <v>582</v>
      </c>
    </row>
    <row r="254" spans="1:49">
      <c r="A254" t="s">
        <v>2348</v>
      </c>
      <c r="B254" t="s">
        <v>2349</v>
      </c>
      <c r="C254" t="s">
        <v>50</v>
      </c>
      <c r="D254" t="s">
        <v>2350</v>
      </c>
      <c r="E254" t="s">
        <v>52</v>
      </c>
      <c r="F254" t="s">
        <v>2351</v>
      </c>
      <c r="G254" t="s">
        <v>2352</v>
      </c>
      <c r="H254" t="s">
        <v>2353</v>
      </c>
      <c r="J254" t="s">
        <v>2354</v>
      </c>
      <c r="K254" t="s">
        <v>57</v>
      </c>
      <c r="L254" t="s">
        <v>57</v>
      </c>
      <c r="N254" t="s">
        <v>58</v>
      </c>
      <c r="O254" t="s">
        <v>457</v>
      </c>
      <c r="P254" t="s">
        <v>2355</v>
      </c>
      <c r="Q254" t="s">
        <v>295</v>
      </c>
      <c r="R254" t="s">
        <v>296</v>
      </c>
      <c r="S254" t="s">
        <v>110</v>
      </c>
      <c r="T254" t="s">
        <v>111</v>
      </c>
      <c r="V254" t="s">
        <v>581</v>
      </c>
      <c r="W254" t="s">
        <v>582</v>
      </c>
    </row>
    <row r="255" spans="1:49">
      <c r="A255" t="s">
        <v>2356</v>
      </c>
      <c r="B255" t="s">
        <v>2357</v>
      </c>
      <c r="C255" t="s">
        <v>102</v>
      </c>
      <c r="D255" t="s">
        <v>2358</v>
      </c>
      <c r="E255" t="s">
        <v>52</v>
      </c>
      <c r="F255" t="s">
        <v>2359</v>
      </c>
      <c r="H255" t="s">
        <v>2360</v>
      </c>
      <c r="J255" t="s">
        <v>2361</v>
      </c>
      <c r="K255" t="s">
        <v>57</v>
      </c>
      <c r="L255" t="s">
        <v>57</v>
      </c>
      <c r="N255" t="s">
        <v>2362</v>
      </c>
      <c r="O255" t="s">
        <v>295</v>
      </c>
      <c r="P255" t="s">
        <v>296</v>
      </c>
      <c r="Q255" t="s">
        <v>2363</v>
      </c>
      <c r="R255" t="s">
        <v>2364</v>
      </c>
      <c r="S255" t="s">
        <v>1882</v>
      </c>
      <c r="T255" t="s">
        <v>1883</v>
      </c>
      <c r="U255" t="s">
        <v>254</v>
      </c>
      <c r="V255" t="s">
        <v>295</v>
      </c>
      <c r="W255" t="s">
        <v>296</v>
      </c>
      <c r="X255" t="s">
        <v>108</v>
      </c>
      <c r="Y255" t="s">
        <v>109</v>
      </c>
      <c r="AE255" t="s">
        <v>2365</v>
      </c>
      <c r="AF255" t="s">
        <v>2366</v>
      </c>
      <c r="AG255" t="s">
        <v>283</v>
      </c>
      <c r="AH255" t="s">
        <v>284</v>
      </c>
      <c r="AQ255" t="s">
        <v>2367</v>
      </c>
      <c r="AW255" t="s">
        <v>58</v>
      </c>
    </row>
    <row r="256" spans="1:49">
      <c r="A256" t="s">
        <v>2368</v>
      </c>
      <c r="B256" t="s">
        <v>227</v>
      </c>
      <c r="C256" t="s">
        <v>50</v>
      </c>
      <c r="D256" t="s">
        <v>2369</v>
      </c>
      <c r="E256" t="s">
        <v>52</v>
      </c>
      <c r="F256" t="s">
        <v>2370</v>
      </c>
      <c r="G256" t="s">
        <v>1963</v>
      </c>
      <c r="H256" t="s">
        <v>2371</v>
      </c>
      <c r="J256" t="s">
        <v>2372</v>
      </c>
      <c r="K256" t="s">
        <v>57</v>
      </c>
      <c r="L256" t="s">
        <v>57</v>
      </c>
      <c r="N256" t="s">
        <v>58</v>
      </c>
      <c r="O256" t="s">
        <v>2346</v>
      </c>
      <c r="P256" t="s">
        <v>2347</v>
      </c>
      <c r="Q256" t="s">
        <v>2373</v>
      </c>
      <c r="R256" t="s">
        <v>2374</v>
      </c>
      <c r="S256" t="s">
        <v>2375</v>
      </c>
      <c r="T256" t="s">
        <v>2376</v>
      </c>
      <c r="X256" t="s">
        <v>558</v>
      </c>
      <c r="Y256" t="s">
        <v>559</v>
      </c>
      <c r="AE256" t="s">
        <v>171</v>
      </c>
      <c r="AF256" t="s">
        <v>172</v>
      </c>
      <c r="AG256" t="s">
        <v>1668</v>
      </c>
      <c r="AH256" t="s">
        <v>1669</v>
      </c>
      <c r="AI256" t="s">
        <v>840</v>
      </c>
      <c r="AJ256" t="s">
        <v>841</v>
      </c>
    </row>
    <row r="257" spans="1:34">
      <c r="A257" t="s">
        <v>2377</v>
      </c>
      <c r="B257" t="s">
        <v>2378</v>
      </c>
      <c r="C257" t="s">
        <v>50</v>
      </c>
      <c r="D257" t="s">
        <v>2379</v>
      </c>
      <c r="E257" t="s">
        <v>52</v>
      </c>
      <c r="F257" t="s">
        <v>1192</v>
      </c>
      <c r="G257" t="s">
        <v>2380</v>
      </c>
      <c r="H257" t="s">
        <v>2381</v>
      </c>
      <c r="J257" t="s">
        <v>2382</v>
      </c>
      <c r="K257" t="s">
        <v>57</v>
      </c>
      <c r="L257" t="s">
        <v>57</v>
      </c>
      <c r="N257" t="s">
        <v>58</v>
      </c>
      <c r="O257" t="s">
        <v>72</v>
      </c>
      <c r="P257" t="s">
        <v>73</v>
      </c>
      <c r="Q257" t="s">
        <v>1287</v>
      </c>
      <c r="R257" t="s">
        <v>1288</v>
      </c>
      <c r="S257" t="s">
        <v>365</v>
      </c>
      <c r="T257" t="s">
        <v>366</v>
      </c>
      <c r="X257" t="s">
        <v>457</v>
      </c>
      <c r="Y257" t="s">
        <v>458</v>
      </c>
      <c r="AC257" t="s">
        <v>2383</v>
      </c>
    </row>
    <row r="258" spans="1:34">
      <c r="A258" t="s">
        <v>2384</v>
      </c>
      <c r="B258" t="s">
        <v>2385</v>
      </c>
      <c r="C258" t="s">
        <v>50</v>
      </c>
      <c r="D258" t="s">
        <v>2386</v>
      </c>
      <c r="E258" t="s">
        <v>52</v>
      </c>
      <c r="F258" t="s">
        <v>1184</v>
      </c>
      <c r="G258" t="s">
        <v>2387</v>
      </c>
      <c r="H258" t="s">
        <v>2388</v>
      </c>
      <c r="J258" t="s">
        <v>2389</v>
      </c>
      <c r="K258" t="s">
        <v>513</v>
      </c>
      <c r="L258" t="s">
        <v>513</v>
      </c>
      <c r="N258" t="s">
        <v>58</v>
      </c>
      <c r="O258" t="s">
        <v>279</v>
      </c>
      <c r="P258" t="s">
        <v>280</v>
      </c>
      <c r="Q258" t="s">
        <v>281</v>
      </c>
      <c r="R258" t="s">
        <v>282</v>
      </c>
      <c r="S258" t="s">
        <v>1223</v>
      </c>
      <c r="T258" t="s">
        <v>1224</v>
      </c>
      <c r="V258" t="s">
        <v>1223</v>
      </c>
      <c r="W258" t="s">
        <v>1224</v>
      </c>
    </row>
    <row r="259" spans="1:34">
      <c r="A259" t="s">
        <v>2390</v>
      </c>
      <c r="B259" t="s">
        <v>2391</v>
      </c>
      <c r="C259" t="s">
        <v>121</v>
      </c>
      <c r="D259" t="s">
        <v>2392</v>
      </c>
      <c r="E259" t="s">
        <v>52</v>
      </c>
      <c r="F259" t="s">
        <v>2393</v>
      </c>
      <c r="G259" t="s">
        <v>2394</v>
      </c>
      <c r="H259" t="s">
        <v>2395</v>
      </c>
      <c r="J259" t="s">
        <v>2396</v>
      </c>
      <c r="K259" t="s">
        <v>2139</v>
      </c>
      <c r="L259" t="s">
        <v>2139</v>
      </c>
      <c r="O259" t="s">
        <v>204</v>
      </c>
      <c r="P259" t="s">
        <v>205</v>
      </c>
      <c r="Q259" t="s">
        <v>2397</v>
      </c>
      <c r="R259" t="s">
        <v>2398</v>
      </c>
      <c r="S259" t="s">
        <v>369</v>
      </c>
      <c r="T259" t="s">
        <v>370</v>
      </c>
      <c r="V259" t="s">
        <v>206</v>
      </c>
      <c r="W259" t="s">
        <v>207</v>
      </c>
      <c r="AD259" t="s">
        <v>476</v>
      </c>
    </row>
    <row r="260" spans="1:34">
      <c r="A260" t="s">
        <v>2399</v>
      </c>
      <c r="B260" t="s">
        <v>2400</v>
      </c>
      <c r="C260" t="s">
        <v>50</v>
      </c>
      <c r="D260" t="s">
        <v>2401</v>
      </c>
      <c r="E260" t="s">
        <v>52</v>
      </c>
      <c r="F260" t="s">
        <v>2402</v>
      </c>
      <c r="G260" t="s">
        <v>137</v>
      </c>
      <c r="H260" t="s">
        <v>2403</v>
      </c>
      <c r="J260" t="s">
        <v>2404</v>
      </c>
      <c r="K260" t="s">
        <v>57</v>
      </c>
      <c r="L260" t="s">
        <v>57</v>
      </c>
      <c r="N260" t="s">
        <v>58</v>
      </c>
      <c r="O260" t="s">
        <v>1041</v>
      </c>
      <c r="P260" t="s">
        <v>1042</v>
      </c>
      <c r="Q260" t="s">
        <v>1666</v>
      </c>
      <c r="R260" t="s">
        <v>1667</v>
      </c>
      <c r="S260" t="s">
        <v>325</v>
      </c>
      <c r="T260" t="s">
        <v>326</v>
      </c>
      <c r="X260" t="s">
        <v>148</v>
      </c>
      <c r="Y260" t="s">
        <v>149</v>
      </c>
    </row>
    <row r="261" spans="1:34">
      <c r="A261" t="s">
        <v>2405</v>
      </c>
      <c r="B261" t="s">
        <v>2406</v>
      </c>
      <c r="C261" t="s">
        <v>50</v>
      </c>
      <c r="D261" t="s">
        <v>2407</v>
      </c>
      <c r="E261" t="s">
        <v>52</v>
      </c>
      <c r="F261" t="s">
        <v>2408</v>
      </c>
      <c r="G261" t="s">
        <v>1828</v>
      </c>
      <c r="H261" t="s">
        <v>2409</v>
      </c>
      <c r="J261" t="s">
        <v>2410</v>
      </c>
      <c r="K261" t="s">
        <v>57</v>
      </c>
      <c r="L261" t="s">
        <v>57</v>
      </c>
      <c r="N261" t="s">
        <v>58</v>
      </c>
      <c r="O261" t="s">
        <v>295</v>
      </c>
      <c r="P261" t="s">
        <v>296</v>
      </c>
      <c r="Q261" t="s">
        <v>2411</v>
      </c>
      <c r="R261" t="s">
        <v>2412</v>
      </c>
      <c r="S261" t="s">
        <v>2413</v>
      </c>
      <c r="T261" t="s">
        <v>2414</v>
      </c>
      <c r="V261" t="s">
        <v>2411</v>
      </c>
      <c r="W261" t="s">
        <v>2412</v>
      </c>
    </row>
    <row r="262" spans="1:34">
      <c r="A262" t="s">
        <v>2415</v>
      </c>
      <c r="B262" t="s">
        <v>2416</v>
      </c>
      <c r="C262" t="s">
        <v>121</v>
      </c>
      <c r="D262" t="s">
        <v>2417</v>
      </c>
      <c r="E262" t="s">
        <v>52</v>
      </c>
      <c r="F262" t="s">
        <v>2418</v>
      </c>
      <c r="G262" t="s">
        <v>2419</v>
      </c>
      <c r="H262" t="s">
        <v>2420</v>
      </c>
      <c r="J262" t="s">
        <v>2421</v>
      </c>
      <c r="K262" t="s">
        <v>57</v>
      </c>
      <c r="L262" t="s">
        <v>57</v>
      </c>
      <c r="O262" t="s">
        <v>222</v>
      </c>
      <c r="P262" t="s">
        <v>2422</v>
      </c>
      <c r="Q262" t="s">
        <v>204</v>
      </c>
      <c r="R262" t="s">
        <v>205</v>
      </c>
      <c r="S262" t="s">
        <v>748</v>
      </c>
      <c r="T262" t="s">
        <v>749</v>
      </c>
      <c r="V262" t="s">
        <v>346</v>
      </c>
      <c r="W262" t="s">
        <v>2423</v>
      </c>
      <c r="X262" t="s">
        <v>346</v>
      </c>
      <c r="Y262" t="s">
        <v>347</v>
      </c>
      <c r="AD262" t="s">
        <v>2424</v>
      </c>
    </row>
    <row r="263" spans="1:34">
      <c r="A263" t="s">
        <v>2425</v>
      </c>
      <c r="B263" t="s">
        <v>2426</v>
      </c>
      <c r="C263" t="s">
        <v>50</v>
      </c>
      <c r="D263" t="s">
        <v>2427</v>
      </c>
      <c r="E263" t="s">
        <v>79</v>
      </c>
      <c r="F263" t="s">
        <v>2299</v>
      </c>
      <c r="G263" t="s">
        <v>2428</v>
      </c>
      <c r="H263" t="s">
        <v>2429</v>
      </c>
      <c r="J263" t="s">
        <v>592</v>
      </c>
      <c r="L263" t="s">
        <v>3018</v>
      </c>
      <c r="N263" t="s">
        <v>58</v>
      </c>
      <c r="O263" t="s">
        <v>593</v>
      </c>
      <c r="P263" t="s">
        <v>594</v>
      </c>
      <c r="Q263" t="s">
        <v>232</v>
      </c>
      <c r="R263" t="s">
        <v>233</v>
      </c>
      <c r="S263" t="s">
        <v>484</v>
      </c>
      <c r="T263" t="s">
        <v>485</v>
      </c>
    </row>
    <row r="264" spans="1:34">
      <c r="A264" t="s">
        <v>2430</v>
      </c>
      <c r="B264" t="s">
        <v>2431</v>
      </c>
      <c r="C264" t="s">
        <v>121</v>
      </c>
      <c r="D264" t="s">
        <v>2432</v>
      </c>
      <c r="E264" t="s">
        <v>52</v>
      </c>
      <c r="F264" t="s">
        <v>2433</v>
      </c>
      <c r="G264" t="s">
        <v>2434</v>
      </c>
      <c r="I264" t="s">
        <v>2435</v>
      </c>
      <c r="O264" t="s">
        <v>1478</v>
      </c>
      <c r="P264" t="s">
        <v>1479</v>
      </c>
      <c r="Q264" t="s">
        <v>648</v>
      </c>
      <c r="R264" t="s">
        <v>649</v>
      </c>
    </row>
    <row r="265" spans="1:34">
      <c r="A265" t="s">
        <v>2436</v>
      </c>
      <c r="B265" t="s">
        <v>2437</v>
      </c>
      <c r="C265" t="s">
        <v>50</v>
      </c>
      <c r="D265" t="s">
        <v>2438</v>
      </c>
      <c r="E265" t="s">
        <v>1641</v>
      </c>
      <c r="F265" t="s">
        <v>2439</v>
      </c>
      <c r="G265" t="s">
        <v>2440</v>
      </c>
      <c r="H265" t="s">
        <v>2441</v>
      </c>
      <c r="J265" t="s">
        <v>2442</v>
      </c>
      <c r="K265" t="s">
        <v>57</v>
      </c>
      <c r="L265" t="s">
        <v>57</v>
      </c>
      <c r="O265" t="s">
        <v>472</v>
      </c>
      <c r="P265" t="s">
        <v>473</v>
      </c>
      <c r="Q265" t="s">
        <v>1654</v>
      </c>
      <c r="R265" t="s">
        <v>1655</v>
      </c>
      <c r="AA265" t="s">
        <v>2443</v>
      </c>
    </row>
    <row r="266" spans="1:34">
      <c r="A266" t="s">
        <v>2444</v>
      </c>
      <c r="B266" t="s">
        <v>2445</v>
      </c>
      <c r="C266" t="s">
        <v>50</v>
      </c>
      <c r="D266" t="s">
        <v>2446</v>
      </c>
      <c r="E266" t="s">
        <v>79</v>
      </c>
      <c r="F266" t="s">
        <v>2447</v>
      </c>
      <c r="G266" t="s">
        <v>2448</v>
      </c>
      <c r="H266" t="s">
        <v>2449</v>
      </c>
      <c r="J266" t="s">
        <v>2450</v>
      </c>
      <c r="K266" t="s">
        <v>2451</v>
      </c>
      <c r="L266" t="s">
        <v>2451</v>
      </c>
      <c r="N266" t="s">
        <v>58</v>
      </c>
      <c r="O266" t="s">
        <v>2452</v>
      </c>
      <c r="P266" t="s">
        <v>2453</v>
      </c>
    </row>
    <row r="267" spans="1:34">
      <c r="A267" t="s">
        <v>2454</v>
      </c>
      <c r="B267" t="s">
        <v>2455</v>
      </c>
      <c r="C267" t="s">
        <v>102</v>
      </c>
      <c r="D267" t="s">
        <v>2456</v>
      </c>
      <c r="E267" t="s">
        <v>52</v>
      </c>
      <c r="F267" t="s">
        <v>2457</v>
      </c>
      <c r="H267" t="s">
        <v>2458</v>
      </c>
      <c r="J267" t="s">
        <v>2459</v>
      </c>
      <c r="K267" t="s">
        <v>157</v>
      </c>
      <c r="L267" t="s">
        <v>2139</v>
      </c>
      <c r="O267" t="s">
        <v>463</v>
      </c>
      <c r="P267" t="s">
        <v>464</v>
      </c>
      <c r="U267" t="s">
        <v>114</v>
      </c>
      <c r="V267" t="s">
        <v>472</v>
      </c>
      <c r="W267" t="s">
        <v>473</v>
      </c>
    </row>
    <row r="268" spans="1:34">
      <c r="A268" t="s">
        <v>2460</v>
      </c>
      <c r="B268" t="s">
        <v>2461</v>
      </c>
      <c r="C268" t="s">
        <v>50</v>
      </c>
      <c r="D268" t="s">
        <v>2462</v>
      </c>
      <c r="E268" t="s">
        <v>52</v>
      </c>
      <c r="F268" t="s">
        <v>1057</v>
      </c>
      <c r="G268" t="s">
        <v>67</v>
      </c>
      <c r="H268" t="s">
        <v>2463</v>
      </c>
      <c r="J268" t="s">
        <v>2464</v>
      </c>
      <c r="K268" t="s">
        <v>57</v>
      </c>
      <c r="L268" t="s">
        <v>57</v>
      </c>
      <c r="N268" t="s">
        <v>58</v>
      </c>
      <c r="O268" t="s">
        <v>434</v>
      </c>
      <c r="P268" t="s">
        <v>435</v>
      </c>
      <c r="Q268" t="s">
        <v>206</v>
      </c>
      <c r="R268" t="s">
        <v>207</v>
      </c>
      <c r="S268" t="s">
        <v>367</v>
      </c>
      <c r="T268" t="s">
        <v>368</v>
      </c>
      <c r="X268" t="s">
        <v>436</v>
      </c>
      <c r="Y268" t="s">
        <v>437</v>
      </c>
    </row>
    <row r="269" spans="1:34">
      <c r="A269" t="s">
        <v>2465</v>
      </c>
      <c r="B269" t="s">
        <v>2466</v>
      </c>
      <c r="C269" t="s">
        <v>50</v>
      </c>
      <c r="D269" t="s">
        <v>2467</v>
      </c>
      <c r="E269" t="s">
        <v>79</v>
      </c>
      <c r="F269" t="s">
        <v>2468</v>
      </c>
      <c r="G269" t="s">
        <v>137</v>
      </c>
      <c r="H269" t="s">
        <v>2469</v>
      </c>
      <c r="J269" t="s">
        <v>2470</v>
      </c>
      <c r="K269" t="s">
        <v>57</v>
      </c>
      <c r="L269" t="s">
        <v>57</v>
      </c>
      <c r="N269" t="s">
        <v>58</v>
      </c>
      <c r="O269" t="s">
        <v>281</v>
      </c>
      <c r="P269" t="s">
        <v>282</v>
      </c>
      <c r="Q269" t="s">
        <v>146</v>
      </c>
      <c r="R269" t="s">
        <v>147</v>
      </c>
      <c r="V269" t="s">
        <v>88</v>
      </c>
      <c r="W269" t="s">
        <v>89</v>
      </c>
    </row>
    <row r="270" spans="1:34">
      <c r="A270" t="s">
        <v>2471</v>
      </c>
      <c r="B270" t="s">
        <v>2472</v>
      </c>
      <c r="C270" t="s">
        <v>50</v>
      </c>
      <c r="D270" t="s">
        <v>2472</v>
      </c>
      <c r="E270" t="s">
        <v>52</v>
      </c>
      <c r="F270" t="s">
        <v>2473</v>
      </c>
      <c r="G270" t="s">
        <v>2474</v>
      </c>
      <c r="H270" t="s">
        <v>2475</v>
      </c>
      <c r="J270" t="s">
        <v>2476</v>
      </c>
      <c r="K270" t="s">
        <v>513</v>
      </c>
      <c r="L270" t="s">
        <v>513</v>
      </c>
      <c r="N270" t="s">
        <v>58</v>
      </c>
      <c r="O270" t="s">
        <v>1171</v>
      </c>
      <c r="P270" t="s">
        <v>1172</v>
      </c>
      <c r="Q270" t="s">
        <v>1208</v>
      </c>
      <c r="R270" t="s">
        <v>1209</v>
      </c>
      <c r="S270" t="s">
        <v>1173</v>
      </c>
      <c r="T270" t="s">
        <v>1174</v>
      </c>
    </row>
    <row r="271" spans="1:34">
      <c r="A271" t="s">
        <v>2477</v>
      </c>
      <c r="B271" t="s">
        <v>2478</v>
      </c>
      <c r="C271" t="s">
        <v>121</v>
      </c>
      <c r="D271" t="s">
        <v>2479</v>
      </c>
      <c r="E271" t="s">
        <v>52</v>
      </c>
      <c r="F271" t="s">
        <v>701</v>
      </c>
      <c r="G271" t="s">
        <v>481</v>
      </c>
      <c r="I271" t="s">
        <v>2480</v>
      </c>
      <c r="O271" t="s">
        <v>823</v>
      </c>
      <c r="P271" t="s">
        <v>824</v>
      </c>
      <c r="Q271" t="s">
        <v>2019</v>
      </c>
      <c r="R271" t="s">
        <v>2020</v>
      </c>
      <c r="S271" t="s">
        <v>526</v>
      </c>
      <c r="T271" t="s">
        <v>527</v>
      </c>
      <c r="X271" t="s">
        <v>662</v>
      </c>
      <c r="Y271" t="s">
        <v>983</v>
      </c>
      <c r="AD271" t="s">
        <v>2481</v>
      </c>
      <c r="AE271" t="s">
        <v>115</v>
      </c>
      <c r="AF271" t="s">
        <v>116</v>
      </c>
      <c r="AG271" t="s">
        <v>1287</v>
      </c>
      <c r="AH271" t="s">
        <v>1288</v>
      </c>
    </row>
    <row r="272" spans="1:34">
      <c r="A272" t="s">
        <v>2482</v>
      </c>
      <c r="B272" t="s">
        <v>2483</v>
      </c>
      <c r="C272" t="s">
        <v>50</v>
      </c>
      <c r="D272" t="s">
        <v>2484</v>
      </c>
      <c r="E272" t="s">
        <v>52</v>
      </c>
      <c r="F272" t="s">
        <v>2485</v>
      </c>
      <c r="G272" t="s">
        <v>2486</v>
      </c>
      <c r="H272" t="s">
        <v>2487</v>
      </c>
      <c r="J272" t="s">
        <v>2488</v>
      </c>
      <c r="K272" t="s">
        <v>57</v>
      </c>
      <c r="L272" t="s">
        <v>57</v>
      </c>
      <c r="N272" t="s">
        <v>58</v>
      </c>
      <c r="O272" t="s">
        <v>281</v>
      </c>
      <c r="P272" t="s">
        <v>282</v>
      </c>
      <c r="Q272" t="s">
        <v>1731</v>
      </c>
      <c r="R272" t="s">
        <v>1732</v>
      </c>
      <c r="S272" t="s">
        <v>1008</v>
      </c>
      <c r="T272" t="s">
        <v>1009</v>
      </c>
      <c r="V272" t="s">
        <v>472</v>
      </c>
      <c r="W272" t="s">
        <v>473</v>
      </c>
      <c r="X272" t="s">
        <v>1733</v>
      </c>
      <c r="Y272" t="s">
        <v>1734</v>
      </c>
      <c r="AE272" t="s">
        <v>357</v>
      </c>
      <c r="AF272" t="s">
        <v>358</v>
      </c>
    </row>
    <row r="273" spans="1:34">
      <c r="A273" t="s">
        <v>2489</v>
      </c>
      <c r="B273" t="s">
        <v>2490</v>
      </c>
      <c r="C273" t="s">
        <v>50</v>
      </c>
      <c r="D273" t="s">
        <v>2491</v>
      </c>
      <c r="E273" t="s">
        <v>52</v>
      </c>
      <c r="F273" t="s">
        <v>2492</v>
      </c>
      <c r="G273" t="s">
        <v>2076</v>
      </c>
      <c r="H273" t="s">
        <v>2493</v>
      </c>
      <c r="J273" t="s">
        <v>2494</v>
      </c>
      <c r="K273" t="s">
        <v>57</v>
      </c>
      <c r="L273" t="s">
        <v>2139</v>
      </c>
      <c r="N273" t="s">
        <v>58</v>
      </c>
      <c r="O273" t="s">
        <v>2495</v>
      </c>
      <c r="P273" t="s">
        <v>2496</v>
      </c>
      <c r="Q273" t="s">
        <v>556</v>
      </c>
      <c r="R273" t="s">
        <v>557</v>
      </c>
      <c r="S273" t="s">
        <v>500</v>
      </c>
      <c r="T273" t="s">
        <v>501</v>
      </c>
      <c r="X273" t="s">
        <v>2497</v>
      </c>
      <c r="Y273" t="s">
        <v>2498</v>
      </c>
      <c r="AE273" t="s">
        <v>367</v>
      </c>
      <c r="AF273" t="s">
        <v>2499</v>
      </c>
      <c r="AG273" t="s">
        <v>1735</v>
      </c>
      <c r="AH273" t="s">
        <v>1736</v>
      </c>
    </row>
    <row r="274" spans="1:34">
      <c r="A274" t="s">
        <v>2500</v>
      </c>
      <c r="B274" t="s">
        <v>2501</v>
      </c>
      <c r="C274" t="s">
        <v>102</v>
      </c>
      <c r="D274" t="s">
        <v>2502</v>
      </c>
      <c r="E274" t="s">
        <v>52</v>
      </c>
      <c r="F274" t="s">
        <v>2503</v>
      </c>
      <c r="H274" t="s">
        <v>2504</v>
      </c>
      <c r="J274" t="s">
        <v>2505</v>
      </c>
      <c r="K274" t="s">
        <v>57</v>
      </c>
      <c r="L274" t="s">
        <v>57</v>
      </c>
      <c r="O274" t="s">
        <v>764</v>
      </c>
      <c r="P274" t="s">
        <v>765</v>
      </c>
      <c r="Q274" t="s">
        <v>204</v>
      </c>
      <c r="R274" t="s">
        <v>205</v>
      </c>
      <c r="S274" t="s">
        <v>2506</v>
      </c>
      <c r="T274" t="s">
        <v>2507</v>
      </c>
      <c r="U274" t="s">
        <v>114</v>
      </c>
      <c r="V274" t="s">
        <v>764</v>
      </c>
      <c r="W274" t="s">
        <v>765</v>
      </c>
      <c r="X274" t="s">
        <v>283</v>
      </c>
      <c r="Y274" t="s">
        <v>284</v>
      </c>
      <c r="AE274" t="s">
        <v>781</v>
      </c>
      <c r="AF274" t="s">
        <v>782</v>
      </c>
    </row>
    <row r="275" spans="1:34">
      <c r="A275" t="s">
        <v>2508</v>
      </c>
      <c r="B275" t="s">
        <v>2509</v>
      </c>
      <c r="C275" t="s">
        <v>50</v>
      </c>
      <c r="D275" t="s">
        <v>2510</v>
      </c>
      <c r="E275" t="s">
        <v>52</v>
      </c>
      <c r="F275" t="s">
        <v>2511</v>
      </c>
      <c r="G275" t="s">
        <v>1069</v>
      </c>
      <c r="H275" t="s">
        <v>2512</v>
      </c>
      <c r="J275" t="s">
        <v>2513</v>
      </c>
      <c r="K275" t="s">
        <v>57</v>
      </c>
      <c r="L275" t="s">
        <v>57</v>
      </c>
      <c r="O275" t="s">
        <v>1733</v>
      </c>
      <c r="P275" t="s">
        <v>1734</v>
      </c>
      <c r="Q275" t="s">
        <v>142</v>
      </c>
      <c r="R275" t="s">
        <v>143</v>
      </c>
      <c r="S275" t="s">
        <v>425</v>
      </c>
      <c r="T275" t="s">
        <v>426</v>
      </c>
      <c r="V275" t="s">
        <v>1733</v>
      </c>
      <c r="W275" t="s">
        <v>1734</v>
      </c>
      <c r="X275" t="s">
        <v>312</v>
      </c>
      <c r="Y275" t="s">
        <v>313</v>
      </c>
    </row>
    <row r="276" spans="1:34">
      <c r="A276" t="s">
        <v>2514</v>
      </c>
      <c r="B276" t="s">
        <v>2515</v>
      </c>
      <c r="C276" t="s">
        <v>50</v>
      </c>
      <c r="D276" t="s">
        <v>2516</v>
      </c>
      <c r="E276" t="s">
        <v>52</v>
      </c>
      <c r="F276" t="s">
        <v>2517</v>
      </c>
      <c r="G276" t="s">
        <v>553</v>
      </c>
      <c r="H276" t="s">
        <v>2518</v>
      </c>
      <c r="J276" t="s">
        <v>2519</v>
      </c>
      <c r="K276" t="s">
        <v>107</v>
      </c>
      <c r="L276" t="s">
        <v>107</v>
      </c>
      <c r="N276" t="s">
        <v>58</v>
      </c>
      <c r="O276" t="s">
        <v>1171</v>
      </c>
      <c r="P276" t="s">
        <v>1172</v>
      </c>
      <c r="Q276" t="s">
        <v>171</v>
      </c>
      <c r="R276" t="s">
        <v>172</v>
      </c>
      <c r="S276" t="s">
        <v>2452</v>
      </c>
      <c r="T276" t="s">
        <v>2453</v>
      </c>
      <c r="X276" t="s">
        <v>2520</v>
      </c>
      <c r="Y276" t="s">
        <v>2521</v>
      </c>
    </row>
    <row r="277" spans="1:34">
      <c r="A277" t="s">
        <v>2522</v>
      </c>
      <c r="B277" t="s">
        <v>2523</v>
      </c>
      <c r="C277" t="s">
        <v>50</v>
      </c>
      <c r="D277" t="s">
        <v>2524</v>
      </c>
      <c r="E277" t="s">
        <v>52</v>
      </c>
      <c r="F277" t="s">
        <v>2525</v>
      </c>
      <c r="G277" t="s">
        <v>2526</v>
      </c>
      <c r="H277" t="s">
        <v>2527</v>
      </c>
      <c r="J277" t="s">
        <v>2528</v>
      </c>
      <c r="K277" t="s">
        <v>157</v>
      </c>
      <c r="L277" t="s">
        <v>3023</v>
      </c>
      <c r="N277" t="s">
        <v>58</v>
      </c>
      <c r="O277" t="s">
        <v>115</v>
      </c>
      <c r="P277" t="s">
        <v>116</v>
      </c>
      <c r="Q277" t="s">
        <v>117</v>
      </c>
      <c r="R277" t="s">
        <v>118</v>
      </c>
      <c r="V277" t="s">
        <v>579</v>
      </c>
      <c r="W277" t="s">
        <v>580</v>
      </c>
    </row>
    <row r="278" spans="1:34">
      <c r="A278" t="s">
        <v>2529</v>
      </c>
      <c r="B278" t="s">
        <v>2530</v>
      </c>
      <c r="C278" t="s">
        <v>50</v>
      </c>
      <c r="D278" t="s">
        <v>2531</v>
      </c>
      <c r="E278" t="s">
        <v>300</v>
      </c>
      <c r="F278" t="s">
        <v>2532</v>
      </c>
      <c r="G278" t="s">
        <v>2533</v>
      </c>
      <c r="H278" t="s">
        <v>2534</v>
      </c>
      <c r="J278" t="s">
        <v>2535</v>
      </c>
      <c r="K278" t="s">
        <v>57</v>
      </c>
      <c r="L278" t="s">
        <v>1488</v>
      </c>
      <c r="N278" t="s">
        <v>58</v>
      </c>
      <c r="O278" t="s">
        <v>1285</v>
      </c>
      <c r="P278" t="s">
        <v>1286</v>
      </c>
      <c r="Q278" t="s">
        <v>144</v>
      </c>
      <c r="R278" t="s">
        <v>145</v>
      </c>
      <c r="S278" t="s">
        <v>303</v>
      </c>
      <c r="T278" t="s">
        <v>304</v>
      </c>
    </row>
    <row r="279" spans="1:34">
      <c r="A279" t="s">
        <v>2536</v>
      </c>
      <c r="B279" t="s">
        <v>2537</v>
      </c>
      <c r="C279" t="s">
        <v>50</v>
      </c>
      <c r="D279" t="s">
        <v>2538</v>
      </c>
      <c r="E279" t="s">
        <v>52</v>
      </c>
      <c r="F279" t="s">
        <v>2539</v>
      </c>
      <c r="G279" t="s">
        <v>2540</v>
      </c>
      <c r="H279" t="s">
        <v>2541</v>
      </c>
      <c r="J279" t="s">
        <v>2542</v>
      </c>
      <c r="K279" t="s">
        <v>57</v>
      </c>
      <c r="L279" t="s">
        <v>57</v>
      </c>
      <c r="N279" t="s">
        <v>58</v>
      </c>
      <c r="O279" t="s">
        <v>1985</v>
      </c>
      <c r="P279" t="s">
        <v>1986</v>
      </c>
      <c r="Q279" t="s">
        <v>365</v>
      </c>
      <c r="R279" t="s">
        <v>366</v>
      </c>
      <c r="S279" t="s">
        <v>268</v>
      </c>
      <c r="T279" t="s">
        <v>269</v>
      </c>
      <c r="V279" t="s">
        <v>268</v>
      </c>
      <c r="W279" t="s">
        <v>269</v>
      </c>
    </row>
    <row r="280" spans="1:34">
      <c r="A280" t="s">
        <v>2543</v>
      </c>
      <c r="B280" t="s">
        <v>2544</v>
      </c>
      <c r="C280" t="s">
        <v>50</v>
      </c>
      <c r="D280" t="s">
        <v>2545</v>
      </c>
      <c r="E280" t="s">
        <v>52</v>
      </c>
      <c r="F280" t="s">
        <v>2546</v>
      </c>
      <c r="G280" t="s">
        <v>2547</v>
      </c>
      <c r="H280" t="s">
        <v>2548</v>
      </c>
      <c r="J280" t="s">
        <v>2549</v>
      </c>
      <c r="K280" t="s">
        <v>57</v>
      </c>
      <c r="L280" t="s">
        <v>265</v>
      </c>
      <c r="O280" t="s">
        <v>409</v>
      </c>
      <c r="P280" t="s">
        <v>410</v>
      </c>
      <c r="Q280" t="s">
        <v>333</v>
      </c>
      <c r="R280" t="s">
        <v>334</v>
      </c>
      <c r="S280" t="s">
        <v>2550</v>
      </c>
      <c r="T280" t="s">
        <v>2551</v>
      </c>
      <c r="V280" t="s">
        <v>409</v>
      </c>
      <c r="W280" t="s">
        <v>410</v>
      </c>
      <c r="X280" t="s">
        <v>2552</v>
      </c>
      <c r="Y280" t="s">
        <v>2553</v>
      </c>
      <c r="AE280" t="s">
        <v>173</v>
      </c>
      <c r="AF280" t="s">
        <v>174</v>
      </c>
    </row>
    <row r="281" spans="1:34">
      <c r="A281" t="s">
        <v>2554</v>
      </c>
      <c r="B281" t="s">
        <v>2555</v>
      </c>
      <c r="C281" t="s">
        <v>50</v>
      </c>
      <c r="D281" t="s">
        <v>2556</v>
      </c>
      <c r="E281" t="s">
        <v>52</v>
      </c>
      <c r="F281" t="s">
        <v>2154</v>
      </c>
      <c r="G281" t="s">
        <v>2557</v>
      </c>
      <c r="H281" t="s">
        <v>2558</v>
      </c>
      <c r="J281" t="s">
        <v>2559</v>
      </c>
      <c r="K281" t="s">
        <v>57</v>
      </c>
      <c r="L281" t="s">
        <v>57</v>
      </c>
      <c r="N281" t="s">
        <v>58</v>
      </c>
      <c r="O281" t="s">
        <v>148</v>
      </c>
      <c r="P281" t="s">
        <v>149</v>
      </c>
      <c r="Q281" t="s">
        <v>218</v>
      </c>
      <c r="R281" t="s">
        <v>219</v>
      </c>
      <c r="V281" t="s">
        <v>160</v>
      </c>
      <c r="W281" t="s">
        <v>161</v>
      </c>
    </row>
    <row r="282" spans="1:34">
      <c r="A282" t="s">
        <v>2560</v>
      </c>
      <c r="B282" t="s">
        <v>2561</v>
      </c>
      <c r="C282" t="s">
        <v>50</v>
      </c>
      <c r="D282" t="s">
        <v>2562</v>
      </c>
      <c r="E282" t="s">
        <v>123</v>
      </c>
      <c r="F282" t="s">
        <v>2563</v>
      </c>
      <c r="G282" t="s">
        <v>2564</v>
      </c>
      <c r="I282" t="s">
        <v>2565</v>
      </c>
      <c r="N282" t="s">
        <v>58</v>
      </c>
      <c r="O282" t="s">
        <v>2566</v>
      </c>
      <c r="P282" t="s">
        <v>2567</v>
      </c>
      <c r="Q282" t="s">
        <v>2568</v>
      </c>
      <c r="R282" t="s">
        <v>2569</v>
      </c>
    </row>
    <row r="283" spans="1:34">
      <c r="A283" t="s">
        <v>2570</v>
      </c>
      <c r="B283" t="s">
        <v>2571</v>
      </c>
      <c r="C283" t="s">
        <v>121</v>
      </c>
      <c r="D283" t="s">
        <v>2572</v>
      </c>
      <c r="E283" t="s">
        <v>52</v>
      </c>
      <c r="F283" t="s">
        <v>2573</v>
      </c>
      <c r="G283" t="s">
        <v>2574</v>
      </c>
      <c r="H283" t="s">
        <v>2575</v>
      </c>
      <c r="J283" t="s">
        <v>2576</v>
      </c>
      <c r="K283" t="s">
        <v>157</v>
      </c>
      <c r="L283" t="s">
        <v>157</v>
      </c>
      <c r="O283" t="s">
        <v>526</v>
      </c>
      <c r="P283" t="s">
        <v>527</v>
      </c>
      <c r="Q283" t="s">
        <v>457</v>
      </c>
      <c r="R283" t="s">
        <v>458</v>
      </c>
    </row>
    <row r="284" spans="1:34">
      <c r="A284" t="s">
        <v>2577</v>
      </c>
      <c r="B284" t="s">
        <v>2578</v>
      </c>
      <c r="C284" t="s">
        <v>121</v>
      </c>
      <c r="D284" t="s">
        <v>2579</v>
      </c>
      <c r="E284" t="s">
        <v>52</v>
      </c>
      <c r="F284" t="s">
        <v>2580</v>
      </c>
      <c r="G284" t="s">
        <v>2581</v>
      </c>
      <c r="H284" t="s">
        <v>2582</v>
      </c>
      <c r="J284" t="s">
        <v>2583</v>
      </c>
      <c r="K284" t="s">
        <v>57</v>
      </c>
      <c r="L284" t="s">
        <v>57</v>
      </c>
      <c r="O284" t="s">
        <v>314</v>
      </c>
      <c r="P284" t="s">
        <v>315</v>
      </c>
      <c r="Q284" t="s">
        <v>805</v>
      </c>
      <c r="R284" t="s">
        <v>806</v>
      </c>
      <c r="S284" t="s">
        <v>2506</v>
      </c>
      <c r="T284" t="s">
        <v>2507</v>
      </c>
      <c r="V284" t="s">
        <v>805</v>
      </c>
      <c r="W284" t="s">
        <v>806</v>
      </c>
    </row>
    <row r="285" spans="1:34">
      <c r="A285" t="s">
        <v>2584</v>
      </c>
      <c r="B285" t="s">
        <v>2585</v>
      </c>
      <c r="C285" t="s">
        <v>121</v>
      </c>
      <c r="D285" t="s">
        <v>2586</v>
      </c>
      <c r="E285" t="s">
        <v>52</v>
      </c>
      <c r="F285" t="s">
        <v>2587</v>
      </c>
      <c r="G285" t="s">
        <v>2588</v>
      </c>
      <c r="I285" t="s">
        <v>2589</v>
      </c>
      <c r="O285" t="s">
        <v>2590</v>
      </c>
      <c r="P285" t="s">
        <v>2591</v>
      </c>
      <c r="V285" t="s">
        <v>1694</v>
      </c>
      <c r="W285" t="s">
        <v>1695</v>
      </c>
    </row>
    <row r="286" spans="1:34">
      <c r="A286" t="s">
        <v>2592</v>
      </c>
      <c r="B286" t="s">
        <v>2593</v>
      </c>
      <c r="C286" t="s">
        <v>102</v>
      </c>
      <c r="D286" t="s">
        <v>2594</v>
      </c>
      <c r="E286" t="s">
        <v>52</v>
      </c>
      <c r="F286" t="s">
        <v>2595</v>
      </c>
      <c r="H286" t="s">
        <v>2596</v>
      </c>
      <c r="J286" t="s">
        <v>2597</v>
      </c>
      <c r="K286" t="s">
        <v>2598</v>
      </c>
      <c r="L286" t="s">
        <v>2598</v>
      </c>
      <c r="O286" t="s">
        <v>457</v>
      </c>
      <c r="P286" t="s">
        <v>458</v>
      </c>
      <c r="Q286" t="s">
        <v>764</v>
      </c>
      <c r="R286" t="s">
        <v>765</v>
      </c>
      <c r="S286" t="s">
        <v>283</v>
      </c>
      <c r="T286" t="s">
        <v>284</v>
      </c>
      <c r="U286" t="s">
        <v>890</v>
      </c>
      <c r="V286" t="s">
        <v>2599</v>
      </c>
      <c r="W286" t="s">
        <v>2600</v>
      </c>
      <c r="X286" t="s">
        <v>2599</v>
      </c>
      <c r="Y286" t="s">
        <v>2600</v>
      </c>
    </row>
    <row r="287" spans="1:34">
      <c r="A287" t="s">
        <v>2601</v>
      </c>
      <c r="B287" t="s">
        <v>2602</v>
      </c>
      <c r="C287" t="s">
        <v>50</v>
      </c>
      <c r="D287" t="s">
        <v>2603</v>
      </c>
      <c r="E287" t="s">
        <v>52</v>
      </c>
      <c r="F287" t="s">
        <v>2604</v>
      </c>
      <c r="G287" t="s">
        <v>1948</v>
      </c>
      <c r="H287" t="s">
        <v>2605</v>
      </c>
      <c r="J287" t="s">
        <v>2606</v>
      </c>
      <c r="K287" t="s">
        <v>57</v>
      </c>
      <c r="L287" t="s">
        <v>57</v>
      </c>
      <c r="O287" t="s">
        <v>279</v>
      </c>
      <c r="P287" t="s">
        <v>280</v>
      </c>
      <c r="Q287" t="s">
        <v>1354</v>
      </c>
      <c r="R287" t="s">
        <v>1355</v>
      </c>
      <c r="V287" t="s">
        <v>1354</v>
      </c>
      <c r="W287" t="s">
        <v>1355</v>
      </c>
      <c r="Z287" t="s">
        <v>2607</v>
      </c>
      <c r="AA287" t="s">
        <v>2608</v>
      </c>
    </row>
    <row r="288" spans="1:34">
      <c r="A288" t="s">
        <v>2609</v>
      </c>
      <c r="B288" t="s">
        <v>2610</v>
      </c>
      <c r="C288" t="s">
        <v>50</v>
      </c>
      <c r="D288" t="s">
        <v>2611</v>
      </c>
      <c r="E288" t="s">
        <v>52</v>
      </c>
      <c r="F288" t="s">
        <v>2612</v>
      </c>
      <c r="G288" t="s">
        <v>613</v>
      </c>
      <c r="H288" t="s">
        <v>2613</v>
      </c>
      <c r="J288" t="s">
        <v>2614</v>
      </c>
      <c r="K288" t="s">
        <v>57</v>
      </c>
      <c r="L288" t="s">
        <v>57</v>
      </c>
      <c r="N288" t="s">
        <v>58</v>
      </c>
      <c r="O288" t="s">
        <v>279</v>
      </c>
      <c r="P288" t="s">
        <v>280</v>
      </c>
      <c r="Q288" t="s">
        <v>222</v>
      </c>
      <c r="R288" t="s">
        <v>223</v>
      </c>
      <c r="S288" t="s">
        <v>220</v>
      </c>
      <c r="T288" t="s">
        <v>221</v>
      </c>
      <c r="V288" t="s">
        <v>222</v>
      </c>
      <c r="W288" t="s">
        <v>223</v>
      </c>
      <c r="X288" t="s">
        <v>148</v>
      </c>
      <c r="Y288" t="s">
        <v>149</v>
      </c>
      <c r="AE288" t="s">
        <v>160</v>
      </c>
      <c r="AF288" t="s">
        <v>161</v>
      </c>
      <c r="AG288" t="s">
        <v>218</v>
      </c>
      <c r="AH288" t="s">
        <v>219</v>
      </c>
    </row>
    <row r="289" spans="1:36">
      <c r="A289" t="s">
        <v>2615</v>
      </c>
      <c r="B289" t="s">
        <v>2616</v>
      </c>
      <c r="C289" t="s">
        <v>50</v>
      </c>
      <c r="D289" t="s">
        <v>2617</v>
      </c>
      <c r="E289" t="s">
        <v>1641</v>
      </c>
      <c r="F289" t="s">
        <v>2618</v>
      </c>
      <c r="G289" t="s">
        <v>2619</v>
      </c>
      <c r="H289" t="s">
        <v>2620</v>
      </c>
      <c r="J289" t="s">
        <v>2621</v>
      </c>
      <c r="K289" t="s">
        <v>513</v>
      </c>
      <c r="L289" t="s">
        <v>513</v>
      </c>
      <c r="N289" t="s">
        <v>58</v>
      </c>
      <c r="O289" t="s">
        <v>472</v>
      </c>
      <c r="P289" t="s">
        <v>473</v>
      </c>
      <c r="V289" t="s">
        <v>472</v>
      </c>
      <c r="W289" t="s">
        <v>473</v>
      </c>
    </row>
    <row r="290" spans="1:36">
      <c r="A290" t="s">
        <v>2622</v>
      </c>
      <c r="B290" t="s">
        <v>260</v>
      </c>
      <c r="C290" t="s">
        <v>50</v>
      </c>
      <c r="D290" t="s">
        <v>2623</v>
      </c>
      <c r="E290" t="s">
        <v>1641</v>
      </c>
      <c r="F290" t="s">
        <v>2624</v>
      </c>
      <c r="G290" t="s">
        <v>2625</v>
      </c>
      <c r="H290" t="s">
        <v>2626</v>
      </c>
      <c r="J290" t="s">
        <v>2627</v>
      </c>
      <c r="K290" t="s">
        <v>57</v>
      </c>
      <c r="L290" t="s">
        <v>57</v>
      </c>
      <c r="N290" t="s">
        <v>58</v>
      </c>
      <c r="O290" t="s">
        <v>472</v>
      </c>
      <c r="P290" t="s">
        <v>473</v>
      </c>
      <c r="Q290" t="s">
        <v>88</v>
      </c>
      <c r="R290" t="s">
        <v>89</v>
      </c>
      <c r="S290" t="s">
        <v>593</v>
      </c>
      <c r="T290" t="s">
        <v>594</v>
      </c>
    </row>
    <row r="291" spans="1:36">
      <c r="A291" t="s">
        <v>2628</v>
      </c>
      <c r="B291" t="s">
        <v>2629</v>
      </c>
      <c r="C291" t="s">
        <v>50</v>
      </c>
      <c r="D291" t="s">
        <v>2630</v>
      </c>
      <c r="E291" t="s">
        <v>52</v>
      </c>
      <c r="F291" t="s">
        <v>2631</v>
      </c>
      <c r="G291" t="s">
        <v>2632</v>
      </c>
      <c r="H291" t="s">
        <v>2633</v>
      </c>
      <c r="J291" t="s">
        <v>2634</v>
      </c>
      <c r="K291" t="s">
        <v>57</v>
      </c>
      <c r="L291" t="s">
        <v>1488</v>
      </c>
      <c r="N291" t="s">
        <v>58</v>
      </c>
      <c r="O291" t="s">
        <v>173</v>
      </c>
      <c r="P291" t="s">
        <v>174</v>
      </c>
      <c r="Q291" t="s">
        <v>255</v>
      </c>
      <c r="R291" t="s">
        <v>256</v>
      </c>
      <c r="S291" t="s">
        <v>1390</v>
      </c>
      <c r="T291" t="s">
        <v>1391</v>
      </c>
      <c r="V291" t="s">
        <v>498</v>
      </c>
      <c r="W291" t="s">
        <v>499</v>
      </c>
      <c r="X291" t="s">
        <v>1733</v>
      </c>
      <c r="Y291" t="s">
        <v>1734</v>
      </c>
      <c r="AE291" t="s">
        <v>498</v>
      </c>
      <c r="AF291" t="s">
        <v>499</v>
      </c>
    </row>
    <row r="292" spans="1:36">
      <c r="A292" t="s">
        <v>2635</v>
      </c>
      <c r="B292" t="s">
        <v>2636</v>
      </c>
      <c r="C292" t="s">
        <v>50</v>
      </c>
      <c r="D292" t="s">
        <v>2637</v>
      </c>
      <c r="E292" t="s">
        <v>1794</v>
      </c>
      <c r="F292" t="s">
        <v>2638</v>
      </c>
      <c r="G292" t="s">
        <v>2639</v>
      </c>
      <c r="H292" t="s">
        <v>2965</v>
      </c>
      <c r="J292" t="s">
        <v>2966</v>
      </c>
      <c r="L292" t="s">
        <v>2598</v>
      </c>
      <c r="O292" t="s">
        <v>650</v>
      </c>
      <c r="P292" t="s">
        <v>651</v>
      </c>
      <c r="V292" t="s">
        <v>2640</v>
      </c>
      <c r="W292" t="s">
        <v>2641</v>
      </c>
      <c r="AA292" t="s">
        <v>2642</v>
      </c>
    </row>
    <row r="293" spans="1:36">
      <c r="A293" t="s">
        <v>2643</v>
      </c>
      <c r="B293" t="s">
        <v>2644</v>
      </c>
      <c r="C293" t="s">
        <v>102</v>
      </c>
      <c r="D293" t="s">
        <v>2645</v>
      </c>
      <c r="E293" t="s">
        <v>52</v>
      </c>
      <c r="F293" t="s">
        <v>2646</v>
      </c>
      <c r="H293" t="s">
        <v>2647</v>
      </c>
      <c r="J293" t="s">
        <v>2648</v>
      </c>
      <c r="K293" t="s">
        <v>549</v>
      </c>
      <c r="L293" t="s">
        <v>549</v>
      </c>
      <c r="O293" t="s">
        <v>409</v>
      </c>
      <c r="P293" t="s">
        <v>410</v>
      </c>
      <c r="Q293" t="s">
        <v>1278</v>
      </c>
      <c r="R293" t="s">
        <v>1279</v>
      </c>
      <c r="S293" t="s">
        <v>1352</v>
      </c>
      <c r="T293" t="s">
        <v>1353</v>
      </c>
      <c r="U293" t="s">
        <v>890</v>
      </c>
      <c r="V293" t="s">
        <v>1212</v>
      </c>
      <c r="W293" t="s">
        <v>1213</v>
      </c>
    </row>
    <row r="294" spans="1:36">
      <c r="A294" t="s">
        <v>2649</v>
      </c>
      <c r="B294" t="s">
        <v>2650</v>
      </c>
      <c r="C294" t="s">
        <v>50</v>
      </c>
      <c r="D294" t="s">
        <v>2651</v>
      </c>
      <c r="E294" t="s">
        <v>52</v>
      </c>
      <c r="F294" t="s">
        <v>2652</v>
      </c>
      <c r="G294" t="s">
        <v>2653</v>
      </c>
      <c r="H294" t="s">
        <v>2654</v>
      </c>
      <c r="J294" t="s">
        <v>2655</v>
      </c>
      <c r="K294" t="s">
        <v>513</v>
      </c>
      <c r="L294" t="s">
        <v>513</v>
      </c>
      <c r="N294" t="s">
        <v>58</v>
      </c>
      <c r="O294" t="s">
        <v>472</v>
      </c>
      <c r="P294" t="s">
        <v>473</v>
      </c>
      <c r="Q294" t="s">
        <v>115</v>
      </c>
      <c r="R294" t="s">
        <v>116</v>
      </c>
      <c r="S294" t="s">
        <v>230</v>
      </c>
      <c r="T294" t="s">
        <v>231</v>
      </c>
      <c r="X294" t="s">
        <v>2656</v>
      </c>
      <c r="Y294" t="s">
        <v>2657</v>
      </c>
      <c r="AE294" t="s">
        <v>248</v>
      </c>
      <c r="AF294" t="s">
        <v>249</v>
      </c>
    </row>
    <row r="295" spans="1:36">
      <c r="A295" t="s">
        <v>2658</v>
      </c>
      <c r="B295" t="s">
        <v>2659</v>
      </c>
      <c r="C295" t="s">
        <v>50</v>
      </c>
      <c r="D295" t="s">
        <v>2660</v>
      </c>
      <c r="E295" t="s">
        <v>52</v>
      </c>
      <c r="F295" t="s">
        <v>2661</v>
      </c>
      <c r="G295" t="s">
        <v>2662</v>
      </c>
      <c r="H295" t="s">
        <v>2663</v>
      </c>
      <c r="J295" t="s">
        <v>2664</v>
      </c>
      <c r="K295" t="s">
        <v>2665</v>
      </c>
      <c r="L295" t="s">
        <v>2665</v>
      </c>
      <c r="N295" t="s">
        <v>58</v>
      </c>
      <c r="O295" t="s">
        <v>2666</v>
      </c>
      <c r="P295" t="s">
        <v>2667</v>
      </c>
      <c r="Q295" t="s">
        <v>2668</v>
      </c>
      <c r="R295" t="s">
        <v>2669</v>
      </c>
      <c r="S295" t="s">
        <v>2048</v>
      </c>
      <c r="T295" t="s">
        <v>2049</v>
      </c>
    </row>
    <row r="296" spans="1:36">
      <c r="A296" t="s">
        <v>2670</v>
      </c>
      <c r="B296" t="s">
        <v>2671</v>
      </c>
      <c r="C296" t="s">
        <v>50</v>
      </c>
      <c r="D296" t="s">
        <v>2672</v>
      </c>
      <c r="E296" t="s">
        <v>52</v>
      </c>
      <c r="F296" t="s">
        <v>2673</v>
      </c>
      <c r="G296" t="s">
        <v>2674</v>
      </c>
      <c r="H296" t="s">
        <v>2675</v>
      </c>
      <c r="J296" t="s">
        <v>2676</v>
      </c>
      <c r="K296" t="s">
        <v>513</v>
      </c>
      <c r="L296" t="s">
        <v>513</v>
      </c>
      <c r="O296" t="s">
        <v>1319</v>
      </c>
      <c r="P296" t="s">
        <v>1320</v>
      </c>
      <c r="Q296" t="s">
        <v>2677</v>
      </c>
      <c r="R296" t="s">
        <v>2678</v>
      </c>
      <c r="V296" t="s">
        <v>1319</v>
      </c>
      <c r="W296" t="s">
        <v>1320</v>
      </c>
    </row>
    <row r="297" spans="1:36">
      <c r="A297" t="s">
        <v>2679</v>
      </c>
      <c r="B297" t="s">
        <v>2680</v>
      </c>
      <c r="C297" t="s">
        <v>50</v>
      </c>
      <c r="D297" t="s">
        <v>2681</v>
      </c>
      <c r="E297" t="s">
        <v>1794</v>
      </c>
      <c r="F297" t="s">
        <v>2682</v>
      </c>
      <c r="G297" t="s">
        <v>2683</v>
      </c>
      <c r="H297" t="s">
        <v>2963</v>
      </c>
      <c r="J297" t="s">
        <v>2964</v>
      </c>
      <c r="L297" t="s">
        <v>1488</v>
      </c>
      <c r="O297" t="s">
        <v>425</v>
      </c>
      <c r="P297" t="s">
        <v>2684</v>
      </c>
      <c r="AA297" t="s">
        <v>2685</v>
      </c>
      <c r="AC297" t="s">
        <v>2686</v>
      </c>
    </row>
    <row r="298" spans="1:36">
      <c r="A298" t="s">
        <v>2687</v>
      </c>
      <c r="B298" t="s">
        <v>2688</v>
      </c>
      <c r="C298" t="s">
        <v>121</v>
      </c>
      <c r="D298" t="s">
        <v>2689</v>
      </c>
      <c r="E298" t="s">
        <v>52</v>
      </c>
      <c r="F298" t="s">
        <v>2690</v>
      </c>
      <c r="G298" t="s">
        <v>1490</v>
      </c>
      <c r="I298" s="1" t="s">
        <v>2691</v>
      </c>
      <c r="O298" t="s">
        <v>1214</v>
      </c>
      <c r="P298" t="s">
        <v>1215</v>
      </c>
      <c r="Q298" t="s">
        <v>1210</v>
      </c>
      <c r="R298" t="s">
        <v>1211</v>
      </c>
      <c r="S298" t="s">
        <v>2692</v>
      </c>
      <c r="T298" t="s">
        <v>2693</v>
      </c>
      <c r="X298" t="s">
        <v>2694</v>
      </c>
      <c r="Y298" t="s">
        <v>2695</v>
      </c>
    </row>
    <row r="299" spans="1:36">
      <c r="A299" t="s">
        <v>2696</v>
      </c>
      <c r="B299" t="s">
        <v>2697</v>
      </c>
      <c r="C299" t="s">
        <v>121</v>
      </c>
      <c r="D299" t="s">
        <v>2698</v>
      </c>
      <c r="E299" t="s">
        <v>300</v>
      </c>
      <c r="F299" t="s">
        <v>2699</v>
      </c>
      <c r="G299" t="s">
        <v>2700</v>
      </c>
      <c r="I299" t="s">
        <v>2701</v>
      </c>
      <c r="O299" t="s">
        <v>303</v>
      </c>
      <c r="P299" t="s">
        <v>304</v>
      </c>
      <c r="Q299" t="s">
        <v>1212</v>
      </c>
      <c r="R299" t="s">
        <v>1213</v>
      </c>
      <c r="S299" t="s">
        <v>2694</v>
      </c>
      <c r="T299" t="s">
        <v>2702</v>
      </c>
      <c r="AD299" t="s">
        <v>2703</v>
      </c>
    </row>
    <row r="300" spans="1:36">
      <c r="A300" t="s">
        <v>2704</v>
      </c>
      <c r="B300" t="s">
        <v>2705</v>
      </c>
      <c r="C300" t="s">
        <v>102</v>
      </c>
      <c r="D300" t="s">
        <v>2706</v>
      </c>
      <c r="E300" t="s">
        <v>52</v>
      </c>
      <c r="F300" t="s">
        <v>2707</v>
      </c>
      <c r="H300" t="s">
        <v>2708</v>
      </c>
      <c r="J300" t="s">
        <v>2709</v>
      </c>
      <c r="K300" t="s">
        <v>57</v>
      </c>
      <c r="L300" t="s">
        <v>57</v>
      </c>
      <c r="O300" t="s">
        <v>461</v>
      </c>
      <c r="P300" t="s">
        <v>462</v>
      </c>
      <c r="Q300" t="s">
        <v>283</v>
      </c>
      <c r="R300" t="s">
        <v>284</v>
      </c>
      <c r="S300" t="s">
        <v>2710</v>
      </c>
      <c r="T300" t="s">
        <v>2711</v>
      </c>
      <c r="U300" t="s">
        <v>254</v>
      </c>
      <c r="V300" t="s">
        <v>498</v>
      </c>
      <c r="W300" t="s">
        <v>499</v>
      </c>
      <c r="X300" t="s">
        <v>1713</v>
      </c>
      <c r="Y300" t="s">
        <v>1714</v>
      </c>
      <c r="AE300" t="s">
        <v>204</v>
      </c>
      <c r="AF300" t="s">
        <v>205</v>
      </c>
    </row>
    <row r="301" spans="1:36">
      <c r="A301" t="s">
        <v>2712</v>
      </c>
      <c r="B301" t="s">
        <v>1893</v>
      </c>
      <c r="C301" t="s">
        <v>50</v>
      </c>
      <c r="D301" t="s">
        <v>2713</v>
      </c>
      <c r="E301" t="s">
        <v>300</v>
      </c>
      <c r="F301" t="s">
        <v>2714</v>
      </c>
      <c r="G301" t="s">
        <v>2715</v>
      </c>
      <c r="I301" t="s">
        <v>2716</v>
      </c>
      <c r="N301" t="s">
        <v>58</v>
      </c>
      <c r="O301" t="s">
        <v>303</v>
      </c>
      <c r="P301" t="s">
        <v>304</v>
      </c>
      <c r="Q301" t="s">
        <v>1212</v>
      </c>
      <c r="R301" t="s">
        <v>1213</v>
      </c>
    </row>
    <row r="302" spans="1:36">
      <c r="A302" t="s">
        <v>2717</v>
      </c>
      <c r="B302" t="s">
        <v>2718</v>
      </c>
      <c r="C302" t="s">
        <v>102</v>
      </c>
      <c r="D302" t="s">
        <v>2719</v>
      </c>
      <c r="E302" t="s">
        <v>52</v>
      </c>
      <c r="F302" t="s">
        <v>2720</v>
      </c>
      <c r="H302" t="s">
        <v>2721</v>
      </c>
      <c r="J302" t="s">
        <v>2722</v>
      </c>
      <c r="K302" t="s">
        <v>57</v>
      </c>
      <c r="L302" t="s">
        <v>3023</v>
      </c>
      <c r="O302" t="s">
        <v>204</v>
      </c>
      <c r="P302" t="s">
        <v>205</v>
      </c>
      <c r="Q302" t="s">
        <v>783</v>
      </c>
      <c r="R302" t="s">
        <v>784</v>
      </c>
      <c r="U302" t="s">
        <v>890</v>
      </c>
      <c r="V302" t="s">
        <v>115</v>
      </c>
      <c r="W302" t="s">
        <v>116</v>
      </c>
    </row>
    <row r="303" spans="1:36">
      <c r="A303" t="s">
        <v>2723</v>
      </c>
      <c r="B303" t="s">
        <v>2724</v>
      </c>
      <c r="C303" t="s">
        <v>50</v>
      </c>
      <c r="D303" t="s">
        <v>2725</v>
      </c>
      <c r="E303" t="s">
        <v>52</v>
      </c>
      <c r="F303" t="s">
        <v>2726</v>
      </c>
      <c r="G303" t="s">
        <v>2727</v>
      </c>
      <c r="H303" t="s">
        <v>2728</v>
      </c>
      <c r="J303" t="s">
        <v>2729</v>
      </c>
      <c r="K303" t="s">
        <v>157</v>
      </c>
      <c r="L303" t="s">
        <v>157</v>
      </c>
      <c r="N303" t="s">
        <v>58</v>
      </c>
      <c r="O303" t="s">
        <v>1822</v>
      </c>
      <c r="P303" t="s">
        <v>1823</v>
      </c>
      <c r="Q303" t="s">
        <v>2730</v>
      </c>
      <c r="R303" t="s">
        <v>2731</v>
      </c>
      <c r="S303" t="s">
        <v>333</v>
      </c>
      <c r="T303" t="s">
        <v>334</v>
      </c>
      <c r="V303" t="s">
        <v>1783</v>
      </c>
      <c r="W303" t="s">
        <v>1784</v>
      </c>
      <c r="X303" t="s">
        <v>2331</v>
      </c>
      <c r="Y303" t="s">
        <v>2332</v>
      </c>
      <c r="AE303" t="s">
        <v>783</v>
      </c>
      <c r="AF303" t="s">
        <v>784</v>
      </c>
      <c r="AG303" t="s">
        <v>2732</v>
      </c>
      <c r="AH303" t="s">
        <v>2733</v>
      </c>
      <c r="AI303" t="s">
        <v>1783</v>
      </c>
      <c r="AJ303" t="s">
        <v>1784</v>
      </c>
    </row>
    <row r="304" spans="1:36">
      <c r="A304" t="s">
        <v>2734</v>
      </c>
      <c r="B304" t="s">
        <v>2735</v>
      </c>
      <c r="C304" t="s">
        <v>50</v>
      </c>
      <c r="D304" t="s">
        <v>2736</v>
      </c>
      <c r="E304" t="s">
        <v>52</v>
      </c>
      <c r="F304" t="s">
        <v>2737</v>
      </c>
      <c r="G304" t="s">
        <v>2738</v>
      </c>
      <c r="H304" t="s">
        <v>2739</v>
      </c>
      <c r="J304" t="s">
        <v>2740</v>
      </c>
      <c r="K304" t="s">
        <v>57</v>
      </c>
      <c r="L304" t="s">
        <v>57</v>
      </c>
      <c r="N304" t="s">
        <v>58</v>
      </c>
      <c r="O304" t="s">
        <v>222</v>
      </c>
      <c r="P304" t="s">
        <v>2422</v>
      </c>
      <c r="Q304" t="s">
        <v>436</v>
      </c>
      <c r="R304" t="s">
        <v>437</v>
      </c>
      <c r="S304" t="s">
        <v>434</v>
      </c>
      <c r="T304" t="s">
        <v>435</v>
      </c>
      <c r="V304" t="s">
        <v>346</v>
      </c>
      <c r="W304" t="s">
        <v>2423</v>
      </c>
      <c r="X304" t="s">
        <v>504</v>
      </c>
      <c r="Y304" t="s">
        <v>505</v>
      </c>
    </row>
    <row r="305" spans="1:34">
      <c r="A305" t="s">
        <v>2741</v>
      </c>
      <c r="B305" t="s">
        <v>2742</v>
      </c>
      <c r="C305" t="s">
        <v>50</v>
      </c>
      <c r="D305" t="s">
        <v>2743</v>
      </c>
      <c r="E305" t="s">
        <v>52</v>
      </c>
      <c r="F305" t="s">
        <v>1412</v>
      </c>
      <c r="G305" t="s">
        <v>2744</v>
      </c>
      <c r="I305" t="s">
        <v>2745</v>
      </c>
      <c r="N305" t="s">
        <v>58</v>
      </c>
      <c r="O305" t="s">
        <v>823</v>
      </c>
      <c r="P305" t="s">
        <v>824</v>
      </c>
      <c r="Q305" t="s">
        <v>1212</v>
      </c>
      <c r="R305" t="s">
        <v>1213</v>
      </c>
    </row>
    <row r="306" spans="1:34">
      <c r="A306" t="s">
        <v>2746</v>
      </c>
      <c r="B306" t="s">
        <v>2747</v>
      </c>
      <c r="C306" t="s">
        <v>50</v>
      </c>
      <c r="D306" t="s">
        <v>2748</v>
      </c>
      <c r="E306" t="s">
        <v>52</v>
      </c>
      <c r="F306" t="s">
        <v>2749</v>
      </c>
      <c r="G306" t="s">
        <v>2750</v>
      </c>
      <c r="H306" t="s">
        <v>2751</v>
      </c>
      <c r="J306" t="s">
        <v>2752</v>
      </c>
      <c r="K306" t="s">
        <v>57</v>
      </c>
      <c r="L306" t="s">
        <v>57</v>
      </c>
      <c r="N306" t="s">
        <v>58</v>
      </c>
      <c r="O306" t="s">
        <v>204</v>
      </c>
      <c r="P306" t="s">
        <v>205</v>
      </c>
      <c r="V306" t="s">
        <v>204</v>
      </c>
      <c r="W306" t="s">
        <v>205</v>
      </c>
    </row>
    <row r="307" spans="1:34">
      <c r="A307" t="s">
        <v>2753</v>
      </c>
      <c r="B307" t="s">
        <v>2754</v>
      </c>
      <c r="C307" t="s">
        <v>50</v>
      </c>
      <c r="D307" t="s">
        <v>2755</v>
      </c>
      <c r="E307" t="s">
        <v>52</v>
      </c>
      <c r="F307" t="s">
        <v>386</v>
      </c>
      <c r="G307" t="s">
        <v>1565</v>
      </c>
      <c r="H307" t="s">
        <v>2756</v>
      </c>
      <c r="J307" t="s">
        <v>2757</v>
      </c>
      <c r="K307" t="s">
        <v>57</v>
      </c>
      <c r="L307" t="s">
        <v>57</v>
      </c>
      <c r="N307" t="s">
        <v>58</v>
      </c>
      <c r="O307" t="s">
        <v>2758</v>
      </c>
      <c r="P307" t="s">
        <v>1479</v>
      </c>
      <c r="Q307" t="s">
        <v>355</v>
      </c>
      <c r="R307" t="s">
        <v>356</v>
      </c>
      <c r="S307" t="s">
        <v>115</v>
      </c>
      <c r="T307" t="s">
        <v>116</v>
      </c>
      <c r="X307" t="s">
        <v>314</v>
      </c>
      <c r="Y307" t="s">
        <v>315</v>
      </c>
      <c r="AE307" t="s">
        <v>676</v>
      </c>
      <c r="AF307" t="s">
        <v>1317</v>
      </c>
      <c r="AG307" t="s">
        <v>409</v>
      </c>
      <c r="AH307" t="s">
        <v>410</v>
      </c>
    </row>
    <row r="308" spans="1:34">
      <c r="A308" t="s">
        <v>2759</v>
      </c>
      <c r="B308" t="s">
        <v>2760</v>
      </c>
      <c r="C308" t="s">
        <v>50</v>
      </c>
      <c r="D308" t="s">
        <v>2761</v>
      </c>
      <c r="E308" t="s">
        <v>52</v>
      </c>
      <c r="F308" t="s">
        <v>2762</v>
      </c>
      <c r="G308" t="s">
        <v>1058</v>
      </c>
      <c r="H308" t="s">
        <v>2763</v>
      </c>
      <c r="J308" t="s">
        <v>2764</v>
      </c>
      <c r="K308" t="s">
        <v>2451</v>
      </c>
      <c r="L308" t="s">
        <v>2451</v>
      </c>
      <c r="N308" t="s">
        <v>58</v>
      </c>
      <c r="O308" t="s">
        <v>72</v>
      </c>
      <c r="P308" t="s">
        <v>73</v>
      </c>
      <c r="Q308" t="s">
        <v>494</v>
      </c>
      <c r="R308" t="s">
        <v>495</v>
      </c>
      <c r="S308" t="s">
        <v>325</v>
      </c>
      <c r="T308" t="s">
        <v>326</v>
      </c>
    </row>
    <row r="309" spans="1:34">
      <c r="A309" t="s">
        <v>2765</v>
      </c>
      <c r="B309" t="s">
        <v>2766</v>
      </c>
      <c r="C309" t="s">
        <v>50</v>
      </c>
      <c r="D309" t="s">
        <v>2767</v>
      </c>
      <c r="E309" t="s">
        <v>52</v>
      </c>
      <c r="F309" t="s">
        <v>2768</v>
      </c>
      <c r="G309" t="s">
        <v>613</v>
      </c>
      <c r="H309" t="s">
        <v>2769</v>
      </c>
      <c r="J309" t="s">
        <v>2770</v>
      </c>
      <c r="K309" t="s">
        <v>57</v>
      </c>
      <c r="L309" t="s">
        <v>57</v>
      </c>
      <c r="N309" t="s">
        <v>58</v>
      </c>
      <c r="O309" t="s">
        <v>556</v>
      </c>
      <c r="P309" t="s">
        <v>557</v>
      </c>
      <c r="Q309" t="s">
        <v>335</v>
      </c>
      <c r="R309" t="s">
        <v>336</v>
      </c>
      <c r="S309" t="s">
        <v>1698</v>
      </c>
      <c r="T309" t="s">
        <v>1806</v>
      </c>
      <c r="V309" t="s">
        <v>2771</v>
      </c>
      <c r="W309" t="s">
        <v>2772</v>
      </c>
      <c r="X309" t="s">
        <v>144</v>
      </c>
      <c r="Y309" t="s">
        <v>145</v>
      </c>
      <c r="AE309" t="s">
        <v>2773</v>
      </c>
      <c r="AF309" t="s">
        <v>2774</v>
      </c>
    </row>
    <row r="310" spans="1:34">
      <c r="A310" t="s">
        <v>2775</v>
      </c>
      <c r="B310" t="s">
        <v>2776</v>
      </c>
      <c r="C310" t="s">
        <v>121</v>
      </c>
      <c r="D310" t="s">
        <v>2777</v>
      </c>
      <c r="E310" t="s">
        <v>93</v>
      </c>
      <c r="F310" t="s">
        <v>2778</v>
      </c>
      <c r="G310" t="s">
        <v>2778</v>
      </c>
      <c r="I310" t="s">
        <v>2779</v>
      </c>
      <c r="O310" t="s">
        <v>127</v>
      </c>
      <c r="P310" t="s">
        <v>2780</v>
      </c>
      <c r="Q310" t="s">
        <v>98</v>
      </c>
      <c r="R310" t="s">
        <v>99</v>
      </c>
      <c r="AD310" t="s">
        <v>2781</v>
      </c>
    </row>
    <row r="311" spans="1:34">
      <c r="A311" t="s">
        <v>2782</v>
      </c>
      <c r="B311" t="s">
        <v>2783</v>
      </c>
      <c r="C311" t="s">
        <v>121</v>
      </c>
      <c r="D311" t="s">
        <v>2784</v>
      </c>
      <c r="E311" t="s">
        <v>52</v>
      </c>
      <c r="F311" t="s">
        <v>2785</v>
      </c>
      <c r="G311" t="s">
        <v>2269</v>
      </c>
      <c r="H311" t="s">
        <v>2960</v>
      </c>
      <c r="J311" t="s">
        <v>2961</v>
      </c>
      <c r="L311" t="s">
        <v>2139</v>
      </c>
      <c r="O311" t="s">
        <v>2786</v>
      </c>
      <c r="P311" t="s">
        <v>2787</v>
      </c>
      <c r="V311" t="s">
        <v>255</v>
      </c>
      <c r="W311" t="s">
        <v>256</v>
      </c>
      <c r="AD311" t="s">
        <v>2788</v>
      </c>
    </row>
    <row r="312" spans="1:34">
      <c r="A312" t="s">
        <v>2789</v>
      </c>
      <c r="B312" t="s">
        <v>2790</v>
      </c>
      <c r="C312" t="s">
        <v>121</v>
      </c>
      <c r="D312" t="s">
        <v>459</v>
      </c>
      <c r="E312" t="s">
        <v>52</v>
      </c>
      <c r="F312" t="s">
        <v>2791</v>
      </c>
      <c r="G312" t="s">
        <v>2792</v>
      </c>
      <c r="H312" t="s">
        <v>2793</v>
      </c>
      <c r="J312" t="s">
        <v>2794</v>
      </c>
      <c r="K312" t="s">
        <v>57</v>
      </c>
      <c r="L312" t="s">
        <v>57</v>
      </c>
      <c r="O312" t="s">
        <v>1668</v>
      </c>
      <c r="P312" t="s">
        <v>1669</v>
      </c>
      <c r="Q312" t="s">
        <v>314</v>
      </c>
      <c r="R312" t="s">
        <v>315</v>
      </c>
    </row>
    <row r="313" spans="1:34">
      <c r="A313" t="s">
        <v>2795</v>
      </c>
      <c r="B313" t="s">
        <v>2796</v>
      </c>
      <c r="C313" t="s">
        <v>102</v>
      </c>
      <c r="D313" t="s">
        <v>2797</v>
      </c>
      <c r="E313" t="s">
        <v>52</v>
      </c>
      <c r="F313" t="s">
        <v>777</v>
      </c>
      <c r="H313" t="s">
        <v>2798</v>
      </c>
      <c r="J313" t="s">
        <v>2799</v>
      </c>
      <c r="K313" t="s">
        <v>57</v>
      </c>
      <c r="L313" t="s">
        <v>57</v>
      </c>
      <c r="O313" t="s">
        <v>764</v>
      </c>
      <c r="P313" t="s">
        <v>765</v>
      </c>
      <c r="Q313" t="s">
        <v>2800</v>
      </c>
      <c r="R313" t="s">
        <v>2801</v>
      </c>
      <c r="S313" t="s">
        <v>74</v>
      </c>
      <c r="T313" t="s">
        <v>75</v>
      </c>
      <c r="U313" t="s">
        <v>114</v>
      </c>
      <c r="V313" t="s">
        <v>764</v>
      </c>
      <c r="W313" t="s">
        <v>765</v>
      </c>
      <c r="X313" t="s">
        <v>204</v>
      </c>
      <c r="Y313" t="s">
        <v>205</v>
      </c>
    </row>
    <row r="314" spans="1:34">
      <c r="A314" t="s">
        <v>2802</v>
      </c>
      <c r="B314" t="s">
        <v>2803</v>
      </c>
      <c r="C314" t="s">
        <v>50</v>
      </c>
      <c r="D314" t="s">
        <v>2804</v>
      </c>
      <c r="E314" t="s">
        <v>2805</v>
      </c>
      <c r="F314" t="s">
        <v>2806</v>
      </c>
      <c r="G314" t="s">
        <v>2807</v>
      </c>
      <c r="O314" t="s">
        <v>2808</v>
      </c>
      <c r="P314" t="s">
        <v>2809</v>
      </c>
      <c r="Q314" t="s">
        <v>2810</v>
      </c>
      <c r="R314" t="s">
        <v>2811</v>
      </c>
      <c r="S314" t="s">
        <v>650</v>
      </c>
      <c r="T314" t="s">
        <v>651</v>
      </c>
      <c r="V314" t="s">
        <v>2808</v>
      </c>
      <c r="W314" t="s">
        <v>2809</v>
      </c>
      <c r="AA314" t="s">
        <v>2812</v>
      </c>
    </row>
    <row r="315" spans="1:34">
      <c r="A315" t="s">
        <v>2813</v>
      </c>
      <c r="B315" t="s">
        <v>2814</v>
      </c>
      <c r="C315" t="s">
        <v>121</v>
      </c>
      <c r="D315" t="s">
        <v>2815</v>
      </c>
      <c r="E315" t="s">
        <v>52</v>
      </c>
      <c r="F315" t="s">
        <v>2816</v>
      </c>
      <c r="G315" t="s">
        <v>2817</v>
      </c>
      <c r="H315" t="s">
        <v>2818</v>
      </c>
      <c r="J315" t="s">
        <v>2819</v>
      </c>
      <c r="K315" t="s">
        <v>513</v>
      </c>
      <c r="L315" t="s">
        <v>3021</v>
      </c>
      <c r="O315" t="s">
        <v>295</v>
      </c>
      <c r="P315" t="s">
        <v>296</v>
      </c>
      <c r="Q315" t="s">
        <v>2820</v>
      </c>
      <c r="R315" t="s">
        <v>2821</v>
      </c>
      <c r="V315" t="s">
        <v>1231</v>
      </c>
      <c r="W315" t="s">
        <v>1232</v>
      </c>
      <c r="AD315" t="s">
        <v>210</v>
      </c>
    </row>
    <row r="316" spans="1:34">
      <c r="A316" t="s">
        <v>2822</v>
      </c>
      <c r="B316" t="s">
        <v>2823</v>
      </c>
      <c r="C316" t="s">
        <v>50</v>
      </c>
      <c r="D316" t="s">
        <v>2824</v>
      </c>
      <c r="E316" t="s">
        <v>52</v>
      </c>
      <c r="F316" t="s">
        <v>2825</v>
      </c>
      <c r="G316" t="s">
        <v>2826</v>
      </c>
      <c r="H316" t="s">
        <v>2827</v>
      </c>
      <c r="J316" t="s">
        <v>2828</v>
      </c>
      <c r="K316" t="s">
        <v>57</v>
      </c>
      <c r="L316" t="s">
        <v>57</v>
      </c>
      <c r="N316" t="s">
        <v>58</v>
      </c>
      <c r="O316" t="s">
        <v>436</v>
      </c>
      <c r="P316" t="s">
        <v>437</v>
      </c>
      <c r="Q316" t="s">
        <v>472</v>
      </c>
      <c r="R316" t="s">
        <v>473</v>
      </c>
      <c r="S316" t="s">
        <v>438</v>
      </c>
      <c r="T316" t="s">
        <v>439</v>
      </c>
    </row>
    <row r="317" spans="1:34">
      <c r="A317" t="s">
        <v>2829</v>
      </c>
      <c r="B317" t="s">
        <v>2830</v>
      </c>
      <c r="C317" t="s">
        <v>50</v>
      </c>
      <c r="D317" t="s">
        <v>2831</v>
      </c>
      <c r="E317" t="s">
        <v>52</v>
      </c>
      <c r="F317" t="s">
        <v>2832</v>
      </c>
      <c r="G317" t="s">
        <v>2833</v>
      </c>
      <c r="H317" t="s">
        <v>2834</v>
      </c>
      <c r="J317" t="s">
        <v>2835</v>
      </c>
      <c r="K317" t="s">
        <v>57</v>
      </c>
      <c r="L317" t="s">
        <v>57</v>
      </c>
      <c r="N317" t="s">
        <v>58</v>
      </c>
      <c r="O317" t="s">
        <v>1668</v>
      </c>
      <c r="P317" t="s">
        <v>1669</v>
      </c>
      <c r="Q317" t="s">
        <v>496</v>
      </c>
      <c r="R317" t="s">
        <v>497</v>
      </c>
      <c r="S317" t="s">
        <v>840</v>
      </c>
      <c r="T317" t="s">
        <v>841</v>
      </c>
      <c r="X317" t="s">
        <v>88</v>
      </c>
      <c r="Y317" t="s">
        <v>89</v>
      </c>
    </row>
    <row r="318" spans="1:34">
      <c r="A318" t="s">
        <v>2836</v>
      </c>
      <c r="B318" t="s">
        <v>2837</v>
      </c>
      <c r="C318" t="s">
        <v>50</v>
      </c>
      <c r="D318" t="s">
        <v>2838</v>
      </c>
      <c r="E318" t="s">
        <v>52</v>
      </c>
      <c r="F318" t="s">
        <v>2839</v>
      </c>
      <c r="G318" t="s">
        <v>1039</v>
      </c>
      <c r="H318" t="s">
        <v>2840</v>
      </c>
      <c r="J318" t="s">
        <v>2841</v>
      </c>
      <c r="K318" t="s">
        <v>57</v>
      </c>
      <c r="L318" t="s">
        <v>57</v>
      </c>
      <c r="N318" t="s">
        <v>58</v>
      </c>
      <c r="O318" t="s">
        <v>303</v>
      </c>
      <c r="P318" t="s">
        <v>304</v>
      </c>
      <c r="Q318" t="s">
        <v>325</v>
      </c>
      <c r="R318" t="s">
        <v>326</v>
      </c>
    </row>
    <row r="319" spans="1:34">
      <c r="A319" t="s">
        <v>2842</v>
      </c>
      <c r="B319" t="s">
        <v>2843</v>
      </c>
      <c r="C319" t="s">
        <v>50</v>
      </c>
      <c r="D319" t="s">
        <v>2844</v>
      </c>
      <c r="E319" t="s">
        <v>300</v>
      </c>
      <c r="F319" t="s">
        <v>2845</v>
      </c>
      <c r="G319" t="s">
        <v>2846</v>
      </c>
      <c r="I319" t="s">
        <v>2962</v>
      </c>
      <c r="O319" t="s">
        <v>1287</v>
      </c>
      <c r="P319" t="s">
        <v>1288</v>
      </c>
      <c r="Q319" t="s">
        <v>144</v>
      </c>
      <c r="R319" t="s">
        <v>145</v>
      </c>
      <c r="S319" t="s">
        <v>303</v>
      </c>
      <c r="T319" t="s">
        <v>304</v>
      </c>
      <c r="AA319" t="s">
        <v>2847</v>
      </c>
    </row>
    <row r="320" spans="1:34">
      <c r="A320" t="s">
        <v>2848</v>
      </c>
      <c r="B320" t="s">
        <v>2849</v>
      </c>
      <c r="C320" t="s">
        <v>50</v>
      </c>
      <c r="D320" t="s">
        <v>2850</v>
      </c>
      <c r="E320" t="s">
        <v>52</v>
      </c>
      <c r="F320" t="s">
        <v>2851</v>
      </c>
      <c r="G320" t="s">
        <v>2852</v>
      </c>
      <c r="H320" t="s">
        <v>2853</v>
      </c>
      <c r="J320" t="s">
        <v>2854</v>
      </c>
      <c r="K320" t="s">
        <v>57</v>
      </c>
      <c r="L320" t="s">
        <v>2139</v>
      </c>
      <c r="N320" t="s">
        <v>58</v>
      </c>
      <c r="O320" t="s">
        <v>146</v>
      </c>
      <c r="P320" t="s">
        <v>147</v>
      </c>
      <c r="Q320" t="s">
        <v>142</v>
      </c>
      <c r="R320" t="s">
        <v>143</v>
      </c>
      <c r="S320" t="s">
        <v>409</v>
      </c>
      <c r="T320" t="s">
        <v>410</v>
      </c>
      <c r="X320" t="s">
        <v>595</v>
      </c>
      <c r="Y320" t="s">
        <v>596</v>
      </c>
      <c r="AE320" t="s">
        <v>648</v>
      </c>
      <c r="AF320" t="s">
        <v>649</v>
      </c>
      <c r="AG320" t="s">
        <v>1733</v>
      </c>
      <c r="AH320" t="s">
        <v>1734</v>
      </c>
    </row>
    <row r="321" spans="1:32">
      <c r="A321" t="s">
        <v>2855</v>
      </c>
      <c r="B321" t="s">
        <v>2856</v>
      </c>
      <c r="C321" t="s">
        <v>121</v>
      </c>
      <c r="D321" t="s">
        <v>2857</v>
      </c>
      <c r="E321" t="s">
        <v>1140</v>
      </c>
      <c r="F321" t="s">
        <v>2858</v>
      </c>
      <c r="G321" t="s">
        <v>2859</v>
      </c>
      <c r="I321" s="1" t="s">
        <v>3014</v>
      </c>
      <c r="P321" t="s">
        <v>2860</v>
      </c>
    </row>
    <row r="322" spans="1:32">
      <c r="A322" t="s">
        <v>2861</v>
      </c>
      <c r="B322" t="s">
        <v>2862</v>
      </c>
      <c r="C322" t="s">
        <v>121</v>
      </c>
      <c r="D322" t="s">
        <v>2863</v>
      </c>
      <c r="E322" t="s">
        <v>52</v>
      </c>
      <c r="F322" t="s">
        <v>2864</v>
      </c>
      <c r="G322" t="s">
        <v>2865</v>
      </c>
      <c r="I322" t="s">
        <v>2866</v>
      </c>
      <c r="O322" t="s">
        <v>2183</v>
      </c>
      <c r="P322" t="s">
        <v>2184</v>
      </c>
      <c r="Q322" t="s">
        <v>1531</v>
      </c>
      <c r="R322" t="s">
        <v>1532</v>
      </c>
      <c r="S322" t="s">
        <v>2867</v>
      </c>
      <c r="T322" t="s">
        <v>2868</v>
      </c>
    </row>
    <row r="323" spans="1:32">
      <c r="A323" t="s">
        <v>2869</v>
      </c>
      <c r="B323" t="s">
        <v>2870</v>
      </c>
      <c r="C323" t="s">
        <v>50</v>
      </c>
      <c r="D323" t="s">
        <v>2871</v>
      </c>
      <c r="E323" t="s">
        <v>1488</v>
      </c>
      <c r="F323" t="s">
        <v>2872</v>
      </c>
      <c r="G323" t="s">
        <v>2448</v>
      </c>
      <c r="H323" t="s">
        <v>2873</v>
      </c>
      <c r="J323" t="s">
        <v>2874</v>
      </c>
      <c r="K323" t="s">
        <v>57</v>
      </c>
      <c r="L323" t="s">
        <v>57</v>
      </c>
      <c r="N323" t="s">
        <v>58</v>
      </c>
      <c r="O323" t="s">
        <v>705</v>
      </c>
      <c r="P323" t="s">
        <v>706</v>
      </c>
    </row>
    <row r="324" spans="1:32">
      <c r="A324" t="s">
        <v>2875</v>
      </c>
      <c r="B324" t="s">
        <v>2876</v>
      </c>
      <c r="C324" t="s">
        <v>121</v>
      </c>
      <c r="D324" t="s">
        <v>2877</v>
      </c>
      <c r="E324" t="s">
        <v>300</v>
      </c>
      <c r="F324" t="s">
        <v>2878</v>
      </c>
      <c r="G324" t="s">
        <v>1991</v>
      </c>
      <c r="O324" t="s">
        <v>2183</v>
      </c>
      <c r="P324" t="s">
        <v>2184</v>
      </c>
      <c r="AD324" t="s">
        <v>2879</v>
      </c>
    </row>
    <row r="325" spans="1:32">
      <c r="A325" t="s">
        <v>2880</v>
      </c>
      <c r="B325" t="s">
        <v>2881</v>
      </c>
      <c r="C325" t="s">
        <v>121</v>
      </c>
      <c r="D325" t="s">
        <v>2882</v>
      </c>
      <c r="E325" t="s">
        <v>93</v>
      </c>
      <c r="F325" t="s">
        <v>1916</v>
      </c>
      <c r="G325" t="s">
        <v>2883</v>
      </c>
      <c r="I325" t="s">
        <v>2884</v>
      </c>
      <c r="O325" t="s">
        <v>823</v>
      </c>
      <c r="P325" t="s">
        <v>824</v>
      </c>
      <c r="Q325" t="s">
        <v>127</v>
      </c>
      <c r="R325" t="s">
        <v>128</v>
      </c>
      <c r="S325" t="s">
        <v>98</v>
      </c>
      <c r="T325" t="s">
        <v>99</v>
      </c>
    </row>
    <row r="326" spans="1:32">
      <c r="A326" t="s">
        <v>2885</v>
      </c>
      <c r="B326" t="s">
        <v>2886</v>
      </c>
      <c r="C326" t="s">
        <v>102</v>
      </c>
      <c r="D326" t="s">
        <v>2887</v>
      </c>
      <c r="E326" t="s">
        <v>52</v>
      </c>
      <c r="F326" t="s">
        <v>2888</v>
      </c>
      <c r="H326" t="s">
        <v>2889</v>
      </c>
      <c r="J326" t="s">
        <v>2890</v>
      </c>
      <c r="K326" t="s">
        <v>2665</v>
      </c>
      <c r="L326" t="s">
        <v>2665</v>
      </c>
      <c r="O326" t="s">
        <v>461</v>
      </c>
      <c r="P326" t="s">
        <v>462</v>
      </c>
      <c r="Q326" t="s">
        <v>117</v>
      </c>
      <c r="R326" t="s">
        <v>118</v>
      </c>
      <c r="S326" t="s">
        <v>2891</v>
      </c>
      <c r="T326" t="s">
        <v>2892</v>
      </c>
      <c r="U326" t="s">
        <v>254</v>
      </c>
      <c r="V326" t="s">
        <v>346</v>
      </c>
      <c r="W326" t="s">
        <v>347</v>
      </c>
      <c r="X326" t="s">
        <v>2893</v>
      </c>
      <c r="Y326" t="s">
        <v>2894</v>
      </c>
    </row>
    <row r="327" spans="1:32">
      <c r="A327" t="s">
        <v>2895</v>
      </c>
      <c r="B327" t="s">
        <v>2896</v>
      </c>
      <c r="C327" t="s">
        <v>50</v>
      </c>
      <c r="D327" t="s">
        <v>2897</v>
      </c>
      <c r="E327" t="s">
        <v>52</v>
      </c>
      <c r="F327" t="s">
        <v>2898</v>
      </c>
      <c r="G327" t="s">
        <v>2899</v>
      </c>
      <c r="H327" t="s">
        <v>2900</v>
      </c>
      <c r="J327" t="s">
        <v>2901</v>
      </c>
      <c r="K327" t="s">
        <v>57</v>
      </c>
      <c r="L327" t="s">
        <v>57</v>
      </c>
      <c r="N327" t="s">
        <v>58</v>
      </c>
      <c r="O327" t="s">
        <v>866</v>
      </c>
      <c r="P327" t="s">
        <v>1170</v>
      </c>
      <c r="Q327" t="s">
        <v>333</v>
      </c>
      <c r="R327" t="s">
        <v>334</v>
      </c>
      <c r="S327" t="s">
        <v>581</v>
      </c>
      <c r="T327" t="s">
        <v>582</v>
      </c>
      <c r="V327" t="s">
        <v>581</v>
      </c>
      <c r="W327" t="s">
        <v>582</v>
      </c>
      <c r="X327" t="s">
        <v>281</v>
      </c>
      <c r="Y327" t="s">
        <v>282</v>
      </c>
      <c r="AE327" t="s">
        <v>1820</v>
      </c>
      <c r="AF327" t="s">
        <v>1821</v>
      </c>
    </row>
    <row r="328" spans="1:32">
      <c r="A328" t="s">
        <v>2902</v>
      </c>
      <c r="B328" t="s">
        <v>2903</v>
      </c>
      <c r="C328" t="s">
        <v>121</v>
      </c>
      <c r="D328" t="s">
        <v>2904</v>
      </c>
      <c r="E328" t="s">
        <v>52</v>
      </c>
      <c r="F328" t="s">
        <v>2905</v>
      </c>
      <c r="G328" t="s">
        <v>2906</v>
      </c>
      <c r="H328" t="s">
        <v>2907</v>
      </c>
      <c r="J328" t="s">
        <v>2908</v>
      </c>
      <c r="K328" t="s">
        <v>2909</v>
      </c>
      <c r="L328" t="s">
        <v>2909</v>
      </c>
      <c r="O328" t="s">
        <v>2910</v>
      </c>
      <c r="P328" t="s">
        <v>2911</v>
      </c>
      <c r="Q328" t="s">
        <v>183</v>
      </c>
      <c r="R328" t="s">
        <v>184</v>
      </c>
      <c r="S328" t="s">
        <v>457</v>
      </c>
      <c r="T328" t="s">
        <v>458</v>
      </c>
      <c r="AC328" t="s">
        <v>2912</v>
      </c>
    </row>
    <row r="329" spans="1:32">
      <c r="A329" t="s">
        <v>2913</v>
      </c>
      <c r="B329" t="s">
        <v>2914</v>
      </c>
      <c r="C329" t="s">
        <v>121</v>
      </c>
      <c r="D329" t="s">
        <v>2915</v>
      </c>
      <c r="E329" t="s">
        <v>52</v>
      </c>
      <c r="F329" t="s">
        <v>2916</v>
      </c>
      <c r="G329" t="s">
        <v>2917</v>
      </c>
      <c r="H329" t="s">
        <v>2918</v>
      </c>
      <c r="J329" t="s">
        <v>2919</v>
      </c>
      <c r="K329" t="s">
        <v>57</v>
      </c>
      <c r="L329" t="s">
        <v>3023</v>
      </c>
      <c r="O329" t="s">
        <v>2411</v>
      </c>
      <c r="P329" t="s">
        <v>2920</v>
      </c>
      <c r="Q329" t="s">
        <v>314</v>
      </c>
      <c r="R329" t="s">
        <v>315</v>
      </c>
      <c r="S329" t="s">
        <v>295</v>
      </c>
      <c r="T329" t="s">
        <v>296</v>
      </c>
      <c r="V329" t="s">
        <v>2411</v>
      </c>
      <c r="W329" t="s">
        <v>2920</v>
      </c>
      <c r="X329" t="s">
        <v>2921</v>
      </c>
      <c r="Y329" t="s">
        <v>2922</v>
      </c>
      <c r="Z329" t="s">
        <v>2923</v>
      </c>
      <c r="AA329" t="s">
        <v>2924</v>
      </c>
      <c r="AB329" t="s">
        <v>2925</v>
      </c>
      <c r="AE329" t="s">
        <v>876</v>
      </c>
      <c r="AF329" t="s">
        <v>877</v>
      </c>
    </row>
  </sheetData>
  <hyperlinks>
    <hyperlink ref="I298" r:id="rId1" xr:uid="{854E190A-5F7F-4691-A89D-D302DC9E2B08}"/>
    <hyperlink ref="H164" r:id="rId2" xr:uid="{04B80C7A-45D2-462C-9011-799BB4B56132}"/>
    <hyperlink ref="H225" r:id="rId3" xr:uid="{C4C22FBB-5261-4950-A7D0-456B50D19EE1}"/>
    <hyperlink ref="H162" r:id="rId4" xr:uid="{0C87DB96-874A-4231-BA0E-0474344DBB93}"/>
    <hyperlink ref="I160" r:id="rId5" xr:uid="{DFD504F3-E3A8-431A-96B3-78954DFBF0D3}"/>
    <hyperlink ref="I321" r:id="rId6" xr:uid="{CFB8A929-FC4B-4EE6-AB45-9C584C4CE671}"/>
    <hyperlink ref="I181" r:id="rId7" xr:uid="{2D2246F7-9FD8-4457-94D7-3D22F7B3CDF6}"/>
    <hyperlink ref="I171" r:id="rId8" xr:uid="{0FEE2256-5C52-4ABF-A21C-BF9A14871017}"/>
    <hyperlink ref="H10" r:id="rId9" xr:uid="{AA735DDA-B503-4571-A32E-84482ACC49EF}"/>
  </hyperlinks>
  <pageMargins left="0.7" right="0.7" top="0.75" bottom="0.75" header="0.3" footer="0.3"/>
  <pageSetup orientation="portrait" horizontalDpi="0" verticalDpi="0" r:id="rId10"/>
  <legacyDrawing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4B2C7-C6A0-470A-8712-97758C90AB2B}">
  <dimension ref="A1:K27"/>
  <sheetViews>
    <sheetView zoomScale="115" zoomScaleNormal="115" workbookViewId="0">
      <selection activeCell="E28" sqref="E28"/>
    </sheetView>
  </sheetViews>
  <sheetFormatPr defaultRowHeight="15.75"/>
  <cols>
    <col min="1" max="1" width="23.375" customWidth="1"/>
    <col min="4" max="5" width="20" customWidth="1"/>
    <col min="6" max="6" width="6.625" customWidth="1"/>
    <col min="7" max="7" width="19.375" customWidth="1"/>
    <col min="10" max="10" width="19.125" customWidth="1"/>
  </cols>
  <sheetData>
    <row r="1" spans="1:11">
      <c r="A1" t="s">
        <v>2928</v>
      </c>
      <c r="B1" t="e">
        <f>COUNTIF(projects!K2:projects!#REF!,"Java")</f>
        <v>#REF!</v>
      </c>
      <c r="D1" t="s">
        <v>2931</v>
      </c>
      <c r="E1" t="e">
        <f>COUNTIF(projects!K2:projects!#REF!,"C")</f>
        <v>#REF!</v>
      </c>
      <c r="G1" t="s">
        <v>2935</v>
      </c>
      <c r="H1" t="e">
        <f>COUNTIF(projects!K2:projects!#REF!,"C++")</f>
        <v>#REF!</v>
      </c>
      <c r="J1" t="s">
        <v>2939</v>
      </c>
      <c r="K1" t="e">
        <f>COUNTIF(projects!K2:projects!#REF!,"Scala")</f>
        <v>#REF!</v>
      </c>
    </row>
    <row r="2" spans="1:11">
      <c r="A2" t="s">
        <v>2927</v>
      </c>
      <c r="B2" t="e">
        <f>COUNTIFS(projects!K2:projects!#REF!,"Java", projects!C2:projects!#REF!, "graduated")</f>
        <v>#REF!</v>
      </c>
      <c r="D2" t="s">
        <v>2932</v>
      </c>
      <c r="E2" t="e">
        <f>COUNTIFS(projects!K2:projects!#REF!,"C", projects!C2:projects!#REF!, "graduated")</f>
        <v>#REF!</v>
      </c>
      <c r="G2" t="s">
        <v>2936</v>
      </c>
      <c r="H2" t="e">
        <f>COUNTIFS(projects!K2:projects!#REF!,"C++", projects!C2:projects!#REF!, "graduated")</f>
        <v>#REF!</v>
      </c>
      <c r="J2" t="s">
        <v>2940</v>
      </c>
      <c r="K2" t="e">
        <f>COUNTIFS(projects!K2:projects!#REF!,"Scala", projects!C2:projects!#REF!, "graduated")</f>
        <v>#REF!</v>
      </c>
    </row>
    <row r="3" spans="1:11">
      <c r="A3" t="s">
        <v>2929</v>
      </c>
      <c r="B3" t="e">
        <f>COUNTIFS(projects!K2:projects!#REF!,"Java", projects!C2:projects!#REF!, "retired")</f>
        <v>#REF!</v>
      </c>
      <c r="D3" t="s">
        <v>2933</v>
      </c>
      <c r="E3" t="e">
        <f>COUNTIFS(projects!K2:projects!#REF!,"C", projects!C2:projects!#REF!, "retired")</f>
        <v>#REF!</v>
      </c>
      <c r="G3" t="s">
        <v>2937</v>
      </c>
      <c r="H3" t="e">
        <f>COUNTIFS(projects!K2:projects!#REF!,"C++", projects!C2:projects!#REF!, "retired")</f>
        <v>#REF!</v>
      </c>
      <c r="J3" t="s">
        <v>2941</v>
      </c>
      <c r="K3" t="e">
        <f>COUNTIFS(projects!K2:projects!#REF!,"Scala", projects!C2:projects!#REF!, "retired")</f>
        <v>#REF!</v>
      </c>
    </row>
    <row r="4" spans="1:11">
      <c r="A4" t="s">
        <v>2930</v>
      </c>
      <c r="B4" t="e">
        <f>COUNTIFS(projects!K2:projects!#REF!,"Java", projects!C2:projects!#REF!, "current")</f>
        <v>#REF!</v>
      </c>
      <c r="D4" t="s">
        <v>2934</v>
      </c>
      <c r="E4" t="e">
        <f>COUNTIFS(projects!K2:projects!#REF!,"C", projects!C2:projects!#REF!, "current")</f>
        <v>#REF!</v>
      </c>
      <c r="G4" t="s">
        <v>2938</v>
      </c>
      <c r="H4" t="e">
        <f>COUNTIFS(projects!K2:projects!#REF!,"C++", projects!C2:projects!#REF!, "current")</f>
        <v>#REF!</v>
      </c>
      <c r="J4" t="s">
        <v>2942</v>
      </c>
      <c r="K4" t="e">
        <f>COUNTIFS(projects!K2:projects!#REF!,"Scala", projects!C2:projects!#REF!, "current")</f>
        <v>#REF!</v>
      </c>
    </row>
    <row r="6" spans="1:11">
      <c r="A6" t="s">
        <v>2943</v>
      </c>
      <c r="B6" t="e">
        <f>COUNTIF(projects!K2:projects!#REF!,"JavaScript")</f>
        <v>#REF!</v>
      </c>
      <c r="D6" t="s">
        <v>2947</v>
      </c>
    </row>
    <row r="7" spans="1:11">
      <c r="A7" t="s">
        <v>2944</v>
      </c>
      <c r="B7" t="e">
        <f>COUNTIFS(projects!K2:projects!#REF!,"JavaScript", projects!C2:projects!#REF!, "graduated")</f>
        <v>#REF!</v>
      </c>
      <c r="D7" t="s">
        <v>2948</v>
      </c>
    </row>
    <row r="8" spans="1:11">
      <c r="A8" t="s">
        <v>2945</v>
      </c>
      <c r="B8" t="e">
        <f>COUNTIFS(projects!K2:projects!#REF!,"JavaScript", projects!C2:projects!#REF!, "retired")</f>
        <v>#REF!</v>
      </c>
      <c r="D8" t="s">
        <v>2949</v>
      </c>
    </row>
    <row r="9" spans="1:11">
      <c r="A9" t="s">
        <v>2946</v>
      </c>
      <c r="B9" t="e">
        <f>COUNTIFS(projects!K2:projects!#REF!,"JavaScript", projects!C2:projects!#REF!, "current")</f>
        <v>#REF!</v>
      </c>
      <c r="D9" t="s">
        <v>2950</v>
      </c>
    </row>
    <row r="13" spans="1:11">
      <c r="A13" t="s">
        <v>2953</v>
      </c>
      <c r="B13" t="s">
        <v>2952</v>
      </c>
      <c r="C13" t="s">
        <v>2951</v>
      </c>
      <c r="D13" t="s">
        <v>476</v>
      </c>
    </row>
    <row r="14" spans="1:11">
      <c r="A14" t="s">
        <v>57</v>
      </c>
      <c r="B14" t="e">
        <f>COUNTIFS(projects!K2:projects!#REF!,"Java", projects!C2:projects!#REF!, "current")</f>
        <v>#REF!</v>
      </c>
      <c r="C14" t="e">
        <f>COUNTIFS(projects!K2:projects!#REF!,"Java", projects!C2:projects!#REF!, "graduated")</f>
        <v>#REF!</v>
      </c>
      <c r="D14" t="e">
        <f>COUNTIFS(projects!K2:projects!#REF!,"Java", projects!C2:projects!#REF!, "retired")</f>
        <v>#REF!</v>
      </c>
    </row>
    <row r="15" spans="1:11">
      <c r="A15" t="s">
        <v>2139</v>
      </c>
      <c r="B15" t="e">
        <f>COUNTIFS(projects!K2:projects!#REF!,"JavaScript", projects!C2:projects!#REF!, "current")</f>
        <v>#REF!</v>
      </c>
      <c r="C15" t="e">
        <f>COUNTIFS(projects!K2:projects!#REF!,"JavaScript", projects!C2:projects!#REF!, "graduated")</f>
        <v>#REF!</v>
      </c>
      <c r="D15" t="e">
        <f>COUNTIFS(projects!K2:projects!#REF!,"JavaScript", projects!C2:projects!#REF!, "retired")</f>
        <v>#REF!</v>
      </c>
    </row>
    <row r="16" spans="1:11">
      <c r="A16" t="s">
        <v>157</v>
      </c>
      <c r="B16" t="e">
        <f>COUNTIFS(projects!K2:projects!#REF!,"Python", projects!C2:projects!#REF!, "current")</f>
        <v>#REF!</v>
      </c>
      <c r="C16" t="e">
        <f>COUNTIFS(projects!K2:projects!#REF!,"Python", projects!C2:projects!#REF!, "graduated")</f>
        <v>#REF!</v>
      </c>
      <c r="D16" t="e">
        <f>COUNTIFS(projects!K2:projects!#REF!,"Python", projects!C2:projects!#REF!, "retired")</f>
        <v>#REF!</v>
      </c>
    </row>
    <row r="17" spans="1:4">
      <c r="A17" t="s">
        <v>107</v>
      </c>
      <c r="B17" t="e">
        <f>COUNTIFS(projects!K2:projects!#REF!,"C", projects!C2:projects!#REF!, "current")</f>
        <v>#REF!</v>
      </c>
      <c r="C17" t="e">
        <f>COUNTIFS(projects!K2:projects!#REF!,"C", projects!C2:projects!#REF!, "graduated")</f>
        <v>#REF!</v>
      </c>
      <c r="D17" t="e">
        <f>COUNTIFS(projects!K2:projects!#REF!,"C", projects!C2:projects!#REF!, "retired")</f>
        <v>#REF!</v>
      </c>
    </row>
    <row r="18" spans="1:4">
      <c r="A18" t="s">
        <v>513</v>
      </c>
      <c r="B18" t="e">
        <f>COUNTIFS(projects!K2:projects!#REF!,"C++", projects!C2:projects!#REF!, "current")</f>
        <v>#REF!</v>
      </c>
      <c r="C18" t="e">
        <f>COUNTIFS(projects!K2:projects!#REF!,"C++", projects!C2:projects!#REF!, "graduated")</f>
        <v>#REF!</v>
      </c>
      <c r="D18" t="e">
        <f>COUNTIFS(projects!K2:projects!#REF!,"C++", projects!C2:projects!#REF!, "retired")</f>
        <v>#REF!</v>
      </c>
    </row>
    <row r="19" spans="1:4">
      <c r="A19" t="s">
        <v>549</v>
      </c>
      <c r="B19" t="e">
        <f>COUNTIFS(projects!K2:projects!#REF!,"Scala", projects!C2:projects!#REF!, "current")</f>
        <v>#REF!</v>
      </c>
      <c r="C19" t="e">
        <f>COUNTIFS(projects!K2:projects!#REF!,"Scala", projects!C2:projects!#REF!, "graduated")</f>
        <v>#REF!</v>
      </c>
      <c r="D19" t="e">
        <f>COUNTIFS(projects!K2:projects!#REF!,"Scala", projects!C2:projects!#REF!, "retired")</f>
        <v>#REF!</v>
      </c>
    </row>
    <row r="20" spans="1:4">
      <c r="A20" t="s">
        <v>525</v>
      </c>
      <c r="B20" t="e">
        <f>COUNTIFS(projects!K2:projects!#REF!,"Ruby", projects!C2:projects!#REF!, "current")</f>
        <v>#REF!</v>
      </c>
      <c r="C20" t="e">
        <f>COUNTIFS(projects!K2:projects!#REF!,"Ruby", projects!C2:projects!#REF!, "graduated")</f>
        <v>#REF!</v>
      </c>
      <c r="D20" t="e">
        <f>COUNTIFS(projects!K2:projects!#REF!,"Ruby", projects!C2:projects!#REF!, "retired")</f>
        <v>#REF!</v>
      </c>
    </row>
    <row r="21" spans="1:4">
      <c r="A21" t="s">
        <v>247</v>
      </c>
      <c r="B21" t="e">
        <f>COUNTIFS(projects!K2:projects!#REF!,"TypeScript", projects!C2:projects!#REF!, "current")</f>
        <v>#REF!</v>
      </c>
      <c r="C21" t="e">
        <f>COUNTIFS(projects!K2:projects!#REF!,"TypeScript", projects!C2:projects!#REF!, "graduated")</f>
        <v>#REF!</v>
      </c>
      <c r="D21" t="e">
        <f>COUNTIFS(projects!K2:projects!#REF!,"TypeScript", projects!C2:projects!#REF!, "retired")</f>
        <v>#REF!</v>
      </c>
    </row>
    <row r="22" spans="1:4">
      <c r="A22" t="s">
        <v>1711</v>
      </c>
      <c r="B22" t="e">
        <f>COUNTIFS(projects!K2:projects!#REF!,"Rust", projects!C2:projects!#REF!, "current")</f>
        <v>#REF!</v>
      </c>
      <c r="C22" t="e">
        <f>COUNTIFS(projects!K2:projects!#REF!,"Rust", projects!C2:projects!#REF!, "graduated")</f>
        <v>#REF!</v>
      </c>
      <c r="D22" t="e">
        <f>COUNTIFS(projects!K2:projects!#REF!,"Rust", projects!C2:projects!#REF!, "retired")</f>
        <v>#REF!</v>
      </c>
    </row>
    <row r="23" spans="1:4">
      <c r="A23" t="s">
        <v>2959</v>
      </c>
      <c r="B23" t="e">
        <f>COUNTIFS(projects!K2:projects!#REF!,"", projects!C2:projects!#REF!, "current")</f>
        <v>#REF!</v>
      </c>
      <c r="C23" t="e">
        <f>COUNTIFS(projects!K2:projects!#REF!,"", projects!C2:projects!#REF!, "graduated")</f>
        <v>#REF!</v>
      </c>
      <c r="D23" t="e">
        <f>COUNTIFS(projects!K2:projects!#REF!,"", projects!C2:projects!#REF!, "retired")</f>
        <v>#REF!</v>
      </c>
    </row>
    <row r="25" spans="1:4">
      <c r="A25" t="s">
        <v>2958</v>
      </c>
      <c r="B25">
        <f>COUNTIF(projects!C2:C329, "current")</f>
        <v>36</v>
      </c>
    </row>
    <row r="26" spans="1:4">
      <c r="A26" t="s">
        <v>2957</v>
      </c>
      <c r="B26">
        <f>COUNTIF(projects!C2:C329, "graduated")</f>
        <v>223</v>
      </c>
    </row>
    <row r="27" spans="1:4">
      <c r="A27" t="s">
        <v>2956</v>
      </c>
      <c r="B27">
        <f>COUNTIF(projects!C2:C329, "retired")</f>
        <v>69</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D85527-519F-49C8-9196-4F9B60F37309}">
  <dimension ref="A3:C42"/>
  <sheetViews>
    <sheetView workbookViewId="0">
      <selection activeCell="A3" sqref="A3"/>
    </sheetView>
  </sheetViews>
  <sheetFormatPr defaultRowHeight="15.75"/>
  <cols>
    <col min="1" max="1" width="15.5" bestFit="1" customWidth="1"/>
    <col min="2" max="2" width="9.125" bestFit="1" customWidth="1"/>
    <col min="3" max="3" width="21" bestFit="1" customWidth="1"/>
  </cols>
  <sheetData>
    <row r="3" spans="1:3">
      <c r="A3" s="2" t="s">
        <v>10</v>
      </c>
      <c r="B3" s="2" t="s">
        <v>2</v>
      </c>
      <c r="C3" t="s">
        <v>2954</v>
      </c>
    </row>
    <row r="4" spans="1:3">
      <c r="A4" t="s">
        <v>107</v>
      </c>
      <c r="B4" t="s">
        <v>102</v>
      </c>
      <c r="C4" s="3">
        <v>2</v>
      </c>
    </row>
    <row r="5" spans="1:3">
      <c r="A5" t="s">
        <v>107</v>
      </c>
      <c r="B5" t="s">
        <v>50</v>
      </c>
      <c r="C5" s="3">
        <v>5</v>
      </c>
    </row>
    <row r="6" spans="1:3">
      <c r="A6" t="s">
        <v>1645</v>
      </c>
      <c r="B6" t="s">
        <v>50</v>
      </c>
      <c r="C6" s="3">
        <v>2</v>
      </c>
    </row>
    <row r="7" spans="1:3">
      <c r="A7" t="s">
        <v>1645</v>
      </c>
      <c r="B7" t="s">
        <v>121</v>
      </c>
      <c r="C7" s="3">
        <v>1</v>
      </c>
    </row>
    <row r="8" spans="1:3">
      <c r="A8" t="s">
        <v>513</v>
      </c>
      <c r="B8" t="s">
        <v>102</v>
      </c>
      <c r="C8" s="3">
        <v>5</v>
      </c>
    </row>
    <row r="9" spans="1:3">
      <c r="A9" t="s">
        <v>513</v>
      </c>
      <c r="B9" t="s">
        <v>50</v>
      </c>
      <c r="C9" s="3">
        <v>11</v>
      </c>
    </row>
    <row r="10" spans="1:3">
      <c r="A10" t="s">
        <v>513</v>
      </c>
      <c r="B10" t="s">
        <v>121</v>
      </c>
      <c r="C10" s="3">
        <v>3</v>
      </c>
    </row>
    <row r="11" spans="1:3">
      <c r="A11" t="s">
        <v>2598</v>
      </c>
      <c r="B11" t="s">
        <v>102</v>
      </c>
      <c r="C11" s="3">
        <v>1</v>
      </c>
    </row>
    <row r="12" spans="1:3">
      <c r="A12" t="s">
        <v>493</v>
      </c>
      <c r="B12" t="s">
        <v>50</v>
      </c>
      <c r="C12" s="3">
        <v>1</v>
      </c>
    </row>
    <row r="13" spans="1:3">
      <c r="A13" t="s">
        <v>704</v>
      </c>
      <c r="B13" t="s">
        <v>50</v>
      </c>
      <c r="C13" s="3">
        <v>1</v>
      </c>
    </row>
    <row r="14" spans="1:3">
      <c r="A14" t="s">
        <v>2665</v>
      </c>
      <c r="B14" t="s">
        <v>102</v>
      </c>
      <c r="C14" s="3">
        <v>1</v>
      </c>
    </row>
    <row r="15" spans="1:3">
      <c r="A15" t="s">
        <v>2665</v>
      </c>
      <c r="B15" t="s">
        <v>50</v>
      </c>
      <c r="C15" s="3">
        <v>1</v>
      </c>
    </row>
    <row r="16" spans="1:3">
      <c r="A16" t="s">
        <v>433</v>
      </c>
      <c r="B16" t="s">
        <v>50</v>
      </c>
      <c r="C16" s="3">
        <v>1</v>
      </c>
    </row>
    <row r="17" spans="1:3">
      <c r="A17" t="s">
        <v>265</v>
      </c>
      <c r="B17" t="s">
        <v>102</v>
      </c>
      <c r="C17" s="3">
        <v>2</v>
      </c>
    </row>
    <row r="18" spans="1:3">
      <c r="A18" t="s">
        <v>265</v>
      </c>
      <c r="B18" t="s">
        <v>50</v>
      </c>
      <c r="C18" s="3">
        <v>1</v>
      </c>
    </row>
    <row r="19" spans="1:3">
      <c r="A19" t="s">
        <v>265</v>
      </c>
      <c r="B19" t="s">
        <v>121</v>
      </c>
      <c r="C19" s="3">
        <v>2</v>
      </c>
    </row>
    <row r="20" spans="1:3">
      <c r="A20" t="s">
        <v>57</v>
      </c>
      <c r="B20" t="s">
        <v>102</v>
      </c>
      <c r="C20" s="3">
        <v>13</v>
      </c>
    </row>
    <row r="21" spans="1:3">
      <c r="A21" t="s">
        <v>57</v>
      </c>
      <c r="B21" t="s">
        <v>50</v>
      </c>
      <c r="C21" s="3">
        <v>148</v>
      </c>
    </row>
    <row r="22" spans="1:3">
      <c r="A22" t="s">
        <v>57</v>
      </c>
      <c r="B22" t="s">
        <v>121</v>
      </c>
      <c r="C22" s="3">
        <v>18</v>
      </c>
    </row>
    <row r="23" spans="1:3">
      <c r="A23" t="s">
        <v>2139</v>
      </c>
      <c r="B23" t="s">
        <v>102</v>
      </c>
      <c r="C23" s="3">
        <v>1</v>
      </c>
    </row>
    <row r="24" spans="1:3">
      <c r="A24" t="s">
        <v>2139</v>
      </c>
      <c r="B24" t="s">
        <v>121</v>
      </c>
      <c r="C24" s="3">
        <v>3</v>
      </c>
    </row>
    <row r="25" spans="1:3">
      <c r="A25" t="s">
        <v>203</v>
      </c>
      <c r="B25" t="s">
        <v>121</v>
      </c>
      <c r="C25" s="3">
        <v>1</v>
      </c>
    </row>
    <row r="26" spans="1:3">
      <c r="A26" t="s">
        <v>294</v>
      </c>
      <c r="B26" t="s">
        <v>50</v>
      </c>
      <c r="C26" s="3">
        <v>1</v>
      </c>
    </row>
    <row r="27" spans="1:3">
      <c r="A27" t="s">
        <v>2451</v>
      </c>
      <c r="B27" t="s">
        <v>50</v>
      </c>
      <c r="C27" s="3">
        <v>2</v>
      </c>
    </row>
    <row r="28" spans="1:3">
      <c r="A28" t="s">
        <v>2909</v>
      </c>
      <c r="B28" t="s">
        <v>50</v>
      </c>
      <c r="C28" s="3">
        <v>1</v>
      </c>
    </row>
    <row r="29" spans="1:3">
      <c r="A29" t="s">
        <v>2909</v>
      </c>
      <c r="B29" t="s">
        <v>121</v>
      </c>
      <c r="C29" s="3">
        <v>1</v>
      </c>
    </row>
    <row r="30" spans="1:3">
      <c r="A30" t="s">
        <v>157</v>
      </c>
      <c r="B30" t="s">
        <v>102</v>
      </c>
      <c r="C30" s="3">
        <v>4</v>
      </c>
    </row>
    <row r="31" spans="1:3">
      <c r="A31" t="s">
        <v>157</v>
      </c>
      <c r="B31" t="s">
        <v>50</v>
      </c>
      <c r="C31" s="3">
        <v>6</v>
      </c>
    </row>
    <row r="32" spans="1:3">
      <c r="A32" t="s">
        <v>157</v>
      </c>
      <c r="B32" t="s">
        <v>121</v>
      </c>
      <c r="C32" s="3">
        <v>3</v>
      </c>
    </row>
    <row r="33" spans="1:3">
      <c r="A33" t="s">
        <v>525</v>
      </c>
      <c r="B33" t="s">
        <v>50</v>
      </c>
      <c r="C33" s="3">
        <v>2</v>
      </c>
    </row>
    <row r="34" spans="1:3">
      <c r="A34" t="s">
        <v>1711</v>
      </c>
      <c r="B34" t="s">
        <v>102</v>
      </c>
      <c r="C34" s="3">
        <v>1</v>
      </c>
    </row>
    <row r="35" spans="1:3">
      <c r="A35" t="s">
        <v>549</v>
      </c>
      <c r="B35" t="s">
        <v>102</v>
      </c>
      <c r="C35" s="3">
        <v>3</v>
      </c>
    </row>
    <row r="36" spans="1:3">
      <c r="A36" t="s">
        <v>549</v>
      </c>
      <c r="B36" t="s">
        <v>50</v>
      </c>
      <c r="C36" s="3">
        <v>6</v>
      </c>
    </row>
    <row r="37" spans="1:3">
      <c r="A37" t="s">
        <v>549</v>
      </c>
      <c r="B37" t="s">
        <v>121</v>
      </c>
      <c r="C37" s="3">
        <v>3</v>
      </c>
    </row>
    <row r="38" spans="1:3">
      <c r="A38" t="s">
        <v>247</v>
      </c>
      <c r="B38" t="s">
        <v>102</v>
      </c>
      <c r="C38" s="3">
        <v>1</v>
      </c>
    </row>
    <row r="39" spans="1:3">
      <c r="A39" t="s">
        <v>247</v>
      </c>
      <c r="B39" t="s">
        <v>50</v>
      </c>
      <c r="C39" s="3">
        <v>1</v>
      </c>
    </row>
    <row r="40" spans="1:3">
      <c r="A40" t="s">
        <v>2955</v>
      </c>
      <c r="B40" t="s">
        <v>102</v>
      </c>
      <c r="C40" s="3"/>
    </row>
    <row r="41" spans="1:3">
      <c r="A41" t="s">
        <v>2955</v>
      </c>
      <c r="B41" t="s">
        <v>50</v>
      </c>
      <c r="C41" s="3"/>
    </row>
    <row r="42" spans="1:3">
      <c r="A42" t="s">
        <v>2955</v>
      </c>
      <c r="B42" t="s">
        <v>121</v>
      </c>
      <c r="C42" s="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
  <sheetViews>
    <sheetView workbookViewId="0">
      <selection activeCell="B3" sqref="B3"/>
    </sheetView>
  </sheetViews>
  <sheetFormatPr defaultRowHeight="15.75"/>
  <sheetData>
    <row r="1" spans="1:3">
      <c r="A1" t="s">
        <v>2926</v>
      </c>
    </row>
    <row r="3" spans="1:3">
      <c r="A3" t="s">
        <v>2967</v>
      </c>
      <c r="B3">
        <f>328-289</f>
        <v>39</v>
      </c>
      <c r="C3" t="s">
        <v>2968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projects</vt:lpstr>
      <vt:lpstr>analysis</vt:lpstr>
      <vt:lpstr>Sheet2</vt:lpstr>
      <vt:lpstr>info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Stanciulescu</dc:creator>
  <cp:lastModifiedBy>Stefan Stanciulescu</cp:lastModifiedBy>
  <dcterms:created xsi:type="dcterms:W3CDTF">2021-06-23T16:37:31Z</dcterms:created>
  <dcterms:modified xsi:type="dcterms:W3CDTF">2021-07-16T14:53:53Z</dcterms:modified>
</cp:coreProperties>
</file>