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rcpsp\Desktop\Weekly Cal Checks\"/>
    </mc:Choice>
  </mc:AlternateContent>
  <bookViews>
    <workbookView xWindow="0" yWindow="0" windowWidth="20490" windowHeight="7755"/>
  </bookViews>
  <sheets>
    <sheet name="Check Sheet" sheetId="1" r:id="rId1"/>
    <sheet name="Limit Verification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U9" i="2" l="1"/>
  <c r="U11" i="2" l="1"/>
  <c r="AD49" i="1" l="1"/>
  <c r="AG40" i="1"/>
  <c r="AG38" i="1"/>
  <c r="U15" i="2" l="1"/>
  <c r="U13" i="2"/>
  <c r="U5" i="2"/>
  <c r="U7" i="2"/>
  <c r="AK42" i="1"/>
  <c r="Q49" i="1" l="1"/>
  <c r="D49" i="1"/>
  <c r="AK38" i="1"/>
  <c r="AK36" i="1"/>
  <c r="AG44" i="1" l="1"/>
  <c r="AJ76" i="1"/>
  <c r="AJ74" i="1"/>
  <c r="AK9" i="1" l="1"/>
  <c r="AK7" i="1"/>
</calcChain>
</file>

<file path=xl/comments1.xml><?xml version="1.0" encoding="utf-8"?>
<comments xmlns="http://schemas.openxmlformats.org/spreadsheetml/2006/main">
  <authors>
    <author>Help Desk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>Red comment flags provide useful information throughout form.</t>
        </r>
      </text>
    </comment>
    <comment ref="AK7" authorId="0" shapeId="0">
      <text>
        <r>
          <rPr>
            <sz val="8"/>
            <color indexed="81"/>
            <rFont val="Tahoma"/>
            <family val="2"/>
          </rPr>
          <t>Date entered automatically.
Note: week defined as starting on Sunday and ending on Saturday.</t>
        </r>
      </text>
    </comment>
    <comment ref="L11" authorId="0" shapeId="0">
      <text>
        <r>
          <rPr>
            <sz val="8"/>
            <color indexed="81"/>
            <rFont val="Tahoma"/>
            <family val="2"/>
          </rPr>
          <t xml:space="preserve">note: can press </t>
        </r>
        <r>
          <rPr>
            <b/>
            <sz val="8"/>
            <color indexed="81"/>
            <rFont val="Tahoma"/>
            <family val="2"/>
          </rPr>
          <t xml:space="preserve"> CNTRL </t>
        </r>
        <r>
          <rPr>
            <b/>
            <sz val="11"/>
            <color indexed="81"/>
            <rFont val="Tahoma"/>
            <family val="2"/>
          </rPr>
          <t>;</t>
        </r>
        <r>
          <rPr>
            <b/>
            <sz val="8"/>
            <color indexed="81"/>
            <rFont val="Tahoma"/>
            <family val="2"/>
          </rPr>
          <t xml:space="preserve">  </t>
        </r>
        <r>
          <rPr>
            <sz val="8"/>
            <color indexed="81"/>
            <rFont val="Tahoma"/>
            <family val="2"/>
          </rPr>
          <t>simultaneously
 to enter current date in a cell.</t>
        </r>
      </text>
    </comment>
    <comment ref="A18" authorId="0" shapeId="0">
      <text>
        <r>
          <rPr>
            <sz val="8"/>
            <color indexed="81"/>
            <rFont val="Tahoma"/>
            <family val="2"/>
          </rPr>
          <t>Completed minimum once per year. See QA manual section
7.3.0 for other instances</t>
        </r>
      </text>
    </comment>
    <comment ref="W18" authorId="0" shapeId="0">
      <text>
        <r>
          <rPr>
            <sz val="8"/>
            <color indexed="81"/>
            <rFont val="Tahoma"/>
            <family val="2"/>
          </rPr>
          <t>Completed minimum once per quarter. See QA manual sections 7.1.7  &amp;  7.2.0 for     other instances.</t>
        </r>
      </text>
    </comment>
    <comment ref="A36" authorId="0" shapeId="0">
      <text>
        <r>
          <rPr>
            <sz val="8"/>
            <color indexed="81"/>
            <rFont val="Tahoma"/>
            <family val="2"/>
          </rPr>
          <t>Completed minimum once per week.</t>
        </r>
      </text>
    </comment>
    <comment ref="AK36" authorId="0" shapeId="0">
      <text>
        <r>
          <rPr>
            <sz val="8"/>
            <color indexed="81"/>
            <rFont val="Tahoma"/>
            <family val="2"/>
          </rPr>
          <t xml:space="preserve">For Zero/Span cells: date entered automatically. If cell remains blank verify </t>
        </r>
        <r>
          <rPr>
            <b/>
            <sz val="8"/>
            <color indexed="81"/>
            <rFont val="Tahoma"/>
            <family val="2"/>
          </rPr>
          <t>Date of Testing</t>
        </r>
        <r>
          <rPr>
            <sz val="8"/>
            <color indexed="81"/>
            <rFont val="Tahoma"/>
            <family val="2"/>
          </rPr>
          <t xml:space="preserve"> cell and </t>
        </r>
        <r>
          <rPr>
            <b/>
            <sz val="8"/>
            <color indexed="81"/>
            <rFont val="Tahoma"/>
            <family val="2"/>
          </rPr>
          <t xml:space="preserve">Conc. ppb </t>
        </r>
        <r>
          <rPr>
            <sz val="8"/>
            <color indexed="81"/>
            <rFont val="Tahoma"/>
            <family val="2"/>
          </rPr>
          <t>cells have values.</t>
        </r>
      </text>
    </comment>
    <comment ref="A38" authorId="0" shapeId="0">
      <text>
        <r>
          <rPr>
            <sz val="8"/>
            <color indexed="81"/>
            <rFont val="Tahoma"/>
            <family val="2"/>
          </rPr>
          <t>Completed minimum once per week.</t>
        </r>
      </text>
    </comment>
    <comment ref="A40" authorId="0" shapeId="0">
      <text>
        <r>
          <rPr>
            <sz val="8"/>
            <color indexed="81"/>
            <rFont val="Tahoma"/>
            <family val="2"/>
          </rPr>
          <t>Completed minimum once every 2 weeks.</t>
        </r>
      </text>
    </comment>
    <comment ref="AK40" authorId="0" shapeId="0">
      <text>
        <r>
          <rPr>
            <sz val="8"/>
            <color indexed="81"/>
            <rFont val="Tahoma"/>
            <family val="2"/>
          </rPr>
          <t>Enter date manually. Note: can press</t>
        </r>
        <r>
          <rPr>
            <b/>
            <sz val="8"/>
            <color indexed="81"/>
            <rFont val="Tahoma"/>
            <family val="2"/>
          </rPr>
          <t xml:space="preserve">  CNTRL </t>
        </r>
        <r>
          <rPr>
            <b/>
            <sz val="11"/>
            <color indexed="81"/>
            <rFont val="Tahoma"/>
            <family val="2"/>
          </rPr>
          <t>;</t>
        </r>
        <r>
          <rPr>
            <b/>
            <sz val="8"/>
            <color indexed="81"/>
            <rFont val="Tahoma"/>
            <family val="2"/>
          </rPr>
          <t xml:space="preserve">  </t>
        </r>
        <r>
          <rPr>
            <sz val="8"/>
            <color indexed="81"/>
            <rFont val="Tahoma"/>
            <family val="2"/>
          </rPr>
          <t>simutaneously to enter current date in this cell.</t>
        </r>
      </text>
    </comment>
    <comment ref="AL74" authorId="0" shapeId="0">
      <text>
        <r>
          <rPr>
            <sz val="8"/>
            <color indexed="81"/>
            <rFont val="Arial"/>
            <family val="2"/>
          </rPr>
          <t>Enter Value in Celsius or Fahrenheit.</t>
        </r>
      </text>
    </comment>
    <comment ref="AL76" authorId="0" shapeId="0">
      <text>
        <r>
          <rPr>
            <sz val="8"/>
            <color indexed="81"/>
            <rFont val="Arial"/>
            <family val="2"/>
          </rPr>
          <t>Enter value in mmHg or inHg.</t>
        </r>
      </text>
    </comment>
  </commentList>
</comments>
</file>

<file path=xl/sharedStrings.xml><?xml version="1.0" encoding="utf-8"?>
<sst xmlns="http://schemas.openxmlformats.org/spreadsheetml/2006/main" count="158" uniqueCount="140">
  <si>
    <t>New York State Department Of Environmental Conservation</t>
  </si>
  <si>
    <t>Reviewed By:</t>
  </si>
  <si>
    <t xml:space="preserve">Station:  </t>
  </si>
  <si>
    <t>Station #:</t>
  </si>
  <si>
    <t>Week Of:</t>
  </si>
  <si>
    <t xml:space="preserve"> Operator: </t>
  </si>
  <si>
    <t>Performed By:</t>
  </si>
  <si>
    <t>Date of Testing:</t>
  </si>
  <si>
    <t>Serial #:</t>
  </si>
  <si>
    <t>Flow</t>
  </si>
  <si>
    <t>Zero, Span and PC Checks</t>
  </si>
  <si>
    <t>QA Calibrator</t>
  </si>
  <si>
    <t>Data Logger</t>
  </si>
  <si>
    <t>%</t>
  </si>
  <si>
    <t>Dilution</t>
  </si>
  <si>
    <t>Pollutant</t>
  </si>
  <si>
    <t>Certified</t>
  </si>
  <si>
    <t>Measured</t>
  </si>
  <si>
    <t>Date</t>
  </si>
  <si>
    <t>Setting</t>
  </si>
  <si>
    <t>Completed</t>
  </si>
  <si>
    <t>Off</t>
  </si>
  <si>
    <t>Scheduled Maintenance</t>
  </si>
  <si>
    <t>Procedure</t>
  </si>
  <si>
    <t>Frequency</t>
  </si>
  <si>
    <t>Last Done</t>
  </si>
  <si>
    <t>BY</t>
  </si>
  <si>
    <t>Replace Particulate Filter</t>
  </si>
  <si>
    <t>** Performed more often as required by local conditions.</t>
  </si>
  <si>
    <t>Comments:</t>
  </si>
  <si>
    <t>Calibrator #:</t>
  </si>
  <si>
    <t>Cylinder Cert. Expires:</t>
  </si>
  <si>
    <t>Range</t>
  </si>
  <si>
    <t>MR Ratio</t>
  </si>
  <si>
    <t>2000 ppb</t>
  </si>
  <si>
    <r>
      <rPr>
        <sz val="8"/>
        <color theme="1"/>
        <rFont val="Calibri"/>
        <family val="2"/>
      </rPr>
      <t>&lt;</t>
    </r>
    <r>
      <rPr>
        <sz val="8"/>
        <color theme="1"/>
        <rFont val="Arial"/>
        <family val="2"/>
      </rPr>
      <t xml:space="preserve"> 10 ppb</t>
    </r>
  </si>
  <si>
    <t>w/ zero air</t>
  </si>
  <si>
    <r>
      <t xml:space="preserve">1.18 </t>
    </r>
    <r>
      <rPr>
        <sz val="8"/>
        <color theme="1"/>
        <rFont val="Calibri"/>
        <family val="2"/>
      </rPr>
      <t>±</t>
    </r>
    <r>
      <rPr>
        <sz val="8"/>
        <color theme="1"/>
        <rFont val="Arial"/>
        <family val="2"/>
      </rPr>
      <t xml:space="preserve"> .001</t>
    </r>
  </si>
  <si>
    <t xml:space="preserve">STABIL </t>
  </si>
  <si>
    <t>4300 - 4700</t>
  </si>
  <si>
    <t>CO REF</t>
  </si>
  <si>
    <t>CO MEAS</t>
  </si>
  <si>
    <t>3600 - 4000</t>
  </si>
  <si>
    <t>1.165 -</t>
  </si>
  <si>
    <t>Sample</t>
  </si>
  <si>
    <t>Pressure</t>
  </si>
  <si>
    <r>
      <t xml:space="preserve">28.4 </t>
    </r>
    <r>
      <rPr>
        <sz val="8"/>
        <color theme="1"/>
        <rFont val="Calibri"/>
        <family val="2"/>
      </rPr>
      <t>±</t>
    </r>
    <r>
      <rPr>
        <sz val="8"/>
        <color theme="1"/>
        <rFont val="Arial"/>
        <family val="2"/>
      </rPr>
      <t xml:space="preserve"> 1"</t>
    </r>
  </si>
  <si>
    <t>± .36 lpm</t>
  </si>
  <si>
    <t>Bench</t>
  </si>
  <si>
    <t>Temp.</t>
  </si>
  <si>
    <r>
      <rPr>
        <sz val="8"/>
        <color theme="1"/>
        <rFont val="Calibri"/>
        <family val="2"/>
      </rPr>
      <t>±</t>
    </r>
    <r>
      <rPr>
        <sz val="8"/>
        <color theme="1"/>
        <rFont val="Arial"/>
        <family val="2"/>
      </rPr>
      <t xml:space="preserve"> 1</t>
    </r>
    <r>
      <rPr>
        <sz val="8"/>
        <color theme="1"/>
        <rFont val="Calibri"/>
        <family val="2"/>
      </rPr>
      <t>° C</t>
    </r>
  </si>
  <si>
    <r>
      <t>62</t>
    </r>
    <r>
      <rPr>
        <sz val="8"/>
        <color theme="1"/>
        <rFont val="Calibri"/>
        <family val="2"/>
      </rPr>
      <t>°</t>
    </r>
  </si>
  <si>
    <r>
      <t>48</t>
    </r>
    <r>
      <rPr>
        <sz val="8"/>
        <color theme="1"/>
        <rFont val="Calibri"/>
        <family val="2"/>
      </rPr>
      <t>°</t>
    </r>
  </si>
  <si>
    <t>Wheel</t>
  </si>
  <si>
    <t xml:space="preserve">AZERO </t>
  </si>
  <si>
    <t>Ratio</t>
  </si>
  <si>
    <t>Oven</t>
  </si>
  <si>
    <t>250 -</t>
  </si>
  <si>
    <t>4750 mv</t>
  </si>
  <si>
    <t>Drive</t>
  </si>
  <si>
    <t>CO</t>
  </si>
  <si>
    <t>Slope</t>
  </si>
  <si>
    <t xml:space="preserve">CO </t>
  </si>
  <si>
    <t>Offset</t>
  </si>
  <si>
    <t>Last</t>
  </si>
  <si>
    <t>Calibration</t>
  </si>
  <si>
    <t>Adjustment</t>
  </si>
  <si>
    <t>OOC:</t>
  </si>
  <si>
    <t>IC:</t>
  </si>
  <si>
    <t>hours   EST</t>
  </si>
  <si>
    <t>Flow Check</t>
  </si>
  <si>
    <t>Leak Check</t>
  </si>
  <si>
    <t>Replace Pump Diaphragm</t>
  </si>
  <si>
    <t>Annually</t>
  </si>
  <si>
    <t>PHT</t>
  </si>
  <si>
    <t>Last 2 Calibration Dates:</t>
  </si>
  <si>
    <t>As Needed **</t>
  </si>
  <si>
    <t>Weekly Check Sheet</t>
  </si>
  <si>
    <t>Day of Week:</t>
  </si>
  <si>
    <t>Time:</t>
  </si>
  <si>
    <t>Model #:</t>
  </si>
  <si>
    <t>ENCON #:</t>
  </si>
  <si>
    <t>Cert. Period:</t>
  </si>
  <si>
    <t>↔</t>
  </si>
  <si>
    <t>CO Tank Conc., ppm:</t>
  </si>
  <si>
    <t xml:space="preserve"> CO Primary Tank:</t>
  </si>
  <si>
    <t>Cylinder Press., psig:</t>
  </si>
  <si>
    <t>% of</t>
  </si>
  <si>
    <t>Full</t>
  </si>
  <si>
    <t>Scale</t>
  </si>
  <si>
    <t xml:space="preserve">Span </t>
  </si>
  <si>
    <t>PC</t>
  </si>
  <si>
    <t xml:space="preserve">&lt;= Avg. % Diff </t>
  </si>
  <si>
    <r>
      <rPr>
        <sz val="10"/>
        <color theme="1"/>
        <rFont val="Arial"/>
        <family val="2"/>
      </rPr>
      <t>as found</t>
    </r>
    <r>
      <rPr>
        <sz val="10"/>
        <color theme="1"/>
        <rFont val="Calibri"/>
        <family val="2"/>
      </rPr>
      <t>→</t>
    </r>
  </si>
  <si>
    <r>
      <t xml:space="preserve">as left </t>
    </r>
    <r>
      <rPr>
        <sz val="10"/>
        <color theme="1"/>
        <rFont val="Calibri"/>
        <family val="2"/>
      </rPr>
      <t>→</t>
    </r>
  </si>
  <si>
    <t xml:space="preserve">note: if no adjustment is made to </t>
  </si>
  <si>
    <t>Page 1 of 2</t>
  </si>
  <si>
    <t>Calibrator Information</t>
  </si>
  <si>
    <t>** taken from calibrator QA certification sheet</t>
  </si>
  <si>
    <t>Analyzer Data</t>
  </si>
  <si>
    <t>** if Audit or Calibration dates unknown leave blank.</t>
  </si>
  <si>
    <t xml:space="preserve"> CO Offset:</t>
  </si>
  <si>
    <t>** If necessary</t>
  </si>
  <si>
    <t xml:space="preserve">Diagnostic Checks </t>
  </si>
  <si>
    <t>Shelter Temp.</t>
  </si>
  <si>
    <t>Shelter BP</t>
  </si>
  <si>
    <t xml:space="preserve">Are analyzer diagnostics within tolerances? </t>
  </si>
  <si>
    <t>Y / N</t>
  </si>
  <si>
    <t>If no please explain in comments section.</t>
  </si>
  <si>
    <t>Page 2 of 2</t>
  </si>
  <si>
    <t>CO Offset leave "as left" blank.</t>
  </si>
  <si>
    <t xml:space="preserve"> TRACE LEVEL CARBON MONOXIDE (CO) ANALYZER</t>
  </si>
  <si>
    <t>API 300EU</t>
  </si>
  <si>
    <t>See other side for Diagnostics and any Comments.</t>
  </si>
  <si>
    <t>--------</t>
  </si>
  <si>
    <t>Date:</t>
  </si>
  <si>
    <t>Verification of QA Limit Exeedances</t>
  </si>
  <si>
    <r>
      <t xml:space="preserve">Span Warning Limit Exceedance:  (Yes / No) </t>
    </r>
    <r>
      <rPr>
        <sz val="11"/>
        <color theme="1"/>
        <rFont val="Calibri"/>
        <family val="2"/>
      </rPr>
      <t>→</t>
    </r>
  </si>
  <si>
    <r>
      <t xml:space="preserve">Span Control Limit Exceedance:  (Yes / No) </t>
    </r>
    <r>
      <rPr>
        <sz val="11"/>
        <color theme="1"/>
        <rFont val="Calibri"/>
        <family val="2"/>
        <scheme val="minor"/>
      </rPr>
      <t>→</t>
    </r>
  </si>
  <si>
    <r>
      <t xml:space="preserve">PC Warning Limit Exceedance:  (Yes / No) </t>
    </r>
    <r>
      <rPr>
        <sz val="11"/>
        <color theme="1"/>
        <rFont val="Calibri"/>
        <family val="2"/>
      </rPr>
      <t>→</t>
    </r>
  </si>
  <si>
    <r>
      <t xml:space="preserve">PC Control Limit Exceedance:  (Yes / No) </t>
    </r>
    <r>
      <rPr>
        <sz val="11"/>
        <color theme="1"/>
        <rFont val="Calibri"/>
        <family val="2"/>
        <scheme val="minor"/>
      </rPr>
      <t>→</t>
    </r>
  </si>
  <si>
    <t>**Note: Refer to QA manual for guidance in the event of an exceedance.</t>
  </si>
  <si>
    <r>
      <t>Zero</t>
    </r>
    <r>
      <rPr>
        <vertAlign val="subscript"/>
        <sz val="11"/>
        <color theme="1"/>
        <rFont val="Arial"/>
        <family val="2"/>
      </rPr>
      <t xml:space="preserve"> end</t>
    </r>
    <r>
      <rPr>
        <sz val="11"/>
        <color theme="1"/>
        <rFont val="Arial"/>
        <family val="2"/>
      </rPr>
      <t xml:space="preserve"> </t>
    </r>
  </si>
  <si>
    <r>
      <t xml:space="preserve">Zero </t>
    </r>
    <r>
      <rPr>
        <vertAlign val="subscript"/>
        <sz val="11"/>
        <color theme="1"/>
        <rFont val="Arial"/>
        <family val="2"/>
      </rPr>
      <t>start</t>
    </r>
    <r>
      <rPr>
        <sz val="11"/>
        <color theme="1"/>
        <rFont val="Arial"/>
        <family val="2"/>
      </rPr>
      <t>**</t>
    </r>
  </si>
  <si>
    <r>
      <rPr>
        <i/>
        <sz val="11"/>
        <color theme="1"/>
        <rFont val="Arial"/>
        <family val="2"/>
      </rPr>
      <t>Start</t>
    </r>
    <r>
      <rPr>
        <sz val="11"/>
        <color theme="1"/>
        <rFont val="Arial"/>
        <family val="2"/>
      </rPr>
      <t xml:space="preserve"> Zero Drift Exceedance:  (Yes / No)  </t>
    </r>
    <r>
      <rPr>
        <sz val="11"/>
        <color theme="1"/>
        <rFont val="Calibri"/>
        <family val="2"/>
      </rPr>
      <t>→</t>
    </r>
  </si>
  <si>
    <r>
      <rPr>
        <i/>
        <sz val="11"/>
        <color theme="1"/>
        <rFont val="Arial"/>
        <family val="2"/>
      </rPr>
      <t>End</t>
    </r>
    <r>
      <rPr>
        <sz val="11"/>
        <color theme="1"/>
        <rFont val="Arial"/>
        <family val="2"/>
      </rPr>
      <t xml:space="preserve"> Zero Drift Exceedance:  (Yes / No)  </t>
    </r>
    <r>
      <rPr>
        <sz val="11"/>
        <color theme="1"/>
        <rFont val="Calibri"/>
        <family val="2"/>
      </rPr>
      <t>→</t>
    </r>
  </si>
  <si>
    <t>Conc., ppb</t>
  </si>
  <si>
    <t>------</t>
  </si>
  <si>
    <r>
      <t xml:space="preserve">Diff </t>
    </r>
    <r>
      <rPr>
        <vertAlign val="superscript"/>
        <sz val="11"/>
        <color theme="1"/>
        <rFont val="Arial"/>
        <family val="2"/>
      </rPr>
      <t>‡</t>
    </r>
  </si>
  <si>
    <t>‡ { Span Limits → Warning:  ± 3 %, Control:  ± 6 % /  Zero Drift →  ± 30 ppb /  PC Limits → Warning:  ± 4 %, Control:  ± 8 %}</t>
  </si>
  <si>
    <t xml:space="preserve">Last 2 Audit Dates:  </t>
  </si>
  <si>
    <t xml:space="preserve"> </t>
  </si>
  <si>
    <t>Rev.</t>
  </si>
  <si>
    <t>Pinnacle State Park</t>
  </si>
  <si>
    <t>500104PRI</t>
  </si>
  <si>
    <t>John B Spicer</t>
  </si>
  <si>
    <t>T700U</t>
  </si>
  <si>
    <t>JBS</t>
  </si>
  <si>
    <t>y</t>
  </si>
  <si>
    <t>CC408646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</si>
</sst>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mm/dd/yy;@"/>
    <numFmt numFmtId="165" formatCode="h:mm;@"/>
    <numFmt numFmtId="166" formatCode="0.0"/>
    <numFmt numFmtId="167" formatCode="0.000"/>
    <numFmt numFmtId="168" formatCode="0.00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u/>
      <sz val="12"/>
      <color theme="1"/>
      <name val="Arial"/>
      <family val="2"/>
    </font>
    <font>
      <sz val="8"/>
      <color theme="1"/>
      <name val="Arial"/>
      <family val="2"/>
    </font>
    <font>
      <u/>
      <sz val="11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Calibri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vertAlign val="subscript"/>
      <sz val="11"/>
      <color theme="1"/>
      <name val="Arial"/>
      <family val="2"/>
    </font>
    <font>
      <sz val="11"/>
      <color rgb="FF00B0F0"/>
      <name val="Arial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i/>
      <sz val="8"/>
      <color theme="1"/>
      <name val="Arial"/>
      <family val="2"/>
    </font>
    <font>
      <sz val="10"/>
      <color rgb="FF00B0F0"/>
      <name val="Arial"/>
      <family val="2"/>
    </font>
    <font>
      <sz val="8"/>
      <color indexed="81"/>
      <name val="Arial"/>
      <family val="2"/>
    </font>
    <font>
      <u/>
      <sz val="10"/>
      <color theme="1"/>
      <name val="Arial"/>
      <family val="2"/>
    </font>
    <font>
      <u/>
      <sz val="9"/>
      <color theme="1"/>
      <name val="Arial"/>
      <family val="2"/>
    </font>
    <font>
      <i/>
      <sz val="11"/>
      <color theme="1"/>
      <name val="Arial"/>
      <family val="2"/>
    </font>
    <font>
      <u/>
      <sz val="11"/>
      <color theme="1"/>
      <name val="Calibri"/>
      <family val="2"/>
      <scheme val="minor"/>
    </font>
    <font>
      <vertAlign val="superscript"/>
      <sz val="11"/>
      <color theme="1"/>
      <name val="Arial"/>
      <family val="2"/>
    </font>
    <font>
      <b/>
      <sz val="11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 diagonalDown="1">
      <left/>
      <right/>
      <top style="thin">
        <color auto="1"/>
      </top>
      <bottom/>
      <diagonal style="thin">
        <color auto="1"/>
      </diagonal>
    </border>
    <border>
      <left/>
      <right style="thin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/>
      <diagonal/>
    </border>
    <border diagonalDown="1">
      <left/>
      <right/>
      <top/>
      <bottom style="double">
        <color auto="1"/>
      </bottom>
      <diagonal style="thin">
        <color auto="1"/>
      </diagonal>
    </border>
  </borders>
  <cellStyleXfs count="1">
    <xf numFmtId="0" fontId="0" fillId="0" borderId="0"/>
  </cellStyleXfs>
  <cellXfs count="452"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Fill="1" applyBorder="1" applyAlignment="1"/>
    <xf numFmtId="14" fontId="1" fillId="0" borderId="0" xfId="0" applyNumberFormat="1" applyFont="1" applyFill="1" applyBorder="1" applyAlignment="1" applyProtection="1">
      <protection locked="0"/>
    </xf>
    <xf numFmtId="0" fontId="0" fillId="0" borderId="0" xfId="0" applyBorder="1"/>
    <xf numFmtId="0" fontId="1" fillId="0" borderId="0" xfId="0" applyFont="1" applyBorder="1"/>
    <xf numFmtId="0" fontId="1" fillId="0" borderId="0" xfId="0" applyFont="1" applyFill="1" applyBorder="1" applyAlignment="1" applyProtection="1">
      <protection locked="0"/>
    </xf>
    <xf numFmtId="0" fontId="0" fillId="0" borderId="0" xfId="0" applyFill="1" applyBorder="1"/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/>
    <xf numFmtId="0" fontId="1" fillId="0" borderId="15" xfId="0" applyFont="1" applyFill="1" applyBorder="1"/>
    <xf numFmtId="14" fontId="1" fillId="0" borderId="0" xfId="0" applyNumberFormat="1" applyFont="1"/>
    <xf numFmtId="164" fontId="4" fillId="0" borderId="0" xfId="0" applyNumberFormat="1" applyFont="1" applyAlignment="1"/>
    <xf numFmtId="0" fontId="1" fillId="0" borderId="0" xfId="0" applyFont="1" applyBorder="1" applyAlignment="1" applyProtection="1">
      <protection locked="0"/>
    </xf>
    <xf numFmtId="0" fontId="8" fillId="0" borderId="0" xfId="0" applyFont="1" applyFill="1" applyBorder="1" applyAlignment="1"/>
    <xf numFmtId="0" fontId="0" fillId="0" borderId="0" xfId="0" applyProtection="1"/>
    <xf numFmtId="0" fontId="1" fillId="0" borderId="0" xfId="0" applyFont="1" applyProtection="1"/>
    <xf numFmtId="0" fontId="5" fillId="0" borderId="0" xfId="0" applyFont="1" applyAlignment="1" applyProtection="1">
      <alignment horizontal="left"/>
    </xf>
    <xf numFmtId="0" fontId="1" fillId="0" borderId="0" xfId="0" applyFont="1" applyAlignment="1" applyProtection="1"/>
    <xf numFmtId="0" fontId="1" fillId="0" borderId="37" xfId="0" applyFont="1" applyFill="1" applyBorder="1" applyProtection="1"/>
    <xf numFmtId="0" fontId="2" fillId="0" borderId="37" xfId="0" applyFont="1" applyFill="1" applyBorder="1" applyAlignment="1" applyProtection="1">
      <alignment horizontal="center"/>
    </xf>
    <xf numFmtId="0" fontId="1" fillId="0" borderId="37" xfId="0" applyFont="1" applyFill="1" applyBorder="1" applyAlignment="1" applyProtection="1"/>
    <xf numFmtId="0" fontId="2" fillId="0" borderId="0" xfId="0" applyFont="1" applyAlignment="1" applyProtection="1">
      <alignment horizontal="center"/>
    </xf>
    <xf numFmtId="0" fontId="1" fillId="0" borderId="0" xfId="0" applyFont="1" applyFill="1" applyBorder="1" applyAlignment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left" vertical="top"/>
    </xf>
    <xf numFmtId="0" fontId="1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left" vertical="center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0" fontId="1" fillId="0" borderId="0" xfId="0" applyFont="1" applyBorder="1" applyAlignment="1" applyProtection="1">
      <alignment horizontal="right"/>
    </xf>
    <xf numFmtId="164" fontId="4" fillId="0" borderId="0" xfId="0" applyNumberFormat="1" applyFont="1" applyBorder="1" applyAlignment="1" applyProtection="1">
      <alignment horizontal="center"/>
    </xf>
    <xf numFmtId="164" fontId="4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Alignment="1" applyProtection="1"/>
    <xf numFmtId="0" fontId="1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 vertical="center"/>
    </xf>
    <xf numFmtId="0" fontId="1" fillId="0" borderId="0" xfId="0" applyFont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Alignment="1" applyProtection="1"/>
    <xf numFmtId="0" fontId="3" fillId="0" borderId="0" xfId="0" applyFont="1" applyAlignment="1" applyProtection="1"/>
    <xf numFmtId="0" fontId="4" fillId="0" borderId="0" xfId="0" applyFont="1" applyAlignment="1" applyProtection="1"/>
    <xf numFmtId="0" fontId="8" fillId="0" borderId="0" xfId="0" applyFont="1" applyFill="1" applyBorder="1" applyAlignment="1" applyProtection="1"/>
    <xf numFmtId="165" fontId="1" fillId="0" borderId="0" xfId="0" applyNumberFormat="1" applyFont="1" applyFill="1" applyBorder="1" applyAlignment="1" applyProtection="1"/>
    <xf numFmtId="0" fontId="8" fillId="0" borderId="0" xfId="0" applyFont="1" applyFill="1" applyAlignment="1" applyProtection="1"/>
    <xf numFmtId="0" fontId="0" fillId="0" borderId="37" xfId="0" applyBorder="1" applyProtection="1"/>
    <xf numFmtId="0" fontId="1" fillId="0" borderId="37" xfId="0" applyFont="1" applyBorder="1" applyAlignment="1" applyProtection="1"/>
    <xf numFmtId="0" fontId="2" fillId="0" borderId="38" xfId="0" applyFont="1" applyBorder="1" applyAlignment="1" applyProtection="1"/>
    <xf numFmtId="0" fontId="2" fillId="0" borderId="0" xfId="0" applyFont="1" applyBorder="1" applyAlignment="1" applyProtection="1"/>
    <xf numFmtId="0" fontId="1" fillId="0" borderId="15" xfId="0" applyFont="1" applyFill="1" applyBorder="1" applyAlignment="1" applyProtection="1">
      <alignment vertical="center"/>
    </xf>
    <xf numFmtId="164" fontId="1" fillId="0" borderId="0" xfId="0" applyNumberFormat="1" applyFont="1" applyFill="1" applyBorder="1" applyAlignment="1" applyProtection="1">
      <protection locked="0"/>
    </xf>
    <xf numFmtId="0" fontId="1" fillId="0" borderId="8" xfId="0" applyFont="1" applyFill="1" applyBorder="1" applyAlignment="1" applyProtection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/>
    <xf numFmtId="14" fontId="1" fillId="0" borderId="0" xfId="0" quotePrefix="1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/>
    <xf numFmtId="166" fontId="1" fillId="0" borderId="6" xfId="0" applyNumberFormat="1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/>
    <xf numFmtId="0" fontId="6" fillId="0" borderId="10" xfId="0" applyFont="1" applyBorder="1" applyAlignment="1" applyProtection="1">
      <alignment vertical="center"/>
    </xf>
    <xf numFmtId="164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right"/>
      <protection locked="0"/>
    </xf>
    <xf numFmtId="0" fontId="1" fillId="0" borderId="0" xfId="0" applyFont="1" applyFill="1" applyBorder="1" applyProtection="1"/>
    <xf numFmtId="0" fontId="1" fillId="2" borderId="13" xfId="0" applyFont="1" applyFill="1" applyBorder="1" applyProtection="1"/>
    <xf numFmtId="0" fontId="1" fillId="2" borderId="0" xfId="0" applyFont="1" applyFill="1" applyBorder="1" applyProtection="1"/>
    <xf numFmtId="0" fontId="1" fillId="2" borderId="42" xfId="0" applyFont="1" applyFill="1" applyBorder="1" applyProtection="1"/>
    <xf numFmtId="0" fontId="1" fillId="2" borderId="31" xfId="0" applyFont="1" applyFill="1" applyBorder="1" applyProtection="1"/>
    <xf numFmtId="0" fontId="1" fillId="2" borderId="10" xfId="0" applyFont="1" applyFill="1" applyBorder="1" applyProtection="1"/>
    <xf numFmtId="0" fontId="1" fillId="2" borderId="32" xfId="0" applyFont="1" applyFill="1" applyBorder="1" applyProtection="1"/>
    <xf numFmtId="0" fontId="8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/>
    </xf>
    <xf numFmtId="167" fontId="6" fillId="0" borderId="0" xfId="0" applyNumberFormat="1" applyFont="1" applyAlignment="1" applyProtection="1">
      <alignment horizontal="center"/>
    </xf>
    <xf numFmtId="167" fontId="0" fillId="0" borderId="0" xfId="0" applyNumberFormat="1" applyBorder="1" applyAlignment="1" applyProtection="1">
      <alignment horizontal="center"/>
    </xf>
    <xf numFmtId="167" fontId="21" fillId="0" borderId="0" xfId="0" applyNumberFormat="1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5" fillId="0" borderId="7" xfId="0" applyFont="1" applyBorder="1" applyAlignment="1" applyProtection="1"/>
    <xf numFmtId="0" fontId="1" fillId="0" borderId="41" xfId="0" applyFont="1" applyBorder="1" applyProtection="1"/>
    <xf numFmtId="0" fontId="7" fillId="0" borderId="0" xfId="0" applyFont="1" applyBorder="1" applyAlignment="1" applyProtection="1"/>
    <xf numFmtId="0" fontId="7" fillId="0" borderId="0" xfId="0" applyFont="1" applyAlignment="1" applyProtection="1"/>
    <xf numFmtId="0" fontId="1" fillId="0" borderId="0" xfId="0" applyFont="1" applyAlignment="1" applyProtection="1">
      <alignment vertical="top"/>
    </xf>
    <xf numFmtId="0" fontId="1" fillId="0" borderId="0" xfId="0" applyFont="1" applyBorder="1" applyAlignment="1" applyProtection="1">
      <alignment vertical="top"/>
    </xf>
    <xf numFmtId="0" fontId="1" fillId="0" borderId="0" xfId="0" applyFont="1" applyBorder="1" applyAlignment="1" applyProtection="1"/>
    <xf numFmtId="0" fontId="11" fillId="0" borderId="0" xfId="0" applyFont="1" applyBorder="1" applyAlignment="1" applyProtection="1">
      <alignment vertical="center"/>
    </xf>
    <xf numFmtId="0" fontId="5" fillId="0" borderId="11" xfId="0" applyFont="1" applyBorder="1" applyAlignment="1" applyProtection="1">
      <alignment vertical="center"/>
    </xf>
    <xf numFmtId="0" fontId="22" fillId="0" borderId="11" xfId="0" applyFont="1" applyBorder="1" applyAlignment="1" applyProtection="1">
      <alignment vertical="center"/>
    </xf>
    <xf numFmtId="0" fontId="1" fillId="0" borderId="14" xfId="0" applyFont="1" applyBorder="1"/>
    <xf numFmtId="0" fontId="1" fillId="0" borderId="15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6" xfId="0" applyFont="1" applyBorder="1"/>
    <xf numFmtId="0" fontId="1" fillId="0" borderId="29" xfId="0" applyFont="1" applyBorder="1"/>
    <xf numFmtId="0" fontId="1" fillId="0" borderId="24" xfId="0" applyFont="1" applyBorder="1"/>
    <xf numFmtId="0" fontId="1" fillId="0" borderId="42" xfId="0" applyFont="1" applyBorder="1"/>
    <xf numFmtId="0" fontId="1" fillId="0" borderId="42" xfId="0" applyFont="1" applyBorder="1" applyAlignment="1"/>
    <xf numFmtId="0" fontId="1" fillId="0" borderId="30" xfId="0" applyFont="1" applyBorder="1"/>
    <xf numFmtId="0" fontId="1" fillId="0" borderId="10" xfId="0" applyFont="1" applyBorder="1"/>
    <xf numFmtId="0" fontId="1" fillId="0" borderId="32" xfId="0" applyFont="1" applyBorder="1"/>
    <xf numFmtId="0" fontId="6" fillId="0" borderId="0" xfId="0" applyFont="1" applyFill="1" applyBorder="1" applyAlignment="1" applyProtection="1">
      <alignment horizontal="left" vertical="top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Border="1" applyProtection="1">
      <protection locked="0"/>
    </xf>
    <xf numFmtId="164" fontId="6" fillId="0" borderId="0" xfId="0" applyNumberFormat="1" applyFont="1" applyBorder="1" applyAlignment="1" applyProtection="1">
      <alignment horizontal="center"/>
      <protection locked="0"/>
    </xf>
    <xf numFmtId="164" fontId="6" fillId="0" borderId="0" xfId="0" applyNumberFormat="1" applyFont="1" applyFill="1" applyBorder="1" applyAlignment="1" applyProtection="1">
      <alignment vertical="center"/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Protection="1">
      <protection locked="0"/>
    </xf>
    <xf numFmtId="0" fontId="6" fillId="0" borderId="0" xfId="0" applyFont="1" applyBorder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0" fontId="8" fillId="0" borderId="0" xfId="0" applyFont="1" applyBorder="1" applyAlignment="1" applyProtection="1"/>
    <xf numFmtId="2" fontId="6" fillId="0" borderId="0" xfId="0" applyNumberFormat="1" applyFont="1" applyBorder="1" applyAlignment="1" applyProtection="1"/>
    <xf numFmtId="0" fontId="6" fillId="0" borderId="0" xfId="0" applyFont="1" applyBorder="1" applyAlignment="1" applyProtection="1"/>
    <xf numFmtId="0" fontId="1" fillId="0" borderId="0" xfId="0" applyFont="1" applyBorder="1" applyProtection="1"/>
    <xf numFmtId="166" fontId="1" fillId="0" borderId="0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vertical="top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>
      <alignment vertical="top"/>
    </xf>
    <xf numFmtId="164" fontId="1" fillId="0" borderId="0" xfId="0" applyNumberFormat="1" applyFont="1" applyFill="1" applyBorder="1" applyAlignment="1" applyProtection="1">
      <alignment vertical="top"/>
    </xf>
    <xf numFmtId="0" fontId="1" fillId="0" borderId="0" xfId="0" applyFont="1" applyAlignment="1">
      <alignment vertical="top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0" fillId="0" borderId="0" xfId="0"/>
    <xf numFmtId="0" fontId="1" fillId="0" borderId="13" xfId="0" applyFont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center" vertical="top"/>
    </xf>
    <xf numFmtId="0" fontId="1" fillId="0" borderId="12" xfId="0" applyFont="1" applyBorder="1" applyAlignment="1" applyProtection="1">
      <alignment horizontal="center" vertical="top"/>
    </xf>
    <xf numFmtId="0" fontId="1" fillId="0" borderId="8" xfId="0" applyFont="1" applyBorder="1" applyAlignment="1" applyProtection="1">
      <alignment horizontal="center" vertical="top"/>
    </xf>
    <xf numFmtId="0" fontId="1" fillId="0" borderId="11" xfId="0" applyFont="1" applyBorder="1" applyAlignment="1" applyProtection="1">
      <alignment horizontal="center" vertical="top"/>
    </xf>
    <xf numFmtId="0" fontId="1" fillId="0" borderId="9" xfId="0" applyFont="1" applyBorder="1" applyAlignment="1" applyProtection="1">
      <alignment horizontal="center" vertical="top"/>
    </xf>
    <xf numFmtId="0" fontId="1" fillId="0" borderId="13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1" fillId="0" borderId="42" xfId="0" applyFont="1" applyBorder="1" applyAlignment="1" applyProtection="1">
      <alignment horizontal="center" vertical="top"/>
    </xf>
    <xf numFmtId="0" fontId="1" fillId="0" borderId="39" xfId="0" applyFont="1" applyBorder="1" applyAlignment="1" applyProtection="1">
      <alignment horizontal="center" vertical="top"/>
    </xf>
    <xf numFmtId="0" fontId="2" fillId="0" borderId="0" xfId="0" applyFont="1" applyAlignment="1" applyProtection="1">
      <alignment horizontal="center"/>
    </xf>
    <xf numFmtId="0" fontId="8" fillId="0" borderId="5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14" fontId="5" fillId="3" borderId="0" xfId="0" applyNumberFormat="1" applyFont="1" applyFill="1" applyAlignment="1" applyProtection="1">
      <alignment horizontal="center" vertical="top"/>
    </xf>
    <xf numFmtId="0" fontId="5" fillId="3" borderId="0" xfId="0" applyFont="1" applyFill="1" applyAlignment="1" applyProtection="1">
      <alignment horizontal="center" vertical="top"/>
    </xf>
    <xf numFmtId="0" fontId="8" fillId="0" borderId="0" xfId="0" applyFont="1" applyAlignment="1" applyProtection="1">
      <alignment horizontal="center" vertical="center"/>
    </xf>
    <xf numFmtId="0" fontId="8" fillId="2" borderId="14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/>
    </xf>
    <xf numFmtId="0" fontId="8" fillId="2" borderId="21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/>
    </xf>
    <xf numFmtId="0" fontId="1" fillId="0" borderId="15" xfId="0" applyFont="1" applyBorder="1" applyAlignment="1" applyProtection="1">
      <alignment horizontal="center"/>
    </xf>
    <xf numFmtId="0" fontId="1" fillId="0" borderId="21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2" borderId="15" xfId="0" applyFont="1" applyFill="1" applyBorder="1" applyAlignment="1" applyProtection="1">
      <alignment horizontal="center"/>
    </xf>
    <xf numFmtId="0" fontId="1" fillId="2" borderId="27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42" xfId="0" applyFont="1" applyFill="1" applyBorder="1" applyAlignment="1" applyProtection="1">
      <alignment horizontal="center"/>
    </xf>
    <xf numFmtId="0" fontId="0" fillId="0" borderId="0" xfId="0"/>
    <xf numFmtId="0" fontId="0" fillId="0" borderId="11" xfId="0" applyBorder="1"/>
    <xf numFmtId="0" fontId="0" fillId="0" borderId="13" xfId="0" applyBorder="1"/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" fillId="0" borderId="29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6" fontId="1" fillId="0" borderId="3" xfId="0" applyNumberFormat="1" applyFont="1" applyFill="1" applyBorder="1" applyAlignment="1" applyProtection="1">
      <alignment horizontal="center" vertical="center"/>
      <protection locked="0"/>
    </xf>
    <xf numFmtId="166" fontId="1" fillId="0" borderId="4" xfId="0" applyNumberFormat="1" applyFont="1" applyFill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horizontal="center" vertical="center"/>
    </xf>
    <xf numFmtId="0" fontId="0" fillId="0" borderId="0" xfId="0" applyBorder="1"/>
    <xf numFmtId="0" fontId="0" fillId="0" borderId="25" xfId="0" applyBorder="1"/>
    <xf numFmtId="0" fontId="0" fillId="0" borderId="8" xfId="0" applyBorder="1"/>
    <xf numFmtId="0" fontId="0" fillId="0" borderId="9" xfId="0" applyBorder="1"/>
    <xf numFmtId="0" fontId="8" fillId="0" borderId="28" xfId="0" applyFont="1" applyBorder="1" applyAlignment="1" applyProtection="1">
      <alignment horizontal="center" vertical="center"/>
    </xf>
    <xf numFmtId="0" fontId="8" fillId="0" borderId="30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168" fontId="6" fillId="0" borderId="6" xfId="0" applyNumberFormat="1" applyFont="1" applyFill="1" applyBorder="1" applyAlignment="1" applyProtection="1">
      <alignment horizontal="center" vertical="center"/>
      <protection locked="0"/>
    </xf>
    <xf numFmtId="168" fontId="6" fillId="0" borderId="10" xfId="0" applyNumberFormat="1" applyFont="1" applyFill="1" applyBorder="1" applyAlignment="1" applyProtection="1">
      <alignment horizontal="center" vertical="center"/>
      <protection locked="0"/>
    </xf>
    <xf numFmtId="168" fontId="6" fillId="0" borderId="6" xfId="0" quotePrefix="1" applyNumberFormat="1" applyFont="1" applyFill="1" applyBorder="1" applyAlignment="1" applyProtection="1">
      <alignment horizontal="center" vertical="center"/>
      <protection locked="0"/>
    </xf>
    <xf numFmtId="0" fontId="1" fillId="0" borderId="28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30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41" xfId="0" applyFont="1" applyBorder="1" applyAlignment="1" applyProtection="1">
      <alignment horizontal="center" vertical="center"/>
    </xf>
    <xf numFmtId="0" fontId="10" fillId="0" borderId="26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2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9" fontId="1" fillId="0" borderId="5" xfId="0" applyNumberFormat="1" applyFont="1" applyBorder="1" applyAlignment="1" applyProtection="1">
      <alignment horizontal="center" vertical="center"/>
    </xf>
    <xf numFmtId="9" fontId="1" fillId="0" borderId="6" xfId="0" applyNumberFormat="1" applyFont="1" applyBorder="1" applyAlignment="1" applyProtection="1">
      <alignment horizontal="center" vertical="center"/>
    </xf>
    <xf numFmtId="9" fontId="1" fillId="0" borderId="7" xfId="0" applyNumberFormat="1" applyFont="1" applyBorder="1" applyAlignment="1" applyProtection="1">
      <alignment horizontal="center" vertical="center"/>
    </xf>
    <xf numFmtId="9" fontId="1" fillId="0" borderId="12" xfId="0" applyNumberFormat="1" applyFont="1" applyBorder="1" applyAlignment="1" applyProtection="1">
      <alignment horizontal="center" vertical="center"/>
    </xf>
    <xf numFmtId="9" fontId="1" fillId="0" borderId="8" xfId="0" applyNumberFormat="1" applyFont="1" applyBorder="1" applyAlignment="1" applyProtection="1">
      <alignment horizontal="center" vertical="center"/>
    </xf>
    <xf numFmtId="9" fontId="1" fillId="0" borderId="9" xfId="0" applyNumberFormat="1" applyFont="1" applyBorder="1" applyAlignment="1" applyProtection="1">
      <alignment horizontal="center" vertical="center"/>
    </xf>
    <xf numFmtId="166" fontId="1" fillId="0" borderId="5" xfId="0" applyNumberFormat="1" applyFont="1" applyFill="1" applyBorder="1" applyAlignment="1" applyProtection="1">
      <alignment horizontal="center" vertical="center"/>
      <protection locked="0"/>
    </xf>
    <xf numFmtId="166" fontId="1" fillId="0" borderId="6" xfId="0" applyNumberFormat="1" applyFont="1" applyFill="1" applyBorder="1" applyAlignment="1" applyProtection="1">
      <alignment horizontal="center" vertical="center"/>
      <protection locked="0"/>
    </xf>
    <xf numFmtId="166" fontId="1" fillId="0" borderId="7" xfId="0" applyNumberFormat="1" applyFont="1" applyFill="1" applyBorder="1" applyAlignment="1" applyProtection="1">
      <alignment horizontal="center" vertical="center"/>
      <protection locked="0"/>
    </xf>
    <xf numFmtId="166" fontId="1" fillId="0" borderId="12" xfId="0" applyNumberFormat="1" applyFont="1" applyFill="1" applyBorder="1" applyAlignment="1" applyProtection="1">
      <alignment horizontal="center" vertical="center"/>
      <protection locked="0"/>
    </xf>
    <xf numFmtId="166" fontId="1" fillId="0" borderId="8" xfId="0" applyNumberFormat="1" applyFont="1" applyFill="1" applyBorder="1" applyAlignment="1" applyProtection="1">
      <alignment horizontal="center" vertical="center"/>
      <protection locked="0"/>
    </xf>
    <xf numFmtId="166" fontId="1" fillId="0" borderId="9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</xf>
    <xf numFmtId="166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25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top"/>
    </xf>
    <xf numFmtId="166" fontId="1" fillId="0" borderId="6" xfId="0" applyNumberFormat="1" applyFont="1" applyBorder="1" applyAlignment="1" applyProtection="1">
      <alignment horizontal="center" vertical="center"/>
    </xf>
    <xf numFmtId="166" fontId="1" fillId="0" borderId="7" xfId="0" applyNumberFormat="1" applyFont="1" applyBorder="1" applyAlignment="1" applyProtection="1">
      <alignment horizontal="center" vertical="center"/>
    </xf>
    <xf numFmtId="166" fontId="1" fillId="0" borderId="8" xfId="0" applyNumberFormat="1" applyFont="1" applyBorder="1" applyAlignment="1" applyProtection="1">
      <alignment horizontal="center" vertical="center"/>
    </xf>
    <xf numFmtId="166" fontId="1" fillId="0" borderId="9" xfId="0" applyNumberFormat="1" applyFont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164" fontId="1" fillId="0" borderId="6" xfId="0" applyNumberFormat="1" applyFont="1" applyFill="1" applyBorder="1" applyAlignment="1" applyProtection="1">
      <alignment horizontal="center" vertical="center"/>
    </xf>
    <xf numFmtId="164" fontId="1" fillId="0" borderId="29" xfId="0" applyNumberFormat="1" applyFont="1" applyFill="1" applyBorder="1" applyAlignment="1" applyProtection="1">
      <alignment horizontal="center" vertical="center"/>
    </xf>
    <xf numFmtId="164" fontId="1" fillId="0" borderId="8" xfId="0" applyNumberFormat="1" applyFont="1" applyFill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/>
      <protection locked="0"/>
    </xf>
    <xf numFmtId="1" fontId="1" fillId="0" borderId="3" xfId="0" applyNumberFormat="1" applyFont="1" applyFill="1" applyBorder="1" applyAlignment="1" applyProtection="1">
      <alignment horizontal="center" vertical="center"/>
      <protection locked="0"/>
    </xf>
    <xf numFmtId="1" fontId="1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/>
    </xf>
    <xf numFmtId="0" fontId="5" fillId="0" borderId="7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vertical="top"/>
    </xf>
    <xf numFmtId="0" fontId="5" fillId="0" borderId="11" xfId="0" applyFont="1" applyBorder="1" applyAlignment="1" applyProtection="1">
      <alignment horizontal="center" vertical="top"/>
    </xf>
    <xf numFmtId="0" fontId="8" fillId="0" borderId="5" xfId="0" applyFont="1" applyBorder="1" applyAlignment="1" applyProtection="1">
      <alignment horizontal="center"/>
    </xf>
    <xf numFmtId="0" fontId="8" fillId="0" borderId="6" xfId="0" applyFont="1" applyBorder="1" applyAlignment="1" applyProtection="1">
      <alignment horizontal="center"/>
    </xf>
    <xf numFmtId="0" fontId="8" fillId="0" borderId="12" xfId="0" applyFont="1" applyBorder="1" applyAlignment="1" applyProtection="1">
      <alignment horizontal="center" vertical="top"/>
    </xf>
    <xf numFmtId="0" fontId="8" fillId="0" borderId="8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5" fillId="0" borderId="9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5" fillId="0" borderId="15" xfId="0" applyFont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167" fontId="1" fillId="2" borderId="5" xfId="0" quotePrefix="1" applyNumberFormat="1" applyFont="1" applyFill="1" applyBorder="1" applyAlignment="1" applyProtection="1">
      <alignment horizontal="center" vertical="center"/>
    </xf>
    <xf numFmtId="167" fontId="1" fillId="2" borderId="6" xfId="0" applyNumberFormat="1" applyFont="1" applyFill="1" applyBorder="1" applyAlignment="1" applyProtection="1">
      <alignment horizontal="center" vertical="center"/>
    </xf>
    <xf numFmtId="167" fontId="1" fillId="2" borderId="7" xfId="0" applyNumberFormat="1" applyFont="1" applyFill="1" applyBorder="1" applyAlignment="1" applyProtection="1">
      <alignment horizontal="center" vertical="center"/>
    </xf>
    <xf numFmtId="167" fontId="1" fillId="2" borderId="12" xfId="0" applyNumberFormat="1" applyFont="1" applyFill="1" applyBorder="1" applyAlignment="1" applyProtection="1">
      <alignment horizontal="center" vertical="center"/>
    </xf>
    <xf numFmtId="167" fontId="1" fillId="2" borderId="8" xfId="0" applyNumberFormat="1" applyFont="1" applyFill="1" applyBorder="1" applyAlignment="1" applyProtection="1">
      <alignment horizontal="center" vertical="center"/>
    </xf>
    <xf numFmtId="167" fontId="1" fillId="2" borderId="9" xfId="0" applyNumberFormat="1" applyFont="1" applyFill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164" fontId="1" fillId="0" borderId="6" xfId="0" applyNumberFormat="1" applyFont="1" applyFill="1" applyBorder="1" applyAlignment="1" applyProtection="1">
      <alignment horizontal="center" vertical="center"/>
      <protection locked="0"/>
    </xf>
    <xf numFmtId="164" fontId="1" fillId="0" borderId="29" xfId="0" applyNumberFormat="1" applyFont="1" applyFill="1" applyBorder="1" applyAlignment="1" applyProtection="1">
      <alignment horizontal="center" vertical="center"/>
      <protection locked="0"/>
    </xf>
    <xf numFmtId="164" fontId="1" fillId="0" borderId="8" xfId="0" applyNumberFormat="1" applyFont="1" applyFill="1" applyBorder="1" applyAlignment="1" applyProtection="1">
      <alignment horizontal="center" vertical="center"/>
      <protection locked="0"/>
    </xf>
    <xf numFmtId="164" fontId="1" fillId="0" borderId="39" xfId="0" applyNumberFormat="1" applyFont="1" applyFill="1" applyBorder="1" applyAlignment="1" applyProtection="1">
      <alignment horizontal="center" vertical="center"/>
      <protection locked="0"/>
    </xf>
    <xf numFmtId="166" fontId="1" fillId="0" borderId="5" xfId="0" quotePrefix="1" applyNumberFormat="1" applyFont="1" applyFill="1" applyBorder="1" applyAlignment="1" applyProtection="1">
      <alignment horizontal="center" vertical="center"/>
      <protection locked="0"/>
    </xf>
    <xf numFmtId="166" fontId="1" fillId="0" borderId="6" xfId="0" quotePrefix="1" applyNumberFormat="1" applyFont="1" applyFill="1" applyBorder="1" applyAlignment="1" applyProtection="1">
      <alignment horizontal="center" vertical="center"/>
      <protection locked="0"/>
    </xf>
    <xf numFmtId="166" fontId="1" fillId="0" borderId="12" xfId="0" quotePrefix="1" applyNumberFormat="1" applyFont="1" applyFill="1" applyBorder="1" applyAlignment="1" applyProtection="1">
      <alignment horizontal="center" vertical="center"/>
      <protection locked="0"/>
    </xf>
    <xf numFmtId="166" fontId="1" fillId="0" borderId="8" xfId="0" quotePrefix="1" applyNumberFormat="1" applyFont="1" applyFill="1" applyBorder="1" applyAlignment="1" applyProtection="1">
      <alignment horizontal="center" vertical="center"/>
      <protection locked="0"/>
    </xf>
    <xf numFmtId="167" fontId="1" fillId="0" borderId="23" xfId="0" applyNumberFormat="1" applyFont="1" applyFill="1" applyBorder="1" applyAlignment="1" applyProtection="1">
      <alignment horizontal="center" vertical="center"/>
      <protection locked="0"/>
    </xf>
    <xf numFmtId="167" fontId="1" fillId="0" borderId="16" xfId="0" applyNumberFormat="1" applyFont="1" applyFill="1" applyBorder="1" applyAlignment="1" applyProtection="1">
      <alignment horizontal="center" vertical="center"/>
      <protection locked="0"/>
    </xf>
    <xf numFmtId="167" fontId="1" fillId="0" borderId="17" xfId="0" applyNumberFormat="1" applyFont="1" applyFill="1" applyBorder="1" applyAlignment="1" applyProtection="1">
      <alignment horizontal="center" vertical="center"/>
      <protection locked="0"/>
    </xf>
    <xf numFmtId="167" fontId="1" fillId="0" borderId="2" xfId="0" applyNumberFormat="1" applyFont="1" applyFill="1" applyBorder="1" applyAlignment="1" applyProtection="1">
      <alignment horizontal="center" vertical="center"/>
      <protection locked="0"/>
    </xf>
    <xf numFmtId="167" fontId="1" fillId="0" borderId="3" xfId="0" applyNumberFormat="1" applyFont="1" applyFill="1" applyBorder="1" applyAlignment="1" applyProtection="1">
      <alignment horizontal="center" vertical="center"/>
      <protection locked="0"/>
    </xf>
    <xf numFmtId="167" fontId="1" fillId="0" borderId="19" xfId="0" applyNumberFormat="1" applyFont="1" applyFill="1" applyBorder="1" applyAlignment="1" applyProtection="1">
      <alignment horizontal="center" vertical="center"/>
      <protection locked="0"/>
    </xf>
    <xf numFmtId="168" fontId="1" fillId="0" borderId="2" xfId="0" applyNumberFormat="1" applyFont="1" applyFill="1" applyBorder="1" applyAlignment="1" applyProtection="1">
      <alignment horizontal="center" vertical="center"/>
      <protection locked="0"/>
    </xf>
    <xf numFmtId="168" fontId="1" fillId="0" borderId="3" xfId="0" applyNumberFormat="1" applyFont="1" applyFill="1" applyBorder="1" applyAlignment="1" applyProtection="1">
      <alignment horizontal="center" vertical="center"/>
      <protection locked="0"/>
    </xf>
    <xf numFmtId="168" fontId="1" fillId="0" borderId="19" xfId="0" applyNumberFormat="1" applyFont="1" applyFill="1" applyBorder="1" applyAlignment="1" applyProtection="1">
      <alignment horizontal="center" vertical="center"/>
      <protection locked="0"/>
    </xf>
    <xf numFmtId="166" fontId="1" fillId="0" borderId="5" xfId="0" applyNumberFormat="1" applyFont="1" applyBorder="1" applyAlignment="1" applyProtection="1">
      <alignment horizontal="center" vertical="center"/>
      <protection locked="0"/>
    </xf>
    <xf numFmtId="166" fontId="1" fillId="0" borderId="6" xfId="0" applyNumberFormat="1" applyFont="1" applyBorder="1" applyAlignment="1" applyProtection="1">
      <alignment horizontal="center" vertical="center"/>
      <protection locked="0"/>
    </xf>
    <xf numFmtId="166" fontId="1" fillId="0" borderId="29" xfId="0" applyNumberFormat="1" applyFont="1" applyBorder="1" applyAlignment="1" applyProtection="1">
      <alignment horizontal="center" vertical="center"/>
      <protection locked="0"/>
    </xf>
    <xf numFmtId="166" fontId="1" fillId="0" borderId="12" xfId="0" applyNumberFormat="1" applyFont="1" applyBorder="1" applyAlignment="1" applyProtection="1">
      <alignment horizontal="center" vertical="center"/>
      <protection locked="0"/>
    </xf>
    <xf numFmtId="166" fontId="1" fillId="0" borderId="8" xfId="0" applyNumberFormat="1" applyFont="1" applyBorder="1" applyAlignment="1" applyProtection="1">
      <alignment horizontal="center" vertical="center"/>
      <protection locked="0"/>
    </xf>
    <xf numFmtId="166" fontId="1" fillId="0" borderId="39" xfId="0" applyNumberFormat="1" applyFont="1" applyBorder="1" applyAlignment="1" applyProtection="1">
      <alignment horizontal="center" vertical="center"/>
      <protection locked="0"/>
    </xf>
    <xf numFmtId="166" fontId="1" fillId="0" borderId="2" xfId="0" applyNumberFormat="1" applyFont="1" applyFill="1" applyBorder="1" applyAlignment="1" applyProtection="1">
      <alignment horizontal="center" vertical="center"/>
      <protection locked="0"/>
    </xf>
    <xf numFmtId="0" fontId="8" fillId="0" borderId="36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center" vertical="center"/>
    </xf>
    <xf numFmtId="0" fontId="8" fillId="0" borderId="26" xfId="0" applyFont="1" applyBorder="1" applyAlignment="1" applyProtection="1">
      <alignment horizontal="center"/>
    </xf>
    <xf numFmtId="0" fontId="8" fillId="0" borderId="15" xfId="0" applyFont="1" applyBorder="1" applyAlignment="1" applyProtection="1">
      <alignment horizontal="center"/>
    </xf>
    <xf numFmtId="0" fontId="5" fillId="0" borderId="15" xfId="0" applyFont="1" applyBorder="1" applyAlignment="1" applyProtection="1">
      <alignment horizontal="center"/>
    </xf>
    <xf numFmtId="0" fontId="5" fillId="0" borderId="21" xfId="0" applyFont="1" applyBorder="1" applyAlignment="1" applyProtection="1">
      <alignment horizontal="center"/>
    </xf>
    <xf numFmtId="166" fontId="1" fillId="0" borderId="23" xfId="0" applyNumberFormat="1" applyFont="1" applyFill="1" applyBorder="1" applyAlignment="1" applyProtection="1">
      <alignment horizontal="center" vertical="center"/>
      <protection locked="0"/>
    </xf>
    <xf numFmtId="166" fontId="1" fillId="0" borderId="16" xfId="0" applyNumberFormat="1" applyFont="1" applyFill="1" applyBorder="1" applyAlignment="1" applyProtection="1">
      <alignment horizontal="center" vertical="center"/>
      <protection locked="0"/>
    </xf>
    <xf numFmtId="166" fontId="1" fillId="0" borderId="2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right"/>
    </xf>
    <xf numFmtId="165" fontId="1" fillId="0" borderId="0" xfId="0" applyNumberFormat="1" applyFont="1" applyFill="1" applyBorder="1" applyAlignment="1" applyProtection="1">
      <alignment horizontal="center"/>
      <protection locked="0"/>
    </xf>
    <xf numFmtId="164" fontId="5" fillId="0" borderId="0" xfId="0" applyNumberFormat="1" applyFont="1" applyAlignment="1" applyProtection="1">
      <alignment horizontal="center" vertical="top"/>
    </xf>
    <xf numFmtId="0" fontId="1" fillId="0" borderId="0" xfId="0" applyFont="1" applyFill="1" applyAlignment="1" applyProtection="1">
      <alignment horizontal="right"/>
    </xf>
    <xf numFmtId="0" fontId="3" fillId="0" borderId="8" xfId="0" applyFont="1" applyFill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5" fillId="0" borderId="0" xfId="0" applyFont="1" applyFill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center"/>
      <protection locked="0"/>
    </xf>
    <xf numFmtId="164" fontId="3" fillId="0" borderId="8" xfId="0" applyNumberFormat="1" applyFont="1" applyBorder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8" xfId="0" applyFont="1" applyBorder="1" applyAlignment="1" applyProtection="1">
      <alignment horizontal="center" vertical="center"/>
      <protection locked="0"/>
    </xf>
    <xf numFmtId="0" fontId="22" fillId="0" borderId="9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14" fontId="22" fillId="0" borderId="3" xfId="0" applyNumberFormat="1" applyFont="1" applyBorder="1" applyAlignment="1" applyProtection="1">
      <alignment horizontal="center" vertical="center"/>
      <protection locked="0"/>
    </xf>
    <xf numFmtId="14" fontId="22" fillId="0" borderId="4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right" vertical="center"/>
    </xf>
    <xf numFmtId="0" fontId="3" fillId="0" borderId="8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26" xfId="0" applyFont="1" applyFill="1" applyBorder="1" applyAlignment="1" applyProtection="1">
      <alignment horizontal="right" vertical="center"/>
    </xf>
    <xf numFmtId="0" fontId="1" fillId="0" borderId="15" xfId="0" applyFont="1" applyFill="1" applyBorder="1" applyAlignment="1" applyProtection="1">
      <alignment horizontal="right" vertical="center"/>
    </xf>
    <xf numFmtId="0" fontId="1" fillId="0" borderId="12" xfId="0" applyFont="1" applyFill="1" applyBorder="1" applyAlignment="1" applyProtection="1">
      <alignment horizontal="right" vertical="center"/>
    </xf>
    <xf numFmtId="0" fontId="1" fillId="0" borderId="8" xfId="0" applyFont="1" applyFill="1" applyBorder="1" applyAlignment="1" applyProtection="1">
      <alignment horizontal="right" vertical="center"/>
    </xf>
    <xf numFmtId="1" fontId="1" fillId="0" borderId="15" xfId="0" applyNumberFormat="1" applyFont="1" applyFill="1" applyBorder="1" applyAlignment="1" applyProtection="1">
      <alignment horizontal="center" vertical="center"/>
      <protection locked="0"/>
    </xf>
    <xf numFmtId="1" fontId="1" fillId="0" borderId="8" xfId="0" applyNumberFormat="1" applyFont="1" applyFill="1" applyBorder="1" applyAlignment="1" applyProtection="1">
      <alignment horizontal="center" vertical="center"/>
      <protection locked="0"/>
    </xf>
    <xf numFmtId="1" fontId="1" fillId="0" borderId="27" xfId="0" applyNumberFormat="1" applyFont="1" applyFill="1" applyBorder="1" applyAlignment="1" applyProtection="1">
      <alignment horizontal="center" vertical="center"/>
      <protection locked="0"/>
    </xf>
    <xf numFmtId="1" fontId="1" fillId="0" borderId="39" xfId="0" applyNumberFormat="1" applyFont="1" applyFill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 applyProtection="1">
      <alignment horizontal="center"/>
    </xf>
    <xf numFmtId="0" fontId="18" fillId="0" borderId="10" xfId="0" applyFont="1" applyFill="1" applyBorder="1" applyAlignment="1" applyProtection="1">
      <alignment horizontal="left" vertical="center"/>
    </xf>
    <xf numFmtId="0" fontId="1" fillId="0" borderId="28" xfId="0" applyFont="1" applyFill="1" applyBorder="1" applyAlignment="1" applyProtection="1">
      <alignment horizontal="center" vertical="center"/>
    </xf>
    <xf numFmtId="0" fontId="1" fillId="0" borderId="30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right" vertical="center"/>
    </xf>
    <xf numFmtId="164" fontId="1" fillId="0" borderId="10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31" xfId="0" applyFont="1" applyFill="1" applyBorder="1" applyAlignment="1" applyProtection="1">
      <alignment horizontal="center" vertical="center"/>
    </xf>
    <xf numFmtId="164" fontId="1" fillId="0" borderId="40" xfId="0" applyNumberFormat="1" applyFont="1" applyFill="1" applyBorder="1" applyAlignment="1" applyProtection="1">
      <alignment horizontal="center" vertical="center"/>
    </xf>
    <xf numFmtId="164" fontId="1" fillId="0" borderId="43" xfId="0" applyNumberFormat="1" applyFont="1" applyFill="1" applyBorder="1" applyAlignment="1" applyProtection="1">
      <alignment horizontal="center" vertical="center"/>
    </xf>
    <xf numFmtId="164" fontId="1" fillId="0" borderId="32" xfId="0" applyNumberFormat="1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25" xfId="0" applyFont="1" applyFill="1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horizontal="center" vertical="center"/>
    </xf>
    <xf numFmtId="0" fontId="1" fillId="0" borderId="15" xfId="0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8" fillId="0" borderId="26" xfId="0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center" vertical="center"/>
    </xf>
    <xf numFmtId="164" fontId="1" fillId="0" borderId="15" xfId="0" applyNumberFormat="1" applyFont="1" applyFill="1" applyBorder="1" applyAlignment="1" applyProtection="1">
      <alignment horizontal="center" vertical="center"/>
      <protection locked="0"/>
    </xf>
    <xf numFmtId="0" fontId="16" fillId="0" borderId="15" xfId="0" applyFont="1" applyBorder="1" applyAlignment="1" applyProtection="1">
      <alignment horizontal="center" vertical="center"/>
    </xf>
    <xf numFmtId="0" fontId="16" fillId="0" borderId="8" xfId="0" applyFont="1" applyBorder="1" applyAlignment="1" applyProtection="1">
      <alignment horizontal="center" vertical="center"/>
    </xf>
    <xf numFmtId="164" fontId="1" fillId="0" borderId="15" xfId="0" applyNumberFormat="1" applyFont="1" applyBorder="1" applyAlignment="1" applyProtection="1">
      <alignment horizontal="center" vertical="center"/>
      <protection locked="0"/>
    </xf>
    <xf numFmtId="164" fontId="1" fillId="0" borderId="21" xfId="0" applyNumberFormat="1" applyFont="1" applyBorder="1" applyAlignment="1" applyProtection="1">
      <alignment horizontal="center" vertical="center"/>
      <protection locked="0"/>
    </xf>
    <xf numFmtId="164" fontId="1" fillId="0" borderId="8" xfId="0" applyNumberFormat="1" applyFont="1" applyBorder="1" applyAlignment="1" applyProtection="1">
      <alignment horizontal="center" vertical="center"/>
      <protection locked="0"/>
    </xf>
    <xf numFmtId="164" fontId="1" fillId="0" borderId="9" xfId="0" applyNumberFormat="1" applyFont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2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39" xfId="0" applyFont="1" applyBorder="1" applyAlignment="1" applyProtection="1">
      <alignment horizontal="center" vertical="center"/>
      <protection locked="0"/>
    </xf>
    <xf numFmtId="0" fontId="8" fillId="0" borderId="28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8" fillId="0" borderId="30" xfId="0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8" fillId="0" borderId="31" xfId="0" applyFont="1" applyBorder="1" applyAlignment="1" applyProtection="1">
      <alignment horizontal="center" vertical="center"/>
    </xf>
    <xf numFmtId="14" fontId="1" fillId="0" borderId="6" xfId="0" applyNumberFormat="1" applyFont="1" applyFill="1" applyBorder="1" applyAlignment="1" applyProtection="1">
      <alignment horizontal="left" vertical="center"/>
      <protection locked="0"/>
    </xf>
    <xf numFmtId="0" fontId="1" fillId="0" borderId="6" xfId="0" applyFont="1" applyFill="1" applyBorder="1" applyAlignment="1" applyProtection="1">
      <alignment horizontal="left" vertical="center"/>
      <protection locked="0"/>
    </xf>
    <xf numFmtId="0" fontId="1" fillId="0" borderId="7" xfId="0" applyFont="1" applyFill="1" applyBorder="1" applyAlignment="1" applyProtection="1">
      <alignment horizontal="left" vertical="center"/>
      <protection locked="0"/>
    </xf>
    <xf numFmtId="0" fontId="1" fillId="0" borderId="10" xfId="0" applyFont="1" applyFill="1" applyBorder="1" applyAlignment="1" applyProtection="1">
      <alignment horizontal="left" vertical="center"/>
      <protection locked="0"/>
    </xf>
    <xf numFmtId="0" fontId="1" fillId="0" borderId="41" xfId="0" applyFont="1" applyFill="1" applyBorder="1" applyAlignment="1" applyProtection="1">
      <alignment horizontal="left" vertical="center"/>
      <protection locked="0"/>
    </xf>
    <xf numFmtId="0" fontId="8" fillId="0" borderId="5" xfId="0" applyFont="1" applyFill="1" applyBorder="1" applyAlignment="1" applyProtection="1">
      <alignment horizontal="center" vertical="center"/>
    </xf>
    <xf numFmtId="0" fontId="8" fillId="0" borderId="31" xfId="0" applyFont="1" applyFill="1" applyBorder="1" applyAlignment="1" applyProtection="1">
      <alignment horizontal="center" vertical="center"/>
    </xf>
    <xf numFmtId="0" fontId="1" fillId="0" borderId="29" xfId="0" applyFont="1" applyFill="1" applyBorder="1" applyAlignment="1" applyProtection="1">
      <alignment horizontal="center" vertical="center"/>
      <protection locked="0"/>
    </xf>
    <xf numFmtId="0" fontId="1" fillId="0" borderId="32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/>
    </xf>
    <xf numFmtId="0" fontId="5" fillId="0" borderId="11" xfId="0" applyFont="1" applyBorder="1" applyAlignment="1" applyProtection="1">
      <alignment horizontal="center"/>
    </xf>
    <xf numFmtId="0" fontId="5" fillId="0" borderId="10" xfId="0" applyFont="1" applyBorder="1" applyAlignment="1" applyProtection="1">
      <alignment horizontal="center" vertical="top"/>
    </xf>
    <xf numFmtId="0" fontId="5" fillId="0" borderId="41" xfId="0" applyFont="1" applyBorder="1" applyAlignment="1" applyProtection="1">
      <alignment horizontal="center" vertical="top"/>
    </xf>
    <xf numFmtId="0" fontId="8" fillId="0" borderId="24" xfId="0" applyFont="1" applyBorder="1" applyAlignment="1" applyProtection="1">
      <alignment horizontal="center" vertical="top"/>
    </xf>
    <xf numFmtId="0" fontId="8" fillId="0" borderId="0" xfId="0" applyFont="1" applyBorder="1" applyAlignment="1" applyProtection="1">
      <alignment horizontal="center" vertical="top"/>
    </xf>
    <xf numFmtId="0" fontId="8" fillId="0" borderId="30" xfId="0" applyFont="1" applyBorder="1" applyAlignment="1" applyProtection="1">
      <alignment horizontal="center" vertical="top"/>
    </xf>
    <xf numFmtId="0" fontId="8" fillId="0" borderId="10" xfId="0" applyFont="1" applyBorder="1" applyAlignment="1" applyProtection="1">
      <alignment horizontal="center" vertical="top"/>
    </xf>
    <xf numFmtId="1" fontId="1" fillId="0" borderId="23" xfId="0" applyNumberFormat="1" applyFont="1" applyFill="1" applyBorder="1" applyAlignment="1" applyProtection="1">
      <alignment horizontal="center" vertical="center"/>
      <protection locked="0"/>
    </xf>
    <xf numFmtId="1" fontId="1" fillId="0" borderId="16" xfId="0" applyNumberFormat="1" applyFont="1" applyFill="1" applyBorder="1" applyAlignment="1" applyProtection="1">
      <alignment horizontal="center" vertical="center"/>
      <protection locked="0"/>
    </xf>
    <xf numFmtId="1" fontId="1" fillId="0" borderId="22" xfId="0" applyNumberFormat="1" applyFont="1" applyFill="1" applyBorder="1" applyAlignment="1" applyProtection="1">
      <alignment horizontal="center" vertical="center"/>
      <protection locked="0"/>
    </xf>
    <xf numFmtId="1" fontId="1" fillId="0" borderId="33" xfId="0" applyNumberFormat="1" applyFont="1" applyFill="1" applyBorder="1" applyAlignment="1" applyProtection="1">
      <alignment horizontal="center" vertical="center"/>
      <protection locked="0"/>
    </xf>
    <xf numFmtId="1" fontId="1" fillId="0" borderId="34" xfId="0" applyNumberFormat="1" applyFont="1" applyFill="1" applyBorder="1" applyAlignment="1" applyProtection="1">
      <alignment horizontal="center" vertical="center"/>
      <protection locked="0"/>
    </xf>
    <xf numFmtId="1" fontId="1" fillId="0" borderId="35" xfId="0" applyNumberFormat="1" applyFont="1" applyFill="1" applyBorder="1" applyAlignment="1" applyProtection="1">
      <alignment horizontal="center" vertical="center"/>
      <protection locked="0"/>
    </xf>
    <xf numFmtId="0" fontId="8" fillId="0" borderId="31" xfId="0" applyFont="1" applyBorder="1" applyAlignment="1" applyProtection="1">
      <alignment horizontal="center" vertical="top"/>
    </xf>
    <xf numFmtId="167" fontId="1" fillId="0" borderId="12" xfId="0" applyNumberFormat="1" applyFont="1" applyFill="1" applyBorder="1" applyAlignment="1" applyProtection="1">
      <alignment horizontal="center" vertical="center"/>
      <protection locked="0"/>
    </xf>
    <xf numFmtId="167" fontId="1" fillId="0" borderId="8" xfId="0" applyNumberFormat="1" applyFont="1" applyFill="1" applyBorder="1" applyAlignment="1" applyProtection="1">
      <alignment horizontal="center" vertical="center"/>
      <protection locked="0"/>
    </xf>
    <xf numFmtId="167" fontId="1" fillId="0" borderId="9" xfId="0" applyNumberFormat="1" applyFont="1" applyFill="1" applyBorder="1" applyAlignment="1" applyProtection="1">
      <alignment horizontal="center" vertical="center"/>
      <protection locked="0"/>
    </xf>
    <xf numFmtId="167" fontId="1" fillId="0" borderId="33" xfId="0" applyNumberFormat="1" applyFont="1" applyFill="1" applyBorder="1" applyAlignment="1" applyProtection="1">
      <alignment horizontal="center" vertical="center"/>
      <protection locked="0"/>
    </xf>
    <xf numFmtId="167" fontId="1" fillId="0" borderId="34" xfId="0" applyNumberFormat="1" applyFont="1" applyFill="1" applyBorder="1" applyAlignment="1" applyProtection="1">
      <alignment horizontal="center" vertical="center"/>
      <protection locked="0"/>
    </xf>
    <xf numFmtId="167" fontId="1" fillId="0" borderId="35" xfId="0" applyNumberFormat="1" applyFont="1" applyFill="1" applyBorder="1" applyAlignment="1" applyProtection="1">
      <alignment horizontal="center" vertical="center"/>
      <protection locked="0"/>
    </xf>
    <xf numFmtId="167" fontId="1" fillId="0" borderId="4" xfId="0" applyNumberFormat="1" applyFont="1" applyFill="1" applyBorder="1" applyAlignment="1" applyProtection="1">
      <alignment horizontal="center" vertical="center"/>
      <protection locked="0"/>
    </xf>
    <xf numFmtId="14" fontId="1" fillId="0" borderId="5" xfId="0" applyNumberFormat="1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0" fillId="0" borderId="27" xfId="0" applyFont="1" applyBorder="1" applyAlignment="1" applyProtection="1">
      <alignment horizontal="center" vertical="center"/>
    </xf>
    <xf numFmtId="0" fontId="10" fillId="0" borderId="39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29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41" xfId="0" applyFont="1" applyBorder="1" applyAlignment="1" applyProtection="1">
      <alignment horizontal="center" vertical="center"/>
      <protection locked="0"/>
    </xf>
    <xf numFmtId="0" fontId="1" fillId="0" borderId="32" xfId="0" applyFont="1" applyBorder="1" applyAlignment="1" applyProtection="1">
      <alignment horizontal="center" vertical="center"/>
      <protection locked="0"/>
    </xf>
    <xf numFmtId="166" fontId="1" fillId="0" borderId="13" xfId="0" applyNumberFormat="1" applyFont="1" applyFill="1" applyBorder="1" applyAlignment="1" applyProtection="1">
      <alignment horizontal="center" vertical="center"/>
      <protection locked="0"/>
    </xf>
    <xf numFmtId="166" fontId="1" fillId="0" borderId="0" xfId="0" applyNumberFormat="1" applyFont="1" applyFill="1" applyBorder="1" applyAlignment="1" applyProtection="1">
      <alignment horizontal="center" vertical="center"/>
      <protection locked="0"/>
    </xf>
    <xf numFmtId="166" fontId="1" fillId="0" borderId="11" xfId="0" applyNumberFormat="1" applyFont="1" applyFill="1" applyBorder="1" applyAlignment="1" applyProtection="1">
      <alignment horizontal="center" vertical="center"/>
      <protection locked="0"/>
    </xf>
    <xf numFmtId="2" fontId="1" fillId="0" borderId="5" xfId="0" applyNumberFormat="1" applyFont="1" applyBorder="1" applyAlignment="1" applyProtection="1">
      <alignment horizontal="center" vertical="center"/>
      <protection locked="0"/>
    </xf>
    <xf numFmtId="2" fontId="1" fillId="0" borderId="6" xfId="0" applyNumberFormat="1" applyFont="1" applyBorder="1" applyAlignment="1" applyProtection="1">
      <alignment horizontal="center" vertical="center"/>
      <protection locked="0"/>
    </xf>
    <xf numFmtId="2" fontId="1" fillId="0" borderId="29" xfId="0" applyNumberFormat="1" applyFont="1" applyBorder="1" applyAlignment="1" applyProtection="1">
      <alignment horizontal="center" vertical="center"/>
      <protection locked="0"/>
    </xf>
    <xf numFmtId="2" fontId="1" fillId="0" borderId="12" xfId="0" applyNumberFormat="1" applyFont="1" applyBorder="1" applyAlignment="1" applyProtection="1">
      <alignment horizontal="center" vertical="center"/>
      <protection locked="0"/>
    </xf>
    <xf numFmtId="2" fontId="1" fillId="0" borderId="8" xfId="0" applyNumberFormat="1" applyFont="1" applyBorder="1" applyAlignment="1" applyProtection="1">
      <alignment horizontal="center" vertical="center"/>
      <protection locked="0"/>
    </xf>
    <xf numFmtId="2" fontId="1" fillId="0" borderId="39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18" fillId="0" borderId="0" xfId="0" applyFont="1" applyBorder="1" applyAlignment="1" applyProtection="1">
      <alignment horizontal="left"/>
    </xf>
    <xf numFmtId="0" fontId="1" fillId="0" borderId="31" xfId="0" applyFont="1" applyBorder="1" applyAlignment="1" applyProtection="1">
      <alignment horizontal="center" vertical="center"/>
    </xf>
    <xf numFmtId="166" fontId="1" fillId="0" borderId="5" xfId="0" applyNumberFormat="1" applyFont="1" applyBorder="1" applyAlignment="1" applyProtection="1">
      <alignment horizontal="center" vertical="center"/>
    </xf>
    <xf numFmtId="166" fontId="1" fillId="0" borderId="31" xfId="0" applyNumberFormat="1" applyFont="1" applyBorder="1" applyAlignment="1" applyProtection="1">
      <alignment horizontal="center" vertical="center"/>
    </xf>
    <xf numFmtId="166" fontId="1" fillId="0" borderId="10" xfId="0" applyNumberFormat="1" applyFont="1" applyBorder="1" applyAlignment="1" applyProtection="1">
      <alignment horizontal="center" vertical="center"/>
    </xf>
    <xf numFmtId="166" fontId="1" fillId="0" borderId="41" xfId="0" applyNumberFormat="1" applyFont="1" applyBorder="1" applyAlignment="1" applyProtection="1">
      <alignment horizontal="center" vertical="center"/>
    </xf>
    <xf numFmtId="0" fontId="8" fillId="0" borderId="5" xfId="0" quotePrefix="1" applyFont="1" applyBorder="1" applyAlignment="1" applyProtection="1">
      <alignment horizontal="center" vertical="center"/>
    </xf>
    <xf numFmtId="0" fontId="8" fillId="0" borderId="6" xfId="0" quotePrefix="1" applyFont="1" applyBorder="1" applyAlignment="1" applyProtection="1">
      <alignment horizontal="center" vertical="center"/>
    </xf>
    <xf numFmtId="0" fontId="8" fillId="0" borderId="29" xfId="0" quotePrefix="1" applyFont="1" applyBorder="1" applyAlignment="1" applyProtection="1">
      <alignment horizontal="center" vertical="center"/>
    </xf>
    <xf numFmtId="0" fontId="8" fillId="0" borderId="31" xfId="0" quotePrefix="1" applyFont="1" applyBorder="1" applyAlignment="1" applyProtection="1">
      <alignment horizontal="center" vertical="center"/>
    </xf>
    <xf numFmtId="0" fontId="8" fillId="0" borderId="10" xfId="0" quotePrefix="1" applyFont="1" applyBorder="1" applyAlignment="1" applyProtection="1">
      <alignment horizontal="center" vertical="center"/>
    </xf>
    <xf numFmtId="0" fontId="8" fillId="0" borderId="32" xfId="0" quotePrefix="1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left"/>
    </xf>
    <xf numFmtId="0" fontId="5" fillId="0" borderId="10" xfId="0" applyFont="1" applyBorder="1" applyAlignment="1" applyProtection="1">
      <alignment horizont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8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0" fontId="19" fillId="0" borderId="5" xfId="0" applyFont="1" applyBorder="1" applyAlignment="1" applyProtection="1">
      <alignment horizontal="center" vertical="center"/>
    </xf>
    <xf numFmtId="0" fontId="19" fillId="0" borderId="6" xfId="0" applyFont="1" applyBorder="1" applyAlignment="1" applyProtection="1">
      <alignment horizontal="center" vertical="center"/>
    </xf>
    <xf numFmtId="0" fontId="19" fillId="0" borderId="12" xfId="0" applyFont="1" applyBorder="1" applyAlignment="1" applyProtection="1">
      <alignment horizontal="center" vertical="center"/>
    </xf>
    <xf numFmtId="0" fontId="19" fillId="0" borderId="8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25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0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" fillId="0" borderId="11" xfId="0" applyFont="1" applyBorder="1" applyAlignment="1">
      <alignment horizontal="right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15"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  <border>
        <left/>
        <right/>
        <top/>
        <bottom/>
      </border>
    </dxf>
    <dxf>
      <fill>
        <gradientFill type="path" left="0.5" right="0.5" top="0.5" bottom="0.5">
          <stop position="0">
            <color theme="0"/>
          </stop>
          <stop position="1">
            <color rgb="FFFF7C8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  <border>
        <left/>
        <right/>
        <top/>
        <bottom/>
      </border>
    </dxf>
    <dxf>
      <fill>
        <gradientFill type="path" left="0.5" right="0.5" top="0.5" bottom="0.5">
          <stop position="0">
            <color theme="0"/>
          </stop>
          <stop position="1">
            <color rgb="FFFF7C8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7C80"/>
          </stop>
        </gradientFill>
      </fill>
    </dxf>
    <dxf>
      <font>
        <color rgb="FF9900CC"/>
      </font>
    </dxf>
    <dxf>
      <fill>
        <gradientFill type="path" left="0.5" right="0.5" top="0.5" bottom="0.5">
          <stop position="0">
            <color theme="0"/>
          </stop>
          <stop position="1">
            <color rgb="FFFF9999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9999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9999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9999"/>
          </stop>
        </gradientFill>
      </fill>
    </dxf>
    <dxf>
      <font>
        <color rgb="FFFF0000"/>
      </font>
    </dxf>
  </dxfs>
  <tableStyles count="0" defaultTableStyle="TableStyleMedium9" defaultPivotStyle="PivotStyleLight16"/>
  <colors>
    <mruColors>
      <color rgb="FFFF9999"/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UF121"/>
  <sheetViews>
    <sheetView showGridLines="0" tabSelected="1" showWhiteSpace="0" view="pageLayout" topLeftCell="A10" zoomScaleNormal="100" workbookViewId="0">
      <selection activeCell="AE11" sqref="AE11:AG11"/>
    </sheetView>
  </sheetViews>
  <sheetFormatPr defaultColWidth="2.42578125" defaultRowHeight="14.25" x14ac:dyDescent="0.2"/>
  <cols>
    <col min="1" max="19" width="2.42578125" style="1"/>
    <col min="20" max="20" width="2.7109375" style="1" bestFit="1" customWidth="1"/>
    <col min="21" max="46" width="2.42578125" style="1"/>
    <col min="47" max="47" width="1.85546875" style="1" customWidth="1"/>
    <col min="48" max="16384" width="2.42578125" style="1"/>
  </cols>
  <sheetData>
    <row r="1" spans="1:552" s="127" customFormat="1" ht="10.7" customHeight="1" x14ac:dyDescent="0.25">
      <c r="A1" s="150" t="s">
        <v>132</v>
      </c>
      <c r="B1" s="150"/>
      <c r="C1" s="150"/>
      <c r="E1" s="18"/>
      <c r="F1" s="18"/>
      <c r="G1" s="18"/>
      <c r="H1" s="142" t="s">
        <v>0</v>
      </c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9"/>
      <c r="AK1" s="143" t="s">
        <v>1</v>
      </c>
      <c r="AL1" s="144"/>
      <c r="AM1" s="144"/>
      <c r="AN1" s="144"/>
      <c r="AO1" s="144"/>
      <c r="AP1" s="145"/>
    </row>
    <row r="2" spans="1:552" s="127" customFormat="1" ht="10.7" customHeight="1" x14ac:dyDescent="0.25">
      <c r="A2" s="149">
        <v>41883</v>
      </c>
      <c r="B2" s="150"/>
      <c r="C2" s="150"/>
      <c r="E2" s="18"/>
      <c r="F2" s="18"/>
      <c r="G2" s="18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9"/>
      <c r="AK2" s="146"/>
      <c r="AL2" s="147"/>
      <c r="AM2" s="147"/>
      <c r="AN2" s="147"/>
      <c r="AO2" s="147"/>
      <c r="AP2" s="148"/>
    </row>
    <row r="3" spans="1:552" s="2" customFormat="1" ht="15.75" customHeight="1" x14ac:dyDescent="0.25">
      <c r="A3" s="292"/>
      <c r="B3" s="292"/>
      <c r="C3" s="292"/>
      <c r="D3" s="20"/>
      <c r="E3" s="18"/>
      <c r="F3" s="18"/>
      <c r="G3" s="18"/>
      <c r="H3" s="300" t="s">
        <v>111</v>
      </c>
      <c r="I3" s="300"/>
      <c r="J3" s="300"/>
      <c r="K3" s="300"/>
      <c r="L3" s="300"/>
      <c r="M3" s="300"/>
      <c r="N3" s="300"/>
      <c r="O3" s="300"/>
      <c r="P3" s="300"/>
      <c r="Q3" s="300"/>
      <c r="R3" s="300"/>
      <c r="S3" s="300"/>
      <c r="T3" s="300"/>
      <c r="U3" s="300"/>
      <c r="V3" s="300"/>
      <c r="W3" s="300"/>
      <c r="X3" s="300"/>
      <c r="Y3" s="300"/>
      <c r="Z3" s="300"/>
      <c r="AA3" s="300"/>
      <c r="AB3" s="300"/>
      <c r="AC3" s="300"/>
      <c r="AD3" s="300"/>
      <c r="AE3" s="300"/>
      <c r="AF3" s="300"/>
      <c r="AG3" s="300"/>
      <c r="AH3" s="300"/>
      <c r="AI3" s="300"/>
      <c r="AJ3" s="89"/>
      <c r="AK3" s="301"/>
      <c r="AL3" s="302"/>
      <c r="AM3" s="302"/>
      <c r="AN3" s="302"/>
      <c r="AO3" s="302"/>
      <c r="AP3" s="30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</row>
    <row r="4" spans="1:552" s="2" customFormat="1" ht="16.5" customHeight="1" thickBot="1" x14ac:dyDescent="0.3">
      <c r="A4" s="19"/>
      <c r="B4" s="19"/>
      <c r="C4" s="19"/>
      <c r="D4" s="19"/>
      <c r="E4" s="19"/>
      <c r="F4" s="19"/>
      <c r="G4" s="19"/>
      <c r="H4" s="142" t="s">
        <v>77</v>
      </c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88"/>
      <c r="AK4" s="304" t="s">
        <v>115</v>
      </c>
      <c r="AL4" s="305"/>
      <c r="AM4" s="306"/>
      <c r="AN4" s="306"/>
      <c r="AO4" s="306"/>
      <c r="AP4" s="307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</row>
    <row r="5" spans="1:552" s="13" customFormat="1" ht="9.9499999999999993" customHeight="1" thickTop="1" thickBot="1" x14ac:dyDescent="0.3">
      <c r="A5" s="22"/>
      <c r="B5" s="22"/>
      <c r="C5" s="22"/>
      <c r="D5" s="22"/>
      <c r="E5" s="22"/>
      <c r="F5" s="22"/>
      <c r="G5" s="22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4"/>
      <c r="AK5" s="24"/>
      <c r="AL5" s="24"/>
      <c r="AM5" s="24"/>
      <c r="AN5" s="24"/>
      <c r="AO5" s="24"/>
      <c r="AP5" s="24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  <c r="IW5" s="12"/>
      <c r="IX5" s="12"/>
      <c r="IY5" s="12"/>
      <c r="IZ5" s="12"/>
      <c r="JA5" s="12"/>
      <c r="JB5" s="12"/>
      <c r="JC5" s="12"/>
      <c r="JD5" s="12"/>
      <c r="JE5" s="12"/>
      <c r="JF5" s="12"/>
      <c r="JG5" s="12"/>
      <c r="JH5" s="12"/>
      <c r="JI5" s="12"/>
      <c r="JJ5" s="12"/>
      <c r="JK5" s="12"/>
      <c r="JL5" s="12"/>
      <c r="JM5" s="12"/>
      <c r="JN5" s="12"/>
      <c r="JO5" s="12"/>
      <c r="JP5" s="12"/>
      <c r="JQ5" s="12"/>
      <c r="JR5" s="12"/>
      <c r="JS5" s="12"/>
      <c r="JT5" s="12"/>
      <c r="JU5" s="12"/>
      <c r="JV5" s="12"/>
      <c r="JW5" s="12"/>
      <c r="JX5" s="12"/>
      <c r="JY5" s="12"/>
      <c r="JZ5" s="12"/>
      <c r="KA5" s="12"/>
      <c r="KB5" s="12"/>
      <c r="KC5" s="12"/>
      <c r="KD5" s="12"/>
      <c r="KE5" s="12"/>
      <c r="KF5" s="12"/>
      <c r="KG5" s="12"/>
      <c r="KH5" s="12"/>
      <c r="KI5" s="12"/>
      <c r="KJ5" s="12"/>
      <c r="KK5" s="12"/>
      <c r="KL5" s="12"/>
      <c r="KM5" s="12"/>
      <c r="KN5" s="12"/>
      <c r="KO5" s="12"/>
      <c r="KP5" s="12"/>
      <c r="KQ5" s="12"/>
      <c r="KR5" s="12"/>
      <c r="KS5" s="12"/>
      <c r="KT5" s="12"/>
      <c r="KU5" s="12"/>
      <c r="KV5" s="12"/>
      <c r="KW5" s="12"/>
      <c r="KX5" s="12"/>
      <c r="KY5" s="12"/>
      <c r="KZ5" s="12"/>
      <c r="LA5" s="12"/>
      <c r="LB5" s="12"/>
      <c r="LC5" s="12"/>
      <c r="LD5" s="12"/>
      <c r="LE5" s="12"/>
      <c r="LF5" s="12"/>
      <c r="LG5" s="12"/>
      <c r="LH5" s="12"/>
      <c r="LI5" s="12"/>
      <c r="LJ5" s="12"/>
      <c r="LK5" s="12"/>
      <c r="LL5" s="12"/>
      <c r="LM5" s="12"/>
      <c r="LN5" s="12"/>
      <c r="LO5" s="12"/>
      <c r="LP5" s="12"/>
      <c r="LQ5" s="12"/>
      <c r="LR5" s="12"/>
      <c r="LS5" s="12"/>
      <c r="LT5" s="12"/>
      <c r="LU5" s="12"/>
      <c r="LV5" s="12"/>
      <c r="LW5" s="12"/>
      <c r="LX5" s="12"/>
      <c r="LY5" s="12"/>
      <c r="LZ5" s="12"/>
      <c r="MA5" s="12"/>
      <c r="MB5" s="12"/>
      <c r="MC5" s="12"/>
      <c r="MD5" s="12"/>
      <c r="ME5" s="12"/>
      <c r="MF5" s="12"/>
      <c r="MG5" s="12"/>
      <c r="MH5" s="12"/>
      <c r="MI5" s="12"/>
      <c r="MJ5" s="12"/>
      <c r="MK5" s="12"/>
      <c r="ML5" s="12"/>
      <c r="MM5" s="12"/>
      <c r="MN5" s="12"/>
      <c r="MO5" s="12"/>
      <c r="MP5" s="12"/>
      <c r="MQ5" s="12"/>
      <c r="MR5" s="12"/>
      <c r="MS5" s="12"/>
      <c r="MT5" s="12"/>
      <c r="MU5" s="12"/>
      <c r="MV5" s="12"/>
      <c r="MW5" s="12"/>
      <c r="MX5" s="12"/>
      <c r="MY5" s="12"/>
      <c r="MZ5" s="12"/>
      <c r="NA5" s="12"/>
      <c r="NB5" s="12"/>
      <c r="NC5" s="12"/>
      <c r="ND5" s="12"/>
      <c r="NE5" s="12"/>
      <c r="NF5" s="12"/>
      <c r="NG5" s="12"/>
      <c r="NH5" s="12"/>
      <c r="NI5" s="12"/>
      <c r="NJ5" s="12"/>
      <c r="NK5" s="12"/>
      <c r="NL5" s="12"/>
      <c r="NM5" s="12"/>
      <c r="NN5" s="12"/>
      <c r="NO5" s="12"/>
      <c r="NP5" s="12"/>
      <c r="NQ5" s="12"/>
      <c r="NR5" s="12"/>
      <c r="NS5" s="12"/>
      <c r="NT5" s="12"/>
      <c r="NU5" s="12"/>
      <c r="NV5" s="12"/>
      <c r="NW5" s="12"/>
      <c r="NX5" s="12"/>
      <c r="NY5" s="12"/>
      <c r="NZ5" s="12"/>
      <c r="OA5" s="12"/>
      <c r="OB5" s="12"/>
      <c r="OC5" s="12"/>
      <c r="OD5" s="12"/>
      <c r="OE5" s="12"/>
      <c r="OF5" s="12"/>
      <c r="OG5" s="12"/>
      <c r="OH5" s="12"/>
      <c r="OI5" s="12"/>
      <c r="OJ5" s="12"/>
      <c r="OK5" s="12"/>
      <c r="OL5" s="12"/>
      <c r="OM5" s="12"/>
      <c r="ON5" s="12"/>
      <c r="OO5" s="12"/>
      <c r="OP5" s="12"/>
      <c r="OQ5" s="12"/>
      <c r="OR5" s="12"/>
      <c r="OS5" s="12"/>
      <c r="OT5" s="12"/>
      <c r="OU5" s="12"/>
      <c r="OV5" s="12"/>
      <c r="OW5" s="12"/>
      <c r="OX5" s="12"/>
      <c r="OY5" s="12"/>
      <c r="OZ5" s="12"/>
      <c r="PA5" s="12"/>
      <c r="PB5" s="12"/>
      <c r="PC5" s="12"/>
      <c r="PD5" s="12"/>
      <c r="PE5" s="12"/>
      <c r="PF5" s="12"/>
      <c r="PG5" s="12"/>
      <c r="PH5" s="12"/>
      <c r="PI5" s="12"/>
      <c r="PJ5" s="12"/>
      <c r="PK5" s="12"/>
      <c r="PL5" s="12"/>
      <c r="PM5" s="12"/>
      <c r="PN5" s="12"/>
      <c r="PO5" s="12"/>
      <c r="PP5" s="12"/>
      <c r="PQ5" s="12"/>
      <c r="PR5" s="12"/>
      <c r="PS5" s="12"/>
      <c r="PT5" s="12"/>
      <c r="PU5" s="12"/>
      <c r="PV5" s="12"/>
      <c r="PW5" s="12"/>
      <c r="PX5" s="12"/>
      <c r="PY5" s="12"/>
      <c r="PZ5" s="12"/>
      <c r="QA5" s="12"/>
      <c r="QB5" s="12"/>
      <c r="QC5" s="12"/>
      <c r="QD5" s="12"/>
      <c r="QE5" s="12"/>
      <c r="QF5" s="12"/>
      <c r="QG5" s="12"/>
      <c r="QH5" s="12"/>
      <c r="QI5" s="12"/>
      <c r="QJ5" s="12"/>
      <c r="QK5" s="12"/>
      <c r="QL5" s="12"/>
      <c r="QM5" s="12"/>
      <c r="QN5" s="12"/>
      <c r="QO5" s="12"/>
      <c r="QP5" s="12"/>
      <c r="QQ5" s="12"/>
      <c r="QR5" s="12"/>
      <c r="QS5" s="12"/>
      <c r="QT5" s="12"/>
      <c r="QU5" s="12"/>
      <c r="QV5" s="12"/>
      <c r="QW5" s="12"/>
      <c r="QX5" s="12"/>
      <c r="QY5" s="12"/>
      <c r="QZ5" s="12"/>
      <c r="RA5" s="12"/>
      <c r="RB5" s="12"/>
      <c r="RC5" s="12"/>
      <c r="RD5" s="12"/>
      <c r="RE5" s="12"/>
      <c r="RF5" s="12"/>
      <c r="RG5" s="12"/>
      <c r="RH5" s="12"/>
      <c r="RI5" s="12"/>
      <c r="RJ5" s="12"/>
      <c r="RK5" s="12"/>
      <c r="RL5" s="12"/>
      <c r="RM5" s="12"/>
      <c r="RN5" s="12"/>
      <c r="RO5" s="12"/>
      <c r="RP5" s="12"/>
      <c r="RQ5" s="12"/>
      <c r="RR5" s="12"/>
      <c r="RS5" s="12"/>
      <c r="RT5" s="12"/>
      <c r="RU5" s="12"/>
      <c r="RV5" s="12"/>
      <c r="RW5" s="12"/>
      <c r="RX5" s="12"/>
      <c r="RY5" s="12"/>
      <c r="RZ5" s="12"/>
      <c r="SA5" s="12"/>
      <c r="SB5" s="12"/>
      <c r="SC5" s="12"/>
      <c r="SD5" s="12"/>
      <c r="SE5" s="12"/>
      <c r="SF5" s="12"/>
      <c r="SG5" s="12"/>
      <c r="SH5" s="12"/>
      <c r="SI5" s="12"/>
      <c r="SJ5" s="12"/>
      <c r="SK5" s="12"/>
      <c r="SL5" s="12"/>
      <c r="SM5" s="12"/>
      <c r="SN5" s="12"/>
      <c r="SO5" s="12"/>
      <c r="SP5" s="12"/>
      <c r="SQ5" s="12"/>
      <c r="SR5" s="12"/>
      <c r="SS5" s="12"/>
      <c r="ST5" s="12"/>
      <c r="SU5" s="12"/>
      <c r="SV5" s="12"/>
      <c r="SW5" s="12"/>
      <c r="SX5" s="12"/>
      <c r="SY5" s="12"/>
      <c r="SZ5" s="12"/>
      <c r="TA5" s="12"/>
      <c r="TB5" s="12"/>
      <c r="TC5" s="12"/>
      <c r="TD5" s="12"/>
      <c r="TE5" s="12"/>
      <c r="TF5" s="12"/>
      <c r="TG5" s="12"/>
      <c r="TH5" s="12"/>
      <c r="TI5" s="12"/>
      <c r="TJ5" s="12"/>
      <c r="TK5" s="12"/>
      <c r="TL5" s="12"/>
      <c r="TM5" s="12"/>
      <c r="TN5" s="12"/>
      <c r="TO5" s="12"/>
      <c r="TP5" s="12"/>
      <c r="TQ5" s="12"/>
      <c r="TR5" s="12"/>
      <c r="TS5" s="12"/>
      <c r="TT5" s="12"/>
      <c r="TU5" s="12"/>
      <c r="TV5" s="12"/>
      <c r="TW5" s="12"/>
      <c r="TX5" s="12"/>
      <c r="TY5" s="12"/>
      <c r="TZ5" s="12"/>
      <c r="UA5" s="12"/>
      <c r="UB5" s="12"/>
      <c r="UC5" s="12"/>
      <c r="UD5" s="12"/>
      <c r="UE5" s="12"/>
      <c r="UF5" s="12"/>
    </row>
    <row r="6" spans="1:552" s="4" customFormat="1" ht="7.35" customHeight="1" x14ac:dyDescent="0.25">
      <c r="A6" s="19"/>
      <c r="B6" s="19"/>
      <c r="C6" s="19"/>
      <c r="D6" s="19"/>
      <c r="E6" s="19"/>
      <c r="F6" s="19"/>
      <c r="G6" s="19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1"/>
      <c r="AK6" s="21"/>
      <c r="AL6" s="21"/>
      <c r="AM6" s="21"/>
      <c r="AN6" s="21"/>
      <c r="AO6" s="21"/>
      <c r="AP6" s="21"/>
    </row>
    <row r="7" spans="1:552" s="3" customFormat="1" ht="20.85" customHeight="1" x14ac:dyDescent="0.2">
      <c r="A7" s="293" t="s">
        <v>2</v>
      </c>
      <c r="B7" s="293"/>
      <c r="C7" s="293"/>
      <c r="D7" s="293"/>
      <c r="E7" s="294" t="s">
        <v>133</v>
      </c>
      <c r="F7" s="294"/>
      <c r="G7" s="294"/>
      <c r="H7" s="294"/>
      <c r="I7" s="294"/>
      <c r="J7" s="294"/>
      <c r="K7" s="294"/>
      <c r="L7" s="294"/>
      <c r="M7" s="294"/>
      <c r="N7" s="294"/>
      <c r="O7" s="26"/>
      <c r="P7" s="26"/>
      <c r="Q7" s="21"/>
      <c r="R7" s="295" t="s">
        <v>3</v>
      </c>
      <c r="S7" s="295"/>
      <c r="T7" s="295"/>
      <c r="U7" s="295"/>
      <c r="V7" s="27"/>
      <c r="W7" s="294" t="s">
        <v>134</v>
      </c>
      <c r="X7" s="294"/>
      <c r="Y7" s="294"/>
      <c r="Z7" s="294"/>
      <c r="AA7" s="294"/>
      <c r="AB7" s="21"/>
      <c r="AC7" s="21"/>
      <c r="AD7" s="19"/>
      <c r="AE7" s="19"/>
      <c r="AF7" s="296" t="s">
        <v>4</v>
      </c>
      <c r="AG7" s="296"/>
      <c r="AH7" s="296"/>
      <c r="AI7" s="296"/>
      <c r="AJ7" s="296"/>
      <c r="AK7" s="299">
        <f>IF(WEEKDAY(L11)=1,L11,IF(WEEKDAY(L11)=2,L11-1,IF(WEEKDAY(L11)=3,L11-2,IF(WEEKDAY(L11)=4,L11-3,IF(WEEKDAY(L11)=5,L11-4,IF(WEEKDAY(L11)=6,L11-5,IF(ISBLANK(L11)," ",L11-6)))))))</f>
        <v>43835</v>
      </c>
      <c r="AL7" s="299"/>
      <c r="AM7" s="299"/>
      <c r="AN7" s="299"/>
      <c r="AO7" s="299"/>
      <c r="AP7" s="299"/>
    </row>
    <row r="8" spans="1:552" s="3" customFormat="1" ht="8.85" customHeight="1" x14ac:dyDescent="0.25">
      <c r="A8" s="28"/>
      <c r="B8" s="28"/>
      <c r="C8" s="28"/>
      <c r="D8" s="28"/>
      <c r="E8" s="28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30"/>
      <c r="R8" s="30"/>
      <c r="S8" s="30"/>
      <c r="T8" s="30"/>
      <c r="U8" s="30"/>
      <c r="V8" s="31"/>
      <c r="W8" s="31"/>
      <c r="X8" s="31"/>
      <c r="Y8" s="31"/>
      <c r="Z8" s="31"/>
      <c r="AA8" s="31"/>
      <c r="AB8" s="32"/>
      <c r="AC8" s="33"/>
      <c r="AD8" s="33"/>
      <c r="AE8" s="33"/>
      <c r="AF8" s="33"/>
      <c r="AG8" s="33"/>
      <c r="AH8" s="33"/>
      <c r="AI8" s="34"/>
      <c r="AJ8" s="35"/>
      <c r="AK8" s="35"/>
      <c r="AL8" s="35"/>
      <c r="AM8" s="35"/>
      <c r="AN8" s="35"/>
      <c r="AO8" s="35"/>
      <c r="AP8" s="36"/>
      <c r="AU8" s="14"/>
    </row>
    <row r="9" spans="1:552" s="3" customFormat="1" ht="20.100000000000001" customHeight="1" x14ac:dyDescent="0.2">
      <c r="A9" s="295" t="s">
        <v>5</v>
      </c>
      <c r="B9" s="295"/>
      <c r="C9" s="295"/>
      <c r="D9" s="295"/>
      <c r="E9" s="294" t="s">
        <v>135</v>
      </c>
      <c r="F9" s="294"/>
      <c r="G9" s="294"/>
      <c r="H9" s="294"/>
      <c r="I9" s="294"/>
      <c r="J9" s="294"/>
      <c r="K9" s="294"/>
      <c r="L9" s="294"/>
      <c r="M9" s="294"/>
      <c r="N9" s="294"/>
      <c r="O9" s="37"/>
      <c r="P9" s="26"/>
      <c r="Q9" s="308" t="s">
        <v>6</v>
      </c>
      <c r="R9" s="308"/>
      <c r="S9" s="308"/>
      <c r="T9" s="308"/>
      <c r="U9" s="308"/>
      <c r="V9" s="308"/>
      <c r="W9" s="294" t="s">
        <v>135</v>
      </c>
      <c r="X9" s="294"/>
      <c r="Y9" s="294"/>
      <c r="Z9" s="294"/>
      <c r="AA9" s="294"/>
      <c r="AB9" s="294"/>
      <c r="AC9" s="294"/>
      <c r="AD9" s="309" t="s">
        <v>78</v>
      </c>
      <c r="AE9" s="309"/>
      <c r="AF9" s="309"/>
      <c r="AG9" s="309"/>
      <c r="AH9" s="309"/>
      <c r="AI9" s="309"/>
      <c r="AJ9" s="309"/>
      <c r="AK9" s="310" t="str">
        <f>IF(WEEKDAY(L11)=1,"Sunday",IF(WEEKDAY(L11)=2,"Monday",IF(WEEKDAY(L11)=3,"Tuesday",IF(WEEKDAY(L11)=4,"Wednesday",IF(WEEKDAY(L11)=5,"Thursday",IF(WEEKDAY(L11)=6,"Friday",IF(ISBLANK(L11)," ","Saturday")))))))</f>
        <v>Tuesday</v>
      </c>
      <c r="AL9" s="310"/>
      <c r="AM9" s="310"/>
      <c r="AN9" s="310"/>
      <c r="AO9" s="310"/>
      <c r="AP9" s="310"/>
    </row>
    <row r="10" spans="1:552" s="3" customFormat="1" ht="10.7" customHeight="1" x14ac:dyDescent="0.2">
      <c r="A10" s="38"/>
      <c r="B10" s="38"/>
      <c r="C10" s="38"/>
      <c r="D10" s="38"/>
      <c r="E10" s="38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0"/>
      <c r="R10" s="30"/>
      <c r="S10" s="30"/>
      <c r="T10" s="30"/>
      <c r="U10" s="30"/>
      <c r="V10" s="30"/>
      <c r="W10" s="40"/>
      <c r="X10" s="40"/>
      <c r="Y10" s="40"/>
      <c r="Z10" s="40"/>
      <c r="AA10" s="40"/>
      <c r="AB10" s="40"/>
      <c r="AC10" s="41"/>
      <c r="AD10" s="41"/>
      <c r="AE10" s="41"/>
      <c r="AF10" s="41"/>
      <c r="AG10" s="41"/>
      <c r="AH10" s="41"/>
      <c r="AI10" s="41"/>
      <c r="AJ10" s="42"/>
      <c r="AK10" s="42"/>
      <c r="AL10" s="42"/>
      <c r="AM10" s="42"/>
      <c r="AN10" s="42"/>
      <c r="AO10" s="42"/>
      <c r="AP10" s="43"/>
      <c r="AU10" s="15"/>
      <c r="AV10" s="15"/>
      <c r="AW10" s="15"/>
      <c r="AX10" s="15"/>
      <c r="AY10" s="15"/>
    </row>
    <row r="11" spans="1:552" s="3" customFormat="1" ht="18.600000000000001" customHeight="1" x14ac:dyDescent="0.2">
      <c r="A11" s="19"/>
      <c r="B11" s="19"/>
      <c r="C11" s="19"/>
      <c r="D11" s="19"/>
      <c r="E11" s="297" t="s">
        <v>7</v>
      </c>
      <c r="F11" s="297"/>
      <c r="G11" s="297"/>
      <c r="H11" s="297"/>
      <c r="I11" s="297"/>
      <c r="J11" s="297"/>
      <c r="K11" s="297"/>
      <c r="L11" s="298">
        <v>43837</v>
      </c>
      <c r="M11" s="298"/>
      <c r="N11" s="298"/>
      <c r="O11" s="298"/>
      <c r="P11" s="298"/>
      <c r="Q11" s="298"/>
      <c r="R11" s="19"/>
      <c r="S11" s="44"/>
      <c r="T11" s="290" t="s">
        <v>79</v>
      </c>
      <c r="U11" s="290"/>
      <c r="V11" s="290"/>
      <c r="W11" s="45"/>
      <c r="X11" s="46" t="s">
        <v>67</v>
      </c>
      <c r="Y11" s="46"/>
      <c r="Z11" s="291">
        <v>0.41944444444444445</v>
      </c>
      <c r="AA11" s="291"/>
      <c r="AB11" s="291"/>
      <c r="AC11" s="47"/>
      <c r="AD11" s="48" t="s">
        <v>68</v>
      </c>
      <c r="AE11" s="291">
        <v>0.49444444444444446</v>
      </c>
      <c r="AF11" s="291"/>
      <c r="AG11" s="291"/>
      <c r="AH11" s="37" t="s">
        <v>69</v>
      </c>
      <c r="AI11" s="37"/>
      <c r="AJ11" s="37"/>
      <c r="AK11" s="37"/>
      <c r="AL11" s="37"/>
      <c r="AM11" s="37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</row>
    <row r="12" spans="1:552" s="8" customFormat="1" ht="2.1" customHeight="1" thickBot="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50"/>
      <c r="AD12" s="50"/>
      <c r="AE12" s="50"/>
      <c r="AF12" s="50"/>
      <c r="AG12" s="50"/>
      <c r="AH12" s="50"/>
      <c r="AI12" s="50"/>
      <c r="AJ12" s="24"/>
      <c r="AK12" s="24"/>
      <c r="AL12" s="24"/>
      <c r="AM12" s="24"/>
      <c r="AN12" s="24"/>
      <c r="AO12" s="24"/>
      <c r="AP12" s="24"/>
    </row>
    <row r="13" spans="1:552" s="2" customFormat="1" ht="7.35" customHeight="1" x14ac:dyDescent="0.25">
      <c r="A13" s="18"/>
      <c r="B13" s="18"/>
      <c r="C13" s="18"/>
      <c r="D13" s="18"/>
      <c r="E13" s="18"/>
      <c r="F13" s="18"/>
      <c r="G13" s="18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</row>
    <row r="14" spans="1:552" s="2" customFormat="1" ht="7.35" customHeight="1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</row>
    <row r="15" spans="1:552" s="3" customFormat="1" ht="18" customHeight="1" thickBot="1" x14ac:dyDescent="0.3">
      <c r="A15" s="18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321" t="s">
        <v>99</v>
      </c>
      <c r="P15" s="321"/>
      <c r="Q15" s="321"/>
      <c r="R15" s="321"/>
      <c r="S15" s="321"/>
      <c r="T15" s="321"/>
      <c r="U15" s="321"/>
      <c r="V15" s="321"/>
      <c r="W15" s="321"/>
      <c r="X15" s="321"/>
      <c r="Y15" s="321"/>
      <c r="Z15" s="321"/>
      <c r="AA15" s="321"/>
      <c r="AB15" s="322" t="s">
        <v>100</v>
      </c>
      <c r="AC15" s="322"/>
      <c r="AD15" s="322"/>
      <c r="AE15" s="322"/>
      <c r="AF15" s="322"/>
      <c r="AG15" s="322"/>
      <c r="AH15" s="322"/>
      <c r="AI15" s="322"/>
      <c r="AJ15" s="322"/>
      <c r="AK15" s="322"/>
      <c r="AL15" s="322"/>
      <c r="AM15" s="322"/>
      <c r="AN15" s="322"/>
      <c r="AO15" s="322"/>
      <c r="AP15" s="322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8"/>
    </row>
    <row r="16" spans="1:552" s="3" customFormat="1" ht="12.2" customHeight="1" thickTop="1" x14ac:dyDescent="0.25">
      <c r="A16" s="311" t="s">
        <v>80</v>
      </c>
      <c r="B16" s="312"/>
      <c r="C16" s="312"/>
      <c r="D16" s="312"/>
      <c r="E16" s="312"/>
      <c r="F16" s="312" t="s">
        <v>112</v>
      </c>
      <c r="G16" s="312"/>
      <c r="H16" s="312"/>
      <c r="I16" s="312"/>
      <c r="J16" s="312"/>
      <c r="K16" s="312"/>
      <c r="L16" s="312"/>
      <c r="M16" s="312"/>
      <c r="N16" s="312"/>
      <c r="O16" s="313" t="s">
        <v>81</v>
      </c>
      <c r="P16" s="314"/>
      <c r="Q16" s="314"/>
      <c r="R16" s="314"/>
      <c r="S16" s="314"/>
      <c r="T16" s="314"/>
      <c r="U16" s="317">
        <v>159662</v>
      </c>
      <c r="V16" s="317"/>
      <c r="W16" s="317"/>
      <c r="X16" s="317"/>
      <c r="Y16" s="317"/>
      <c r="Z16" s="317"/>
      <c r="AA16" s="317"/>
      <c r="AB16" s="317"/>
      <c r="AC16" s="313" t="s">
        <v>8</v>
      </c>
      <c r="AD16" s="314"/>
      <c r="AE16" s="314"/>
      <c r="AF16" s="314"/>
      <c r="AG16" s="314"/>
      <c r="AH16" s="314"/>
      <c r="AI16" s="314"/>
      <c r="AJ16" s="53"/>
      <c r="AK16" s="317">
        <v>132</v>
      </c>
      <c r="AL16" s="317"/>
      <c r="AM16" s="317"/>
      <c r="AN16" s="317"/>
      <c r="AO16" s="317"/>
      <c r="AP16" s="319"/>
      <c r="AQ16" s="7"/>
      <c r="AR16" s="54"/>
      <c r="AS16" s="54"/>
      <c r="AT16" s="54"/>
      <c r="AU16" s="54"/>
      <c r="AV16" s="54"/>
      <c r="AW16" s="54"/>
      <c r="AX16" s="54"/>
      <c r="AY16" s="54"/>
      <c r="AZ16" s="17"/>
      <c r="BA16" s="8"/>
      <c r="BB16" s="8"/>
      <c r="BC16" s="8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8"/>
    </row>
    <row r="17" spans="1:86" s="3" customFormat="1" ht="12.2" customHeight="1" x14ac:dyDescent="0.2">
      <c r="A17" s="217"/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315"/>
      <c r="P17" s="316"/>
      <c r="Q17" s="316"/>
      <c r="R17" s="316"/>
      <c r="S17" s="316"/>
      <c r="T17" s="316"/>
      <c r="U17" s="318"/>
      <c r="V17" s="318"/>
      <c r="W17" s="318"/>
      <c r="X17" s="318"/>
      <c r="Y17" s="318"/>
      <c r="Z17" s="318"/>
      <c r="AA17" s="318"/>
      <c r="AB17" s="318"/>
      <c r="AC17" s="315"/>
      <c r="AD17" s="316"/>
      <c r="AE17" s="316"/>
      <c r="AF17" s="316"/>
      <c r="AG17" s="316"/>
      <c r="AH17" s="316"/>
      <c r="AI17" s="316"/>
      <c r="AJ17" s="55"/>
      <c r="AK17" s="318"/>
      <c r="AL17" s="318"/>
      <c r="AM17" s="318"/>
      <c r="AN17" s="318"/>
      <c r="AO17" s="318"/>
      <c r="AP17" s="320"/>
      <c r="AY17" s="8"/>
      <c r="AZ17" s="16"/>
      <c r="BA17" s="16"/>
      <c r="BB17" s="16"/>
      <c r="BC17" s="16"/>
      <c r="CA17" s="5"/>
      <c r="CB17" s="9"/>
      <c r="CC17" s="9"/>
      <c r="CD17" s="9"/>
      <c r="CE17" s="9"/>
      <c r="CF17" s="9"/>
      <c r="CG17" s="9"/>
      <c r="CH17" s="8"/>
    </row>
    <row r="18" spans="1:86" s="3" customFormat="1" ht="12.2" customHeight="1" x14ac:dyDescent="0.2">
      <c r="A18" s="323"/>
      <c r="B18" s="325" t="s">
        <v>75</v>
      </c>
      <c r="C18" s="325"/>
      <c r="D18" s="325"/>
      <c r="E18" s="325"/>
      <c r="F18" s="325"/>
      <c r="G18" s="325"/>
      <c r="H18" s="325"/>
      <c r="I18" s="325"/>
      <c r="J18" s="325"/>
      <c r="K18" s="325"/>
      <c r="L18" s="257">
        <v>43417</v>
      </c>
      <c r="M18" s="257"/>
      <c r="N18" s="257"/>
      <c r="O18" s="257"/>
      <c r="P18" s="257"/>
      <c r="Q18" s="330"/>
      <c r="R18" s="257">
        <v>43553</v>
      </c>
      <c r="S18" s="257"/>
      <c r="T18" s="257"/>
      <c r="U18" s="257"/>
      <c r="V18" s="257"/>
      <c r="W18" s="328"/>
      <c r="X18" s="325" t="s">
        <v>130</v>
      </c>
      <c r="Y18" s="325"/>
      <c r="Z18" s="325"/>
      <c r="AA18" s="325"/>
      <c r="AB18" s="325"/>
      <c r="AC18" s="325"/>
      <c r="AD18" s="325"/>
      <c r="AE18" s="325"/>
      <c r="AF18" s="257">
        <v>43718</v>
      </c>
      <c r="AG18" s="257"/>
      <c r="AH18" s="257"/>
      <c r="AI18" s="257"/>
      <c r="AJ18" s="257"/>
      <c r="AK18" s="330"/>
      <c r="AL18" s="257">
        <v>43775</v>
      </c>
      <c r="AM18" s="257"/>
      <c r="AN18" s="257"/>
      <c r="AO18" s="257"/>
      <c r="AP18" s="258"/>
      <c r="AY18" s="8"/>
      <c r="AZ18" s="8"/>
      <c r="BA18" s="8"/>
      <c r="BB18" s="8"/>
      <c r="BC18" s="8"/>
      <c r="CD18" s="56"/>
      <c r="CE18" s="9"/>
      <c r="CF18" s="9"/>
      <c r="CG18" s="9"/>
      <c r="CH18" s="8"/>
    </row>
    <row r="19" spans="1:86" s="3" customFormat="1" ht="12.2" customHeight="1" thickBot="1" x14ac:dyDescent="0.25">
      <c r="A19" s="324"/>
      <c r="B19" s="326"/>
      <c r="C19" s="326"/>
      <c r="D19" s="326"/>
      <c r="E19" s="326"/>
      <c r="F19" s="326"/>
      <c r="G19" s="326"/>
      <c r="H19" s="326"/>
      <c r="I19" s="326"/>
      <c r="J19" s="326"/>
      <c r="K19" s="326"/>
      <c r="L19" s="327"/>
      <c r="M19" s="327"/>
      <c r="N19" s="327"/>
      <c r="O19" s="327"/>
      <c r="P19" s="327"/>
      <c r="Q19" s="331"/>
      <c r="R19" s="327"/>
      <c r="S19" s="327"/>
      <c r="T19" s="327"/>
      <c r="U19" s="327"/>
      <c r="V19" s="327"/>
      <c r="W19" s="329"/>
      <c r="X19" s="326"/>
      <c r="Y19" s="326"/>
      <c r="Z19" s="326"/>
      <c r="AA19" s="326"/>
      <c r="AB19" s="326"/>
      <c r="AC19" s="326"/>
      <c r="AD19" s="326"/>
      <c r="AE19" s="326"/>
      <c r="AF19" s="327"/>
      <c r="AG19" s="327"/>
      <c r="AH19" s="327"/>
      <c r="AI19" s="327"/>
      <c r="AJ19" s="327"/>
      <c r="AK19" s="331"/>
      <c r="AL19" s="327"/>
      <c r="AM19" s="327"/>
      <c r="AN19" s="327"/>
      <c r="AO19" s="327"/>
      <c r="AP19" s="332"/>
      <c r="AY19" s="8"/>
      <c r="AZ19" s="8"/>
      <c r="BA19" s="8"/>
      <c r="BB19" s="8"/>
      <c r="BC19" s="8"/>
      <c r="CD19" s="56"/>
      <c r="CE19" s="9"/>
      <c r="CF19" s="9"/>
      <c r="CG19" s="9"/>
      <c r="CH19" s="8"/>
    </row>
    <row r="20" spans="1:86" s="2" customFormat="1" ht="7.35" customHeight="1" thickTop="1" x14ac:dyDescent="0.25">
      <c r="A20" s="7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86" s="57" customFormat="1" ht="7.35" customHeight="1" x14ac:dyDescent="0.25">
      <c r="A21" s="79"/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</row>
    <row r="22" spans="1:86" s="2" customFormat="1" ht="15.75" customHeight="1" thickBot="1" x14ac:dyDescent="0.3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241" t="s">
        <v>97</v>
      </c>
      <c r="P22" s="241"/>
      <c r="Q22" s="241"/>
      <c r="R22" s="241"/>
      <c r="S22" s="241"/>
      <c r="T22" s="241"/>
      <c r="U22" s="241"/>
      <c r="V22" s="241"/>
      <c r="W22" s="241"/>
      <c r="X22" s="241"/>
      <c r="Y22" s="241"/>
      <c r="Z22" s="241"/>
      <c r="AA22" s="241"/>
      <c r="AB22" s="418" t="s">
        <v>98</v>
      </c>
      <c r="AC22" s="418"/>
      <c r="AD22" s="418"/>
      <c r="AE22" s="418"/>
      <c r="AF22" s="418"/>
      <c r="AG22" s="418"/>
      <c r="AH22" s="418"/>
      <c r="AI22" s="418"/>
      <c r="AJ22" s="418"/>
      <c r="AK22" s="418"/>
      <c r="AL22" s="418"/>
      <c r="AM22" s="418"/>
      <c r="AN22" s="418"/>
      <c r="AO22" s="418"/>
      <c r="AP22" s="18"/>
    </row>
    <row r="23" spans="1:86" s="2" customFormat="1" ht="12.2" customHeight="1" thickTop="1" x14ac:dyDescent="0.25">
      <c r="A23" s="333" t="s">
        <v>30</v>
      </c>
      <c r="B23" s="334"/>
      <c r="C23" s="334"/>
      <c r="D23" s="334"/>
      <c r="E23" s="334"/>
      <c r="F23" s="334"/>
      <c r="G23" s="334"/>
      <c r="H23" s="334"/>
      <c r="I23" s="337" t="s">
        <v>136</v>
      </c>
      <c r="J23" s="337"/>
      <c r="K23" s="337"/>
      <c r="L23" s="337"/>
      <c r="M23" s="337"/>
      <c r="N23" s="338"/>
      <c r="O23" s="341" t="s">
        <v>82</v>
      </c>
      <c r="P23" s="334"/>
      <c r="Q23" s="334"/>
      <c r="R23" s="334"/>
      <c r="S23" s="334"/>
      <c r="T23" s="343">
        <v>43698</v>
      </c>
      <c r="U23" s="343"/>
      <c r="V23" s="343"/>
      <c r="W23" s="343"/>
      <c r="X23" s="343"/>
      <c r="Y23" s="344" t="s">
        <v>83</v>
      </c>
      <c r="Z23" s="346">
        <v>43889</v>
      </c>
      <c r="AA23" s="346"/>
      <c r="AB23" s="346"/>
      <c r="AC23" s="346"/>
      <c r="AD23" s="347"/>
      <c r="AE23" s="341" t="s">
        <v>84</v>
      </c>
      <c r="AF23" s="334"/>
      <c r="AG23" s="334"/>
      <c r="AH23" s="334"/>
      <c r="AI23" s="334"/>
      <c r="AJ23" s="334"/>
      <c r="AK23" s="334"/>
      <c r="AL23" s="334"/>
      <c r="AM23" s="334"/>
      <c r="AN23" s="350">
        <v>300</v>
      </c>
      <c r="AO23" s="350"/>
      <c r="AP23" s="351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</row>
    <row r="24" spans="1:86" s="2" customFormat="1" ht="12.2" customHeight="1" x14ac:dyDescent="0.25">
      <c r="A24" s="335"/>
      <c r="B24" s="336"/>
      <c r="C24" s="336"/>
      <c r="D24" s="336"/>
      <c r="E24" s="336"/>
      <c r="F24" s="336"/>
      <c r="G24" s="336"/>
      <c r="H24" s="336"/>
      <c r="I24" s="339"/>
      <c r="J24" s="339"/>
      <c r="K24" s="339"/>
      <c r="L24" s="339"/>
      <c r="M24" s="339"/>
      <c r="N24" s="340"/>
      <c r="O24" s="342"/>
      <c r="P24" s="336"/>
      <c r="Q24" s="336"/>
      <c r="R24" s="336"/>
      <c r="S24" s="336"/>
      <c r="T24" s="259"/>
      <c r="U24" s="259"/>
      <c r="V24" s="259"/>
      <c r="W24" s="259"/>
      <c r="X24" s="259"/>
      <c r="Y24" s="345"/>
      <c r="Z24" s="348"/>
      <c r="AA24" s="348"/>
      <c r="AB24" s="348"/>
      <c r="AC24" s="348"/>
      <c r="AD24" s="349"/>
      <c r="AE24" s="342"/>
      <c r="AF24" s="336"/>
      <c r="AG24" s="336"/>
      <c r="AH24" s="336"/>
      <c r="AI24" s="336"/>
      <c r="AJ24" s="336"/>
      <c r="AK24" s="336"/>
      <c r="AL24" s="336"/>
      <c r="AM24" s="336"/>
      <c r="AN24" s="352"/>
      <c r="AO24" s="352"/>
      <c r="AP24" s="353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  <c r="CD24" s="59"/>
      <c r="CE24" s="59"/>
      <c r="CF24" s="59"/>
    </row>
    <row r="25" spans="1:86" s="2" customFormat="1" ht="12.2" customHeight="1" x14ac:dyDescent="0.25">
      <c r="A25" s="354" t="s">
        <v>85</v>
      </c>
      <c r="B25" s="355"/>
      <c r="C25" s="355"/>
      <c r="D25" s="355"/>
      <c r="E25" s="355"/>
      <c r="F25" s="355"/>
      <c r="G25" s="355"/>
      <c r="H25" s="355"/>
      <c r="I25" s="358" t="s">
        <v>139</v>
      </c>
      <c r="J25" s="358"/>
      <c r="K25" s="358"/>
      <c r="L25" s="358"/>
      <c r="M25" s="358"/>
      <c r="N25" s="358"/>
      <c r="O25" s="143" t="s">
        <v>31</v>
      </c>
      <c r="P25" s="144"/>
      <c r="Q25" s="144"/>
      <c r="R25" s="144"/>
      <c r="S25" s="144"/>
      <c r="T25" s="144"/>
      <c r="U25" s="144"/>
      <c r="V25" s="144"/>
      <c r="W25" s="191"/>
      <c r="X25" s="361">
        <v>43889</v>
      </c>
      <c r="Y25" s="362"/>
      <c r="Z25" s="362"/>
      <c r="AA25" s="362"/>
      <c r="AB25" s="362"/>
      <c r="AC25" s="362"/>
      <c r="AD25" s="363"/>
      <c r="AE25" s="366" t="s">
        <v>86</v>
      </c>
      <c r="AF25" s="355"/>
      <c r="AG25" s="355"/>
      <c r="AH25" s="355"/>
      <c r="AI25" s="355"/>
      <c r="AJ25" s="355"/>
      <c r="AK25" s="355"/>
      <c r="AL25" s="355"/>
      <c r="AM25" s="355"/>
      <c r="AN25" s="358">
        <v>900</v>
      </c>
      <c r="AO25" s="358"/>
      <c r="AP25" s="368"/>
      <c r="AQ25" s="17"/>
      <c r="AR25" s="17"/>
      <c r="AS25" s="17"/>
      <c r="AT25" s="17"/>
      <c r="AU25" s="17"/>
      <c r="AV25" s="9"/>
      <c r="AW25" s="9"/>
      <c r="AX25" s="9"/>
      <c r="AY25" s="9"/>
      <c r="AZ25" s="9"/>
      <c r="BA25" s="17"/>
      <c r="BB25" s="17"/>
      <c r="BC25" s="17"/>
      <c r="BD25" s="17"/>
      <c r="BE25" s="17"/>
      <c r="BF25" s="17"/>
      <c r="BG25" s="17"/>
      <c r="BH25" s="17"/>
      <c r="BI25" s="17"/>
      <c r="BJ25" s="6"/>
      <c r="BK25" s="6"/>
      <c r="BL25" s="6"/>
      <c r="BM25" s="6"/>
      <c r="BN25" s="6"/>
      <c r="BO25" s="58"/>
      <c r="BP25" s="6"/>
      <c r="BQ25" s="6"/>
      <c r="BR25" s="6"/>
      <c r="BS25" s="6"/>
      <c r="BT25" s="6"/>
      <c r="BU25" s="10"/>
      <c r="BV25" s="10"/>
      <c r="BW25" s="10"/>
      <c r="BX25" s="10"/>
      <c r="BY25" s="10"/>
      <c r="BZ25" s="10"/>
      <c r="CA25" s="10"/>
      <c r="CB25" s="10"/>
      <c r="CC25" s="10"/>
      <c r="CD25" s="11"/>
      <c r="CE25" s="11"/>
      <c r="CF25" s="11"/>
      <c r="CG25" s="7"/>
      <c r="CH25" s="7"/>
    </row>
    <row r="26" spans="1:86" s="2" customFormat="1" ht="12.2" customHeight="1" thickBot="1" x14ac:dyDescent="0.3">
      <c r="A26" s="356"/>
      <c r="B26" s="357"/>
      <c r="C26" s="357"/>
      <c r="D26" s="357"/>
      <c r="E26" s="357"/>
      <c r="F26" s="357"/>
      <c r="G26" s="357"/>
      <c r="H26" s="357"/>
      <c r="I26" s="359"/>
      <c r="J26" s="359"/>
      <c r="K26" s="359"/>
      <c r="L26" s="359"/>
      <c r="M26" s="359"/>
      <c r="N26" s="359"/>
      <c r="O26" s="360"/>
      <c r="P26" s="186"/>
      <c r="Q26" s="186"/>
      <c r="R26" s="186"/>
      <c r="S26" s="186"/>
      <c r="T26" s="186"/>
      <c r="U26" s="186"/>
      <c r="V26" s="186"/>
      <c r="W26" s="194"/>
      <c r="X26" s="364"/>
      <c r="Y26" s="364"/>
      <c r="Z26" s="364"/>
      <c r="AA26" s="364"/>
      <c r="AB26" s="364"/>
      <c r="AC26" s="364"/>
      <c r="AD26" s="365"/>
      <c r="AE26" s="367"/>
      <c r="AF26" s="357"/>
      <c r="AG26" s="357"/>
      <c r="AH26" s="357"/>
      <c r="AI26" s="357"/>
      <c r="AJ26" s="357"/>
      <c r="AK26" s="357"/>
      <c r="AL26" s="357"/>
      <c r="AM26" s="357"/>
      <c r="AN26" s="359"/>
      <c r="AO26" s="359"/>
      <c r="AP26" s="369"/>
      <c r="AQ26" s="17"/>
      <c r="AR26" s="17"/>
      <c r="AS26" s="17"/>
      <c r="AT26" s="17"/>
      <c r="AU26" s="17"/>
      <c r="AV26" s="9"/>
      <c r="AW26" s="9"/>
      <c r="AX26" s="9"/>
      <c r="AY26" s="9"/>
      <c r="AZ26" s="9"/>
      <c r="BA26" s="17"/>
      <c r="BB26" s="17"/>
      <c r="BC26" s="17"/>
      <c r="BD26" s="17"/>
      <c r="BE26" s="17"/>
      <c r="BF26" s="17"/>
      <c r="BG26" s="17"/>
      <c r="BH26" s="17"/>
      <c r="BI26" s="17"/>
      <c r="BJ26" s="6"/>
      <c r="BK26" s="6"/>
      <c r="BL26" s="6"/>
      <c r="BM26" s="6"/>
      <c r="BN26" s="6"/>
      <c r="BO26" s="58"/>
      <c r="BP26" s="6"/>
      <c r="BQ26" s="6"/>
      <c r="BR26" s="6"/>
      <c r="BS26" s="6"/>
      <c r="BT26" s="6"/>
      <c r="BU26" s="10"/>
      <c r="BV26" s="10"/>
      <c r="BW26" s="10"/>
      <c r="BX26" s="10"/>
      <c r="BY26" s="10"/>
      <c r="BZ26" s="10"/>
      <c r="CA26" s="10"/>
      <c r="CB26" s="10"/>
      <c r="CC26" s="10"/>
      <c r="CD26" s="11"/>
      <c r="CE26" s="11"/>
      <c r="CF26" s="11"/>
      <c r="CG26" s="7"/>
      <c r="CH26" s="7"/>
    </row>
    <row r="27" spans="1:86" s="2" customFormat="1" ht="7.35" customHeight="1" thickTop="1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CG27" s="7"/>
      <c r="CH27" s="7"/>
    </row>
    <row r="28" spans="1:86" s="2" customFormat="1" ht="7.35" customHeight="1" x14ac:dyDescent="0.25">
      <c r="A28" s="18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</row>
    <row r="29" spans="1:86" s="3" customFormat="1" ht="18" customHeight="1" thickBot="1" x14ac:dyDescent="0.25">
      <c r="A29" s="158" t="s">
        <v>10</v>
      </c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8"/>
      <c r="AK29" s="158"/>
      <c r="AL29" s="158"/>
      <c r="AM29" s="158"/>
      <c r="AN29" s="158"/>
      <c r="AO29" s="158"/>
      <c r="AP29" s="158"/>
    </row>
    <row r="30" spans="1:86" s="3" customFormat="1" ht="10.7" customHeight="1" thickTop="1" x14ac:dyDescent="0.2">
      <c r="A30" s="152"/>
      <c r="B30" s="153"/>
      <c r="C30" s="153"/>
      <c r="D30" s="153"/>
      <c r="E30" s="153"/>
      <c r="F30" s="154"/>
      <c r="G30" s="159" t="s">
        <v>87</v>
      </c>
      <c r="H30" s="160"/>
      <c r="I30" s="160"/>
      <c r="J30" s="161"/>
      <c r="K30" s="159" t="s">
        <v>11</v>
      </c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60"/>
      <c r="AA30" s="159" t="s">
        <v>12</v>
      </c>
      <c r="AB30" s="160"/>
      <c r="AC30" s="160"/>
      <c r="AD30" s="160"/>
      <c r="AE30" s="160"/>
      <c r="AF30" s="161"/>
      <c r="AG30" s="165"/>
      <c r="AH30" s="165"/>
      <c r="AI30" s="165"/>
      <c r="AJ30" s="165"/>
      <c r="AK30" s="165"/>
      <c r="AL30" s="165"/>
      <c r="AM30" s="165"/>
      <c r="AN30" s="165"/>
      <c r="AO30" s="165"/>
      <c r="AP30" s="166"/>
    </row>
    <row r="31" spans="1:86" s="3" customFormat="1" ht="10.7" customHeight="1" x14ac:dyDescent="0.2">
      <c r="A31" s="155"/>
      <c r="B31" s="156"/>
      <c r="C31" s="156"/>
      <c r="D31" s="156"/>
      <c r="E31" s="156"/>
      <c r="F31" s="157"/>
      <c r="G31" s="162"/>
      <c r="H31" s="163"/>
      <c r="I31" s="163"/>
      <c r="J31" s="164"/>
      <c r="K31" s="162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2"/>
      <c r="AB31" s="163"/>
      <c r="AC31" s="163"/>
      <c r="AD31" s="163"/>
      <c r="AE31" s="163"/>
      <c r="AF31" s="164"/>
      <c r="AG31" s="167"/>
      <c r="AH31" s="167"/>
      <c r="AI31" s="167"/>
      <c r="AJ31" s="167"/>
      <c r="AK31" s="167"/>
      <c r="AL31" s="167"/>
      <c r="AM31" s="167"/>
      <c r="AN31" s="167"/>
      <c r="AO31" s="167"/>
      <c r="AP31" s="168"/>
    </row>
    <row r="32" spans="1:86" s="3" customFormat="1" ht="10.7" customHeight="1" x14ac:dyDescent="0.2">
      <c r="A32" s="155"/>
      <c r="B32" s="156"/>
      <c r="C32" s="156"/>
      <c r="D32" s="156"/>
      <c r="E32" s="156"/>
      <c r="F32" s="157"/>
      <c r="G32" s="134" t="s">
        <v>88</v>
      </c>
      <c r="H32" s="135"/>
      <c r="I32" s="135"/>
      <c r="J32" s="136"/>
      <c r="K32" s="162" t="s">
        <v>14</v>
      </c>
      <c r="L32" s="163"/>
      <c r="M32" s="163"/>
      <c r="N32" s="163"/>
      <c r="O32" s="163"/>
      <c r="P32" s="163" t="s">
        <v>15</v>
      </c>
      <c r="Q32" s="163"/>
      <c r="R32" s="163"/>
      <c r="S32" s="163"/>
      <c r="T32" s="163"/>
      <c r="U32" s="163" t="s">
        <v>16</v>
      </c>
      <c r="V32" s="163"/>
      <c r="W32" s="163"/>
      <c r="X32" s="163"/>
      <c r="Y32" s="163"/>
      <c r="Z32" s="163"/>
      <c r="AA32" s="162" t="s">
        <v>17</v>
      </c>
      <c r="AB32" s="169"/>
      <c r="AC32" s="169"/>
      <c r="AD32" s="169"/>
      <c r="AE32" s="169"/>
      <c r="AF32" s="170"/>
      <c r="AG32" s="172" t="s">
        <v>13</v>
      </c>
      <c r="AH32" s="173"/>
      <c r="AI32" s="173"/>
      <c r="AJ32" s="174"/>
      <c r="AK32" s="172" t="s">
        <v>18</v>
      </c>
      <c r="AL32" s="173"/>
      <c r="AM32" s="173"/>
      <c r="AN32" s="173"/>
      <c r="AO32" s="173"/>
      <c r="AP32" s="175"/>
    </row>
    <row r="33" spans="1:65" s="3" customFormat="1" ht="10.7" customHeight="1" x14ac:dyDescent="0.2">
      <c r="A33" s="155"/>
      <c r="B33" s="156"/>
      <c r="C33" s="156"/>
      <c r="D33" s="156"/>
      <c r="E33" s="156"/>
      <c r="F33" s="157"/>
      <c r="G33" s="134"/>
      <c r="H33" s="135"/>
      <c r="I33" s="135"/>
      <c r="J33" s="136"/>
      <c r="K33" s="162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71"/>
      <c r="AB33" s="169"/>
      <c r="AC33" s="169"/>
      <c r="AD33" s="169"/>
      <c r="AE33" s="169"/>
      <c r="AF33" s="170"/>
      <c r="AG33" s="162"/>
      <c r="AH33" s="163"/>
      <c r="AI33" s="163"/>
      <c r="AJ33" s="164"/>
      <c r="AK33" s="162"/>
      <c r="AL33" s="163"/>
      <c r="AM33" s="163"/>
      <c r="AN33" s="163"/>
      <c r="AO33" s="163"/>
      <c r="AP33" s="176"/>
    </row>
    <row r="34" spans="1:65" s="3" customFormat="1" ht="10.7" customHeight="1" x14ac:dyDescent="0.2">
      <c r="A34" s="179" t="s">
        <v>102</v>
      </c>
      <c r="B34" s="180"/>
      <c r="C34" s="180"/>
      <c r="D34" s="180"/>
      <c r="E34" s="180"/>
      <c r="F34" s="170"/>
      <c r="G34" s="128" t="s">
        <v>89</v>
      </c>
      <c r="H34" s="129"/>
      <c r="I34" s="129"/>
      <c r="J34" s="132"/>
      <c r="K34" s="128" t="s">
        <v>19</v>
      </c>
      <c r="L34" s="129"/>
      <c r="M34" s="129"/>
      <c r="N34" s="129"/>
      <c r="O34" s="132"/>
      <c r="P34" s="128" t="s">
        <v>19</v>
      </c>
      <c r="Q34" s="129"/>
      <c r="R34" s="129"/>
      <c r="S34" s="129"/>
      <c r="T34" s="129"/>
      <c r="U34" s="128" t="s">
        <v>126</v>
      </c>
      <c r="V34" s="129"/>
      <c r="W34" s="129"/>
      <c r="X34" s="129"/>
      <c r="Y34" s="129"/>
      <c r="Z34" s="129"/>
      <c r="AA34" s="128" t="s">
        <v>126</v>
      </c>
      <c r="AB34" s="129"/>
      <c r="AC34" s="129"/>
      <c r="AD34" s="129"/>
      <c r="AE34" s="129"/>
      <c r="AF34" s="132"/>
      <c r="AG34" s="134" t="s">
        <v>128</v>
      </c>
      <c r="AH34" s="135"/>
      <c r="AI34" s="135"/>
      <c r="AJ34" s="136"/>
      <c r="AK34" s="129" t="s">
        <v>20</v>
      </c>
      <c r="AL34" s="129"/>
      <c r="AM34" s="129"/>
      <c r="AN34" s="129"/>
      <c r="AO34" s="129"/>
      <c r="AP34" s="140"/>
    </row>
    <row r="35" spans="1:65" s="3" customFormat="1" ht="10.7" customHeight="1" x14ac:dyDescent="0.2">
      <c r="A35" s="181"/>
      <c r="B35" s="182"/>
      <c r="C35" s="182"/>
      <c r="D35" s="182"/>
      <c r="E35" s="182"/>
      <c r="F35" s="183"/>
      <c r="G35" s="130"/>
      <c r="H35" s="131"/>
      <c r="I35" s="131"/>
      <c r="J35" s="133"/>
      <c r="K35" s="130"/>
      <c r="L35" s="131"/>
      <c r="M35" s="131"/>
      <c r="N35" s="131"/>
      <c r="O35" s="133"/>
      <c r="P35" s="130"/>
      <c r="Q35" s="131"/>
      <c r="R35" s="131"/>
      <c r="S35" s="131"/>
      <c r="T35" s="131"/>
      <c r="U35" s="130"/>
      <c r="V35" s="131"/>
      <c r="W35" s="131"/>
      <c r="X35" s="131"/>
      <c r="Y35" s="131"/>
      <c r="Z35" s="131"/>
      <c r="AA35" s="130"/>
      <c r="AB35" s="131"/>
      <c r="AC35" s="131"/>
      <c r="AD35" s="131"/>
      <c r="AE35" s="131"/>
      <c r="AF35" s="133"/>
      <c r="AG35" s="137"/>
      <c r="AH35" s="138"/>
      <c r="AI35" s="138"/>
      <c r="AJ35" s="139"/>
      <c r="AK35" s="131"/>
      <c r="AL35" s="131"/>
      <c r="AM35" s="131"/>
      <c r="AN35" s="131"/>
      <c r="AO35" s="131"/>
      <c r="AP35" s="141"/>
    </row>
    <row r="36" spans="1:65" s="3" customFormat="1" ht="12.2" customHeight="1" x14ac:dyDescent="0.2">
      <c r="A36" s="255" t="s">
        <v>123</v>
      </c>
      <c r="B36" s="256"/>
      <c r="C36" s="256"/>
      <c r="D36" s="256"/>
      <c r="E36" s="256"/>
      <c r="F36" s="256"/>
      <c r="G36" s="203">
        <v>0</v>
      </c>
      <c r="H36" s="204"/>
      <c r="I36" s="204"/>
      <c r="J36" s="205"/>
      <c r="K36" s="209">
        <v>8</v>
      </c>
      <c r="L36" s="210"/>
      <c r="M36" s="210"/>
      <c r="N36" s="210"/>
      <c r="O36" s="211"/>
      <c r="P36" s="215" t="s">
        <v>21</v>
      </c>
      <c r="Q36" s="215"/>
      <c r="R36" s="215"/>
      <c r="S36" s="215"/>
      <c r="T36" s="215"/>
      <c r="U36" s="216">
        <v>0</v>
      </c>
      <c r="V36" s="216"/>
      <c r="W36" s="216"/>
      <c r="X36" s="216"/>
      <c r="Y36" s="216"/>
      <c r="Z36" s="216"/>
      <c r="AA36" s="177">
        <v>20</v>
      </c>
      <c r="AB36" s="177"/>
      <c r="AC36" s="177"/>
      <c r="AD36" s="177"/>
      <c r="AE36" s="177"/>
      <c r="AF36" s="178"/>
      <c r="AG36" s="249" t="s">
        <v>114</v>
      </c>
      <c r="AH36" s="250"/>
      <c r="AI36" s="250"/>
      <c r="AJ36" s="251"/>
      <c r="AK36" s="224">
        <f>IF(AND(ISNUMBER(L11),ISNUMBER(U36),ISNUMBER(AA36)),L11,"-------- ")</f>
        <v>43837</v>
      </c>
      <c r="AL36" s="224"/>
      <c r="AM36" s="224"/>
      <c r="AN36" s="224"/>
      <c r="AO36" s="224"/>
      <c r="AP36" s="225"/>
    </row>
    <row r="37" spans="1:65" s="3" customFormat="1" ht="12.2" customHeight="1" x14ac:dyDescent="0.2">
      <c r="A37" s="255"/>
      <c r="B37" s="256"/>
      <c r="C37" s="256"/>
      <c r="D37" s="256"/>
      <c r="E37" s="256"/>
      <c r="F37" s="256"/>
      <c r="G37" s="206"/>
      <c r="H37" s="207"/>
      <c r="I37" s="207"/>
      <c r="J37" s="208"/>
      <c r="K37" s="212"/>
      <c r="L37" s="213"/>
      <c r="M37" s="213"/>
      <c r="N37" s="213"/>
      <c r="O37" s="214"/>
      <c r="P37" s="215"/>
      <c r="Q37" s="215"/>
      <c r="R37" s="215"/>
      <c r="S37" s="215"/>
      <c r="T37" s="215"/>
      <c r="U37" s="216"/>
      <c r="V37" s="216"/>
      <c r="W37" s="216"/>
      <c r="X37" s="216"/>
      <c r="Y37" s="216"/>
      <c r="Z37" s="216"/>
      <c r="AA37" s="177"/>
      <c r="AB37" s="177"/>
      <c r="AC37" s="177"/>
      <c r="AD37" s="177"/>
      <c r="AE37" s="177"/>
      <c r="AF37" s="178"/>
      <c r="AG37" s="252"/>
      <c r="AH37" s="253"/>
      <c r="AI37" s="253"/>
      <c r="AJ37" s="254"/>
      <c r="AK37" s="226"/>
      <c r="AL37" s="226"/>
      <c r="AM37" s="226"/>
      <c r="AN37" s="226"/>
      <c r="AO37" s="226"/>
      <c r="AP37" s="227"/>
    </row>
    <row r="38" spans="1:65" s="3" customFormat="1" ht="12.2" customHeight="1" x14ac:dyDescent="0.2">
      <c r="A38" s="255" t="s">
        <v>90</v>
      </c>
      <c r="B38" s="256"/>
      <c r="C38" s="256"/>
      <c r="D38" s="256"/>
      <c r="E38" s="256"/>
      <c r="F38" s="256"/>
      <c r="G38" s="203">
        <v>0.95</v>
      </c>
      <c r="H38" s="204"/>
      <c r="I38" s="204"/>
      <c r="J38" s="205"/>
      <c r="K38" s="209">
        <v>8</v>
      </c>
      <c r="L38" s="210"/>
      <c r="M38" s="210"/>
      <c r="N38" s="210"/>
      <c r="O38" s="211"/>
      <c r="P38" s="223"/>
      <c r="Q38" s="223"/>
      <c r="R38" s="223"/>
      <c r="S38" s="223"/>
      <c r="T38" s="223"/>
      <c r="U38" s="216">
        <v>3509</v>
      </c>
      <c r="V38" s="216"/>
      <c r="W38" s="216"/>
      <c r="X38" s="216"/>
      <c r="Y38" s="216"/>
      <c r="Z38" s="216"/>
      <c r="AA38" s="177">
        <v>3593</v>
      </c>
      <c r="AB38" s="177"/>
      <c r="AC38" s="177"/>
      <c r="AD38" s="177"/>
      <c r="AE38" s="177"/>
      <c r="AF38" s="178"/>
      <c r="AG38" s="219">
        <f>IF(OR(ISTEXT(AA38),ISBLANK(AA38)),"--------",IF(AND(ISNUMBER(U38),ISNUMBER(AA38)),ROUND((AA38-U38)/U38*100,1)*1,"--------"))</f>
        <v>2.4</v>
      </c>
      <c r="AH38" s="219"/>
      <c r="AI38" s="219"/>
      <c r="AJ38" s="220"/>
      <c r="AK38" s="224">
        <f>IF(AND(ISNUMBER(L11),ISNUMBER(U38),ISNUMBER(AA38)),L11,"-------- ")</f>
        <v>43837</v>
      </c>
      <c r="AL38" s="224"/>
      <c r="AM38" s="224"/>
      <c r="AN38" s="224"/>
      <c r="AO38" s="224"/>
      <c r="AP38" s="225"/>
    </row>
    <row r="39" spans="1:65" s="3" customFormat="1" ht="12.2" customHeight="1" x14ac:dyDescent="0.2">
      <c r="A39" s="255"/>
      <c r="B39" s="256"/>
      <c r="C39" s="256"/>
      <c r="D39" s="256"/>
      <c r="E39" s="256"/>
      <c r="F39" s="256"/>
      <c r="G39" s="206"/>
      <c r="H39" s="207"/>
      <c r="I39" s="207"/>
      <c r="J39" s="208"/>
      <c r="K39" s="212"/>
      <c r="L39" s="213"/>
      <c r="M39" s="213"/>
      <c r="N39" s="213"/>
      <c r="O39" s="214"/>
      <c r="P39" s="223"/>
      <c r="Q39" s="223"/>
      <c r="R39" s="223"/>
      <c r="S39" s="223"/>
      <c r="T39" s="223"/>
      <c r="U39" s="216"/>
      <c r="V39" s="216"/>
      <c r="W39" s="216"/>
      <c r="X39" s="216"/>
      <c r="Y39" s="216"/>
      <c r="Z39" s="216"/>
      <c r="AA39" s="177"/>
      <c r="AB39" s="177"/>
      <c r="AC39" s="177"/>
      <c r="AD39" s="177"/>
      <c r="AE39" s="177"/>
      <c r="AF39" s="178"/>
      <c r="AG39" s="221"/>
      <c r="AH39" s="221"/>
      <c r="AI39" s="221"/>
      <c r="AJ39" s="222"/>
      <c r="AK39" s="226"/>
      <c r="AL39" s="226"/>
      <c r="AM39" s="226"/>
      <c r="AN39" s="226"/>
      <c r="AO39" s="226"/>
      <c r="AP39" s="227"/>
    </row>
    <row r="40" spans="1:65" s="3" customFormat="1" ht="12.2" customHeight="1" x14ac:dyDescent="0.2">
      <c r="A40" s="255" t="s">
        <v>91</v>
      </c>
      <c r="B40" s="256"/>
      <c r="C40" s="256"/>
      <c r="D40" s="256"/>
      <c r="E40" s="256"/>
      <c r="F40" s="256"/>
      <c r="G40" s="203">
        <v>0.25</v>
      </c>
      <c r="H40" s="204"/>
      <c r="I40" s="204"/>
      <c r="J40" s="205"/>
      <c r="K40" s="209">
        <v>8</v>
      </c>
      <c r="L40" s="210"/>
      <c r="M40" s="210"/>
      <c r="N40" s="210"/>
      <c r="O40" s="211"/>
      <c r="P40" s="223"/>
      <c r="Q40" s="223"/>
      <c r="R40" s="223"/>
      <c r="S40" s="223"/>
      <c r="T40" s="223"/>
      <c r="U40" s="216">
        <v>938</v>
      </c>
      <c r="V40" s="216"/>
      <c r="W40" s="216"/>
      <c r="X40" s="216"/>
      <c r="Y40" s="216"/>
      <c r="Z40" s="216"/>
      <c r="AA40" s="177">
        <v>927</v>
      </c>
      <c r="AB40" s="177"/>
      <c r="AC40" s="177"/>
      <c r="AD40" s="177"/>
      <c r="AE40" s="177"/>
      <c r="AF40" s="178"/>
      <c r="AG40" s="219">
        <f>IF(OR(ISTEXT(AA40),ISBLANK(AA40)),"--------",IF(AND(ISNUMBER(U40),ISNUMBER(AA40)),ROUND((AA40-U40)/U40*100,1)*1,"--------"))</f>
        <v>-1.2</v>
      </c>
      <c r="AH40" s="219"/>
      <c r="AI40" s="219"/>
      <c r="AJ40" s="220"/>
      <c r="AK40" s="257">
        <v>43837</v>
      </c>
      <c r="AL40" s="257"/>
      <c r="AM40" s="257"/>
      <c r="AN40" s="257"/>
      <c r="AO40" s="257"/>
      <c r="AP40" s="258"/>
    </row>
    <row r="41" spans="1:65" s="3" customFormat="1" ht="12.2" customHeight="1" x14ac:dyDescent="0.2">
      <c r="A41" s="255"/>
      <c r="B41" s="256"/>
      <c r="C41" s="256"/>
      <c r="D41" s="256"/>
      <c r="E41" s="256"/>
      <c r="F41" s="256"/>
      <c r="G41" s="206"/>
      <c r="H41" s="207"/>
      <c r="I41" s="207"/>
      <c r="J41" s="208"/>
      <c r="K41" s="212"/>
      <c r="L41" s="213"/>
      <c r="M41" s="213"/>
      <c r="N41" s="213"/>
      <c r="O41" s="214"/>
      <c r="P41" s="223"/>
      <c r="Q41" s="223"/>
      <c r="R41" s="223"/>
      <c r="S41" s="223"/>
      <c r="T41" s="223"/>
      <c r="U41" s="216"/>
      <c r="V41" s="216"/>
      <c r="W41" s="216"/>
      <c r="X41" s="216"/>
      <c r="Y41" s="216"/>
      <c r="Z41" s="216"/>
      <c r="AA41" s="177"/>
      <c r="AB41" s="177"/>
      <c r="AC41" s="177"/>
      <c r="AD41" s="177"/>
      <c r="AE41" s="177"/>
      <c r="AF41" s="178"/>
      <c r="AG41" s="221"/>
      <c r="AH41" s="221"/>
      <c r="AI41" s="221"/>
      <c r="AJ41" s="222"/>
      <c r="AK41" s="259"/>
      <c r="AL41" s="259"/>
      <c r="AM41" s="259"/>
      <c r="AN41" s="259"/>
      <c r="AO41" s="259"/>
      <c r="AP41" s="260"/>
    </row>
    <row r="42" spans="1:65" s="3" customFormat="1" ht="12.2" customHeight="1" x14ac:dyDescent="0.2">
      <c r="A42" s="190" t="s">
        <v>122</v>
      </c>
      <c r="B42" s="191"/>
      <c r="C42" s="191"/>
      <c r="D42" s="191"/>
      <c r="E42" s="191"/>
      <c r="F42" s="192"/>
      <c r="G42" s="203">
        <v>0</v>
      </c>
      <c r="H42" s="204"/>
      <c r="I42" s="204"/>
      <c r="J42" s="205"/>
      <c r="K42" s="209">
        <v>8</v>
      </c>
      <c r="L42" s="210"/>
      <c r="M42" s="210"/>
      <c r="N42" s="210"/>
      <c r="O42" s="211"/>
      <c r="P42" s="215" t="s">
        <v>21</v>
      </c>
      <c r="Q42" s="215"/>
      <c r="R42" s="215"/>
      <c r="S42" s="215"/>
      <c r="T42" s="215"/>
      <c r="U42" s="216">
        <v>0</v>
      </c>
      <c r="V42" s="216"/>
      <c r="W42" s="216"/>
      <c r="X42" s="216"/>
      <c r="Y42" s="216"/>
      <c r="Z42" s="216"/>
      <c r="AA42" s="261">
        <v>20</v>
      </c>
      <c r="AB42" s="262"/>
      <c r="AC42" s="262"/>
      <c r="AD42" s="261">
        <v>-30</v>
      </c>
      <c r="AE42" s="210"/>
      <c r="AF42" s="211"/>
      <c r="AG42" s="249" t="s">
        <v>114</v>
      </c>
      <c r="AH42" s="250"/>
      <c r="AI42" s="250"/>
      <c r="AJ42" s="251"/>
      <c r="AK42" s="224">
        <f>IF(AND(ISNUMBER(L11),ISNUMBER(U42),OR(ISNUMBER(AA42),ISNUMBER(AD42))),L11,"-------- ")</f>
        <v>43837</v>
      </c>
      <c r="AL42" s="224"/>
      <c r="AM42" s="224"/>
      <c r="AN42" s="224"/>
      <c r="AO42" s="224"/>
      <c r="AP42" s="225"/>
    </row>
    <row r="43" spans="1:65" s="3" customFormat="1" ht="12.2" customHeight="1" x14ac:dyDescent="0.2">
      <c r="A43" s="217"/>
      <c r="B43" s="138"/>
      <c r="C43" s="138"/>
      <c r="D43" s="138"/>
      <c r="E43" s="138"/>
      <c r="F43" s="139"/>
      <c r="G43" s="206"/>
      <c r="H43" s="207"/>
      <c r="I43" s="207"/>
      <c r="J43" s="208"/>
      <c r="K43" s="212"/>
      <c r="L43" s="213"/>
      <c r="M43" s="213"/>
      <c r="N43" s="213"/>
      <c r="O43" s="214"/>
      <c r="P43" s="215"/>
      <c r="Q43" s="215"/>
      <c r="R43" s="215"/>
      <c r="S43" s="215"/>
      <c r="T43" s="215"/>
      <c r="U43" s="216"/>
      <c r="V43" s="216"/>
      <c r="W43" s="216"/>
      <c r="X43" s="216"/>
      <c r="Y43" s="216"/>
      <c r="Z43" s="216"/>
      <c r="AA43" s="263"/>
      <c r="AB43" s="264"/>
      <c r="AC43" s="264"/>
      <c r="AD43" s="212"/>
      <c r="AE43" s="213"/>
      <c r="AF43" s="214"/>
      <c r="AG43" s="252"/>
      <c r="AH43" s="253"/>
      <c r="AI43" s="253"/>
      <c r="AJ43" s="254"/>
      <c r="AK43" s="226"/>
      <c r="AL43" s="226"/>
      <c r="AM43" s="226"/>
      <c r="AN43" s="226"/>
      <c r="AO43" s="226"/>
      <c r="AP43" s="227"/>
    </row>
    <row r="44" spans="1:65" ht="14.25" customHeight="1" x14ac:dyDescent="0.2">
      <c r="A44" s="184" t="s">
        <v>101</v>
      </c>
      <c r="B44" s="144"/>
      <c r="C44" s="144"/>
      <c r="D44" s="144"/>
      <c r="E44" s="144"/>
      <c r="F44" s="144"/>
      <c r="G44" s="144" t="s">
        <v>93</v>
      </c>
      <c r="H44" s="144"/>
      <c r="I44" s="144"/>
      <c r="J44" s="144"/>
      <c r="K44" s="187"/>
      <c r="L44" s="187"/>
      <c r="M44" s="187"/>
      <c r="N44" s="187"/>
      <c r="O44" s="60"/>
      <c r="P44" s="144" t="s">
        <v>94</v>
      </c>
      <c r="Q44" s="144"/>
      <c r="R44" s="144"/>
      <c r="S44" s="189" t="s">
        <v>127</v>
      </c>
      <c r="T44" s="187"/>
      <c r="U44" s="187"/>
      <c r="V44" s="187"/>
      <c r="W44" s="430" t="s">
        <v>95</v>
      </c>
      <c r="X44" s="430"/>
      <c r="Y44" s="430"/>
      <c r="Z44" s="430"/>
      <c r="AA44" s="430"/>
      <c r="AB44" s="430"/>
      <c r="AC44" s="430"/>
      <c r="AD44" s="430"/>
      <c r="AE44" s="430"/>
      <c r="AF44" s="80"/>
      <c r="AG44" s="420">
        <f>IF(OR(ISNUMBER(AG38),ISNUMBER(AG40)),AVERAGE(AG38:AG41)," ")</f>
        <v>0.6</v>
      </c>
      <c r="AH44" s="219"/>
      <c r="AI44" s="219"/>
      <c r="AJ44" s="220"/>
      <c r="AK44" s="424" t="s">
        <v>92</v>
      </c>
      <c r="AL44" s="425"/>
      <c r="AM44" s="425"/>
      <c r="AN44" s="425"/>
      <c r="AO44" s="425"/>
      <c r="AP44" s="426"/>
    </row>
    <row r="45" spans="1:65" ht="14.25" customHeight="1" thickBot="1" x14ac:dyDescent="0.25">
      <c r="A45" s="185"/>
      <c r="B45" s="186"/>
      <c r="C45" s="186"/>
      <c r="D45" s="186"/>
      <c r="E45" s="186"/>
      <c r="F45" s="186"/>
      <c r="G45" s="186"/>
      <c r="H45" s="186"/>
      <c r="I45" s="186"/>
      <c r="J45" s="186"/>
      <c r="K45" s="188"/>
      <c r="L45" s="188"/>
      <c r="M45" s="188"/>
      <c r="N45" s="188"/>
      <c r="O45" s="62"/>
      <c r="P45" s="186"/>
      <c r="Q45" s="186"/>
      <c r="R45" s="186"/>
      <c r="S45" s="188"/>
      <c r="T45" s="188"/>
      <c r="U45" s="188"/>
      <c r="V45" s="188"/>
      <c r="W45" s="431" t="s">
        <v>110</v>
      </c>
      <c r="X45" s="431"/>
      <c r="Y45" s="431"/>
      <c r="Z45" s="431"/>
      <c r="AA45" s="431"/>
      <c r="AB45" s="431"/>
      <c r="AC45" s="431"/>
      <c r="AD45" s="431"/>
      <c r="AE45" s="431"/>
      <c r="AF45" s="81"/>
      <c r="AG45" s="421"/>
      <c r="AH45" s="422"/>
      <c r="AI45" s="422"/>
      <c r="AJ45" s="423"/>
      <c r="AK45" s="427"/>
      <c r="AL45" s="428"/>
      <c r="AM45" s="428"/>
      <c r="AN45" s="428"/>
      <c r="AO45" s="428"/>
      <c r="AP45" s="429"/>
    </row>
    <row r="46" spans="1:65" s="3" customFormat="1" ht="3.75" customHeight="1" thickTop="1" x14ac:dyDescent="0.2">
      <c r="A46" s="112"/>
      <c r="B46" s="112"/>
      <c r="C46" s="112"/>
      <c r="D46" s="112"/>
      <c r="E46" s="112"/>
      <c r="F46" s="112"/>
      <c r="G46" s="112"/>
      <c r="H46" s="112"/>
      <c r="I46" s="112"/>
      <c r="J46" s="112"/>
      <c r="K46" s="112"/>
      <c r="L46" s="113"/>
      <c r="M46" s="113"/>
      <c r="N46" s="113"/>
      <c r="O46" s="114"/>
      <c r="P46" s="112"/>
      <c r="Q46" s="112"/>
      <c r="R46" s="112"/>
      <c r="S46" s="113"/>
      <c r="T46" s="113"/>
      <c r="U46" s="113"/>
      <c r="V46" s="114"/>
      <c r="W46" s="19"/>
      <c r="X46" s="19"/>
      <c r="Y46" s="19"/>
      <c r="Z46" s="19"/>
      <c r="AA46" s="19"/>
      <c r="AB46" s="19"/>
      <c r="AC46" s="19"/>
      <c r="AD46" s="19"/>
      <c r="AE46" s="115"/>
      <c r="AF46" s="19"/>
      <c r="AG46" s="19"/>
      <c r="AH46" s="116"/>
      <c r="AI46" s="116"/>
      <c r="AJ46" s="116"/>
      <c r="AK46" s="117"/>
      <c r="AL46" s="117"/>
      <c r="AM46" s="117"/>
      <c r="AN46" s="117"/>
      <c r="AO46" s="117"/>
      <c r="AP46" s="117"/>
      <c r="AQ46" s="118"/>
      <c r="AR46" s="118"/>
      <c r="AS46" s="11"/>
      <c r="AT46" s="11"/>
      <c r="AU46" s="11"/>
      <c r="AV46" s="11"/>
      <c r="AW46" s="11"/>
      <c r="AX46" s="11"/>
      <c r="AY46" s="11"/>
      <c r="AZ46" s="11"/>
      <c r="BA46" s="118"/>
      <c r="BB46" s="118"/>
      <c r="BC46" s="118"/>
      <c r="BD46" s="118"/>
      <c r="BE46" s="118"/>
      <c r="BF46" s="118"/>
      <c r="BG46" s="63"/>
      <c r="BH46" s="63"/>
      <c r="BI46" s="63"/>
      <c r="BJ46" s="63"/>
      <c r="BK46" s="63"/>
      <c r="BL46" s="63"/>
      <c r="BM46" s="63"/>
    </row>
    <row r="47" spans="1:65" s="123" customFormat="1" ht="10.7" customHeight="1" x14ac:dyDescent="0.25">
      <c r="A47" s="84"/>
      <c r="B47" s="84"/>
      <c r="C47" s="84"/>
      <c r="D47" s="218" t="s">
        <v>129</v>
      </c>
      <c r="E47" s="218"/>
      <c r="F47" s="218"/>
      <c r="G47" s="218"/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218"/>
      <c r="Y47" s="218"/>
      <c r="Z47" s="218"/>
      <c r="AA47" s="218"/>
      <c r="AB47" s="218"/>
      <c r="AC47" s="218"/>
      <c r="AD47" s="218"/>
      <c r="AE47" s="218"/>
      <c r="AF47" s="218"/>
      <c r="AG47" s="218"/>
      <c r="AH47" s="218"/>
      <c r="AI47" s="218"/>
      <c r="AJ47" s="218"/>
      <c r="AK47" s="218"/>
      <c r="AL47" s="218"/>
      <c r="AM47" s="218"/>
      <c r="AN47" s="119"/>
      <c r="AO47" s="119"/>
      <c r="AP47" s="119"/>
      <c r="AQ47" s="120"/>
      <c r="AR47" s="120"/>
      <c r="AS47" s="120"/>
      <c r="AT47" s="120"/>
      <c r="AU47" s="121"/>
      <c r="AV47" s="121"/>
      <c r="AW47" s="121"/>
      <c r="AX47" s="121"/>
      <c r="AY47" s="121"/>
      <c r="AZ47" s="121"/>
      <c r="BA47" s="122"/>
      <c r="BB47" s="122"/>
      <c r="BC47" s="122"/>
      <c r="BD47" s="122"/>
      <c r="BE47" s="122"/>
      <c r="BF47" s="122"/>
      <c r="BG47" s="122"/>
    </row>
    <row r="48" spans="1:65" s="123" customFormat="1" ht="7.35" customHeight="1" x14ac:dyDescent="0.25">
      <c r="A48" s="84"/>
      <c r="B48" s="84"/>
      <c r="C48" s="84"/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4"/>
      <c r="AC48" s="124"/>
      <c r="AD48" s="124"/>
      <c r="AE48" s="124"/>
      <c r="AF48" s="124"/>
      <c r="AG48" s="124"/>
      <c r="AH48" s="124"/>
      <c r="AI48" s="124"/>
      <c r="AJ48" s="124"/>
      <c r="AK48" s="124"/>
      <c r="AL48" s="124"/>
      <c r="AM48" s="124"/>
      <c r="AN48" s="119"/>
      <c r="AO48" s="119"/>
      <c r="AP48" s="119"/>
      <c r="AQ48" s="120"/>
      <c r="AR48" s="120"/>
      <c r="AS48" s="120"/>
      <c r="AT48" s="120"/>
      <c r="AU48" s="121"/>
      <c r="AV48" s="121"/>
      <c r="AW48" s="121"/>
      <c r="AX48" s="121"/>
      <c r="AY48" s="121"/>
      <c r="AZ48" s="121"/>
      <c r="BA48" s="122"/>
      <c r="BB48" s="122"/>
      <c r="BC48" s="122"/>
      <c r="BD48" s="122"/>
      <c r="BE48" s="122"/>
      <c r="BF48" s="122"/>
      <c r="BG48" s="122"/>
    </row>
    <row r="49" spans="1:65" s="3" customFormat="1" ht="14.25" customHeight="1" x14ac:dyDescent="0.2">
      <c r="C49" s="19"/>
      <c r="D49" s="151" t="str">
        <f>IF('Limit Verification'!U5="Yes","Span Warning Limit Flag",IF('Limit Verification'!U7="Yes","Span Control Limit Flag"," "))</f>
        <v xml:space="preserve"> </v>
      </c>
      <c r="E49" s="151"/>
      <c r="F49" s="151"/>
      <c r="G49" s="151"/>
      <c r="H49" s="151"/>
      <c r="I49" s="151"/>
      <c r="J49" s="151"/>
      <c r="K49" s="151"/>
      <c r="L49" s="151"/>
      <c r="M49" s="151"/>
      <c r="N49" s="151"/>
      <c r="O49" s="125"/>
      <c r="P49" s="126"/>
      <c r="Q49" s="151" t="str">
        <f>IF('Limit Verification'!U13="Yes","PC Warning Limit Flag",IF('Limit Verification'!U15="Yes","PC Control Limit Flag"," "))</f>
        <v xml:space="preserve"> </v>
      </c>
      <c r="R49" s="151"/>
      <c r="S49" s="151"/>
      <c r="T49" s="151"/>
      <c r="U49" s="151"/>
      <c r="V49" s="151"/>
      <c r="W49" s="151"/>
      <c r="X49" s="151"/>
      <c r="Y49" s="151"/>
      <c r="Z49" s="151"/>
      <c r="AA49" s="151"/>
      <c r="AB49" s="125"/>
      <c r="AC49" s="125"/>
      <c r="AD49" s="151" t="str">
        <f>IF(OR('Limit Verification'!U11="Yes",'Limit Verification'!U9="Yes"),"Zero Drift Limit Flag"," ")</f>
        <v xml:space="preserve"> </v>
      </c>
      <c r="AE49" s="151"/>
      <c r="AF49" s="151"/>
      <c r="AG49" s="151"/>
      <c r="AH49" s="151"/>
      <c r="AI49" s="151"/>
      <c r="AJ49" s="151"/>
      <c r="AK49" s="151"/>
      <c r="AL49" s="151"/>
      <c r="AM49" s="151"/>
      <c r="AN49" s="151"/>
      <c r="AO49" s="118"/>
      <c r="AP49" s="118"/>
      <c r="AQ49" s="118"/>
      <c r="AR49" s="118"/>
      <c r="AS49" s="118"/>
      <c r="AT49" s="63"/>
      <c r="AU49" s="63"/>
      <c r="AV49" s="63"/>
      <c r="AW49" s="63"/>
      <c r="AX49" s="63"/>
      <c r="AY49" s="63"/>
      <c r="AZ49" s="63"/>
    </row>
    <row r="50" spans="1:65" s="3" customFormat="1" ht="7.35" customHeight="1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3"/>
      <c r="M50" s="113"/>
      <c r="N50" s="113"/>
      <c r="O50" s="114"/>
      <c r="P50" s="112"/>
      <c r="Q50" s="112"/>
      <c r="R50" s="112"/>
      <c r="S50" s="113"/>
      <c r="T50" s="113"/>
      <c r="U50" s="113"/>
      <c r="V50" s="114"/>
      <c r="W50" s="19"/>
      <c r="X50" s="19"/>
      <c r="Y50" s="19"/>
      <c r="Z50" s="19"/>
      <c r="AA50" s="19"/>
      <c r="AB50" s="19"/>
      <c r="AC50" s="19"/>
      <c r="AD50" s="19"/>
      <c r="AE50" s="115"/>
      <c r="AF50" s="19"/>
      <c r="AG50" s="19"/>
      <c r="AH50" s="116"/>
      <c r="AI50" s="116"/>
      <c r="AJ50" s="116"/>
      <c r="AK50" s="117"/>
      <c r="AL50" s="117"/>
      <c r="AM50" s="117"/>
      <c r="AN50" s="117"/>
      <c r="AO50" s="117"/>
      <c r="AP50" s="117"/>
      <c r="AQ50" s="118"/>
      <c r="BB50" s="118"/>
      <c r="BC50" s="118"/>
      <c r="BD50" s="118"/>
      <c r="BE50" s="118"/>
      <c r="BF50" s="118"/>
      <c r="BG50" s="63"/>
      <c r="BH50" s="63"/>
      <c r="BI50" s="63"/>
      <c r="BJ50" s="63"/>
      <c r="BK50" s="63"/>
      <c r="BL50" s="63"/>
      <c r="BM50" s="63"/>
    </row>
    <row r="51" spans="1:65" s="3" customFormat="1" ht="10.7" customHeight="1" x14ac:dyDescent="0.2">
      <c r="A51" s="241" t="s">
        <v>22</v>
      </c>
      <c r="B51" s="241"/>
      <c r="C51" s="241"/>
      <c r="D51" s="241"/>
      <c r="E51" s="241"/>
      <c r="F51" s="241"/>
      <c r="G51" s="241"/>
      <c r="H51" s="241"/>
      <c r="I51" s="241"/>
      <c r="J51" s="241"/>
      <c r="K51" s="241"/>
      <c r="L51" s="241"/>
      <c r="M51" s="241"/>
      <c r="N51" s="241"/>
      <c r="O51" s="241"/>
      <c r="P51" s="241"/>
      <c r="Q51" s="241"/>
      <c r="R51" s="241"/>
      <c r="S51" s="241"/>
      <c r="T51" s="241"/>
      <c r="U51" s="241"/>
      <c r="V51" s="241"/>
      <c r="W51" s="241"/>
      <c r="X51" s="241"/>
      <c r="Y51" s="241"/>
      <c r="Z51" s="241"/>
      <c r="AA51" s="241"/>
      <c r="AB51" s="241"/>
      <c r="AC51" s="241"/>
      <c r="AD51" s="241"/>
      <c r="AE51" s="241"/>
      <c r="AF51" s="241"/>
      <c r="AG51" s="241"/>
      <c r="AH51" s="241"/>
      <c r="AI51" s="241"/>
      <c r="AJ51" s="241"/>
      <c r="AK51" s="241"/>
      <c r="AL51" s="241"/>
      <c r="AM51" s="241"/>
      <c r="AN51" s="241"/>
      <c r="AO51" s="241"/>
      <c r="AP51" s="241"/>
    </row>
    <row r="52" spans="1:65" s="3" customFormat="1" ht="10.7" customHeight="1" thickBot="1" x14ac:dyDescent="0.25">
      <c r="A52" s="242"/>
      <c r="B52" s="242"/>
      <c r="C52" s="242"/>
      <c r="D52" s="242"/>
      <c r="E52" s="242"/>
      <c r="F52" s="242"/>
      <c r="G52" s="242"/>
      <c r="H52" s="242"/>
      <c r="I52" s="242"/>
      <c r="J52" s="242"/>
      <c r="K52" s="242"/>
      <c r="L52" s="242"/>
      <c r="M52" s="242"/>
      <c r="N52" s="242"/>
      <c r="O52" s="242"/>
      <c r="P52" s="242"/>
      <c r="Q52" s="242"/>
      <c r="R52" s="242"/>
      <c r="S52" s="242"/>
      <c r="T52" s="242"/>
      <c r="U52" s="242"/>
      <c r="V52" s="242"/>
      <c r="W52" s="242"/>
      <c r="X52" s="242"/>
      <c r="Y52" s="242"/>
      <c r="Z52" s="242"/>
      <c r="AA52" s="242"/>
      <c r="AB52" s="242"/>
      <c r="AC52" s="242"/>
      <c r="AD52" s="242"/>
      <c r="AE52" s="242"/>
      <c r="AF52" s="242"/>
      <c r="AG52" s="242"/>
      <c r="AH52" s="242"/>
      <c r="AI52" s="242"/>
      <c r="AJ52" s="242"/>
      <c r="AK52" s="242"/>
      <c r="AL52" s="242"/>
      <c r="AM52" s="242"/>
      <c r="AN52" s="242"/>
      <c r="AO52" s="242"/>
      <c r="AP52" s="242"/>
    </row>
    <row r="53" spans="1:65" ht="11.45" customHeight="1" thickTop="1" x14ac:dyDescent="0.2">
      <c r="A53" s="440" t="s">
        <v>23</v>
      </c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N53" s="197"/>
      <c r="O53" s="198"/>
      <c r="P53" s="196" t="s">
        <v>24</v>
      </c>
      <c r="Q53" s="197"/>
      <c r="R53" s="197"/>
      <c r="S53" s="197"/>
      <c r="T53" s="197"/>
      <c r="U53" s="197"/>
      <c r="V53" s="197"/>
      <c r="W53" s="197"/>
      <c r="X53" s="197"/>
      <c r="Y53" s="198"/>
      <c r="Z53" s="196" t="s">
        <v>25</v>
      </c>
      <c r="AA53" s="197"/>
      <c r="AB53" s="197"/>
      <c r="AC53" s="197"/>
      <c r="AD53" s="197"/>
      <c r="AE53" s="197"/>
      <c r="AF53" s="197"/>
      <c r="AG53" s="197"/>
      <c r="AH53" s="198"/>
      <c r="AI53" s="196" t="s">
        <v>26</v>
      </c>
      <c r="AJ53" s="197"/>
      <c r="AK53" s="197"/>
      <c r="AL53" s="197"/>
      <c r="AM53" s="197"/>
      <c r="AN53" s="197"/>
      <c r="AO53" s="197"/>
      <c r="AP53" s="397"/>
    </row>
    <row r="54" spans="1:65" s="3" customFormat="1" ht="11.45" customHeight="1" x14ac:dyDescent="0.2">
      <c r="A54" s="441"/>
      <c r="B54" s="200"/>
      <c r="C54" s="200"/>
      <c r="D54" s="200"/>
      <c r="E54" s="200"/>
      <c r="F54" s="200"/>
      <c r="G54" s="200"/>
      <c r="H54" s="200"/>
      <c r="I54" s="200"/>
      <c r="J54" s="200"/>
      <c r="K54" s="200"/>
      <c r="L54" s="200"/>
      <c r="M54" s="200"/>
      <c r="N54" s="200"/>
      <c r="O54" s="201"/>
      <c r="P54" s="199"/>
      <c r="Q54" s="200"/>
      <c r="R54" s="200"/>
      <c r="S54" s="200"/>
      <c r="T54" s="200"/>
      <c r="U54" s="200"/>
      <c r="V54" s="200"/>
      <c r="W54" s="200"/>
      <c r="X54" s="200"/>
      <c r="Y54" s="201"/>
      <c r="Z54" s="199"/>
      <c r="AA54" s="200"/>
      <c r="AB54" s="200"/>
      <c r="AC54" s="200"/>
      <c r="AD54" s="200"/>
      <c r="AE54" s="200"/>
      <c r="AF54" s="200"/>
      <c r="AG54" s="200"/>
      <c r="AH54" s="201"/>
      <c r="AI54" s="199"/>
      <c r="AJ54" s="200"/>
      <c r="AK54" s="200"/>
      <c r="AL54" s="200"/>
      <c r="AM54" s="200"/>
      <c r="AN54" s="200"/>
      <c r="AO54" s="200"/>
      <c r="AP54" s="398"/>
    </row>
    <row r="55" spans="1:65" s="3" customFormat="1" ht="11.45" customHeight="1" x14ac:dyDescent="0.2">
      <c r="A55" s="190" t="s">
        <v>27</v>
      </c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2"/>
      <c r="P55" s="202" t="s">
        <v>76</v>
      </c>
      <c r="Q55" s="191"/>
      <c r="R55" s="191"/>
      <c r="S55" s="191"/>
      <c r="T55" s="191"/>
      <c r="U55" s="191"/>
      <c r="V55" s="191"/>
      <c r="W55" s="191"/>
      <c r="X55" s="191"/>
      <c r="Y55" s="192"/>
      <c r="Z55" s="392">
        <v>43830</v>
      </c>
      <c r="AA55" s="393"/>
      <c r="AB55" s="393"/>
      <c r="AC55" s="393"/>
      <c r="AD55" s="393"/>
      <c r="AE55" s="393"/>
      <c r="AF55" s="393"/>
      <c r="AG55" s="393"/>
      <c r="AH55" s="394"/>
      <c r="AI55" s="399" t="s">
        <v>137</v>
      </c>
      <c r="AJ55" s="393"/>
      <c r="AK55" s="393"/>
      <c r="AL55" s="393"/>
      <c r="AM55" s="393"/>
      <c r="AN55" s="393"/>
      <c r="AO55" s="393"/>
      <c r="AP55" s="400"/>
    </row>
    <row r="56" spans="1:65" ht="11.45" customHeight="1" x14ac:dyDescent="0.2">
      <c r="A56" s="217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38"/>
      <c r="O56" s="139"/>
      <c r="P56" s="137"/>
      <c r="Q56" s="138"/>
      <c r="R56" s="138"/>
      <c r="S56" s="138"/>
      <c r="T56" s="138"/>
      <c r="U56" s="138"/>
      <c r="V56" s="138"/>
      <c r="W56" s="138"/>
      <c r="X56" s="138"/>
      <c r="Y56" s="139"/>
      <c r="Z56" s="395"/>
      <c r="AA56" s="352"/>
      <c r="AB56" s="352"/>
      <c r="AC56" s="352"/>
      <c r="AD56" s="352"/>
      <c r="AE56" s="352"/>
      <c r="AF56" s="352"/>
      <c r="AG56" s="352"/>
      <c r="AH56" s="396"/>
      <c r="AI56" s="395"/>
      <c r="AJ56" s="352"/>
      <c r="AK56" s="352"/>
      <c r="AL56" s="352"/>
      <c r="AM56" s="352"/>
      <c r="AN56" s="352"/>
      <c r="AO56" s="352"/>
      <c r="AP56" s="353"/>
    </row>
    <row r="57" spans="1:65" s="3" customFormat="1" ht="11.45" customHeight="1" x14ac:dyDescent="0.2">
      <c r="A57" s="190" t="s">
        <v>70</v>
      </c>
      <c r="B57" s="191"/>
      <c r="C57" s="191"/>
      <c r="D57" s="191"/>
      <c r="E57" s="191"/>
      <c r="F57" s="191"/>
      <c r="G57" s="191"/>
      <c r="H57" s="191"/>
      <c r="I57" s="191"/>
      <c r="J57" s="191"/>
      <c r="K57" s="191"/>
      <c r="L57" s="191"/>
      <c r="M57" s="191"/>
      <c r="N57" s="191"/>
      <c r="O57" s="192"/>
      <c r="P57" s="202" t="s">
        <v>73</v>
      </c>
      <c r="Q57" s="191"/>
      <c r="R57" s="191"/>
      <c r="S57" s="191"/>
      <c r="T57" s="191"/>
      <c r="U57" s="191"/>
      <c r="V57" s="191"/>
      <c r="W57" s="191"/>
      <c r="X57" s="191"/>
      <c r="Y57" s="192"/>
      <c r="Z57" s="392">
        <v>43830</v>
      </c>
      <c r="AA57" s="393"/>
      <c r="AB57" s="393"/>
      <c r="AC57" s="393"/>
      <c r="AD57" s="393"/>
      <c r="AE57" s="393"/>
      <c r="AF57" s="393"/>
      <c r="AG57" s="393"/>
      <c r="AH57" s="394"/>
      <c r="AI57" s="399" t="s">
        <v>137</v>
      </c>
      <c r="AJ57" s="393"/>
      <c r="AK57" s="393"/>
      <c r="AL57" s="393"/>
      <c r="AM57" s="393"/>
      <c r="AN57" s="393"/>
      <c r="AO57" s="393"/>
      <c r="AP57" s="400"/>
    </row>
    <row r="58" spans="1:65" ht="11.45" customHeight="1" x14ac:dyDescent="0.2">
      <c r="A58" s="217"/>
      <c r="B58" s="138"/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  <c r="N58" s="138"/>
      <c r="O58" s="139"/>
      <c r="P58" s="137"/>
      <c r="Q58" s="138"/>
      <c r="R58" s="138"/>
      <c r="S58" s="138"/>
      <c r="T58" s="138"/>
      <c r="U58" s="138"/>
      <c r="V58" s="138"/>
      <c r="W58" s="138"/>
      <c r="X58" s="138"/>
      <c r="Y58" s="139"/>
      <c r="Z58" s="395"/>
      <c r="AA58" s="352"/>
      <c r="AB58" s="352"/>
      <c r="AC58" s="352"/>
      <c r="AD58" s="352"/>
      <c r="AE58" s="352"/>
      <c r="AF58" s="352"/>
      <c r="AG58" s="352"/>
      <c r="AH58" s="396"/>
      <c r="AI58" s="395"/>
      <c r="AJ58" s="352"/>
      <c r="AK58" s="352"/>
      <c r="AL58" s="352"/>
      <c r="AM58" s="352"/>
      <c r="AN58" s="352"/>
      <c r="AO58" s="352"/>
      <c r="AP58" s="353"/>
    </row>
    <row r="59" spans="1:65" ht="11.45" customHeight="1" x14ac:dyDescent="0.2">
      <c r="A59" s="190" t="s">
        <v>71</v>
      </c>
      <c r="B59" s="191"/>
      <c r="C59" s="191"/>
      <c r="D59" s="191"/>
      <c r="E59" s="191"/>
      <c r="F59" s="191"/>
      <c r="G59" s="191"/>
      <c r="H59" s="191"/>
      <c r="I59" s="191"/>
      <c r="J59" s="191"/>
      <c r="K59" s="191"/>
      <c r="L59" s="191"/>
      <c r="M59" s="191"/>
      <c r="N59" s="191"/>
      <c r="O59" s="192"/>
      <c r="P59" s="202" t="s">
        <v>73</v>
      </c>
      <c r="Q59" s="191"/>
      <c r="R59" s="191"/>
      <c r="S59" s="191"/>
      <c r="T59" s="191"/>
      <c r="U59" s="191"/>
      <c r="V59" s="191"/>
      <c r="W59" s="191"/>
      <c r="X59" s="191"/>
      <c r="Y59" s="192"/>
      <c r="Z59" s="392"/>
      <c r="AA59" s="393"/>
      <c r="AB59" s="393"/>
      <c r="AC59" s="393"/>
      <c r="AD59" s="393"/>
      <c r="AE59" s="393"/>
      <c r="AF59" s="393"/>
      <c r="AG59" s="393"/>
      <c r="AH59" s="394"/>
      <c r="AI59" s="399"/>
      <c r="AJ59" s="393"/>
      <c r="AK59" s="393"/>
      <c r="AL59" s="393"/>
      <c r="AM59" s="393"/>
      <c r="AN59" s="393"/>
      <c r="AO59" s="393"/>
      <c r="AP59" s="400"/>
    </row>
    <row r="60" spans="1:65" s="3" customFormat="1" ht="11.45" customHeight="1" x14ac:dyDescent="0.2">
      <c r="A60" s="217"/>
      <c r="B60" s="138"/>
      <c r="C60" s="138"/>
      <c r="D60" s="138"/>
      <c r="E60" s="138"/>
      <c r="F60" s="138"/>
      <c r="G60" s="138"/>
      <c r="H60" s="138"/>
      <c r="I60" s="138"/>
      <c r="J60" s="138"/>
      <c r="K60" s="138"/>
      <c r="L60" s="138"/>
      <c r="M60" s="138"/>
      <c r="N60" s="138"/>
      <c r="O60" s="139"/>
      <c r="P60" s="137"/>
      <c r="Q60" s="138"/>
      <c r="R60" s="138"/>
      <c r="S60" s="138"/>
      <c r="T60" s="138"/>
      <c r="U60" s="138"/>
      <c r="V60" s="138"/>
      <c r="W60" s="138"/>
      <c r="X60" s="138"/>
      <c r="Y60" s="139"/>
      <c r="Z60" s="395"/>
      <c r="AA60" s="352"/>
      <c r="AB60" s="352"/>
      <c r="AC60" s="352"/>
      <c r="AD60" s="352"/>
      <c r="AE60" s="352"/>
      <c r="AF60" s="352"/>
      <c r="AG60" s="352"/>
      <c r="AH60" s="396"/>
      <c r="AI60" s="395"/>
      <c r="AJ60" s="352"/>
      <c r="AK60" s="352"/>
      <c r="AL60" s="352"/>
      <c r="AM60" s="352"/>
      <c r="AN60" s="352"/>
      <c r="AO60" s="352"/>
      <c r="AP60" s="353"/>
    </row>
    <row r="61" spans="1:65" s="3" customFormat="1" ht="11.45" customHeight="1" x14ac:dyDescent="0.2">
      <c r="A61" s="190" t="s">
        <v>72</v>
      </c>
      <c r="B61" s="191"/>
      <c r="C61" s="191"/>
      <c r="D61" s="191"/>
      <c r="E61" s="191"/>
      <c r="F61" s="191"/>
      <c r="G61" s="191"/>
      <c r="H61" s="191"/>
      <c r="I61" s="191"/>
      <c r="J61" s="191"/>
      <c r="K61" s="191"/>
      <c r="L61" s="191"/>
      <c r="M61" s="191"/>
      <c r="N61" s="191"/>
      <c r="O61" s="192"/>
      <c r="P61" s="202" t="s">
        <v>73</v>
      </c>
      <c r="Q61" s="191"/>
      <c r="R61" s="191"/>
      <c r="S61" s="191"/>
      <c r="T61" s="191"/>
      <c r="U61" s="191"/>
      <c r="V61" s="191"/>
      <c r="W61" s="191"/>
      <c r="X61" s="191"/>
      <c r="Y61" s="192"/>
      <c r="Z61" s="392"/>
      <c r="AA61" s="393"/>
      <c r="AB61" s="393"/>
      <c r="AC61" s="393"/>
      <c r="AD61" s="393"/>
      <c r="AE61" s="393"/>
      <c r="AF61" s="393"/>
      <c r="AG61" s="393"/>
      <c r="AH61" s="394"/>
      <c r="AI61" s="399"/>
      <c r="AJ61" s="393"/>
      <c r="AK61" s="393"/>
      <c r="AL61" s="393"/>
      <c r="AM61" s="393"/>
      <c r="AN61" s="393"/>
      <c r="AO61" s="393"/>
      <c r="AP61" s="400"/>
    </row>
    <row r="62" spans="1:65" ht="11.45" customHeight="1" thickBot="1" x14ac:dyDescent="0.25">
      <c r="A62" s="193"/>
      <c r="B62" s="194"/>
      <c r="C62" s="194"/>
      <c r="D62" s="194"/>
      <c r="E62" s="194"/>
      <c r="F62" s="194"/>
      <c r="G62" s="194"/>
      <c r="H62" s="194"/>
      <c r="I62" s="194"/>
      <c r="J62" s="194"/>
      <c r="K62" s="194"/>
      <c r="L62" s="194"/>
      <c r="M62" s="194"/>
      <c r="N62" s="194"/>
      <c r="O62" s="195"/>
      <c r="P62" s="419"/>
      <c r="Q62" s="194"/>
      <c r="R62" s="194"/>
      <c r="S62" s="194"/>
      <c r="T62" s="194"/>
      <c r="U62" s="194"/>
      <c r="V62" s="194"/>
      <c r="W62" s="194"/>
      <c r="X62" s="194"/>
      <c r="Y62" s="195"/>
      <c r="Z62" s="401"/>
      <c r="AA62" s="402"/>
      <c r="AB62" s="402"/>
      <c r="AC62" s="402"/>
      <c r="AD62" s="402"/>
      <c r="AE62" s="402"/>
      <c r="AF62" s="402"/>
      <c r="AG62" s="402"/>
      <c r="AH62" s="403"/>
      <c r="AI62" s="401"/>
      <c r="AJ62" s="402"/>
      <c r="AK62" s="402"/>
      <c r="AL62" s="402"/>
      <c r="AM62" s="402"/>
      <c r="AN62" s="402"/>
      <c r="AO62" s="402"/>
      <c r="AP62" s="404"/>
    </row>
    <row r="63" spans="1:65" ht="14.25" customHeight="1" thickTop="1" x14ac:dyDescent="0.2">
      <c r="A63" s="82" t="s">
        <v>28</v>
      </c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3"/>
      <c r="P63" s="83"/>
      <c r="Q63" s="21"/>
      <c r="R63" s="21"/>
      <c r="S63" s="84"/>
      <c r="T63" s="85"/>
      <c r="U63" s="85"/>
      <c r="V63" s="85"/>
      <c r="W63" s="85"/>
      <c r="X63" s="85"/>
      <c r="Y63" s="85"/>
      <c r="Z63" s="85"/>
      <c r="AA63" s="84"/>
      <c r="AB63" s="84"/>
      <c r="AC63" s="84"/>
      <c r="AD63" s="84"/>
      <c r="AE63" s="84"/>
      <c r="AF63" s="85"/>
      <c r="AG63" s="85"/>
      <c r="AH63" s="85"/>
      <c r="AI63" s="85"/>
      <c r="AJ63" s="85"/>
      <c r="AK63" s="85"/>
      <c r="AL63" s="85"/>
      <c r="AM63" s="85"/>
      <c r="AN63" s="85"/>
      <c r="AO63" s="85"/>
      <c r="AP63" s="85"/>
    </row>
    <row r="64" spans="1:65" s="3" customFormat="1" ht="14.25" customHeight="1" x14ac:dyDescent="0.25">
      <c r="A64" s="87"/>
      <c r="B64" s="87"/>
      <c r="C64" s="87"/>
      <c r="D64" s="87"/>
      <c r="E64" s="87"/>
      <c r="F64" s="87"/>
      <c r="G64" s="86"/>
      <c r="H64" s="86"/>
      <c r="I64" s="86"/>
      <c r="J64" s="86"/>
      <c r="K64" s="86"/>
      <c r="L64" s="86"/>
      <c r="M64" s="86"/>
      <c r="N64" s="86"/>
      <c r="O64" s="18"/>
      <c r="P64" s="18"/>
      <c r="Q64" s="18"/>
      <c r="R64" s="18"/>
      <c r="S64" s="18"/>
      <c r="T64" s="18"/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6"/>
      <c r="AK64" s="86"/>
      <c r="AL64" s="86"/>
      <c r="AM64" s="86"/>
      <c r="AN64" s="86"/>
      <c r="AO64" s="86"/>
      <c r="AP64" s="86"/>
    </row>
    <row r="65" spans="1:42" s="2" customFormat="1" ht="28.7" customHeight="1" x14ac:dyDescent="0.25">
      <c r="A65" s="18"/>
      <c r="B65" s="73"/>
      <c r="C65" s="18"/>
      <c r="D65" s="74"/>
      <c r="E65" s="74"/>
      <c r="F65" s="74"/>
      <c r="G65" s="74"/>
      <c r="H65" s="74"/>
      <c r="I65" s="74"/>
      <c r="J65" s="74"/>
      <c r="K65" s="416" t="s">
        <v>113</v>
      </c>
      <c r="L65" s="416"/>
      <c r="M65" s="416"/>
      <c r="N65" s="416"/>
      <c r="O65" s="416"/>
      <c r="P65" s="416"/>
      <c r="Q65" s="416"/>
      <c r="R65" s="416"/>
      <c r="S65" s="416"/>
      <c r="T65" s="416"/>
      <c r="U65" s="416"/>
      <c r="V65" s="416"/>
      <c r="W65" s="416"/>
      <c r="X65" s="416"/>
      <c r="Y65" s="416"/>
      <c r="Z65" s="416"/>
      <c r="AA65" s="416"/>
      <c r="AB65" s="416"/>
      <c r="AC65" s="416"/>
      <c r="AD65" s="416"/>
      <c r="AE65" s="416"/>
      <c r="AF65" s="416"/>
      <c r="AG65" s="416"/>
      <c r="AH65" s="416"/>
      <c r="AI65" s="416"/>
      <c r="AJ65" s="75"/>
      <c r="AK65" s="76"/>
      <c r="AL65" s="77"/>
      <c r="AM65" s="417" t="s">
        <v>96</v>
      </c>
      <c r="AN65" s="417"/>
      <c r="AO65" s="417"/>
      <c r="AP65" s="417"/>
    </row>
    <row r="66" spans="1:42" s="12" customFormat="1" ht="14.25" customHeight="1" x14ac:dyDescent="0.2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</row>
    <row r="67" spans="1:42" s="12" customFormat="1" ht="12.95" customHeight="1" x14ac:dyDescent="0.2">
      <c r="A67" s="66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66"/>
      <c r="AO67" s="66"/>
      <c r="AP67" s="66"/>
    </row>
    <row r="68" spans="1:42" s="12" customFormat="1" ht="12.95" customHeight="1" x14ac:dyDescent="0.2">
      <c r="A68" s="66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  <c r="AN68" s="66"/>
      <c r="AO68" s="66"/>
      <c r="AP68" s="66"/>
    </row>
    <row r="69" spans="1:42" ht="18" customHeight="1" thickBot="1" x14ac:dyDescent="0.3">
      <c r="A69" s="142" t="s">
        <v>103</v>
      </c>
      <c r="B69" s="142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2"/>
      <c r="AL69" s="142"/>
      <c r="AM69" s="142"/>
      <c r="AN69" s="142"/>
      <c r="AO69" s="142"/>
      <c r="AP69" s="142"/>
    </row>
    <row r="70" spans="1:42" ht="13.5" customHeight="1" thickTop="1" x14ac:dyDescent="0.2">
      <c r="A70" s="281" t="s">
        <v>32</v>
      </c>
      <c r="B70" s="282"/>
      <c r="C70" s="282"/>
      <c r="D70" s="282"/>
      <c r="E70" s="282"/>
      <c r="F70" s="243" t="s">
        <v>34</v>
      </c>
      <c r="G70" s="243"/>
      <c r="H70" s="243"/>
      <c r="I70" s="244"/>
      <c r="J70" s="378">
        <v>1000</v>
      </c>
      <c r="K70" s="379"/>
      <c r="L70" s="379"/>
      <c r="M70" s="379"/>
      <c r="N70" s="380"/>
      <c r="O70" s="283" t="s">
        <v>44</v>
      </c>
      <c r="P70" s="284"/>
      <c r="Q70" s="284"/>
      <c r="R70" s="284"/>
      <c r="S70" s="284"/>
      <c r="T70" s="243" t="s">
        <v>46</v>
      </c>
      <c r="U70" s="243"/>
      <c r="V70" s="243"/>
      <c r="W70" s="244"/>
      <c r="X70" s="287">
        <v>26.8</v>
      </c>
      <c r="Y70" s="288"/>
      <c r="Z70" s="288"/>
      <c r="AA70" s="288"/>
      <c r="AB70" s="289"/>
      <c r="AC70" s="283" t="s">
        <v>60</v>
      </c>
      <c r="AD70" s="284"/>
      <c r="AE70" s="284"/>
      <c r="AF70" s="284"/>
      <c r="AG70" s="284"/>
      <c r="AH70" s="285" t="s">
        <v>64</v>
      </c>
      <c r="AI70" s="285"/>
      <c r="AJ70" s="285"/>
      <c r="AK70" s="286"/>
      <c r="AL70" s="265">
        <v>1.0920000000000001</v>
      </c>
      <c r="AM70" s="266"/>
      <c r="AN70" s="266"/>
      <c r="AO70" s="266"/>
      <c r="AP70" s="267"/>
    </row>
    <row r="71" spans="1:42" ht="13.5" customHeight="1" x14ac:dyDescent="0.2">
      <c r="A71" s="247"/>
      <c r="B71" s="248"/>
      <c r="C71" s="248"/>
      <c r="D71" s="248"/>
      <c r="E71" s="248"/>
      <c r="F71" s="245"/>
      <c r="G71" s="245"/>
      <c r="H71" s="245"/>
      <c r="I71" s="246"/>
      <c r="J71" s="228"/>
      <c r="K71" s="229"/>
      <c r="L71" s="229"/>
      <c r="M71" s="229"/>
      <c r="N71" s="230"/>
      <c r="O71" s="237" t="s">
        <v>45</v>
      </c>
      <c r="P71" s="238"/>
      <c r="Q71" s="238"/>
      <c r="R71" s="238"/>
      <c r="S71" s="238"/>
      <c r="T71" s="245"/>
      <c r="U71" s="245"/>
      <c r="V71" s="245"/>
      <c r="W71" s="246"/>
      <c r="X71" s="280"/>
      <c r="Y71" s="177"/>
      <c r="Z71" s="177"/>
      <c r="AA71" s="177"/>
      <c r="AB71" s="178"/>
      <c r="AC71" s="237" t="s">
        <v>61</v>
      </c>
      <c r="AD71" s="238"/>
      <c r="AE71" s="238"/>
      <c r="AF71" s="238"/>
      <c r="AG71" s="238"/>
      <c r="AH71" s="239" t="s">
        <v>65</v>
      </c>
      <c r="AI71" s="239"/>
      <c r="AJ71" s="239"/>
      <c r="AK71" s="240"/>
      <c r="AL71" s="268"/>
      <c r="AM71" s="269"/>
      <c r="AN71" s="269"/>
      <c r="AO71" s="269"/>
      <c r="AP71" s="270"/>
    </row>
    <row r="72" spans="1:42" ht="13.5" customHeight="1" x14ac:dyDescent="0.2">
      <c r="A72" s="247" t="s">
        <v>38</v>
      </c>
      <c r="B72" s="248"/>
      <c r="C72" s="248"/>
      <c r="D72" s="248"/>
      <c r="E72" s="248"/>
      <c r="F72" s="231" t="s">
        <v>35</v>
      </c>
      <c r="G72" s="231"/>
      <c r="H72" s="231"/>
      <c r="I72" s="232"/>
      <c r="J72" s="280">
        <v>947</v>
      </c>
      <c r="K72" s="177"/>
      <c r="L72" s="177"/>
      <c r="M72" s="177"/>
      <c r="N72" s="178"/>
      <c r="O72" s="235" t="s">
        <v>44</v>
      </c>
      <c r="P72" s="236"/>
      <c r="Q72" s="236"/>
      <c r="R72" s="236"/>
      <c r="S72" s="236"/>
      <c r="T72" s="231">
        <v>1.8</v>
      </c>
      <c r="U72" s="231"/>
      <c r="V72" s="231"/>
      <c r="W72" s="232"/>
      <c r="X72" s="228">
        <v>1803</v>
      </c>
      <c r="Y72" s="229"/>
      <c r="Z72" s="229"/>
      <c r="AA72" s="229"/>
      <c r="AB72" s="230"/>
      <c r="AC72" s="235" t="s">
        <v>62</v>
      </c>
      <c r="AD72" s="236"/>
      <c r="AE72" s="236"/>
      <c r="AF72" s="236"/>
      <c r="AG72" s="236"/>
      <c r="AH72" s="231" t="s">
        <v>64</v>
      </c>
      <c r="AI72" s="231"/>
      <c r="AJ72" s="231"/>
      <c r="AK72" s="232"/>
      <c r="AL72" s="271">
        <v>-2.0480000000000002E-2</v>
      </c>
      <c r="AM72" s="272"/>
      <c r="AN72" s="272"/>
      <c r="AO72" s="272"/>
      <c r="AP72" s="273"/>
    </row>
    <row r="73" spans="1:42" ht="13.5" customHeight="1" x14ac:dyDescent="0.2">
      <c r="A73" s="247"/>
      <c r="B73" s="248"/>
      <c r="C73" s="248"/>
      <c r="D73" s="248"/>
      <c r="E73" s="248"/>
      <c r="F73" s="239" t="s">
        <v>36</v>
      </c>
      <c r="G73" s="239"/>
      <c r="H73" s="239"/>
      <c r="I73" s="240"/>
      <c r="J73" s="280"/>
      <c r="K73" s="177"/>
      <c r="L73" s="177"/>
      <c r="M73" s="177"/>
      <c r="N73" s="178"/>
      <c r="O73" s="237" t="s">
        <v>9</v>
      </c>
      <c r="P73" s="238"/>
      <c r="Q73" s="238"/>
      <c r="R73" s="238"/>
      <c r="S73" s="238"/>
      <c r="T73" s="239" t="s">
        <v>47</v>
      </c>
      <c r="U73" s="239"/>
      <c r="V73" s="239"/>
      <c r="W73" s="240"/>
      <c r="X73" s="228"/>
      <c r="Y73" s="229"/>
      <c r="Z73" s="229"/>
      <c r="AA73" s="229"/>
      <c r="AB73" s="230"/>
      <c r="AC73" s="237" t="s">
        <v>63</v>
      </c>
      <c r="AD73" s="238"/>
      <c r="AE73" s="238"/>
      <c r="AF73" s="238"/>
      <c r="AG73" s="238"/>
      <c r="AH73" s="239" t="s">
        <v>66</v>
      </c>
      <c r="AI73" s="239"/>
      <c r="AJ73" s="239"/>
      <c r="AK73" s="240"/>
      <c r="AL73" s="271"/>
      <c r="AM73" s="272"/>
      <c r="AN73" s="272"/>
      <c r="AO73" s="272"/>
      <c r="AP73" s="273"/>
    </row>
    <row r="74" spans="1:42" ht="13.5" customHeight="1" x14ac:dyDescent="0.2">
      <c r="A74" s="247" t="s">
        <v>41</v>
      </c>
      <c r="B74" s="248"/>
      <c r="C74" s="248"/>
      <c r="D74" s="248"/>
      <c r="E74" s="248"/>
      <c r="F74" s="231" t="s">
        <v>39</v>
      </c>
      <c r="G74" s="231"/>
      <c r="H74" s="231"/>
      <c r="I74" s="232"/>
      <c r="J74" s="228">
        <v>4052</v>
      </c>
      <c r="K74" s="229"/>
      <c r="L74" s="229"/>
      <c r="M74" s="229"/>
      <c r="N74" s="230"/>
      <c r="O74" s="235" t="s">
        <v>48</v>
      </c>
      <c r="P74" s="236"/>
      <c r="Q74" s="236"/>
      <c r="R74" s="236"/>
      <c r="S74" s="236"/>
      <c r="T74" s="231" t="s">
        <v>52</v>
      </c>
      <c r="U74" s="231"/>
      <c r="V74" s="231"/>
      <c r="W74" s="232"/>
      <c r="X74" s="280">
        <v>48</v>
      </c>
      <c r="Y74" s="177"/>
      <c r="Z74" s="177"/>
      <c r="AA74" s="177"/>
      <c r="AB74" s="178"/>
      <c r="AC74" s="436" t="s">
        <v>104</v>
      </c>
      <c r="AD74" s="437"/>
      <c r="AE74" s="437"/>
      <c r="AF74" s="437"/>
      <c r="AG74" s="437"/>
      <c r="AH74" s="437"/>
      <c r="AI74" s="437"/>
      <c r="AJ74" s="432" t="str">
        <f>IF(AND(AL74&gt;=50,AL74&lt;110),"deg F",IF(ISBLANK(AL74)," ","deg C"))</f>
        <v>deg C</v>
      </c>
      <c r="AK74" s="433"/>
      <c r="AL74" s="274">
        <v>21</v>
      </c>
      <c r="AM74" s="275"/>
      <c r="AN74" s="275"/>
      <c r="AO74" s="275"/>
      <c r="AP74" s="276"/>
    </row>
    <row r="75" spans="1:42" ht="13.5" customHeight="1" x14ac:dyDescent="0.2">
      <c r="A75" s="247"/>
      <c r="B75" s="248"/>
      <c r="C75" s="248"/>
      <c r="D75" s="248"/>
      <c r="E75" s="248"/>
      <c r="F75" s="239" t="s">
        <v>36</v>
      </c>
      <c r="G75" s="239"/>
      <c r="H75" s="239"/>
      <c r="I75" s="240"/>
      <c r="J75" s="228"/>
      <c r="K75" s="229"/>
      <c r="L75" s="229"/>
      <c r="M75" s="229"/>
      <c r="N75" s="230"/>
      <c r="O75" s="237" t="s">
        <v>49</v>
      </c>
      <c r="P75" s="238"/>
      <c r="Q75" s="238"/>
      <c r="R75" s="238"/>
      <c r="S75" s="238"/>
      <c r="T75" s="239" t="s">
        <v>50</v>
      </c>
      <c r="U75" s="239"/>
      <c r="V75" s="239"/>
      <c r="W75" s="240"/>
      <c r="X75" s="280"/>
      <c r="Y75" s="177"/>
      <c r="Z75" s="177"/>
      <c r="AA75" s="177"/>
      <c r="AB75" s="178"/>
      <c r="AC75" s="438"/>
      <c r="AD75" s="439"/>
      <c r="AE75" s="439"/>
      <c r="AF75" s="439"/>
      <c r="AG75" s="439"/>
      <c r="AH75" s="439"/>
      <c r="AI75" s="439"/>
      <c r="AJ75" s="434"/>
      <c r="AK75" s="435"/>
      <c r="AL75" s="277"/>
      <c r="AM75" s="278"/>
      <c r="AN75" s="278"/>
      <c r="AO75" s="278"/>
      <c r="AP75" s="279"/>
    </row>
    <row r="76" spans="1:42" ht="13.5" customHeight="1" x14ac:dyDescent="0.2">
      <c r="A76" s="247" t="s">
        <v>40</v>
      </c>
      <c r="B76" s="248"/>
      <c r="C76" s="248"/>
      <c r="D76" s="248"/>
      <c r="E76" s="248"/>
      <c r="F76" s="231" t="s">
        <v>42</v>
      </c>
      <c r="G76" s="231"/>
      <c r="H76" s="231"/>
      <c r="I76" s="232"/>
      <c r="J76" s="228">
        <v>3432</v>
      </c>
      <c r="K76" s="229"/>
      <c r="L76" s="229"/>
      <c r="M76" s="229"/>
      <c r="N76" s="230"/>
      <c r="O76" s="235" t="s">
        <v>53</v>
      </c>
      <c r="P76" s="236"/>
      <c r="Q76" s="236"/>
      <c r="R76" s="236"/>
      <c r="S76" s="236"/>
      <c r="T76" s="231" t="s">
        <v>51</v>
      </c>
      <c r="U76" s="231"/>
      <c r="V76" s="231"/>
      <c r="W76" s="232"/>
      <c r="X76" s="209">
        <v>62</v>
      </c>
      <c r="Y76" s="210"/>
      <c r="Z76" s="210"/>
      <c r="AA76" s="210"/>
      <c r="AB76" s="211"/>
      <c r="AC76" s="436" t="s">
        <v>105</v>
      </c>
      <c r="AD76" s="437"/>
      <c r="AE76" s="437"/>
      <c r="AF76" s="437"/>
      <c r="AG76" s="437"/>
      <c r="AH76" s="437"/>
      <c r="AI76" s="437"/>
      <c r="AJ76" s="432" t="str">
        <f>IF(AND(AL76&gt;600,AL76&lt;800),"mmHg",IF(AND(AL76&gt;26,AL76&lt;32),"inHg"," "))</f>
        <v>inHg</v>
      </c>
      <c r="AK76" s="433"/>
      <c r="AL76" s="408">
        <v>28.1</v>
      </c>
      <c r="AM76" s="409"/>
      <c r="AN76" s="409"/>
      <c r="AO76" s="409"/>
      <c r="AP76" s="410"/>
    </row>
    <row r="77" spans="1:42" ht="13.5" customHeight="1" x14ac:dyDescent="0.2">
      <c r="A77" s="247"/>
      <c r="B77" s="248"/>
      <c r="C77" s="248"/>
      <c r="D77" s="248"/>
      <c r="E77" s="248"/>
      <c r="F77" s="239" t="s">
        <v>36</v>
      </c>
      <c r="G77" s="239"/>
      <c r="H77" s="239"/>
      <c r="I77" s="240"/>
      <c r="J77" s="228"/>
      <c r="K77" s="229"/>
      <c r="L77" s="229"/>
      <c r="M77" s="229"/>
      <c r="N77" s="230"/>
      <c r="O77" s="237" t="s">
        <v>49</v>
      </c>
      <c r="P77" s="238"/>
      <c r="Q77" s="238"/>
      <c r="R77" s="238"/>
      <c r="S77" s="238"/>
      <c r="T77" s="233" t="s">
        <v>50</v>
      </c>
      <c r="U77" s="233"/>
      <c r="V77" s="233"/>
      <c r="W77" s="234"/>
      <c r="X77" s="405"/>
      <c r="Y77" s="406"/>
      <c r="Z77" s="406"/>
      <c r="AA77" s="406"/>
      <c r="AB77" s="407"/>
      <c r="AC77" s="438"/>
      <c r="AD77" s="439"/>
      <c r="AE77" s="439"/>
      <c r="AF77" s="439"/>
      <c r="AG77" s="439"/>
      <c r="AH77" s="439"/>
      <c r="AI77" s="439"/>
      <c r="AJ77" s="434"/>
      <c r="AK77" s="435"/>
      <c r="AL77" s="411"/>
      <c r="AM77" s="412"/>
      <c r="AN77" s="412"/>
      <c r="AO77" s="412"/>
      <c r="AP77" s="413"/>
    </row>
    <row r="78" spans="1:42" ht="13.5" customHeight="1" x14ac:dyDescent="0.2">
      <c r="A78" s="247" t="s">
        <v>33</v>
      </c>
      <c r="B78" s="248"/>
      <c r="C78" s="248"/>
      <c r="D78" s="248"/>
      <c r="E78" s="248"/>
      <c r="F78" s="231" t="s">
        <v>37</v>
      </c>
      <c r="G78" s="231"/>
      <c r="H78" s="231"/>
      <c r="I78" s="232"/>
      <c r="J78" s="268">
        <v>1.18</v>
      </c>
      <c r="K78" s="269"/>
      <c r="L78" s="269"/>
      <c r="M78" s="269"/>
      <c r="N78" s="391"/>
      <c r="O78" s="235" t="s">
        <v>56</v>
      </c>
      <c r="P78" s="236"/>
      <c r="Q78" s="236"/>
      <c r="R78" s="236"/>
      <c r="S78" s="236"/>
      <c r="T78" s="231" t="s">
        <v>52</v>
      </c>
      <c r="U78" s="231"/>
      <c r="V78" s="231"/>
      <c r="W78" s="232"/>
      <c r="X78" s="280">
        <v>46.8</v>
      </c>
      <c r="Y78" s="177"/>
      <c r="Z78" s="177"/>
      <c r="AA78" s="177"/>
      <c r="AB78" s="178"/>
      <c r="AC78" s="67"/>
      <c r="AD78" s="68"/>
      <c r="AE78" s="68"/>
      <c r="AF78" s="68"/>
      <c r="AG78" s="68"/>
      <c r="AH78" s="68"/>
      <c r="AI78" s="68"/>
      <c r="AJ78" s="68"/>
      <c r="AK78" s="68"/>
      <c r="AL78" s="68"/>
      <c r="AM78" s="68"/>
      <c r="AN78" s="68"/>
      <c r="AO78" s="68"/>
      <c r="AP78" s="69"/>
    </row>
    <row r="79" spans="1:42" ht="13.5" customHeight="1" x14ac:dyDescent="0.2">
      <c r="A79" s="247"/>
      <c r="B79" s="248"/>
      <c r="C79" s="248"/>
      <c r="D79" s="248"/>
      <c r="E79" s="248"/>
      <c r="F79" s="239" t="s">
        <v>36</v>
      </c>
      <c r="G79" s="239"/>
      <c r="H79" s="239"/>
      <c r="I79" s="240"/>
      <c r="J79" s="268"/>
      <c r="K79" s="269"/>
      <c r="L79" s="269"/>
      <c r="M79" s="269"/>
      <c r="N79" s="391"/>
      <c r="O79" s="237" t="s">
        <v>49</v>
      </c>
      <c r="P79" s="238"/>
      <c r="Q79" s="238"/>
      <c r="R79" s="238"/>
      <c r="S79" s="238"/>
      <c r="T79" s="239" t="s">
        <v>50</v>
      </c>
      <c r="U79" s="239"/>
      <c r="V79" s="239"/>
      <c r="W79" s="240"/>
      <c r="X79" s="280"/>
      <c r="Y79" s="177"/>
      <c r="Z79" s="177"/>
      <c r="AA79" s="177"/>
      <c r="AB79" s="178"/>
      <c r="AC79" s="67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9"/>
    </row>
    <row r="80" spans="1:42" ht="13.5" customHeight="1" x14ac:dyDescent="0.2">
      <c r="A80" s="374" t="s">
        <v>54</v>
      </c>
      <c r="B80" s="375"/>
      <c r="C80" s="375"/>
      <c r="D80" s="375"/>
      <c r="E80" s="375"/>
      <c r="F80" s="370" t="s">
        <v>43</v>
      </c>
      <c r="G80" s="370"/>
      <c r="H80" s="370"/>
      <c r="I80" s="371"/>
      <c r="J80" s="385">
        <v>1.1870000000000001</v>
      </c>
      <c r="K80" s="386"/>
      <c r="L80" s="386"/>
      <c r="M80" s="386"/>
      <c r="N80" s="387"/>
      <c r="O80" s="235" t="s">
        <v>74</v>
      </c>
      <c r="P80" s="236"/>
      <c r="Q80" s="236"/>
      <c r="R80" s="236"/>
      <c r="S80" s="236"/>
      <c r="T80" s="231" t="s">
        <v>57</v>
      </c>
      <c r="U80" s="231"/>
      <c r="V80" s="231"/>
      <c r="W80" s="232"/>
      <c r="X80" s="228">
        <v>2585</v>
      </c>
      <c r="Y80" s="229"/>
      <c r="Z80" s="229"/>
      <c r="AA80" s="229"/>
      <c r="AB80" s="230"/>
      <c r="AC80" s="67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N80" s="68"/>
      <c r="AO80" s="68"/>
      <c r="AP80" s="69"/>
    </row>
    <row r="81" spans="1:42" ht="13.5" customHeight="1" thickBot="1" x14ac:dyDescent="0.25">
      <c r="A81" s="376" t="s">
        <v>55</v>
      </c>
      <c r="B81" s="377"/>
      <c r="C81" s="377"/>
      <c r="D81" s="377"/>
      <c r="E81" s="377"/>
      <c r="F81" s="372">
        <v>1.2250000000000001</v>
      </c>
      <c r="G81" s="372"/>
      <c r="H81" s="372"/>
      <c r="I81" s="373"/>
      <c r="J81" s="388"/>
      <c r="K81" s="389"/>
      <c r="L81" s="389"/>
      <c r="M81" s="389"/>
      <c r="N81" s="390"/>
      <c r="O81" s="384" t="s">
        <v>59</v>
      </c>
      <c r="P81" s="377"/>
      <c r="Q81" s="377"/>
      <c r="R81" s="377"/>
      <c r="S81" s="377"/>
      <c r="T81" s="372" t="s">
        <v>58</v>
      </c>
      <c r="U81" s="372"/>
      <c r="V81" s="372"/>
      <c r="W81" s="373"/>
      <c r="X81" s="381"/>
      <c r="Y81" s="382"/>
      <c r="Z81" s="382"/>
      <c r="AA81" s="382"/>
      <c r="AB81" s="383"/>
      <c r="AC81" s="70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2"/>
    </row>
    <row r="82" spans="1:42" ht="15" thickTop="1" x14ac:dyDescent="0.2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</row>
    <row r="83" spans="1:42" s="10" customFormat="1" ht="18.2" customHeight="1" x14ac:dyDescent="0.25">
      <c r="A83" s="296" t="s">
        <v>106</v>
      </c>
      <c r="B83" s="296"/>
      <c r="C83" s="296"/>
      <c r="D83" s="296"/>
      <c r="E83" s="296"/>
      <c r="F83" s="296"/>
      <c r="G83" s="296"/>
      <c r="H83" s="296"/>
      <c r="I83" s="296"/>
      <c r="J83" s="296"/>
      <c r="K83" s="296"/>
      <c r="L83" s="296"/>
      <c r="M83" s="296"/>
      <c r="N83" s="296"/>
      <c r="O83" s="296"/>
      <c r="P83" s="296"/>
      <c r="Q83" s="163" t="s">
        <v>107</v>
      </c>
      <c r="R83" s="163"/>
      <c r="S83" s="163"/>
      <c r="T83" s="442" t="s">
        <v>138</v>
      </c>
      <c r="U83" s="442"/>
      <c r="V83" s="442"/>
      <c r="W83" s="19"/>
      <c r="X83" s="296" t="s">
        <v>108</v>
      </c>
      <c r="Y83" s="296"/>
      <c r="Z83" s="296"/>
      <c r="AA83" s="296"/>
      <c r="AB83" s="296"/>
      <c r="AC83" s="296"/>
      <c r="AD83" s="296"/>
      <c r="AE83" s="296"/>
      <c r="AF83" s="296"/>
      <c r="AG83" s="296"/>
      <c r="AH83" s="296"/>
      <c r="AI83" s="296"/>
      <c r="AJ83" s="296"/>
      <c r="AK83" s="296"/>
      <c r="AL83" s="296"/>
      <c r="AM83" s="63"/>
      <c r="AN83" s="63"/>
      <c r="AO83" s="63"/>
      <c r="AP83" s="19"/>
    </row>
    <row r="84" spans="1:42" x14ac:dyDescent="0.2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</row>
    <row r="85" spans="1:42" s="3" customFormat="1" ht="14.25" customHeight="1" x14ac:dyDescent="0.25">
      <c r="A85" s="414" t="s">
        <v>29</v>
      </c>
      <c r="B85" s="414"/>
      <c r="C85" s="414"/>
      <c r="D85" s="414"/>
      <c r="E85" s="414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102"/>
      <c r="Q85" s="64"/>
      <c r="R85" s="64"/>
      <c r="S85" s="64"/>
      <c r="T85" s="64"/>
      <c r="U85" s="64"/>
      <c r="V85" s="103"/>
      <c r="W85" s="103"/>
      <c r="X85" s="103"/>
      <c r="Y85" s="103"/>
      <c r="Z85" s="103"/>
      <c r="AA85" s="103"/>
      <c r="AB85" s="104"/>
      <c r="AC85" s="65"/>
      <c r="AD85" s="65"/>
      <c r="AE85" s="65"/>
      <c r="AF85" s="65"/>
      <c r="AG85" s="65"/>
      <c r="AH85" s="65"/>
      <c r="AI85" s="65"/>
      <c r="AJ85" s="105"/>
      <c r="AK85" s="105"/>
      <c r="AL85" s="105"/>
      <c r="AM85" s="105"/>
      <c r="AN85" s="105"/>
      <c r="AO85" s="105"/>
      <c r="AP85" s="106"/>
    </row>
    <row r="86" spans="1:42" s="3" customFormat="1" ht="14.25" customHeight="1" x14ac:dyDescent="0.25">
      <c r="A86" s="108"/>
      <c r="B86" s="108"/>
      <c r="C86" s="108"/>
      <c r="D86" s="108"/>
      <c r="E86" s="108"/>
      <c r="F86" s="102"/>
      <c r="G86" s="102"/>
      <c r="H86" s="102"/>
      <c r="I86" s="102"/>
      <c r="J86" s="102"/>
      <c r="K86" s="102"/>
      <c r="L86" s="102"/>
      <c r="M86" s="102"/>
      <c r="N86" s="102"/>
      <c r="O86" s="102"/>
      <c r="P86" s="102"/>
      <c r="Q86" s="108"/>
      <c r="R86" s="108"/>
      <c r="S86" s="108"/>
      <c r="T86" s="108"/>
      <c r="U86" s="108"/>
      <c r="V86" s="103"/>
      <c r="W86" s="103"/>
      <c r="X86" s="103"/>
      <c r="Y86" s="103"/>
      <c r="Z86" s="103"/>
      <c r="AA86" s="103"/>
      <c r="AB86" s="109"/>
      <c r="AC86" s="110"/>
      <c r="AD86" s="110"/>
      <c r="AE86" s="110"/>
      <c r="AF86" s="110"/>
      <c r="AG86" s="110"/>
      <c r="AH86" s="110"/>
      <c r="AI86" s="110"/>
      <c r="AJ86" s="105"/>
      <c r="AK86" s="105"/>
      <c r="AL86" s="105"/>
      <c r="AM86" s="105"/>
      <c r="AN86" s="105"/>
      <c r="AO86" s="105"/>
      <c r="AP86" s="106"/>
    </row>
    <row r="87" spans="1:42" x14ac:dyDescent="0.2">
      <c r="A87" s="107"/>
      <c r="B87" s="107"/>
      <c r="C87" s="107"/>
      <c r="D87" s="107"/>
      <c r="E87" s="111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N87" s="107"/>
      <c r="AO87" s="107"/>
      <c r="AP87" s="107"/>
    </row>
    <row r="88" spans="1:42" x14ac:dyDescent="0.2">
      <c r="A88" s="107"/>
      <c r="B88" s="107"/>
      <c r="C88" s="107"/>
      <c r="D88" s="107"/>
      <c r="E88" s="111"/>
      <c r="F88" s="111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  <c r="AN88" s="107"/>
      <c r="AO88" s="111"/>
      <c r="AP88" s="111"/>
    </row>
    <row r="89" spans="1:42" x14ac:dyDescent="0.2">
      <c r="A89" s="107"/>
      <c r="B89" s="107"/>
      <c r="C89" s="107"/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  <c r="AO89" s="107"/>
      <c r="AP89" s="107"/>
    </row>
    <row r="90" spans="1:42" x14ac:dyDescent="0.2">
      <c r="A90" s="107"/>
      <c r="B90" s="107"/>
      <c r="C90" s="107"/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  <c r="AM90" s="107"/>
      <c r="AN90" s="107"/>
      <c r="AO90" s="107"/>
      <c r="AP90" s="107"/>
    </row>
    <row r="91" spans="1:42" x14ac:dyDescent="0.2">
      <c r="A91" s="107"/>
      <c r="B91" s="107"/>
      <c r="C91" s="107"/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7"/>
      <c r="AK91" s="107"/>
      <c r="AL91" s="107"/>
      <c r="AM91" s="107"/>
      <c r="AN91" s="107"/>
      <c r="AO91" s="107"/>
      <c r="AP91" s="107"/>
    </row>
    <row r="92" spans="1:42" x14ac:dyDescent="0.2">
      <c r="A92" s="107"/>
      <c r="B92" s="107"/>
      <c r="C92" s="107"/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  <c r="AF92" s="107"/>
      <c r="AG92" s="107"/>
      <c r="AH92" s="107"/>
      <c r="AI92" s="107"/>
      <c r="AJ92" s="107"/>
      <c r="AK92" s="107"/>
      <c r="AL92" s="107"/>
      <c r="AM92" s="107"/>
      <c r="AN92" s="107"/>
      <c r="AO92" s="107"/>
      <c r="AP92" s="107"/>
    </row>
    <row r="93" spans="1:42" x14ac:dyDescent="0.2">
      <c r="A93" s="107"/>
      <c r="B93" s="107"/>
      <c r="C93" s="107"/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 t="s">
        <v>131</v>
      </c>
      <c r="AA93" s="107"/>
      <c r="AB93" s="107"/>
      <c r="AC93" s="107"/>
      <c r="AD93" s="107"/>
      <c r="AE93" s="107"/>
      <c r="AF93" s="107"/>
      <c r="AG93" s="107"/>
      <c r="AH93" s="107"/>
      <c r="AI93" s="107"/>
      <c r="AJ93" s="107"/>
      <c r="AK93" s="107"/>
      <c r="AL93" s="107"/>
      <c r="AM93" s="107"/>
      <c r="AN93" s="107"/>
      <c r="AO93" s="107"/>
      <c r="AP93" s="107"/>
    </row>
    <row r="94" spans="1:42" x14ac:dyDescent="0.2">
      <c r="A94" s="107"/>
      <c r="B94" s="107"/>
      <c r="C94" s="107"/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7"/>
      <c r="AH94" s="107"/>
      <c r="AI94" s="107"/>
      <c r="AJ94" s="107"/>
      <c r="AK94" s="107"/>
      <c r="AL94" s="107"/>
      <c r="AM94" s="107"/>
      <c r="AN94" s="107"/>
      <c r="AO94" s="107"/>
      <c r="AP94" s="107"/>
    </row>
    <row r="95" spans="1:42" x14ac:dyDescent="0.2">
      <c r="A95" s="107"/>
      <c r="B95" s="107"/>
      <c r="C95" s="107"/>
      <c r="D95" s="107"/>
      <c r="E95" s="107"/>
      <c r="F95" s="107"/>
      <c r="G95" s="107"/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</row>
    <row r="96" spans="1:42" x14ac:dyDescent="0.2">
      <c r="A96" s="107"/>
      <c r="B96" s="107"/>
      <c r="C96" s="107"/>
      <c r="D96" s="107"/>
      <c r="E96" s="107"/>
      <c r="F96" s="107"/>
      <c r="G96" s="107"/>
      <c r="H96" s="107"/>
      <c r="I96" s="107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7"/>
      <c r="AH96" s="107"/>
      <c r="AI96" s="107"/>
      <c r="AJ96" s="107"/>
      <c r="AK96" s="107"/>
      <c r="AL96" s="107"/>
      <c r="AM96" s="107"/>
      <c r="AN96" s="107"/>
      <c r="AO96" s="107"/>
      <c r="AP96" s="107"/>
    </row>
    <row r="97" spans="1:42" x14ac:dyDescent="0.2">
      <c r="A97" s="107"/>
      <c r="B97" s="107"/>
      <c r="C97" s="107"/>
      <c r="D97" s="107"/>
      <c r="E97" s="107"/>
      <c r="F97" s="107"/>
      <c r="G97" s="107"/>
      <c r="H97" s="107"/>
      <c r="I97" s="107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7"/>
      <c r="AH97" s="107"/>
      <c r="AI97" s="107"/>
      <c r="AJ97" s="107"/>
      <c r="AK97" s="107"/>
      <c r="AL97" s="107"/>
      <c r="AM97" s="107"/>
      <c r="AN97" s="107"/>
      <c r="AO97" s="107"/>
      <c r="AP97" s="107"/>
    </row>
    <row r="98" spans="1:42" x14ac:dyDescent="0.2">
      <c r="A98" s="107"/>
      <c r="B98" s="107"/>
      <c r="C98" s="107"/>
      <c r="D98" s="107"/>
      <c r="E98" s="107"/>
      <c r="F98" s="107"/>
      <c r="G98" s="107"/>
      <c r="H98" s="107"/>
      <c r="I98" s="107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7"/>
      <c r="AH98" s="107"/>
      <c r="AI98" s="107"/>
      <c r="AJ98" s="107"/>
      <c r="AK98" s="107"/>
      <c r="AL98" s="107"/>
      <c r="AM98" s="107"/>
      <c r="AN98" s="107"/>
      <c r="AO98" s="107"/>
      <c r="AP98" s="107"/>
    </row>
    <row r="99" spans="1:42" x14ac:dyDescent="0.2">
      <c r="A99" s="107"/>
      <c r="B99" s="107"/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7"/>
      <c r="AH99" s="107"/>
      <c r="AI99" s="107"/>
      <c r="AJ99" s="107"/>
      <c r="AK99" s="107"/>
      <c r="AL99" s="107"/>
      <c r="AM99" s="107"/>
      <c r="AN99" s="107"/>
      <c r="AO99" s="107"/>
      <c r="AP99" s="107"/>
    </row>
    <row r="100" spans="1:42" x14ac:dyDescent="0.2">
      <c r="A100" s="107"/>
      <c r="B100" s="107"/>
      <c r="C100" s="107"/>
      <c r="D100" s="107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7"/>
      <c r="AH100" s="107"/>
      <c r="AI100" s="107"/>
      <c r="AJ100" s="107"/>
      <c r="AK100" s="107"/>
      <c r="AL100" s="107"/>
      <c r="AM100" s="107"/>
      <c r="AN100" s="107"/>
      <c r="AO100" s="107"/>
      <c r="AP100" s="107"/>
    </row>
    <row r="101" spans="1:42" x14ac:dyDescent="0.2">
      <c r="A101" s="107"/>
      <c r="B101" s="107"/>
      <c r="C101" s="107"/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7"/>
      <c r="AH101" s="107"/>
      <c r="AI101" s="107"/>
      <c r="AJ101" s="107"/>
      <c r="AK101" s="107"/>
      <c r="AL101" s="107"/>
      <c r="AM101" s="107"/>
      <c r="AN101" s="107"/>
      <c r="AO101" s="107"/>
      <c r="AP101" s="107"/>
    </row>
    <row r="102" spans="1:42" x14ac:dyDescent="0.2">
      <c r="A102" s="107"/>
      <c r="B102" s="107"/>
      <c r="C102" s="107"/>
      <c r="D102" s="107"/>
      <c r="E102" s="107"/>
      <c r="F102" s="107"/>
      <c r="G102" s="107"/>
      <c r="H102" s="107"/>
      <c r="I102" s="107"/>
      <c r="J102" s="107"/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7"/>
      <c r="AH102" s="107"/>
      <c r="AI102" s="107"/>
      <c r="AJ102" s="107"/>
      <c r="AK102" s="107"/>
      <c r="AL102" s="107"/>
      <c r="AM102" s="107"/>
      <c r="AN102" s="107"/>
      <c r="AO102" s="107"/>
      <c r="AP102" s="107"/>
    </row>
    <row r="103" spans="1:42" x14ac:dyDescent="0.2">
      <c r="A103" s="107"/>
      <c r="B103" s="107"/>
      <c r="C103" s="107"/>
      <c r="D103" s="107"/>
      <c r="E103" s="107"/>
      <c r="F103" s="107"/>
      <c r="G103" s="107"/>
      <c r="H103" s="107"/>
      <c r="I103" s="107"/>
      <c r="J103" s="107"/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  <c r="AI103" s="107"/>
      <c r="AJ103" s="107"/>
      <c r="AK103" s="107"/>
      <c r="AL103" s="107"/>
      <c r="AM103" s="107"/>
      <c r="AN103" s="107"/>
      <c r="AO103" s="107"/>
      <c r="AP103" s="107"/>
    </row>
    <row r="104" spans="1:42" x14ac:dyDescent="0.2">
      <c r="A104" s="107"/>
      <c r="B104" s="107"/>
      <c r="C104" s="107"/>
      <c r="D104" s="107"/>
      <c r="E104" s="107"/>
      <c r="F104" s="107"/>
      <c r="G104" s="107"/>
      <c r="H104" s="107"/>
      <c r="I104" s="107"/>
      <c r="J104" s="107"/>
      <c r="K104" s="107"/>
      <c r="L104" s="107"/>
      <c r="M104" s="107"/>
      <c r="N104" s="107"/>
      <c r="O104" s="107"/>
      <c r="P104" s="107"/>
      <c r="Q104" s="107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7"/>
      <c r="AH104" s="107"/>
      <c r="AI104" s="107"/>
      <c r="AJ104" s="107"/>
      <c r="AK104" s="107"/>
      <c r="AL104" s="107"/>
      <c r="AM104" s="107"/>
      <c r="AN104" s="107"/>
      <c r="AO104" s="107"/>
      <c r="AP104" s="107"/>
    </row>
    <row r="105" spans="1:42" x14ac:dyDescent="0.2">
      <c r="A105" s="107"/>
      <c r="B105" s="107"/>
      <c r="C105" s="107"/>
      <c r="D105" s="107"/>
      <c r="E105" s="107"/>
      <c r="F105" s="107"/>
      <c r="G105" s="107"/>
      <c r="H105" s="107"/>
      <c r="I105" s="107"/>
      <c r="J105" s="107"/>
      <c r="K105" s="107"/>
      <c r="L105" s="107"/>
      <c r="M105" s="107"/>
      <c r="N105" s="107"/>
      <c r="O105" s="107"/>
      <c r="P105" s="107"/>
      <c r="Q105" s="107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F105" s="107"/>
      <c r="AG105" s="107"/>
      <c r="AH105" s="107"/>
      <c r="AI105" s="107"/>
      <c r="AJ105" s="107"/>
      <c r="AK105" s="107"/>
      <c r="AL105" s="107"/>
      <c r="AM105" s="107"/>
      <c r="AN105" s="107"/>
      <c r="AO105" s="107"/>
      <c r="AP105" s="107"/>
    </row>
    <row r="106" spans="1:42" x14ac:dyDescent="0.2">
      <c r="A106" s="107"/>
      <c r="B106" s="107"/>
      <c r="C106" s="107"/>
      <c r="D106" s="107"/>
      <c r="E106" s="107"/>
      <c r="F106" s="107"/>
      <c r="G106" s="107"/>
      <c r="H106" s="107"/>
      <c r="I106" s="107"/>
      <c r="J106" s="107"/>
      <c r="K106" s="107"/>
      <c r="L106" s="107"/>
      <c r="M106" s="107"/>
      <c r="N106" s="107"/>
      <c r="O106" s="107"/>
      <c r="P106" s="107"/>
      <c r="Q106" s="107"/>
      <c r="R106" s="107"/>
      <c r="S106" s="107"/>
      <c r="T106" s="107"/>
      <c r="U106" s="107"/>
      <c r="V106" s="107"/>
      <c r="W106" s="107"/>
      <c r="X106" s="107"/>
      <c r="Y106" s="107"/>
      <c r="Z106" s="107"/>
      <c r="AA106" s="107"/>
      <c r="AB106" s="107"/>
      <c r="AC106" s="107"/>
      <c r="AD106" s="107"/>
      <c r="AE106" s="107"/>
      <c r="AF106" s="107"/>
      <c r="AG106" s="107"/>
      <c r="AH106" s="107"/>
      <c r="AI106" s="107"/>
      <c r="AJ106" s="107"/>
      <c r="AK106" s="107"/>
      <c r="AL106" s="107"/>
      <c r="AM106" s="107"/>
      <c r="AN106" s="107"/>
      <c r="AO106" s="107"/>
      <c r="AP106" s="107"/>
    </row>
    <row r="107" spans="1:42" x14ac:dyDescent="0.2">
      <c r="A107" s="107"/>
      <c r="B107" s="107"/>
      <c r="C107" s="107"/>
      <c r="D107" s="107"/>
      <c r="E107" s="107"/>
      <c r="F107" s="107"/>
      <c r="G107" s="107"/>
      <c r="H107" s="107"/>
      <c r="I107" s="107"/>
      <c r="J107" s="107"/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107"/>
      <c r="AH107" s="107"/>
      <c r="AI107" s="107"/>
      <c r="AJ107" s="107"/>
      <c r="AK107" s="107"/>
      <c r="AL107" s="107"/>
      <c r="AM107" s="107"/>
      <c r="AN107" s="107"/>
      <c r="AO107" s="107"/>
      <c r="AP107" s="107"/>
    </row>
    <row r="108" spans="1:42" x14ac:dyDescent="0.2">
      <c r="A108" s="107"/>
      <c r="B108" s="107"/>
      <c r="C108" s="107"/>
      <c r="D108" s="107"/>
      <c r="E108" s="107"/>
      <c r="F108" s="107"/>
      <c r="G108" s="107"/>
      <c r="H108" s="107"/>
      <c r="I108" s="107"/>
      <c r="J108" s="107"/>
      <c r="K108" s="107"/>
      <c r="L108" s="107"/>
      <c r="M108" s="107"/>
      <c r="N108" s="107"/>
      <c r="O108" s="107"/>
      <c r="P108" s="107"/>
      <c r="Q108" s="107"/>
      <c r="R108" s="107"/>
      <c r="S108" s="107"/>
      <c r="T108" s="107"/>
      <c r="U108" s="107"/>
      <c r="V108" s="107"/>
      <c r="W108" s="107"/>
      <c r="X108" s="107"/>
      <c r="Y108" s="107"/>
      <c r="Z108" s="107"/>
      <c r="AA108" s="107"/>
      <c r="AB108" s="107"/>
      <c r="AC108" s="107"/>
      <c r="AD108" s="107"/>
      <c r="AE108" s="107"/>
      <c r="AF108" s="107"/>
      <c r="AG108" s="107"/>
      <c r="AH108" s="107"/>
      <c r="AI108" s="107"/>
      <c r="AJ108" s="107"/>
      <c r="AK108" s="107"/>
      <c r="AL108" s="107"/>
      <c r="AM108" s="107"/>
      <c r="AN108" s="107"/>
      <c r="AO108" s="107"/>
      <c r="AP108" s="107"/>
    </row>
    <row r="109" spans="1:42" x14ac:dyDescent="0.2">
      <c r="A109" s="107"/>
      <c r="B109" s="107"/>
      <c r="C109" s="107"/>
      <c r="D109" s="107"/>
      <c r="E109" s="107"/>
      <c r="F109" s="107"/>
      <c r="G109" s="107"/>
      <c r="H109" s="107"/>
      <c r="I109" s="107"/>
      <c r="J109" s="107"/>
      <c r="K109" s="107"/>
      <c r="L109" s="107"/>
      <c r="M109" s="107"/>
      <c r="N109" s="107"/>
      <c r="O109" s="107"/>
      <c r="P109" s="107"/>
      <c r="Q109" s="107"/>
      <c r="R109" s="107"/>
      <c r="S109" s="107"/>
      <c r="T109" s="107"/>
      <c r="U109" s="107"/>
      <c r="V109" s="107"/>
      <c r="W109" s="107"/>
      <c r="X109" s="107"/>
      <c r="Y109" s="107"/>
      <c r="Z109" s="107"/>
      <c r="AA109" s="107"/>
      <c r="AB109" s="107"/>
      <c r="AC109" s="107"/>
      <c r="AD109" s="107"/>
      <c r="AE109" s="107"/>
      <c r="AF109" s="107"/>
      <c r="AG109" s="107"/>
      <c r="AH109" s="107"/>
      <c r="AI109" s="107"/>
      <c r="AJ109" s="107"/>
      <c r="AK109" s="107"/>
      <c r="AL109" s="107"/>
      <c r="AM109" s="107"/>
      <c r="AN109" s="107"/>
      <c r="AO109" s="107"/>
      <c r="AP109" s="107"/>
    </row>
    <row r="110" spans="1:42" x14ac:dyDescent="0.2">
      <c r="A110" s="107"/>
      <c r="B110" s="107"/>
      <c r="C110" s="107"/>
      <c r="D110" s="107"/>
      <c r="E110" s="107"/>
      <c r="F110" s="107"/>
      <c r="G110" s="107"/>
      <c r="H110" s="107"/>
      <c r="I110" s="107"/>
      <c r="J110" s="107"/>
      <c r="K110" s="107"/>
      <c r="L110" s="107"/>
      <c r="M110" s="107"/>
      <c r="N110" s="107"/>
      <c r="O110" s="107"/>
      <c r="P110" s="107"/>
      <c r="Q110" s="107"/>
      <c r="R110" s="107"/>
      <c r="S110" s="107"/>
      <c r="T110" s="107"/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  <c r="AF110" s="107"/>
      <c r="AG110" s="107"/>
      <c r="AH110" s="107"/>
      <c r="AI110" s="107"/>
      <c r="AJ110" s="107"/>
      <c r="AK110" s="107"/>
      <c r="AL110" s="107"/>
      <c r="AM110" s="107"/>
      <c r="AN110" s="107"/>
      <c r="AO110" s="107"/>
      <c r="AP110" s="107"/>
    </row>
    <row r="111" spans="1:42" x14ac:dyDescent="0.2">
      <c r="A111" s="107"/>
      <c r="B111" s="107"/>
      <c r="C111" s="107"/>
      <c r="D111" s="107"/>
      <c r="E111" s="107"/>
      <c r="F111" s="107"/>
      <c r="G111" s="107"/>
      <c r="H111" s="107"/>
      <c r="I111" s="107"/>
      <c r="J111" s="107"/>
      <c r="K111" s="107"/>
      <c r="L111" s="107"/>
      <c r="M111" s="107"/>
      <c r="N111" s="107"/>
      <c r="O111" s="107"/>
      <c r="P111" s="107"/>
      <c r="Q111" s="107"/>
      <c r="R111" s="107"/>
      <c r="S111" s="107"/>
      <c r="T111" s="107"/>
      <c r="U111" s="107"/>
      <c r="V111" s="107"/>
      <c r="W111" s="107"/>
      <c r="X111" s="107"/>
      <c r="Y111" s="107"/>
      <c r="Z111" s="107"/>
      <c r="AA111" s="107"/>
      <c r="AB111" s="107"/>
      <c r="AC111" s="107"/>
      <c r="AD111" s="107"/>
      <c r="AE111" s="107"/>
      <c r="AF111" s="107"/>
      <c r="AG111" s="107"/>
      <c r="AH111" s="107"/>
      <c r="AI111" s="107"/>
      <c r="AJ111" s="107"/>
      <c r="AK111" s="107"/>
      <c r="AL111" s="107"/>
      <c r="AM111" s="107"/>
      <c r="AN111" s="107"/>
      <c r="AO111" s="107"/>
      <c r="AP111" s="107"/>
    </row>
    <row r="112" spans="1:42" x14ac:dyDescent="0.2">
      <c r="A112" s="107"/>
      <c r="B112" s="107"/>
      <c r="C112" s="107"/>
      <c r="D112" s="107"/>
      <c r="E112" s="107"/>
      <c r="F112" s="107"/>
      <c r="G112" s="107"/>
      <c r="H112" s="107"/>
      <c r="I112" s="107"/>
      <c r="J112" s="107"/>
      <c r="K112" s="107"/>
      <c r="L112" s="107"/>
      <c r="M112" s="107"/>
      <c r="N112" s="107"/>
      <c r="O112" s="107"/>
      <c r="P112" s="107"/>
      <c r="Q112" s="107"/>
      <c r="R112" s="107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  <c r="AF112" s="107"/>
      <c r="AG112" s="107"/>
      <c r="AH112" s="107"/>
      <c r="AI112" s="107"/>
      <c r="AJ112" s="107"/>
      <c r="AK112" s="107"/>
      <c r="AL112" s="107"/>
      <c r="AM112" s="107"/>
      <c r="AN112" s="107"/>
      <c r="AO112" s="107"/>
      <c r="AP112" s="107"/>
    </row>
    <row r="113" spans="1:43" x14ac:dyDescent="0.2">
      <c r="A113" s="107"/>
      <c r="B113" s="107"/>
      <c r="C113" s="107"/>
      <c r="D113" s="107"/>
      <c r="E113" s="107"/>
      <c r="F113" s="107"/>
      <c r="G113" s="107"/>
      <c r="H113" s="107"/>
      <c r="I113" s="107"/>
      <c r="J113" s="107"/>
      <c r="K113" s="107"/>
      <c r="L113" s="107"/>
      <c r="M113" s="107"/>
      <c r="N113" s="107"/>
      <c r="O113" s="107"/>
      <c r="P113" s="107"/>
      <c r="Q113" s="107"/>
      <c r="R113" s="107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  <c r="AF113" s="107"/>
      <c r="AG113" s="107"/>
      <c r="AH113" s="107"/>
      <c r="AI113" s="107"/>
      <c r="AJ113" s="107"/>
      <c r="AK113" s="107"/>
      <c r="AL113" s="107"/>
      <c r="AM113" s="107"/>
      <c r="AN113" s="107"/>
      <c r="AO113" s="107"/>
      <c r="AP113" s="107"/>
    </row>
    <row r="114" spans="1:43" x14ac:dyDescent="0.2">
      <c r="A114" s="107"/>
      <c r="B114" s="107"/>
      <c r="C114" s="107"/>
      <c r="D114" s="107"/>
      <c r="E114" s="107"/>
      <c r="F114" s="107"/>
      <c r="G114" s="107"/>
      <c r="H114" s="107"/>
      <c r="I114" s="107"/>
      <c r="J114" s="107"/>
      <c r="K114" s="107"/>
      <c r="L114" s="107"/>
      <c r="M114" s="107"/>
      <c r="N114" s="107"/>
      <c r="O114" s="107"/>
      <c r="P114" s="107"/>
      <c r="Q114" s="107"/>
      <c r="R114" s="107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  <c r="AF114" s="107"/>
      <c r="AG114" s="107"/>
      <c r="AH114" s="107"/>
      <c r="AI114" s="107"/>
      <c r="AJ114" s="107"/>
      <c r="AK114" s="107"/>
      <c r="AL114" s="107"/>
      <c r="AM114" s="107"/>
      <c r="AN114" s="107"/>
      <c r="AO114" s="107"/>
      <c r="AP114" s="107"/>
    </row>
    <row r="115" spans="1:43" x14ac:dyDescent="0.2">
      <c r="A115" s="107"/>
      <c r="B115" s="107"/>
      <c r="C115" s="107"/>
      <c r="D115" s="107"/>
      <c r="E115" s="107"/>
      <c r="F115" s="107"/>
      <c r="G115" s="107"/>
      <c r="H115" s="107"/>
      <c r="I115" s="107"/>
      <c r="J115" s="107"/>
      <c r="K115" s="107"/>
      <c r="L115" s="107"/>
      <c r="M115" s="107"/>
      <c r="N115" s="107"/>
      <c r="O115" s="107"/>
      <c r="P115" s="107"/>
      <c r="Q115" s="107"/>
      <c r="R115" s="107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  <c r="AF115" s="107"/>
      <c r="AG115" s="107"/>
      <c r="AH115" s="107"/>
      <c r="AI115" s="107"/>
      <c r="AJ115" s="107"/>
      <c r="AK115" s="107"/>
      <c r="AL115" s="107"/>
      <c r="AM115" s="107"/>
      <c r="AN115" s="107"/>
      <c r="AO115" s="107"/>
      <c r="AP115" s="107"/>
    </row>
    <row r="116" spans="1:43" x14ac:dyDescent="0.2">
      <c r="A116" s="107"/>
      <c r="B116" s="107"/>
      <c r="C116" s="107"/>
      <c r="D116" s="107"/>
      <c r="E116" s="107"/>
      <c r="F116" s="107"/>
      <c r="G116" s="107"/>
      <c r="H116" s="107"/>
      <c r="I116" s="107"/>
      <c r="J116" s="107"/>
      <c r="K116" s="107"/>
      <c r="L116" s="107"/>
      <c r="M116" s="107"/>
      <c r="N116" s="107"/>
      <c r="O116" s="107"/>
      <c r="P116" s="107"/>
      <c r="Q116" s="107"/>
      <c r="R116" s="107"/>
      <c r="S116" s="107"/>
      <c r="T116" s="107"/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  <c r="AF116" s="107"/>
      <c r="AG116" s="107"/>
      <c r="AH116" s="107"/>
      <c r="AI116" s="107"/>
      <c r="AJ116" s="107"/>
      <c r="AK116" s="107"/>
      <c r="AL116" s="107"/>
      <c r="AM116" s="107"/>
      <c r="AN116" s="107"/>
      <c r="AO116" s="107"/>
      <c r="AP116" s="107"/>
    </row>
    <row r="117" spans="1:43" x14ac:dyDescent="0.2">
      <c r="A117" s="107"/>
      <c r="B117" s="107"/>
      <c r="C117" s="107"/>
      <c r="D117" s="107"/>
      <c r="E117" s="107"/>
      <c r="F117" s="107"/>
      <c r="G117" s="107"/>
      <c r="H117" s="107"/>
      <c r="I117" s="107"/>
      <c r="J117" s="107"/>
      <c r="K117" s="107"/>
      <c r="L117" s="107"/>
      <c r="M117" s="107"/>
      <c r="N117" s="107"/>
      <c r="O117" s="107"/>
      <c r="P117" s="107"/>
      <c r="Q117" s="107"/>
      <c r="R117" s="107"/>
      <c r="S117" s="107"/>
      <c r="T117" s="107"/>
      <c r="U117" s="107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  <c r="AF117" s="107"/>
      <c r="AG117" s="107"/>
      <c r="AH117" s="107"/>
      <c r="AI117" s="107"/>
      <c r="AJ117" s="107"/>
      <c r="AK117" s="107"/>
      <c r="AL117" s="107"/>
      <c r="AM117" s="107"/>
      <c r="AN117" s="107"/>
      <c r="AO117" s="107"/>
      <c r="AP117" s="107"/>
    </row>
    <row r="118" spans="1:43" x14ac:dyDescent="0.2">
      <c r="A118" s="107"/>
      <c r="B118" s="107"/>
      <c r="C118" s="107"/>
      <c r="D118" s="107"/>
      <c r="E118" s="107"/>
      <c r="F118" s="107"/>
      <c r="G118" s="107"/>
      <c r="H118" s="107"/>
      <c r="I118" s="107"/>
      <c r="J118" s="107"/>
      <c r="K118" s="107"/>
      <c r="L118" s="107"/>
      <c r="M118" s="107"/>
      <c r="N118" s="107"/>
      <c r="O118" s="107"/>
      <c r="P118" s="107"/>
      <c r="Q118" s="107"/>
      <c r="R118" s="107"/>
      <c r="S118" s="107"/>
      <c r="T118" s="107"/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  <c r="AF118" s="107"/>
      <c r="AG118" s="107"/>
      <c r="AH118" s="107"/>
      <c r="AI118" s="107"/>
      <c r="AJ118" s="107"/>
      <c r="AK118" s="107"/>
      <c r="AL118" s="107"/>
      <c r="AM118" s="107"/>
      <c r="AN118" s="107"/>
      <c r="AO118" s="107"/>
      <c r="AP118" s="107"/>
    </row>
    <row r="119" spans="1:43" x14ac:dyDescent="0.2">
      <c r="A119" s="107"/>
      <c r="B119" s="107"/>
      <c r="C119" s="107"/>
      <c r="D119" s="107"/>
      <c r="E119" s="107"/>
      <c r="F119" s="107"/>
      <c r="G119" s="107"/>
      <c r="H119" s="107"/>
      <c r="I119" s="107"/>
      <c r="J119" s="107"/>
      <c r="K119" s="107"/>
      <c r="L119" s="107"/>
      <c r="M119" s="107"/>
      <c r="N119" s="107"/>
      <c r="O119" s="107"/>
      <c r="P119" s="107"/>
      <c r="Q119" s="107"/>
      <c r="R119" s="107"/>
      <c r="S119" s="107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  <c r="AF119" s="107"/>
      <c r="AG119" s="107"/>
      <c r="AH119" s="107"/>
      <c r="AI119" s="107"/>
      <c r="AJ119" s="107"/>
      <c r="AK119" s="107"/>
      <c r="AL119" s="107"/>
      <c r="AM119" s="107"/>
      <c r="AN119" s="107"/>
      <c r="AO119" s="107"/>
      <c r="AP119" s="107"/>
    </row>
    <row r="120" spans="1:43" x14ac:dyDescent="0.2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415" t="s">
        <v>109</v>
      </c>
      <c r="AN120" s="415"/>
      <c r="AO120" s="415"/>
      <c r="AP120" s="415"/>
      <c r="AQ120" s="3"/>
    </row>
    <row r="121" spans="1:43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</row>
  </sheetData>
  <sheetProtection password="CDF6" sheet="1" objects="1" scenarios="1" selectLockedCells="1"/>
  <mergeCells count="228">
    <mergeCell ref="A85:E85"/>
    <mergeCell ref="AM120:AP120"/>
    <mergeCell ref="K65:AI65"/>
    <mergeCell ref="AM65:AP65"/>
    <mergeCell ref="O22:AA22"/>
    <mergeCell ref="AB22:AO22"/>
    <mergeCell ref="P57:Y58"/>
    <mergeCell ref="P59:Y60"/>
    <mergeCell ref="P61:Y62"/>
    <mergeCell ref="AG44:AJ45"/>
    <mergeCell ref="AK44:AP45"/>
    <mergeCell ref="P44:R45"/>
    <mergeCell ref="W44:AE44"/>
    <mergeCell ref="W45:AE45"/>
    <mergeCell ref="A40:F41"/>
    <mergeCell ref="G40:J41"/>
    <mergeCell ref="AJ74:AK75"/>
    <mergeCell ref="AC74:AI75"/>
    <mergeCell ref="AJ76:AK77"/>
    <mergeCell ref="AC76:AI77"/>
    <mergeCell ref="A53:O54"/>
    <mergeCell ref="A83:P83"/>
    <mergeCell ref="Q83:S83"/>
    <mergeCell ref="T83:V83"/>
    <mergeCell ref="X83:AL83"/>
    <mergeCell ref="Z53:AH54"/>
    <mergeCell ref="Z55:AH56"/>
    <mergeCell ref="AI53:AP54"/>
    <mergeCell ref="AI55:AP56"/>
    <mergeCell ref="Z57:AH58"/>
    <mergeCell ref="AI57:AP58"/>
    <mergeCell ref="Z59:AH60"/>
    <mergeCell ref="AI59:AP60"/>
    <mergeCell ref="Z61:AH62"/>
    <mergeCell ref="AI61:AP62"/>
    <mergeCell ref="X76:AB77"/>
    <mergeCell ref="AC73:AG73"/>
    <mergeCell ref="AH72:AK72"/>
    <mergeCell ref="AC72:AG72"/>
    <mergeCell ref="AL76:AP77"/>
    <mergeCell ref="F80:I80"/>
    <mergeCell ref="F81:I81"/>
    <mergeCell ref="A80:E80"/>
    <mergeCell ref="A81:E81"/>
    <mergeCell ref="J70:N71"/>
    <mergeCell ref="X78:AB79"/>
    <mergeCell ref="T78:W78"/>
    <mergeCell ref="X80:AB81"/>
    <mergeCell ref="A74:E75"/>
    <mergeCell ref="A76:E77"/>
    <mergeCell ref="F78:I78"/>
    <mergeCell ref="F79:I79"/>
    <mergeCell ref="A78:E79"/>
    <mergeCell ref="T80:W80"/>
    <mergeCell ref="T81:W81"/>
    <mergeCell ref="O80:S80"/>
    <mergeCell ref="O81:S81"/>
    <mergeCell ref="J80:N81"/>
    <mergeCell ref="O78:S78"/>
    <mergeCell ref="O79:S79"/>
    <mergeCell ref="T79:W79"/>
    <mergeCell ref="J78:N79"/>
    <mergeCell ref="F76:I76"/>
    <mergeCell ref="X74:AB75"/>
    <mergeCell ref="A23:H24"/>
    <mergeCell ref="I23:N24"/>
    <mergeCell ref="O23:S24"/>
    <mergeCell ref="T23:X24"/>
    <mergeCell ref="Y23:Y24"/>
    <mergeCell ref="Z23:AD24"/>
    <mergeCell ref="AE23:AM24"/>
    <mergeCell ref="AN23:AP24"/>
    <mergeCell ref="A25:H26"/>
    <mergeCell ref="I25:N26"/>
    <mergeCell ref="O25:V26"/>
    <mergeCell ref="W25:W26"/>
    <mergeCell ref="X25:AD26"/>
    <mergeCell ref="AE25:AM26"/>
    <mergeCell ref="AN25:AP26"/>
    <mergeCell ref="A16:E17"/>
    <mergeCell ref="F16:N17"/>
    <mergeCell ref="O16:T17"/>
    <mergeCell ref="U16:AB17"/>
    <mergeCell ref="AC16:AI17"/>
    <mergeCell ref="AK16:AP17"/>
    <mergeCell ref="O15:AA15"/>
    <mergeCell ref="AB15:AP15"/>
    <mergeCell ref="A18:A19"/>
    <mergeCell ref="B18:K19"/>
    <mergeCell ref="R18:V19"/>
    <mergeCell ref="W18:W19"/>
    <mergeCell ref="L18:P19"/>
    <mergeCell ref="Q18:Q19"/>
    <mergeCell ref="X18:AE19"/>
    <mergeCell ref="AF18:AJ19"/>
    <mergeCell ref="AK18:AK19"/>
    <mergeCell ref="AL18:AP19"/>
    <mergeCell ref="AK7:AP7"/>
    <mergeCell ref="H3:AI3"/>
    <mergeCell ref="AK3:AP3"/>
    <mergeCell ref="AK4:AL4"/>
    <mergeCell ref="AM4:AP4"/>
    <mergeCell ref="A9:D9"/>
    <mergeCell ref="E9:N9"/>
    <mergeCell ref="Q9:V9"/>
    <mergeCell ref="W9:AC9"/>
    <mergeCell ref="AD9:AJ9"/>
    <mergeCell ref="AK9:AP9"/>
    <mergeCell ref="T11:V11"/>
    <mergeCell ref="Z11:AB11"/>
    <mergeCell ref="AE11:AG11"/>
    <mergeCell ref="A1:C1"/>
    <mergeCell ref="A3:C3"/>
    <mergeCell ref="H4:AI4"/>
    <mergeCell ref="A7:D7"/>
    <mergeCell ref="E7:N7"/>
    <mergeCell ref="R7:U7"/>
    <mergeCell ref="W7:AA7"/>
    <mergeCell ref="AF7:AJ7"/>
    <mergeCell ref="E11:K11"/>
    <mergeCell ref="L11:Q11"/>
    <mergeCell ref="A70:E71"/>
    <mergeCell ref="AC71:AG71"/>
    <mergeCell ref="AC70:AG70"/>
    <mergeCell ref="AH70:AK70"/>
    <mergeCell ref="AH71:AK71"/>
    <mergeCell ref="AH73:AK73"/>
    <mergeCell ref="O70:S70"/>
    <mergeCell ref="O71:S71"/>
    <mergeCell ref="T70:W71"/>
    <mergeCell ref="O72:S72"/>
    <mergeCell ref="X70:AB71"/>
    <mergeCell ref="AG36:AJ37"/>
    <mergeCell ref="AK36:AP37"/>
    <mergeCell ref="A36:F37"/>
    <mergeCell ref="G36:J37"/>
    <mergeCell ref="K36:O37"/>
    <mergeCell ref="P36:T37"/>
    <mergeCell ref="U36:Z37"/>
    <mergeCell ref="T74:W74"/>
    <mergeCell ref="T75:W75"/>
    <mergeCell ref="J74:N75"/>
    <mergeCell ref="AA40:AF41"/>
    <mergeCell ref="AG40:AJ41"/>
    <mergeCell ref="AK40:AP41"/>
    <mergeCell ref="AG42:AJ43"/>
    <mergeCell ref="AK42:AP43"/>
    <mergeCell ref="AA42:AC43"/>
    <mergeCell ref="AD42:AF43"/>
    <mergeCell ref="AL70:AP71"/>
    <mergeCell ref="AL72:AP73"/>
    <mergeCell ref="AL74:AP75"/>
    <mergeCell ref="A38:F39"/>
    <mergeCell ref="G38:J39"/>
    <mergeCell ref="K38:O39"/>
    <mergeCell ref="J72:N73"/>
    <mergeCell ref="J76:N77"/>
    <mergeCell ref="T76:W76"/>
    <mergeCell ref="T77:W77"/>
    <mergeCell ref="O76:S76"/>
    <mergeCell ref="O77:S77"/>
    <mergeCell ref="F77:I77"/>
    <mergeCell ref="K40:O41"/>
    <mergeCell ref="P40:T41"/>
    <mergeCell ref="U40:Z41"/>
    <mergeCell ref="A42:F43"/>
    <mergeCell ref="F72:I72"/>
    <mergeCell ref="F73:I73"/>
    <mergeCell ref="F74:I74"/>
    <mergeCell ref="F75:I75"/>
    <mergeCell ref="X72:AB73"/>
    <mergeCell ref="O73:S73"/>
    <mergeCell ref="T72:W72"/>
    <mergeCell ref="O74:S74"/>
    <mergeCell ref="O75:S75"/>
    <mergeCell ref="T73:W73"/>
    <mergeCell ref="A51:AP52"/>
    <mergeCell ref="A69:AP69"/>
    <mergeCell ref="F70:I71"/>
    <mergeCell ref="A72:E73"/>
    <mergeCell ref="A34:F35"/>
    <mergeCell ref="A44:F45"/>
    <mergeCell ref="G44:J45"/>
    <mergeCell ref="K44:N45"/>
    <mergeCell ref="S44:V45"/>
    <mergeCell ref="A61:O62"/>
    <mergeCell ref="P53:Y54"/>
    <mergeCell ref="P55:Y56"/>
    <mergeCell ref="G42:J43"/>
    <mergeCell ref="K42:O43"/>
    <mergeCell ref="P42:T43"/>
    <mergeCell ref="U42:Z43"/>
    <mergeCell ref="A55:O56"/>
    <mergeCell ref="A57:O58"/>
    <mergeCell ref="A59:O60"/>
    <mergeCell ref="D47:AM47"/>
    <mergeCell ref="AG38:AJ39"/>
    <mergeCell ref="U38:Z39"/>
    <mergeCell ref="P38:T39"/>
    <mergeCell ref="AK38:AP39"/>
    <mergeCell ref="AA38:AF39"/>
    <mergeCell ref="G34:J35"/>
    <mergeCell ref="K34:O35"/>
    <mergeCell ref="P34:T35"/>
    <mergeCell ref="U34:Z35"/>
    <mergeCell ref="AA34:AF35"/>
    <mergeCell ref="AG34:AJ35"/>
    <mergeCell ref="AK34:AP35"/>
    <mergeCell ref="H1:AI2"/>
    <mergeCell ref="AK1:AP2"/>
    <mergeCell ref="A2:C2"/>
    <mergeCell ref="D49:N49"/>
    <mergeCell ref="Q49:AA49"/>
    <mergeCell ref="AD49:AN49"/>
    <mergeCell ref="A30:F33"/>
    <mergeCell ref="A29:AP29"/>
    <mergeCell ref="G30:J31"/>
    <mergeCell ref="K30:Z31"/>
    <mergeCell ref="AA30:AF31"/>
    <mergeCell ref="AG30:AP31"/>
    <mergeCell ref="G32:J33"/>
    <mergeCell ref="K32:O33"/>
    <mergeCell ref="P32:T33"/>
    <mergeCell ref="U32:Z33"/>
    <mergeCell ref="AA32:AF33"/>
    <mergeCell ref="AG32:AJ33"/>
    <mergeCell ref="AK32:AP33"/>
    <mergeCell ref="AA36:AF37"/>
  </mergeCells>
  <conditionalFormatting sqref="Z23:AD24">
    <cfRule type="cellIs" dxfId="14" priority="15" operator="lessThan">
      <formula>$L$11</formula>
    </cfRule>
  </conditionalFormatting>
  <conditionalFormatting sqref="AG38:AJ39">
    <cfRule type="cellIs" dxfId="13" priority="11" operator="between">
      <formula>-5.99999</formula>
      <formula>-1000000</formula>
    </cfRule>
    <cfRule type="cellIs" dxfId="12" priority="12" operator="between">
      <formula>5.99999</formula>
      <formula>1000000</formula>
    </cfRule>
    <cfRule type="cellIs" dxfId="11" priority="13" operator="between">
      <formula>-2.99999</formula>
      <formula>-5.99999</formula>
    </cfRule>
    <cfRule type="cellIs" dxfId="10" priority="14" operator="between">
      <formula>2.99999</formula>
      <formula>5.99999</formula>
    </cfRule>
  </conditionalFormatting>
  <conditionalFormatting sqref="AG40:AJ41">
    <cfRule type="cellIs" dxfId="9" priority="1" operator="between">
      <formula>3.99999</formula>
      <formula>7.99999</formula>
    </cfRule>
    <cfRule type="cellIs" dxfId="8" priority="2" operator="between">
      <formula>-3.99999</formula>
      <formula>-7.99999</formula>
    </cfRule>
    <cfRule type="cellIs" dxfId="7" priority="9" operator="between">
      <formula>-7.99999</formula>
      <formula>-1000000</formula>
    </cfRule>
    <cfRule type="cellIs" dxfId="6" priority="10" operator="between">
      <formula>7.99999</formula>
      <formula>1000000</formula>
    </cfRule>
  </conditionalFormatting>
  <conditionalFormatting sqref="AK40:AP41">
    <cfRule type="cellIs" dxfId="5" priority="8" operator="notEqual">
      <formula>$L$11</formula>
    </cfRule>
  </conditionalFormatting>
  <conditionalFormatting sqref="AD49:AN49">
    <cfRule type="containsText" dxfId="4" priority="7" operator="containsText" text="Drift">
      <formula>NOT(ISERROR(SEARCH("Drift",AD49)))</formula>
    </cfRule>
  </conditionalFormatting>
  <conditionalFormatting sqref="D49:N49">
    <cfRule type="containsText" dxfId="3" priority="5" operator="containsText" text="control">
      <formula>NOT(ISERROR(SEARCH("control",D49)))</formula>
    </cfRule>
    <cfRule type="containsText" dxfId="2" priority="6" operator="containsText" text="Warning">
      <formula>NOT(ISERROR(SEARCH("Warning",D49)))</formula>
    </cfRule>
  </conditionalFormatting>
  <conditionalFormatting sqref="Q49:AA49">
    <cfRule type="containsText" dxfId="1" priority="3" operator="containsText" text="Control">
      <formula>NOT(ISERROR(SEARCH("Control",Q49)))</formula>
    </cfRule>
    <cfRule type="containsText" dxfId="0" priority="4" operator="containsText" text="Warning">
      <formula>NOT(ISERROR(SEARCH("Warning",Q49)))</formula>
    </cfRule>
  </conditionalFormatting>
  <pageMargins left="0.2" right="0.2" top="0.25" bottom="0.2" header="0" footer="0"/>
  <pageSetup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C1:AB18"/>
  <sheetViews>
    <sheetView showGridLines="0" workbookViewId="0">
      <selection activeCell="AD6" sqref="AD6"/>
    </sheetView>
  </sheetViews>
  <sheetFormatPr defaultColWidth="2.7109375" defaultRowHeight="14.25" x14ac:dyDescent="0.2"/>
  <cols>
    <col min="1" max="16384" width="2.7109375" style="3"/>
  </cols>
  <sheetData>
    <row r="1" spans="3:25" ht="15" thickBot="1" x14ac:dyDescent="0.25"/>
    <row r="2" spans="3:25" ht="15" thickTop="1" x14ac:dyDescent="0.2">
      <c r="C2" s="90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2"/>
    </row>
    <row r="3" spans="3:25" ht="15" x14ac:dyDescent="0.25">
      <c r="C3" s="447" t="s">
        <v>116</v>
      </c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  <c r="R3" s="448"/>
      <c r="S3" s="448"/>
      <c r="T3" s="448"/>
      <c r="U3" s="448"/>
      <c r="V3" s="448"/>
      <c r="W3" s="448"/>
      <c r="X3" s="449"/>
    </row>
    <row r="4" spans="3:25" x14ac:dyDescent="0.2">
      <c r="C4" s="93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5"/>
    </row>
    <row r="5" spans="3:25" ht="15" x14ac:dyDescent="0.25">
      <c r="C5" s="96"/>
      <c r="D5" s="443" t="s">
        <v>117</v>
      </c>
      <c r="E5" s="443"/>
      <c r="F5" s="443"/>
      <c r="G5" s="443"/>
      <c r="H5" s="443"/>
      <c r="I5" s="443"/>
      <c r="J5" s="443"/>
      <c r="K5" s="443"/>
      <c r="L5" s="443"/>
      <c r="M5" s="443"/>
      <c r="N5" s="443"/>
      <c r="O5" s="443"/>
      <c r="P5" s="443"/>
      <c r="Q5" s="443"/>
      <c r="R5" s="443"/>
      <c r="S5" s="443"/>
      <c r="T5" s="443"/>
      <c r="U5" s="444" t="str">
        <f>IF(ISTEXT('Check Sheet'!AG38),"--------",IF(AND(ISNUMBER('Check Sheet'!AG38),OR(AND('Check Sheet'!AG38&gt;-5.99999,'Check Sheet'!AG38&lt;-2.99999),AND('Check Sheet'!AG38&gt;2.99999,'Check Sheet'!AG38&lt;5.99999))),"Yes","No"))</f>
        <v>No</v>
      </c>
      <c r="V5" s="445"/>
      <c r="W5" s="446"/>
      <c r="X5" s="97"/>
    </row>
    <row r="6" spans="3:25" x14ac:dyDescent="0.2">
      <c r="C6" s="96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97"/>
    </row>
    <row r="7" spans="3:25" ht="15" x14ac:dyDescent="0.25">
      <c r="C7" s="96"/>
      <c r="D7" s="443" t="s">
        <v>118</v>
      </c>
      <c r="E7" s="443"/>
      <c r="F7" s="443"/>
      <c r="G7" s="443"/>
      <c r="H7" s="443"/>
      <c r="I7" s="443"/>
      <c r="J7" s="443"/>
      <c r="K7" s="443"/>
      <c r="L7" s="443"/>
      <c r="M7" s="443"/>
      <c r="N7" s="443"/>
      <c r="O7" s="443"/>
      <c r="P7" s="443"/>
      <c r="Q7" s="443"/>
      <c r="R7" s="443"/>
      <c r="S7" s="443"/>
      <c r="T7" s="450"/>
      <c r="U7" s="444" t="str">
        <f>IF(ISTEXT('Check Sheet'!AG38),"--------",IF(AND(ISNUMBER('Check Sheet'!AG38),OR('Check Sheet'!AG38&lt;-5.99999,'Check Sheet'!AG38&gt;5.99999)),"Yes","No"))</f>
        <v>No</v>
      </c>
      <c r="V7" s="445"/>
      <c r="W7" s="446"/>
      <c r="X7" s="98"/>
      <c r="Y7" s="4"/>
    </row>
    <row r="8" spans="3:25" x14ac:dyDescent="0.2">
      <c r="C8" s="96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97"/>
    </row>
    <row r="9" spans="3:25" ht="15" x14ac:dyDescent="0.25">
      <c r="C9" s="96"/>
      <c r="D9" s="443" t="s">
        <v>124</v>
      </c>
      <c r="E9" s="443"/>
      <c r="F9" s="443"/>
      <c r="G9" s="443"/>
      <c r="H9" s="443"/>
      <c r="I9" s="443"/>
      <c r="J9" s="443"/>
      <c r="K9" s="443"/>
      <c r="L9" s="443"/>
      <c r="M9" s="443"/>
      <c r="N9" s="443"/>
      <c r="O9" s="443"/>
      <c r="P9" s="443"/>
      <c r="Q9" s="443"/>
      <c r="R9" s="443"/>
      <c r="S9" s="443"/>
      <c r="T9" s="443"/>
      <c r="U9" s="444" t="str">
        <f>IF(AND(ISNUMBER('Check Sheet'!AA36),OR('Check Sheet'!AA36&lt;-30.01,'Check Sheet'!AA36&gt;30.01)),"Yes",IF(ISNUMBER('Check Sheet'!AA36),"No","--------"))</f>
        <v>No</v>
      </c>
      <c r="V9" s="445"/>
      <c r="W9" s="446"/>
      <c r="X9" s="97"/>
    </row>
    <row r="10" spans="3:25" x14ac:dyDescent="0.2">
      <c r="C10" s="96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97"/>
    </row>
    <row r="11" spans="3:25" ht="15" x14ac:dyDescent="0.25">
      <c r="C11" s="96"/>
      <c r="D11" s="443" t="s">
        <v>125</v>
      </c>
      <c r="E11" s="443"/>
      <c r="F11" s="443"/>
      <c r="G11" s="443"/>
      <c r="H11" s="443"/>
      <c r="I11" s="443"/>
      <c r="J11" s="443"/>
      <c r="K11" s="443"/>
      <c r="L11" s="443"/>
      <c r="M11" s="443"/>
      <c r="N11" s="443"/>
      <c r="O11" s="443"/>
      <c r="P11" s="443"/>
      <c r="Q11" s="443"/>
      <c r="R11" s="443"/>
      <c r="S11" s="443"/>
      <c r="T11" s="443"/>
      <c r="U11" s="444" t="str">
        <f>IF(AND(ISNUMBER('Check Sheet'!AA42),OR('Check Sheet'!AA42&lt;-30.01,'Check Sheet'!AA42&gt;30.01)),"Yes",IF(AND(ISNUMBER('Check Sheet'!AD42),OR('Check Sheet'!AD42&lt;-30.01,'Check Sheet'!AD42&gt;30.01)),"Yes",IF(OR(ISNUMBER('Check Sheet'!AD42),ISNUMBER('Check Sheet'!AA42)),"No","--------")))</f>
        <v>No</v>
      </c>
      <c r="V11" s="445"/>
      <c r="W11" s="446"/>
      <c r="X11" s="97"/>
    </row>
    <row r="12" spans="3:25" x14ac:dyDescent="0.2">
      <c r="C12" s="96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97"/>
    </row>
    <row r="13" spans="3:25" ht="15" x14ac:dyDescent="0.25">
      <c r="C13" s="96"/>
      <c r="D13" s="443" t="s">
        <v>119</v>
      </c>
      <c r="E13" s="443"/>
      <c r="F13" s="443"/>
      <c r="G13" s="443"/>
      <c r="H13" s="443"/>
      <c r="I13" s="443"/>
      <c r="J13" s="443"/>
      <c r="K13" s="443"/>
      <c r="L13" s="443"/>
      <c r="M13" s="443"/>
      <c r="N13" s="443"/>
      <c r="O13" s="443"/>
      <c r="P13" s="443"/>
      <c r="Q13" s="443"/>
      <c r="R13" s="443"/>
      <c r="S13" s="443"/>
      <c r="T13" s="443"/>
      <c r="U13" s="444" t="str">
        <f>IF(ISTEXT('Check Sheet'!AG40),"--------",IF(AND(ISNUMBER('Check Sheet'!AG40),OR(AND('Check Sheet'!AG40&gt;-7.99999,'Check Sheet'!AG40&lt;-3.99999),AND('Check Sheet'!AG40&gt;3.99999,'Check Sheet'!AG40&lt;7.99999))),"Yes","No"))</f>
        <v>No</v>
      </c>
      <c r="V13" s="445"/>
      <c r="W13" s="446"/>
      <c r="X13" s="97"/>
    </row>
    <row r="14" spans="3:25" x14ac:dyDescent="0.2">
      <c r="C14" s="96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97"/>
    </row>
    <row r="15" spans="3:25" ht="15" x14ac:dyDescent="0.25">
      <c r="C15" s="96"/>
      <c r="D15" s="443" t="s">
        <v>120</v>
      </c>
      <c r="E15" s="443"/>
      <c r="F15" s="443"/>
      <c r="G15" s="443"/>
      <c r="H15" s="443"/>
      <c r="I15" s="443"/>
      <c r="J15" s="443"/>
      <c r="K15" s="443"/>
      <c r="L15" s="443"/>
      <c r="M15" s="443"/>
      <c r="N15" s="443"/>
      <c r="O15" s="443"/>
      <c r="P15" s="443"/>
      <c r="Q15" s="443"/>
      <c r="R15" s="443"/>
      <c r="S15" s="443"/>
      <c r="T15" s="450"/>
      <c r="U15" s="444" t="str">
        <f>IF(ISTEXT('Check Sheet'!AG40),"--------",IF(AND(ISNUMBER('Check Sheet'!AG40),OR('Check Sheet'!AG40&lt;-7.99999,'Check Sheet'!AG40&gt;7.99999)),"Yes","No"))</f>
        <v>No</v>
      </c>
      <c r="V15" s="445"/>
      <c r="W15" s="446"/>
      <c r="X15" s="97"/>
    </row>
    <row r="16" spans="3:25" ht="15" thickBot="1" x14ac:dyDescent="0.25"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1"/>
    </row>
    <row r="17" spans="3:28" ht="15" thickTop="1" x14ac:dyDescent="0.2"/>
    <row r="18" spans="3:28" ht="18" customHeight="1" x14ac:dyDescent="0.2">
      <c r="C18" s="451" t="s">
        <v>121</v>
      </c>
      <c r="D18" s="451"/>
      <c r="E18" s="451"/>
      <c r="F18" s="451"/>
      <c r="G18" s="451"/>
      <c r="H18" s="451"/>
      <c r="I18" s="451"/>
      <c r="J18" s="451"/>
      <c r="K18" s="451"/>
      <c r="L18" s="451"/>
      <c r="M18" s="451"/>
      <c r="N18" s="451"/>
      <c r="O18" s="451"/>
      <c r="P18" s="451"/>
      <c r="Q18" s="451"/>
      <c r="R18" s="451"/>
      <c r="S18" s="451"/>
      <c r="T18" s="451"/>
      <c r="U18" s="451"/>
      <c r="V18" s="451"/>
      <c r="W18" s="451"/>
      <c r="X18" s="451"/>
      <c r="Y18" s="451"/>
      <c r="Z18" s="451"/>
      <c r="AA18" s="451"/>
      <c r="AB18" s="451"/>
    </row>
  </sheetData>
  <sheetProtection password="CD96" sheet="1" objects="1" scenarios="1" selectLockedCells="1"/>
  <mergeCells count="14">
    <mergeCell ref="D13:T13"/>
    <mergeCell ref="U13:W13"/>
    <mergeCell ref="D15:T15"/>
    <mergeCell ref="U15:W15"/>
    <mergeCell ref="C18:AB18"/>
    <mergeCell ref="D11:T11"/>
    <mergeCell ref="U11:W11"/>
    <mergeCell ref="D9:T9"/>
    <mergeCell ref="U9:W9"/>
    <mergeCell ref="C3:X3"/>
    <mergeCell ref="D5:T5"/>
    <mergeCell ref="U5:W5"/>
    <mergeCell ref="D7:T7"/>
    <mergeCell ref="U7:W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Check Sheet</vt:lpstr>
      <vt:lpstr>Limit Verification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asrcpsp</cp:lastModifiedBy>
  <cp:lastPrinted>2017-08-22T18:09:39Z</cp:lastPrinted>
  <dcterms:created xsi:type="dcterms:W3CDTF">2013-01-18T12:49:41Z</dcterms:created>
  <dcterms:modified xsi:type="dcterms:W3CDTF">2020-01-07T16:55:09Z</dcterms:modified>
</cp:coreProperties>
</file>