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0118594\Box Sync\R\Ageing\Data\"/>
    </mc:Choice>
  </mc:AlternateContent>
  <bookViews>
    <workbookView xWindow="0" yWindow="0" windowWidth="23040" windowHeight="9192"/>
  </bookViews>
  <sheets>
    <sheet name="Fresh" sheetId="1" r:id="rId1"/>
    <sheet name="Aged" sheetId="2" r:id="rId2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E18" i="1" l="1"/>
  <c r="FD18" i="1"/>
  <c r="CW18" i="1"/>
  <c r="CV18" i="1"/>
  <c r="CC18" i="1"/>
  <c r="CB18" i="1"/>
  <c r="BK18" i="1"/>
  <c r="BJ18" i="1"/>
  <c r="AU18" i="1"/>
  <c r="AT18" i="1"/>
  <c r="FE17" i="1"/>
  <c r="FD17" i="1"/>
  <c r="CW17" i="1"/>
  <c r="CV17" i="1"/>
  <c r="CC17" i="1"/>
  <c r="CB17" i="1"/>
  <c r="BK17" i="1"/>
  <c r="BJ17" i="1"/>
  <c r="AU17" i="1"/>
  <c r="AT17" i="1"/>
  <c r="FD16" i="1"/>
  <c r="FC16" i="1"/>
  <c r="FA16" i="1"/>
  <c r="EY16" i="1"/>
  <c r="EW16" i="1"/>
  <c r="EU16" i="1"/>
  <c r="ES16" i="1"/>
  <c r="EQ16" i="1"/>
  <c r="EO16" i="1"/>
  <c r="DO16" i="1"/>
  <c r="DN16" i="1"/>
  <c r="CW16" i="1"/>
  <c r="CV16" i="1"/>
  <c r="CC16" i="1"/>
  <c r="CB16" i="1"/>
  <c r="BK16" i="1"/>
  <c r="BJ16" i="1"/>
  <c r="AU16" i="1"/>
  <c r="AT16" i="1"/>
  <c r="FE15" i="1"/>
  <c r="FD15" i="1"/>
  <c r="DO15" i="1"/>
  <c r="DN15" i="1"/>
  <c r="CW15" i="1"/>
  <c r="CV15" i="1"/>
  <c r="CC15" i="1"/>
  <c r="CB15" i="1"/>
  <c r="BK15" i="1"/>
  <c r="BJ15" i="1"/>
  <c r="AU15" i="1"/>
  <c r="AT15" i="1"/>
  <c r="FE14" i="1"/>
  <c r="FD14" i="1"/>
  <c r="DO14" i="1"/>
  <c r="DN14" i="1"/>
  <c r="CW14" i="1"/>
  <c r="CV14" i="1"/>
  <c r="CC14" i="1"/>
  <c r="CB14" i="1"/>
  <c r="BK14" i="1"/>
  <c r="BJ14" i="1"/>
  <c r="FE13" i="1"/>
  <c r="FD13" i="1"/>
  <c r="DO13" i="1"/>
  <c r="DN13" i="1"/>
  <c r="CW13" i="1"/>
  <c r="CV13" i="1"/>
  <c r="CC13" i="1"/>
  <c r="CB13" i="1"/>
  <c r="BK13" i="1"/>
  <c r="BJ13" i="1"/>
  <c r="AU13" i="1"/>
  <c r="AT13" i="1"/>
  <c r="FE12" i="1"/>
  <c r="FD12" i="1"/>
  <c r="DO12" i="1"/>
  <c r="DN12" i="1"/>
  <c r="CW12" i="1"/>
  <c r="CV12" i="1"/>
  <c r="CC12" i="1"/>
  <c r="CB12" i="1"/>
  <c r="BK12" i="1"/>
  <c r="BJ12" i="1"/>
  <c r="AU12" i="1"/>
  <c r="AT12" i="1"/>
  <c r="FE11" i="1"/>
  <c r="FD11" i="1"/>
  <c r="DO11" i="1"/>
  <c r="DN11" i="1"/>
  <c r="CW11" i="1"/>
  <c r="CV11" i="1"/>
  <c r="CC11" i="1"/>
  <c r="CB11" i="1"/>
  <c r="BK11" i="1"/>
  <c r="BJ11" i="1"/>
  <c r="AU11" i="1"/>
  <c r="AT11" i="1"/>
  <c r="FE10" i="1"/>
  <c r="FD10" i="1"/>
  <c r="DO10" i="1"/>
  <c r="DN10" i="1"/>
  <c r="CW10" i="1"/>
  <c r="CV10" i="1"/>
  <c r="CC10" i="1"/>
  <c r="CB10" i="1"/>
  <c r="BK10" i="1"/>
  <c r="BJ10" i="1"/>
  <c r="AU10" i="1"/>
  <c r="AT10" i="1"/>
  <c r="FE9" i="1"/>
  <c r="FD9" i="1"/>
  <c r="DO9" i="1"/>
  <c r="DN9" i="1"/>
  <c r="CW9" i="1"/>
  <c r="CV9" i="1"/>
  <c r="CC9" i="1"/>
  <c r="CB9" i="1"/>
  <c r="BK9" i="1"/>
  <c r="BJ9" i="1"/>
  <c r="AU9" i="1"/>
  <c r="AT9" i="1"/>
  <c r="FE8" i="1"/>
  <c r="FD8" i="1"/>
  <c r="DO8" i="1"/>
  <c r="DN8" i="1"/>
  <c r="CW8" i="1"/>
  <c r="CV8" i="1"/>
  <c r="CC8" i="1"/>
  <c r="CB8" i="1"/>
  <c r="BK8" i="1"/>
  <c r="BJ8" i="1"/>
  <c r="AU8" i="1"/>
  <c r="AT8" i="1"/>
  <c r="FE7" i="1"/>
  <c r="FD7" i="1"/>
  <c r="DO7" i="1"/>
  <c r="DN7" i="1"/>
  <c r="CW7" i="1"/>
  <c r="CV7" i="1"/>
  <c r="CC7" i="1"/>
  <c r="CB7" i="1"/>
  <c r="BK7" i="1"/>
  <c r="BJ7" i="1"/>
  <c r="AU7" i="1"/>
  <c r="AT7" i="1"/>
  <c r="FE6" i="1"/>
  <c r="FD6" i="1"/>
  <c r="DO6" i="1"/>
  <c r="DN6" i="1"/>
  <c r="CW6" i="1"/>
  <c r="CV6" i="1"/>
  <c r="CC6" i="1"/>
  <c r="CB6" i="1"/>
  <c r="BK6" i="1"/>
  <c r="BJ6" i="1"/>
  <c r="AU6" i="1"/>
  <c r="AT6" i="1"/>
  <c r="FE5" i="1"/>
  <c r="FD5" i="1"/>
  <c r="DO5" i="1"/>
  <c r="DN5" i="1"/>
  <c r="CW5" i="1"/>
  <c r="CV5" i="1"/>
  <c r="CC5" i="1"/>
  <c r="CB5" i="1"/>
  <c r="BK5" i="1"/>
  <c r="BJ5" i="1"/>
  <c r="AU5" i="1"/>
  <c r="AT5" i="1"/>
  <c r="DQ18" i="2"/>
  <c r="DP18" i="2"/>
  <c r="BK18" i="2"/>
  <c r="BJ18" i="2"/>
  <c r="AS18" i="2"/>
  <c r="AR18" i="2"/>
  <c r="AC18" i="2"/>
  <c r="AB18" i="2"/>
  <c r="DQ17" i="2"/>
  <c r="DP17" i="2"/>
  <c r="BK17" i="2"/>
  <c r="BJ17" i="2"/>
  <c r="AS17" i="2"/>
  <c r="AR17" i="2"/>
  <c r="AC17" i="2"/>
  <c r="AB17" i="2"/>
  <c r="DQ16" i="2"/>
  <c r="DP16" i="2"/>
  <c r="BZ16" i="2"/>
  <c r="BK16" i="2"/>
  <c r="BJ16" i="2"/>
  <c r="AS16" i="2"/>
  <c r="AR16" i="2"/>
  <c r="AC16" i="2"/>
  <c r="AB16" i="2"/>
  <c r="DQ15" i="2"/>
  <c r="DP15" i="2"/>
  <c r="CA15" i="2"/>
  <c r="BZ15" i="2"/>
  <c r="BK15" i="2"/>
  <c r="BJ15" i="2"/>
  <c r="AS15" i="2"/>
  <c r="AR15" i="2"/>
  <c r="AC15" i="2"/>
  <c r="AB15" i="2"/>
  <c r="DQ14" i="2"/>
  <c r="DP14" i="2"/>
  <c r="CA14" i="2"/>
  <c r="BZ14" i="2"/>
  <c r="BK14" i="2"/>
  <c r="BJ14" i="2"/>
  <c r="AS14" i="2"/>
  <c r="AR14" i="2"/>
  <c r="DQ13" i="2"/>
  <c r="DP13" i="2"/>
  <c r="CA13" i="2"/>
  <c r="BZ13" i="2"/>
  <c r="BK13" i="2"/>
  <c r="BJ13" i="2"/>
  <c r="AS13" i="2"/>
  <c r="AR13" i="2"/>
  <c r="AC13" i="2"/>
  <c r="AB13" i="2"/>
  <c r="DQ12" i="2"/>
  <c r="DP12" i="2"/>
  <c r="CA12" i="2"/>
  <c r="BZ12" i="2"/>
  <c r="BK12" i="2"/>
  <c r="BJ12" i="2"/>
  <c r="AS12" i="2"/>
  <c r="AR12" i="2"/>
  <c r="AC12" i="2"/>
  <c r="AB12" i="2"/>
  <c r="DQ11" i="2"/>
  <c r="DP11" i="2"/>
  <c r="CA11" i="2"/>
  <c r="BZ11" i="2"/>
  <c r="BK11" i="2"/>
  <c r="BJ11" i="2"/>
  <c r="AS11" i="2"/>
  <c r="AR11" i="2"/>
  <c r="AC11" i="2"/>
  <c r="AB11" i="2"/>
  <c r="DQ10" i="2"/>
  <c r="DP10" i="2"/>
  <c r="CA10" i="2"/>
  <c r="BZ10" i="2"/>
  <c r="BK10" i="2"/>
  <c r="BJ10" i="2"/>
  <c r="AS10" i="2"/>
  <c r="AR10" i="2"/>
  <c r="AC10" i="2"/>
  <c r="AB10" i="2"/>
  <c r="DQ9" i="2"/>
  <c r="DP9" i="2"/>
  <c r="CA9" i="2"/>
  <c r="BZ9" i="2"/>
  <c r="BK9" i="2"/>
  <c r="BJ9" i="2"/>
  <c r="AS9" i="2"/>
  <c r="AR9" i="2"/>
  <c r="AC9" i="2"/>
  <c r="AB9" i="2"/>
  <c r="DQ8" i="2"/>
  <c r="DP8" i="2"/>
  <c r="CA8" i="2"/>
  <c r="BZ8" i="2"/>
  <c r="BK8" i="2"/>
  <c r="BJ8" i="2"/>
  <c r="AS8" i="2"/>
  <c r="AR8" i="2"/>
  <c r="AC8" i="2"/>
  <c r="AB8" i="2"/>
  <c r="DQ7" i="2"/>
  <c r="DP7" i="2"/>
  <c r="CA7" i="2"/>
  <c r="BZ7" i="2"/>
  <c r="BK7" i="2"/>
  <c r="BJ7" i="2"/>
  <c r="AS7" i="2"/>
  <c r="AR7" i="2"/>
  <c r="AC7" i="2"/>
  <c r="AB7" i="2"/>
  <c r="DQ6" i="2"/>
  <c r="DP6" i="2"/>
  <c r="CA6" i="2"/>
  <c r="BZ6" i="2"/>
  <c r="BK6" i="2"/>
  <c r="BJ6" i="2"/>
  <c r="AS6" i="2"/>
  <c r="AR6" i="2"/>
  <c r="AC6" i="2"/>
  <c r="AB6" i="2"/>
  <c r="DQ5" i="2"/>
  <c r="DP5" i="2"/>
  <c r="CA5" i="2"/>
  <c r="BZ5" i="2"/>
  <c r="BK5" i="2"/>
  <c r="BJ5" i="2"/>
  <c r="AS5" i="2"/>
  <c r="AR5" i="2"/>
  <c r="AC5" i="2"/>
  <c r="AB5" i="2"/>
  <c r="CA16" i="2" l="1"/>
  <c r="FE16" i="1"/>
</calcChain>
</file>

<file path=xl/sharedStrings.xml><?xml version="1.0" encoding="utf-8"?>
<sst xmlns="http://schemas.openxmlformats.org/spreadsheetml/2006/main" count="1285" uniqueCount="200">
  <si>
    <t>A_F</t>
  </si>
  <si>
    <t>A0_F</t>
  </si>
  <si>
    <t>B_F</t>
  </si>
  <si>
    <t>B0_F</t>
  </si>
  <si>
    <t>C_F</t>
  </si>
  <si>
    <t>C0_F</t>
  </si>
  <si>
    <t>D_F</t>
  </si>
  <si>
    <t>D0_F</t>
  </si>
  <si>
    <t>E_F</t>
  </si>
  <si>
    <t>E0_F</t>
  </si>
  <si>
    <t>F_F</t>
  </si>
  <si>
    <t>F0_F</t>
  </si>
  <si>
    <t>G_F</t>
  </si>
  <si>
    <t>G0_F</t>
  </si>
  <si>
    <t>ethanol (% v/v)</t>
  </si>
  <si>
    <t>ALC</t>
  </si>
  <si>
    <t>Standard analyses</t>
  </si>
  <si>
    <t>Mean</t>
  </si>
  <si>
    <t>SD</t>
  </si>
  <si>
    <t>density (g/cm3)</t>
  </si>
  <si>
    <t>DENS</t>
  </si>
  <si>
    <t>apparent extract (% m/m)</t>
  </si>
  <si>
    <t>AE</t>
  </si>
  <si>
    <t>real extract (% m/m)</t>
  </si>
  <si>
    <t>RE</t>
  </si>
  <si>
    <t>caloric value (kJ/100 mL)</t>
  </si>
  <si>
    <t>CAL</t>
  </si>
  <si>
    <t>pH</t>
  </si>
  <si>
    <t>FAN (mg/L)</t>
  </si>
  <si>
    <t>FAN</t>
  </si>
  <si>
    <t>soluble proteins (mg/L)</t>
  </si>
  <si>
    <t>SOL_P</t>
  </si>
  <si>
    <t>sensitive proteins (FHU)</t>
  </si>
  <si>
    <t>SP</t>
  </si>
  <si>
    <t>beer colour (IOB)</t>
  </si>
  <si>
    <t>BC</t>
  </si>
  <si>
    <t>total polyphenols (mg/L)</t>
  </si>
  <si>
    <t>TPF</t>
  </si>
  <si>
    <t>flavanoids ((+)-catechine eq. mg/L)</t>
  </si>
  <si>
    <t>FLAV</t>
  </si>
  <si>
    <t>proanthocyanidins (mg/L)</t>
  </si>
  <si>
    <t>PROANT</t>
  </si>
  <si>
    <t>TBI (index for 100mL)</t>
  </si>
  <si>
    <t>TBI</t>
  </si>
  <si>
    <t>foam stability (s)</t>
  </si>
  <si>
    <t>FOAM</t>
  </si>
  <si>
    <t>cold haze (EBC)</t>
  </si>
  <si>
    <t>CH</t>
  </si>
  <si>
    <t>permanent haze (EBC)</t>
  </si>
  <si>
    <t>PH</t>
  </si>
  <si>
    <t>TRAP (mM Asc. Eq.)</t>
  </si>
  <si>
    <t>TRAP</t>
  </si>
  <si>
    <t>sulfite (mg/L)</t>
  </si>
  <si>
    <t>SO2</t>
  </si>
  <si>
    <t>isobutanol (mg/L)</t>
  </si>
  <si>
    <t>ARO1</t>
  </si>
  <si>
    <t>aroma</t>
  </si>
  <si>
    <t>nd</t>
  </si>
  <si>
    <t>2-methylbutan-1-ol (mg/L)</t>
  </si>
  <si>
    <t>ARO2</t>
  </si>
  <si>
    <t>3-methylbutan-1-ol (mg/L)</t>
  </si>
  <si>
    <t>ARO3</t>
  </si>
  <si>
    <t>Sum higher alcohol markers (mg/L)</t>
  </si>
  <si>
    <t>Alcohols</t>
  </si>
  <si>
    <t>ethyl acetate (mg/L)</t>
  </si>
  <si>
    <t>ARO4</t>
  </si>
  <si>
    <t>isobutyl acetate (mg/L)</t>
  </si>
  <si>
    <t>ARO5</t>
  </si>
  <si>
    <t>ethyl butanoate (mg/L)</t>
  </si>
  <si>
    <t>ARO6</t>
  </si>
  <si>
    <t>isoamyl acetate (mg/L)</t>
  </si>
  <si>
    <t>ARO7</t>
  </si>
  <si>
    <t>ethyl hexanoate (mg/L)</t>
  </si>
  <si>
    <t>ARO8</t>
  </si>
  <si>
    <t>ethyl octanoate (mg/L)</t>
  </si>
  <si>
    <t>ARO9</t>
  </si>
  <si>
    <t>phenylethyl acetate (mg/L)</t>
  </si>
  <si>
    <t>ARO10</t>
  </si>
  <si>
    <t>Sum ester markers (mg/L)</t>
  </si>
  <si>
    <t>Esters</t>
  </si>
  <si>
    <t>2-methylpropanal (µg/L)</t>
  </si>
  <si>
    <t>ALD1</t>
  </si>
  <si>
    <t>aldehydes</t>
  </si>
  <si>
    <t>2-methylbutanal (µg/L)</t>
  </si>
  <si>
    <t>ALD2</t>
  </si>
  <si>
    <t>3-methylbutanal (µg/L)</t>
  </si>
  <si>
    <t>ALD3</t>
  </si>
  <si>
    <t>hexanal (µg/L)</t>
  </si>
  <si>
    <t>ALD4</t>
  </si>
  <si>
    <t>furfural (µg/L)</t>
  </si>
  <si>
    <t>ALD5</t>
  </si>
  <si>
    <t>phenylethyl acetate (µg/L)</t>
  </si>
  <si>
    <t>ALD6</t>
  </si>
  <si>
    <t>ALD7</t>
  </si>
  <si>
    <t>methional (µg/L)</t>
  </si>
  <si>
    <t>ALD8</t>
  </si>
  <si>
    <t>Sum aldehyde markers (µg/L)</t>
  </si>
  <si>
    <t>trihydroxy fatty acids (mg/L)</t>
  </si>
  <si>
    <t>THOE</t>
  </si>
  <si>
    <t>glucose + fructose (g/L)</t>
  </si>
  <si>
    <t>DP1</t>
  </si>
  <si>
    <t>Sugars</t>
  </si>
  <si>
    <t>maltose (g/L)</t>
  </si>
  <si>
    <t>DP2</t>
  </si>
  <si>
    <t>maltotriose (g/L)</t>
  </si>
  <si>
    <t>DP3</t>
  </si>
  <si>
    <t>maltotetraose (g/L)</t>
  </si>
  <si>
    <t>DP4</t>
  </si>
  <si>
    <t>maltopentaose (g/L)</t>
  </si>
  <si>
    <t>DP5</t>
  </si>
  <si>
    <t>maltohexaose (g/L)</t>
  </si>
  <si>
    <t>DP6</t>
  </si>
  <si>
    <t>maltoheptaose (g/L)</t>
  </si>
  <si>
    <t>DP7</t>
  </si>
  <si>
    <t>maltooctaose (g/L)</t>
  </si>
  <si>
    <t>DP8</t>
  </si>
  <si>
    <t>Sum sugar markers (g/L)</t>
  </si>
  <si>
    <t>glycerol (g/L)</t>
  </si>
  <si>
    <t>Glyc</t>
  </si>
  <si>
    <t>t-ich</t>
  </si>
  <si>
    <t>bitter acids</t>
  </si>
  <si>
    <t>c-ich</t>
  </si>
  <si>
    <t>t-ih</t>
  </si>
  <si>
    <t>c-ih</t>
  </si>
  <si>
    <t>t-iah</t>
  </si>
  <si>
    <t>c-iah</t>
  </si>
  <si>
    <t>T/C-ratio</t>
  </si>
  <si>
    <t>T/C</t>
  </si>
  <si>
    <t>Sum iso-α-acids (mg/L)</t>
  </si>
  <si>
    <t>ISO</t>
  </si>
  <si>
    <t>histidine (mg/L)</t>
  </si>
  <si>
    <t>His</t>
  </si>
  <si>
    <t>amino acids</t>
  </si>
  <si>
    <t>asparagine (mg/L)</t>
  </si>
  <si>
    <t>Asn</t>
  </si>
  <si>
    <t>serine (mg/L)</t>
  </si>
  <si>
    <t>Ser</t>
  </si>
  <si>
    <t>glutamine (mg/L)</t>
  </si>
  <si>
    <t>Gln</t>
  </si>
  <si>
    <t>arginine (mg/L)</t>
  </si>
  <si>
    <t>Arg</t>
  </si>
  <si>
    <t>glycine (mg/L)</t>
  </si>
  <si>
    <t>Gly</t>
  </si>
  <si>
    <t>aspartic acid (mg/L)</t>
  </si>
  <si>
    <t>Asp</t>
  </si>
  <si>
    <t>glutamic acid (mg/L)</t>
  </si>
  <si>
    <t>Glu</t>
  </si>
  <si>
    <t>threonine (mg/L)</t>
  </si>
  <si>
    <t>Thr</t>
  </si>
  <si>
    <t>alanine (mg/L)</t>
  </si>
  <si>
    <t>Ala</t>
  </si>
  <si>
    <t>proline (mg/L)</t>
  </si>
  <si>
    <t>Pro</t>
  </si>
  <si>
    <t>cysteine+Cystine (mg/L)</t>
  </si>
  <si>
    <t>Cys</t>
  </si>
  <si>
    <t>lysine (mg/L)</t>
  </si>
  <si>
    <t>Lys</t>
  </si>
  <si>
    <t>tyrosine (mg/L)</t>
  </si>
  <si>
    <t>Tyr</t>
  </si>
  <si>
    <t>methionine (mg/L)</t>
  </si>
  <si>
    <t>Met</t>
  </si>
  <si>
    <t>valine (mg/L)</t>
  </si>
  <si>
    <t>Val</t>
  </si>
  <si>
    <t>isoleucine (mg/L)</t>
  </si>
  <si>
    <t>Ile</t>
  </si>
  <si>
    <t>leucine (mg/L)</t>
  </si>
  <si>
    <t>Leu</t>
  </si>
  <si>
    <t>phenylalanine (mg/L)</t>
  </si>
  <si>
    <t>Phe</t>
  </si>
  <si>
    <t>tryptophan (mg/L)</t>
  </si>
  <si>
    <t>Trp</t>
  </si>
  <si>
    <t>Sum amino acid markers (mg/L)</t>
  </si>
  <si>
    <t>AA</t>
  </si>
  <si>
    <t>A_A</t>
  </si>
  <si>
    <t>A0_A</t>
  </si>
  <si>
    <t>B_A</t>
  </si>
  <si>
    <t>B0_A</t>
  </si>
  <si>
    <t>C_A</t>
  </si>
  <si>
    <t>C0_A</t>
  </si>
  <si>
    <t>D_A</t>
  </si>
  <si>
    <t>D0_A</t>
  </si>
  <si>
    <t>E_A</t>
  </si>
  <si>
    <t>E0_A</t>
  </si>
  <si>
    <t>F_A</t>
  </si>
  <si>
    <t>F0_A</t>
  </si>
  <si>
    <t>G_A</t>
  </si>
  <si>
    <t>G0_A</t>
  </si>
  <si>
    <t>standard analyses</t>
  </si>
  <si>
    <r>
      <rPr>
        <i/>
        <sz val="11"/>
        <color theme="1"/>
        <rFont val="Calibri"/>
        <family val="2"/>
        <scheme val="minor"/>
      </rPr>
      <t>trans</t>
    </r>
    <r>
      <rPr>
        <sz val="11"/>
        <color theme="1"/>
        <rFont val="Calibri"/>
        <family val="2"/>
        <scheme val="minor"/>
      </rPr>
      <t>-2-nonenal (µg/L)</t>
    </r>
  </si>
  <si>
    <r>
      <rPr>
        <i/>
        <sz val="11"/>
        <color theme="1"/>
        <rFont val="Calibri"/>
        <family val="2"/>
        <scheme val="minor"/>
      </rPr>
      <t>trans</t>
    </r>
    <r>
      <rPr>
        <sz val="11"/>
        <color theme="1"/>
        <rFont val="Calibri"/>
        <family val="2"/>
        <scheme val="minor"/>
      </rPr>
      <t>-isocohumulone (mg/L)</t>
    </r>
  </si>
  <si>
    <r>
      <rPr>
        <i/>
        <sz val="11"/>
        <color theme="1"/>
        <rFont val="Calibri"/>
        <family val="2"/>
        <scheme val="minor"/>
      </rPr>
      <t>cis</t>
    </r>
    <r>
      <rPr>
        <sz val="11"/>
        <color theme="1"/>
        <rFont val="Calibri"/>
        <family val="2"/>
        <scheme val="minor"/>
      </rPr>
      <t>-isocohumulone (mg/L)</t>
    </r>
  </si>
  <si>
    <r>
      <rPr>
        <i/>
        <sz val="11"/>
        <color theme="1"/>
        <rFont val="Calibri"/>
        <family val="2"/>
        <scheme val="minor"/>
      </rPr>
      <t>trans</t>
    </r>
    <r>
      <rPr>
        <sz val="11"/>
        <color theme="1"/>
        <rFont val="Calibri"/>
        <family val="2"/>
        <scheme val="minor"/>
      </rPr>
      <t>-isohumulone (mg/L)</t>
    </r>
  </si>
  <si>
    <r>
      <rPr>
        <i/>
        <sz val="11"/>
        <color theme="1"/>
        <rFont val="Calibri"/>
        <family val="2"/>
        <scheme val="minor"/>
      </rPr>
      <t>cis</t>
    </r>
    <r>
      <rPr>
        <sz val="11"/>
        <color theme="1"/>
        <rFont val="Calibri"/>
        <family val="2"/>
        <scheme val="minor"/>
      </rPr>
      <t>-isohumulone (mg/L)</t>
    </r>
  </si>
  <si>
    <r>
      <rPr>
        <i/>
        <sz val="11"/>
        <color theme="1"/>
        <rFont val="Calibri"/>
        <family val="2"/>
        <scheme val="minor"/>
      </rPr>
      <t>trans</t>
    </r>
    <r>
      <rPr>
        <sz val="11"/>
        <color theme="1"/>
        <rFont val="Calibri"/>
        <family val="2"/>
        <scheme val="minor"/>
      </rPr>
      <t>-isoadhumulone (mg/L)</t>
    </r>
  </si>
  <si>
    <r>
      <rPr>
        <i/>
        <sz val="11"/>
        <color theme="1"/>
        <rFont val="Calibri"/>
        <family val="2"/>
        <scheme val="minor"/>
      </rPr>
      <t>cis</t>
    </r>
    <r>
      <rPr>
        <sz val="11"/>
        <color theme="1"/>
        <rFont val="Calibri"/>
        <family val="2"/>
        <scheme val="minor"/>
      </rPr>
      <t>-isoadhumulone (mg/L)</t>
    </r>
  </si>
  <si>
    <t>Parameter</t>
  </si>
  <si>
    <t>Code</t>
  </si>
  <si>
    <t>Type</t>
  </si>
  <si>
    <t>Mean/SD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</si>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</sst>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left"/>
    </xf>
    <xf numFmtId="165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0" fillId="0" borderId="0" xfId="0" applyFont="1" applyFill="1" applyBorder="1" applyAlignment="1">
      <alignment horizontal="left"/>
    </xf>
    <xf numFmtId="165" fontId="0" fillId="0" borderId="0" xfId="0" applyNumberFormat="1" applyFont="1" applyBorder="1" applyAlignment="1">
      <alignment horizontal="left" vertical="center"/>
    </xf>
    <xf numFmtId="164" fontId="0" fillId="0" borderId="0" xfId="0" applyNumberFormat="1" applyFont="1" applyBorder="1" applyAlignment="1">
      <alignment horizontal="left"/>
    </xf>
    <xf numFmtId="1" fontId="0" fillId="0" borderId="0" xfId="0" applyNumberFormat="1" applyFont="1" applyBorder="1" applyAlignment="1">
      <alignment horizontal="left"/>
    </xf>
    <xf numFmtId="2" fontId="0" fillId="0" borderId="0" xfId="0" applyNumberFormat="1" applyFont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8"/>
  <sheetViews>
    <sheetView tabSelected="1" topLeftCell="BN1" zoomScale="55" zoomScaleNormal="55" workbookViewId="0">
      <selection activeCell="DC2" sqref="DC2"/>
    </sheetView>
  </sheetViews>
  <sheetFormatPr defaultRowHeight="14.4" x14ac:dyDescent="0.3"/>
  <cols>
    <col min="1" max="16384" width="8.88671875" style="6"/>
  </cols>
  <sheetData>
    <row r="1" spans="1:161" ht="57.6" x14ac:dyDescent="0.3">
      <c r="A1" s="2" t="s">
        <v>195</v>
      </c>
      <c r="B1" s="2" t="s">
        <v>14</v>
      </c>
      <c r="C1" s="2" t="s">
        <v>14</v>
      </c>
      <c r="D1" s="2" t="s">
        <v>19</v>
      </c>
      <c r="E1" s="2" t="s">
        <v>19</v>
      </c>
      <c r="F1" s="2" t="s">
        <v>21</v>
      </c>
      <c r="G1" s="2" t="s">
        <v>21</v>
      </c>
      <c r="H1" s="2" t="s">
        <v>23</v>
      </c>
      <c r="I1" s="2" t="s">
        <v>23</v>
      </c>
      <c r="J1" s="2" t="s">
        <v>25</v>
      </c>
      <c r="K1" s="2" t="s">
        <v>25</v>
      </c>
      <c r="L1" s="2" t="s">
        <v>27</v>
      </c>
      <c r="M1" s="2" t="s">
        <v>27</v>
      </c>
      <c r="N1" s="2" t="s">
        <v>28</v>
      </c>
      <c r="O1" s="2" t="s">
        <v>28</v>
      </c>
      <c r="P1" s="2" t="s">
        <v>30</v>
      </c>
      <c r="Q1" s="2" t="s">
        <v>30</v>
      </c>
      <c r="R1" s="2" t="s">
        <v>32</v>
      </c>
      <c r="S1" s="2" t="s">
        <v>32</v>
      </c>
      <c r="T1" s="2" t="s">
        <v>34</v>
      </c>
      <c r="U1" s="2" t="s">
        <v>34</v>
      </c>
      <c r="V1" s="2" t="s">
        <v>36</v>
      </c>
      <c r="W1" s="2" t="s">
        <v>36</v>
      </c>
      <c r="X1" s="2" t="s">
        <v>38</v>
      </c>
      <c r="Y1" s="2" t="s">
        <v>38</v>
      </c>
      <c r="Z1" s="2" t="s">
        <v>40</v>
      </c>
      <c r="AA1" s="2" t="s">
        <v>40</v>
      </c>
      <c r="AB1" s="2" t="s">
        <v>42</v>
      </c>
      <c r="AC1" s="2" t="s">
        <v>42</v>
      </c>
      <c r="AD1" s="2" t="s">
        <v>44</v>
      </c>
      <c r="AE1" s="2" t="s">
        <v>44</v>
      </c>
      <c r="AF1" s="2" t="s">
        <v>46</v>
      </c>
      <c r="AG1" s="2" t="s">
        <v>46</v>
      </c>
      <c r="AH1" s="2" t="s">
        <v>48</v>
      </c>
      <c r="AI1" s="2" t="s">
        <v>48</v>
      </c>
      <c r="AJ1" s="2" t="s">
        <v>50</v>
      </c>
      <c r="AK1" s="2" t="s">
        <v>50</v>
      </c>
      <c r="AL1" s="2" t="s">
        <v>52</v>
      </c>
      <c r="AM1" s="2" t="s">
        <v>52</v>
      </c>
      <c r="AN1" s="6" t="s">
        <v>54</v>
      </c>
      <c r="AO1" s="6" t="s">
        <v>54</v>
      </c>
      <c r="AP1" s="6" t="s">
        <v>58</v>
      </c>
      <c r="AQ1" s="6" t="s">
        <v>58</v>
      </c>
      <c r="AR1" s="6" t="s">
        <v>60</v>
      </c>
      <c r="AS1" s="6" t="s">
        <v>60</v>
      </c>
      <c r="AT1" s="6" t="s">
        <v>62</v>
      </c>
      <c r="AU1" s="6" t="s">
        <v>62</v>
      </c>
      <c r="AV1" s="6" t="s">
        <v>64</v>
      </c>
      <c r="AW1" s="6" t="s">
        <v>64</v>
      </c>
      <c r="AX1" s="6" t="s">
        <v>66</v>
      </c>
      <c r="AY1" s="6" t="s">
        <v>66</v>
      </c>
      <c r="AZ1" s="6" t="s">
        <v>68</v>
      </c>
      <c r="BA1" s="6" t="s">
        <v>68</v>
      </c>
      <c r="BB1" s="6" t="s">
        <v>70</v>
      </c>
      <c r="BC1" s="6" t="s">
        <v>70</v>
      </c>
      <c r="BD1" s="6" t="s">
        <v>72</v>
      </c>
      <c r="BE1" s="6" t="s">
        <v>72</v>
      </c>
      <c r="BF1" s="6" t="s">
        <v>74</v>
      </c>
      <c r="BG1" s="6" t="s">
        <v>74</v>
      </c>
      <c r="BH1" s="6" t="s">
        <v>76</v>
      </c>
      <c r="BI1" s="6" t="s">
        <v>76</v>
      </c>
      <c r="BJ1" s="6" t="s">
        <v>78</v>
      </c>
      <c r="BK1" s="6" t="s">
        <v>78</v>
      </c>
      <c r="BL1" s="6" t="s">
        <v>80</v>
      </c>
      <c r="BM1" s="6" t="s">
        <v>80</v>
      </c>
      <c r="BN1" s="6" t="s">
        <v>83</v>
      </c>
      <c r="BO1" s="6" t="s">
        <v>83</v>
      </c>
      <c r="BP1" s="6" t="s">
        <v>85</v>
      </c>
      <c r="BQ1" s="6" t="s">
        <v>85</v>
      </c>
      <c r="BR1" s="6" t="s">
        <v>87</v>
      </c>
      <c r="BS1" s="6" t="s">
        <v>87</v>
      </c>
      <c r="BT1" s="6" t="s">
        <v>89</v>
      </c>
      <c r="BU1" s="6" t="s">
        <v>89</v>
      </c>
      <c r="BV1" s="6" t="s">
        <v>91</v>
      </c>
      <c r="BW1" s="6" t="s">
        <v>91</v>
      </c>
      <c r="BX1" s="6" t="s">
        <v>188</v>
      </c>
      <c r="BY1" s="6" t="s">
        <v>188</v>
      </c>
      <c r="BZ1" s="6" t="s">
        <v>94</v>
      </c>
      <c r="CA1" s="6" t="s">
        <v>94</v>
      </c>
      <c r="CB1" s="6" t="s">
        <v>96</v>
      </c>
      <c r="CC1" s="6" t="s">
        <v>96</v>
      </c>
      <c r="CD1" s="6" t="s">
        <v>97</v>
      </c>
      <c r="CE1" s="6" t="s">
        <v>97</v>
      </c>
      <c r="CF1" s="1" t="s">
        <v>99</v>
      </c>
      <c r="CG1" s="1" t="s">
        <v>99</v>
      </c>
      <c r="CH1" s="1" t="s">
        <v>102</v>
      </c>
      <c r="CI1" s="1" t="s">
        <v>102</v>
      </c>
      <c r="CJ1" s="1" t="s">
        <v>104</v>
      </c>
      <c r="CK1" s="1" t="s">
        <v>104</v>
      </c>
      <c r="CL1" s="1" t="s">
        <v>106</v>
      </c>
      <c r="CM1" s="1" t="s">
        <v>106</v>
      </c>
      <c r="CN1" s="1" t="s">
        <v>108</v>
      </c>
      <c r="CO1" s="1" t="s">
        <v>108</v>
      </c>
      <c r="CP1" s="1" t="s">
        <v>110</v>
      </c>
      <c r="CQ1" s="1" t="s">
        <v>110</v>
      </c>
      <c r="CR1" s="1" t="s">
        <v>112</v>
      </c>
      <c r="CS1" s="1" t="s">
        <v>112</v>
      </c>
      <c r="CT1" s="1" t="s">
        <v>114</v>
      </c>
      <c r="CU1" s="1" t="s">
        <v>114</v>
      </c>
      <c r="CV1" s="15" t="s">
        <v>116</v>
      </c>
      <c r="CW1" s="15" t="s">
        <v>116</v>
      </c>
      <c r="CX1" s="1" t="s">
        <v>117</v>
      </c>
      <c r="CY1" s="1" t="s">
        <v>117</v>
      </c>
      <c r="CZ1" s="3" t="s">
        <v>189</v>
      </c>
      <c r="DA1" s="3" t="s">
        <v>189</v>
      </c>
      <c r="DB1" s="3" t="s">
        <v>190</v>
      </c>
      <c r="DC1" s="3" t="s">
        <v>190</v>
      </c>
      <c r="DD1" s="3" t="s">
        <v>191</v>
      </c>
      <c r="DE1" s="3" t="s">
        <v>191</v>
      </c>
      <c r="DF1" s="3" t="s">
        <v>192</v>
      </c>
      <c r="DG1" s="3" t="s">
        <v>192</v>
      </c>
      <c r="DH1" s="3" t="s">
        <v>193</v>
      </c>
      <c r="DI1" s="3" t="s">
        <v>193</v>
      </c>
      <c r="DJ1" s="3" t="s">
        <v>194</v>
      </c>
      <c r="DK1" s="3" t="s">
        <v>194</v>
      </c>
      <c r="DL1" s="3" t="s">
        <v>126</v>
      </c>
      <c r="DM1" s="3" t="s">
        <v>126</v>
      </c>
      <c r="DN1" s="10" t="s">
        <v>128</v>
      </c>
      <c r="DO1" s="10" t="s">
        <v>128</v>
      </c>
      <c r="DP1" s="1" t="s">
        <v>130</v>
      </c>
      <c r="DQ1" s="1" t="s">
        <v>130</v>
      </c>
      <c r="DR1" s="1" t="s">
        <v>133</v>
      </c>
      <c r="DS1" s="1" t="s">
        <v>133</v>
      </c>
      <c r="DT1" s="1" t="s">
        <v>135</v>
      </c>
      <c r="DU1" s="1" t="s">
        <v>135</v>
      </c>
      <c r="DV1" s="1" t="s">
        <v>137</v>
      </c>
      <c r="DW1" s="1" t="s">
        <v>137</v>
      </c>
      <c r="DX1" s="1" t="s">
        <v>139</v>
      </c>
      <c r="DY1" s="1" t="s">
        <v>139</v>
      </c>
      <c r="DZ1" s="1" t="s">
        <v>141</v>
      </c>
      <c r="EA1" s="1" t="s">
        <v>141</v>
      </c>
      <c r="EB1" s="1" t="s">
        <v>143</v>
      </c>
      <c r="EC1" s="1" t="s">
        <v>143</v>
      </c>
      <c r="ED1" s="1" t="s">
        <v>145</v>
      </c>
      <c r="EE1" s="1" t="s">
        <v>145</v>
      </c>
      <c r="EF1" s="1" t="s">
        <v>147</v>
      </c>
      <c r="EG1" s="1" t="s">
        <v>147</v>
      </c>
      <c r="EH1" s="1" t="s">
        <v>149</v>
      </c>
      <c r="EI1" s="1" t="s">
        <v>149</v>
      </c>
      <c r="EJ1" s="1" t="s">
        <v>151</v>
      </c>
      <c r="EK1" s="1" t="s">
        <v>151</v>
      </c>
      <c r="EL1" s="1" t="s">
        <v>153</v>
      </c>
      <c r="EM1" s="1" t="s">
        <v>153</v>
      </c>
      <c r="EN1" s="1" t="s">
        <v>155</v>
      </c>
      <c r="EO1" s="1" t="s">
        <v>155</v>
      </c>
      <c r="EP1" s="1" t="s">
        <v>157</v>
      </c>
      <c r="EQ1" s="1" t="s">
        <v>157</v>
      </c>
      <c r="ER1" s="1" t="s">
        <v>159</v>
      </c>
      <c r="ES1" s="1" t="s">
        <v>159</v>
      </c>
      <c r="ET1" s="1" t="s">
        <v>161</v>
      </c>
      <c r="EU1" s="1" t="s">
        <v>161</v>
      </c>
      <c r="EV1" s="1" t="s">
        <v>163</v>
      </c>
      <c r="EW1" s="1" t="s">
        <v>163</v>
      </c>
      <c r="EX1" s="1" t="s">
        <v>165</v>
      </c>
      <c r="EY1" s="1" t="s">
        <v>165</v>
      </c>
      <c r="EZ1" s="1" t="s">
        <v>167</v>
      </c>
      <c r="FA1" s="1" t="s">
        <v>167</v>
      </c>
      <c r="FB1" s="1" t="s">
        <v>169</v>
      </c>
      <c r="FC1" s="1" t="s">
        <v>169</v>
      </c>
      <c r="FD1" s="6" t="s">
        <v>171</v>
      </c>
      <c r="FE1" s="6" t="s">
        <v>171</v>
      </c>
    </row>
    <row r="2" spans="1:161" x14ac:dyDescent="0.3">
      <c r="A2" s="2" t="s">
        <v>196</v>
      </c>
      <c r="B2" s="2" t="s">
        <v>15</v>
      </c>
      <c r="C2" s="2" t="s">
        <v>15</v>
      </c>
      <c r="D2" s="2" t="s">
        <v>20</v>
      </c>
      <c r="E2" s="2" t="s">
        <v>20</v>
      </c>
      <c r="F2" s="2" t="s">
        <v>22</v>
      </c>
      <c r="G2" s="2" t="s">
        <v>22</v>
      </c>
      <c r="H2" s="2" t="s">
        <v>24</v>
      </c>
      <c r="I2" s="2" t="s">
        <v>24</v>
      </c>
      <c r="J2" s="2" t="s">
        <v>26</v>
      </c>
      <c r="K2" s="2" t="s">
        <v>26</v>
      </c>
      <c r="L2" s="2" t="s">
        <v>27</v>
      </c>
      <c r="M2" s="2" t="s">
        <v>27</v>
      </c>
      <c r="N2" s="2" t="s">
        <v>29</v>
      </c>
      <c r="O2" s="2" t="s">
        <v>29</v>
      </c>
      <c r="P2" s="2" t="s">
        <v>31</v>
      </c>
      <c r="Q2" s="2" t="s">
        <v>31</v>
      </c>
      <c r="R2" s="2" t="s">
        <v>33</v>
      </c>
      <c r="S2" s="2" t="s">
        <v>33</v>
      </c>
      <c r="T2" s="2" t="s">
        <v>35</v>
      </c>
      <c r="U2" s="2" t="s">
        <v>35</v>
      </c>
      <c r="V2" s="2" t="s">
        <v>37</v>
      </c>
      <c r="W2" s="2" t="s">
        <v>37</v>
      </c>
      <c r="X2" s="2" t="s">
        <v>39</v>
      </c>
      <c r="Y2" s="2" t="s">
        <v>39</v>
      </c>
      <c r="Z2" s="2" t="s">
        <v>41</v>
      </c>
      <c r="AA2" s="2" t="s">
        <v>41</v>
      </c>
      <c r="AB2" s="2" t="s">
        <v>43</v>
      </c>
      <c r="AC2" s="2" t="s">
        <v>43</v>
      </c>
      <c r="AD2" s="2" t="s">
        <v>45</v>
      </c>
      <c r="AE2" s="2" t="s">
        <v>45</v>
      </c>
      <c r="AF2" s="2" t="s">
        <v>47</v>
      </c>
      <c r="AG2" s="2" t="s">
        <v>47</v>
      </c>
      <c r="AH2" s="2" t="s">
        <v>49</v>
      </c>
      <c r="AI2" s="2" t="s">
        <v>49</v>
      </c>
      <c r="AJ2" s="2" t="s">
        <v>51</v>
      </c>
      <c r="AK2" s="2" t="s">
        <v>51</v>
      </c>
      <c r="AL2" s="2" t="s">
        <v>53</v>
      </c>
      <c r="AM2" s="2" t="s">
        <v>53</v>
      </c>
      <c r="AN2" s="6" t="s">
        <v>55</v>
      </c>
      <c r="AO2" s="6" t="s">
        <v>55</v>
      </c>
      <c r="AP2" s="6" t="s">
        <v>59</v>
      </c>
      <c r="AQ2" s="6" t="s">
        <v>59</v>
      </c>
      <c r="AR2" s="6" t="s">
        <v>61</v>
      </c>
      <c r="AS2" s="6" t="s">
        <v>61</v>
      </c>
      <c r="AT2" s="6" t="s">
        <v>63</v>
      </c>
      <c r="AU2" s="6" t="s">
        <v>63</v>
      </c>
      <c r="AV2" s="6" t="s">
        <v>65</v>
      </c>
      <c r="AW2" s="6" t="s">
        <v>65</v>
      </c>
      <c r="AX2" s="6" t="s">
        <v>67</v>
      </c>
      <c r="AY2" s="6" t="s">
        <v>67</v>
      </c>
      <c r="AZ2" s="6" t="s">
        <v>69</v>
      </c>
      <c r="BA2" s="6" t="s">
        <v>69</v>
      </c>
      <c r="BB2" s="6" t="s">
        <v>71</v>
      </c>
      <c r="BC2" s="6" t="s">
        <v>71</v>
      </c>
      <c r="BD2" s="6" t="s">
        <v>73</v>
      </c>
      <c r="BE2" s="6" t="s">
        <v>73</v>
      </c>
      <c r="BF2" s="6" t="s">
        <v>75</v>
      </c>
      <c r="BG2" s="6" t="s">
        <v>75</v>
      </c>
      <c r="BH2" s="6" t="s">
        <v>77</v>
      </c>
      <c r="BI2" s="6" t="s">
        <v>77</v>
      </c>
      <c r="BJ2" s="6" t="s">
        <v>79</v>
      </c>
      <c r="BK2" s="6" t="s">
        <v>79</v>
      </c>
      <c r="BL2" s="6" t="s">
        <v>81</v>
      </c>
      <c r="BM2" s="6" t="s">
        <v>81</v>
      </c>
      <c r="BN2" s="6" t="s">
        <v>84</v>
      </c>
      <c r="BO2" s="6" t="s">
        <v>84</v>
      </c>
      <c r="BP2" s="6" t="s">
        <v>86</v>
      </c>
      <c r="BQ2" s="6" t="s">
        <v>86</v>
      </c>
      <c r="BR2" s="6" t="s">
        <v>88</v>
      </c>
      <c r="BS2" s="6" t="s">
        <v>88</v>
      </c>
      <c r="BT2" s="6" t="s">
        <v>90</v>
      </c>
      <c r="BU2" s="6" t="s">
        <v>90</v>
      </c>
      <c r="BV2" s="6" t="s">
        <v>92</v>
      </c>
      <c r="BW2" s="6" t="s">
        <v>92</v>
      </c>
      <c r="BX2" s="6" t="s">
        <v>93</v>
      </c>
      <c r="BY2" s="6" t="s">
        <v>93</v>
      </c>
      <c r="BZ2" s="6" t="s">
        <v>95</v>
      </c>
      <c r="CA2" s="6" t="s">
        <v>95</v>
      </c>
      <c r="CB2" s="6" t="s">
        <v>82</v>
      </c>
      <c r="CC2" s="6" t="s">
        <v>82</v>
      </c>
      <c r="CD2" s="6" t="s">
        <v>98</v>
      </c>
      <c r="CE2" s="6" t="s">
        <v>98</v>
      </c>
      <c r="CF2" s="1" t="s">
        <v>100</v>
      </c>
      <c r="CG2" s="1" t="s">
        <v>100</v>
      </c>
      <c r="CH2" s="1" t="s">
        <v>103</v>
      </c>
      <c r="CI2" s="1" t="s">
        <v>103</v>
      </c>
      <c r="CJ2" s="1" t="s">
        <v>105</v>
      </c>
      <c r="CK2" s="1" t="s">
        <v>105</v>
      </c>
      <c r="CL2" s="1" t="s">
        <v>107</v>
      </c>
      <c r="CM2" s="1" t="s">
        <v>107</v>
      </c>
      <c r="CN2" s="1" t="s">
        <v>109</v>
      </c>
      <c r="CO2" s="1" t="s">
        <v>109</v>
      </c>
      <c r="CP2" s="1" t="s">
        <v>111</v>
      </c>
      <c r="CQ2" s="1" t="s">
        <v>111</v>
      </c>
      <c r="CR2" s="1" t="s">
        <v>113</v>
      </c>
      <c r="CS2" s="1" t="s">
        <v>113</v>
      </c>
      <c r="CT2" s="1" t="s">
        <v>115</v>
      </c>
      <c r="CU2" s="1" t="s">
        <v>115</v>
      </c>
      <c r="CV2" s="15" t="s">
        <v>101</v>
      </c>
      <c r="CW2" s="15" t="s">
        <v>101</v>
      </c>
      <c r="CX2" s="15" t="s">
        <v>118</v>
      </c>
      <c r="CY2" s="15" t="s">
        <v>118</v>
      </c>
      <c r="CZ2" s="3" t="s">
        <v>119</v>
      </c>
      <c r="DA2" s="3" t="s">
        <v>119</v>
      </c>
      <c r="DB2" s="3" t="s">
        <v>121</v>
      </c>
      <c r="DC2" s="3" t="s">
        <v>121</v>
      </c>
      <c r="DD2" s="3" t="s">
        <v>122</v>
      </c>
      <c r="DE2" s="3" t="s">
        <v>122</v>
      </c>
      <c r="DF2" s="3" t="s">
        <v>123</v>
      </c>
      <c r="DG2" s="3" t="s">
        <v>123</v>
      </c>
      <c r="DH2" s="3" t="s">
        <v>124</v>
      </c>
      <c r="DI2" s="3" t="s">
        <v>124</v>
      </c>
      <c r="DJ2" s="3" t="s">
        <v>125</v>
      </c>
      <c r="DK2" s="3" t="s">
        <v>125</v>
      </c>
      <c r="DL2" s="3" t="s">
        <v>127</v>
      </c>
      <c r="DM2" s="3" t="s">
        <v>127</v>
      </c>
      <c r="DN2" s="10" t="s">
        <v>129</v>
      </c>
      <c r="DO2" s="10" t="s">
        <v>129</v>
      </c>
      <c r="DP2" s="1" t="s">
        <v>131</v>
      </c>
      <c r="DQ2" s="1" t="s">
        <v>131</v>
      </c>
      <c r="DR2" s="1" t="s">
        <v>134</v>
      </c>
      <c r="DS2" s="1" t="s">
        <v>134</v>
      </c>
      <c r="DT2" s="1" t="s">
        <v>136</v>
      </c>
      <c r="DU2" s="1" t="s">
        <v>136</v>
      </c>
      <c r="DV2" s="1" t="s">
        <v>138</v>
      </c>
      <c r="DW2" s="1" t="s">
        <v>138</v>
      </c>
      <c r="DX2" s="1" t="s">
        <v>140</v>
      </c>
      <c r="DY2" s="1" t="s">
        <v>140</v>
      </c>
      <c r="DZ2" s="1" t="s">
        <v>142</v>
      </c>
      <c r="EA2" s="1" t="s">
        <v>142</v>
      </c>
      <c r="EB2" s="1" t="s">
        <v>144</v>
      </c>
      <c r="EC2" s="1" t="s">
        <v>144</v>
      </c>
      <c r="ED2" s="1" t="s">
        <v>146</v>
      </c>
      <c r="EE2" s="1" t="s">
        <v>146</v>
      </c>
      <c r="EF2" s="1" t="s">
        <v>148</v>
      </c>
      <c r="EG2" s="1" t="s">
        <v>148</v>
      </c>
      <c r="EH2" s="1" t="s">
        <v>150</v>
      </c>
      <c r="EI2" s="1" t="s">
        <v>150</v>
      </c>
      <c r="EJ2" s="1" t="s">
        <v>152</v>
      </c>
      <c r="EK2" s="1" t="s">
        <v>152</v>
      </c>
      <c r="EL2" s="1" t="s">
        <v>154</v>
      </c>
      <c r="EM2" s="1" t="s">
        <v>154</v>
      </c>
      <c r="EN2" s="1" t="s">
        <v>156</v>
      </c>
      <c r="EO2" s="1" t="s">
        <v>156</v>
      </c>
      <c r="EP2" s="1" t="s">
        <v>158</v>
      </c>
      <c r="EQ2" s="1" t="s">
        <v>158</v>
      </c>
      <c r="ER2" s="1" t="s">
        <v>160</v>
      </c>
      <c r="ES2" s="1" t="s">
        <v>160</v>
      </c>
      <c r="ET2" s="1" t="s">
        <v>162</v>
      </c>
      <c r="EU2" s="1" t="s">
        <v>162</v>
      </c>
      <c r="EV2" s="1" t="s">
        <v>164</v>
      </c>
      <c r="EW2" s="1" t="s">
        <v>164</v>
      </c>
      <c r="EX2" s="1" t="s">
        <v>166</v>
      </c>
      <c r="EY2" s="1" t="s">
        <v>166</v>
      </c>
      <c r="EZ2" s="1" t="s">
        <v>168</v>
      </c>
      <c r="FA2" s="1" t="s">
        <v>168</v>
      </c>
      <c r="FB2" s="1" t="s">
        <v>170</v>
      </c>
      <c r="FC2" s="1" t="s">
        <v>170</v>
      </c>
      <c r="FD2" s="6" t="s">
        <v>172</v>
      </c>
      <c r="FE2" s="6" t="s">
        <v>172</v>
      </c>
    </row>
    <row r="3" spans="1:161" ht="28.8" x14ac:dyDescent="0.3">
      <c r="A3" s="2" t="s">
        <v>197</v>
      </c>
      <c r="B3" s="2" t="s">
        <v>187</v>
      </c>
      <c r="C3" s="2" t="s">
        <v>187</v>
      </c>
      <c r="D3" s="2" t="s">
        <v>187</v>
      </c>
      <c r="E3" s="2" t="s">
        <v>187</v>
      </c>
      <c r="F3" s="2" t="s">
        <v>187</v>
      </c>
      <c r="G3" s="2" t="s">
        <v>187</v>
      </c>
      <c r="H3" s="2" t="s">
        <v>187</v>
      </c>
      <c r="I3" s="2" t="s">
        <v>187</v>
      </c>
      <c r="J3" s="2" t="s">
        <v>187</v>
      </c>
      <c r="K3" s="2" t="s">
        <v>187</v>
      </c>
      <c r="L3" s="2" t="s">
        <v>187</v>
      </c>
      <c r="M3" s="2" t="s">
        <v>187</v>
      </c>
      <c r="N3" s="2" t="s">
        <v>187</v>
      </c>
      <c r="O3" s="2" t="s">
        <v>187</v>
      </c>
      <c r="P3" s="2" t="s">
        <v>187</v>
      </c>
      <c r="Q3" s="2" t="s">
        <v>187</v>
      </c>
      <c r="R3" s="2" t="s">
        <v>187</v>
      </c>
      <c r="S3" s="2" t="s">
        <v>187</v>
      </c>
      <c r="T3" s="2" t="s">
        <v>187</v>
      </c>
      <c r="U3" s="2" t="s">
        <v>187</v>
      </c>
      <c r="V3" s="2" t="s">
        <v>187</v>
      </c>
      <c r="W3" s="2" t="s">
        <v>187</v>
      </c>
      <c r="X3" s="2" t="s">
        <v>187</v>
      </c>
      <c r="Y3" s="2" t="s">
        <v>187</v>
      </c>
      <c r="Z3" s="2" t="s">
        <v>187</v>
      </c>
      <c r="AA3" s="2" t="s">
        <v>187</v>
      </c>
      <c r="AB3" s="2" t="s">
        <v>187</v>
      </c>
      <c r="AC3" s="2" t="s">
        <v>187</v>
      </c>
      <c r="AD3" s="2" t="s">
        <v>187</v>
      </c>
      <c r="AE3" s="2" t="s">
        <v>187</v>
      </c>
      <c r="AF3" s="2" t="s">
        <v>187</v>
      </c>
      <c r="AG3" s="2" t="s">
        <v>187</v>
      </c>
      <c r="AH3" s="2" t="s">
        <v>187</v>
      </c>
      <c r="AI3" s="2" t="s">
        <v>187</v>
      </c>
      <c r="AJ3" s="2" t="s">
        <v>187</v>
      </c>
      <c r="AK3" s="2" t="s">
        <v>187</v>
      </c>
      <c r="AL3" s="2" t="s">
        <v>187</v>
      </c>
      <c r="AM3" s="2" t="s">
        <v>187</v>
      </c>
      <c r="AN3" s="6" t="s">
        <v>56</v>
      </c>
      <c r="AO3" s="6" t="s">
        <v>56</v>
      </c>
      <c r="AP3" s="6" t="s">
        <v>56</v>
      </c>
      <c r="AQ3" s="6" t="s">
        <v>56</v>
      </c>
      <c r="AR3" s="6" t="s">
        <v>56</v>
      </c>
      <c r="AS3" s="6" t="s">
        <v>56</v>
      </c>
      <c r="AT3" s="6" t="s">
        <v>56</v>
      </c>
      <c r="AU3" s="6" t="s">
        <v>56</v>
      </c>
      <c r="AV3" s="6" t="s">
        <v>56</v>
      </c>
      <c r="AW3" s="6" t="s">
        <v>56</v>
      </c>
      <c r="AX3" s="6" t="s">
        <v>56</v>
      </c>
      <c r="AY3" s="6" t="s">
        <v>56</v>
      </c>
      <c r="AZ3" s="6" t="s">
        <v>56</v>
      </c>
      <c r="BA3" s="6" t="s">
        <v>56</v>
      </c>
      <c r="BB3" s="6" t="s">
        <v>56</v>
      </c>
      <c r="BC3" s="6" t="s">
        <v>56</v>
      </c>
      <c r="BD3" s="6" t="s">
        <v>56</v>
      </c>
      <c r="BE3" s="6" t="s">
        <v>56</v>
      </c>
      <c r="BF3" s="6" t="s">
        <v>56</v>
      </c>
      <c r="BG3" s="6" t="s">
        <v>56</v>
      </c>
      <c r="BH3" s="6" t="s">
        <v>56</v>
      </c>
      <c r="BI3" s="6" t="s">
        <v>56</v>
      </c>
      <c r="BJ3" s="6" t="s">
        <v>56</v>
      </c>
      <c r="BK3" s="6" t="s">
        <v>56</v>
      </c>
      <c r="BL3" s="6" t="s">
        <v>82</v>
      </c>
      <c r="BM3" s="6" t="s">
        <v>82</v>
      </c>
      <c r="BN3" s="6" t="s">
        <v>82</v>
      </c>
      <c r="BO3" s="6" t="s">
        <v>82</v>
      </c>
      <c r="BP3" s="6" t="s">
        <v>82</v>
      </c>
      <c r="BQ3" s="6" t="s">
        <v>82</v>
      </c>
      <c r="BR3" s="6" t="s">
        <v>82</v>
      </c>
      <c r="BS3" s="6" t="s">
        <v>82</v>
      </c>
      <c r="BT3" s="6" t="s">
        <v>82</v>
      </c>
      <c r="BU3" s="6" t="s">
        <v>82</v>
      </c>
      <c r="BV3" s="6" t="s">
        <v>82</v>
      </c>
      <c r="BW3" s="6" t="s">
        <v>82</v>
      </c>
      <c r="BX3" s="6" t="s">
        <v>82</v>
      </c>
      <c r="BY3" s="6" t="s">
        <v>82</v>
      </c>
      <c r="BZ3" s="6" t="s">
        <v>82</v>
      </c>
      <c r="CA3" s="6" t="s">
        <v>82</v>
      </c>
      <c r="CB3" s="6" t="s">
        <v>82</v>
      </c>
      <c r="CC3" s="6" t="s">
        <v>82</v>
      </c>
      <c r="CD3" s="6" t="s">
        <v>16</v>
      </c>
      <c r="CE3" s="6" t="s">
        <v>16</v>
      </c>
      <c r="CF3" s="1" t="s">
        <v>101</v>
      </c>
      <c r="CG3" s="1" t="s">
        <v>101</v>
      </c>
      <c r="CH3" s="1" t="s">
        <v>101</v>
      </c>
      <c r="CI3" s="1" t="s">
        <v>101</v>
      </c>
      <c r="CJ3" s="1" t="s">
        <v>101</v>
      </c>
      <c r="CK3" s="1" t="s">
        <v>101</v>
      </c>
      <c r="CL3" s="1" t="s">
        <v>101</v>
      </c>
      <c r="CM3" s="1" t="s">
        <v>101</v>
      </c>
      <c r="CN3" s="1" t="s">
        <v>101</v>
      </c>
      <c r="CO3" s="1" t="s">
        <v>101</v>
      </c>
      <c r="CP3" s="1" t="s">
        <v>101</v>
      </c>
      <c r="CQ3" s="1" t="s">
        <v>101</v>
      </c>
      <c r="CR3" s="1" t="s">
        <v>101</v>
      </c>
      <c r="CS3" s="1" t="s">
        <v>101</v>
      </c>
      <c r="CT3" s="1" t="s">
        <v>101</v>
      </c>
      <c r="CU3" s="1" t="s">
        <v>101</v>
      </c>
      <c r="CV3" s="1" t="s">
        <v>101</v>
      </c>
      <c r="CW3" s="1" t="s">
        <v>101</v>
      </c>
      <c r="CX3" s="1" t="s">
        <v>101</v>
      </c>
      <c r="CY3" s="1" t="s">
        <v>101</v>
      </c>
      <c r="CZ3" s="3" t="s">
        <v>120</v>
      </c>
      <c r="DA3" s="3" t="s">
        <v>120</v>
      </c>
      <c r="DB3" s="3" t="s">
        <v>120</v>
      </c>
      <c r="DC3" s="3" t="s">
        <v>120</v>
      </c>
      <c r="DD3" s="3" t="s">
        <v>120</v>
      </c>
      <c r="DE3" s="3" t="s">
        <v>120</v>
      </c>
      <c r="DF3" s="3" t="s">
        <v>120</v>
      </c>
      <c r="DG3" s="3" t="s">
        <v>120</v>
      </c>
      <c r="DH3" s="3" t="s">
        <v>120</v>
      </c>
      <c r="DI3" s="3" t="s">
        <v>120</v>
      </c>
      <c r="DJ3" s="3" t="s">
        <v>120</v>
      </c>
      <c r="DK3" s="3" t="s">
        <v>120</v>
      </c>
      <c r="DL3" s="3" t="s">
        <v>120</v>
      </c>
      <c r="DM3" s="3" t="s">
        <v>120</v>
      </c>
      <c r="DN3" s="3" t="s">
        <v>120</v>
      </c>
      <c r="DO3" s="3" t="s">
        <v>120</v>
      </c>
      <c r="DP3" s="1" t="s">
        <v>132</v>
      </c>
      <c r="DQ3" s="1" t="s">
        <v>132</v>
      </c>
      <c r="DR3" s="1" t="s">
        <v>132</v>
      </c>
      <c r="DS3" s="1" t="s">
        <v>132</v>
      </c>
      <c r="DT3" s="1" t="s">
        <v>132</v>
      </c>
      <c r="DU3" s="1" t="s">
        <v>132</v>
      </c>
      <c r="DV3" s="1" t="s">
        <v>132</v>
      </c>
      <c r="DW3" s="1" t="s">
        <v>132</v>
      </c>
      <c r="DX3" s="1" t="s">
        <v>132</v>
      </c>
      <c r="DY3" s="1" t="s">
        <v>132</v>
      </c>
      <c r="DZ3" s="1" t="s">
        <v>132</v>
      </c>
      <c r="EA3" s="1" t="s">
        <v>132</v>
      </c>
      <c r="EB3" s="1" t="s">
        <v>132</v>
      </c>
      <c r="EC3" s="1" t="s">
        <v>132</v>
      </c>
      <c r="ED3" s="1" t="s">
        <v>132</v>
      </c>
      <c r="EE3" s="1" t="s">
        <v>132</v>
      </c>
      <c r="EF3" s="1" t="s">
        <v>132</v>
      </c>
      <c r="EG3" s="1" t="s">
        <v>132</v>
      </c>
      <c r="EH3" s="1" t="s">
        <v>132</v>
      </c>
      <c r="EI3" s="1" t="s">
        <v>132</v>
      </c>
      <c r="EJ3" s="1" t="s">
        <v>132</v>
      </c>
      <c r="EK3" s="1" t="s">
        <v>132</v>
      </c>
      <c r="EL3" s="1" t="s">
        <v>132</v>
      </c>
      <c r="EM3" s="1" t="s">
        <v>132</v>
      </c>
      <c r="EN3" s="1" t="s">
        <v>132</v>
      </c>
      <c r="EO3" s="1" t="s">
        <v>132</v>
      </c>
      <c r="EP3" s="1" t="s">
        <v>132</v>
      </c>
      <c r="EQ3" s="1" t="s">
        <v>132</v>
      </c>
      <c r="ER3" s="1" t="s">
        <v>132</v>
      </c>
      <c r="ES3" s="1" t="s">
        <v>132</v>
      </c>
      <c r="ET3" s="1" t="s">
        <v>132</v>
      </c>
      <c r="EU3" s="1" t="s">
        <v>132</v>
      </c>
      <c r="EV3" s="1" t="s">
        <v>132</v>
      </c>
      <c r="EW3" s="1" t="s">
        <v>132</v>
      </c>
      <c r="EX3" s="1" t="s">
        <v>132</v>
      </c>
      <c r="EY3" s="1" t="s">
        <v>132</v>
      </c>
      <c r="EZ3" s="1" t="s">
        <v>132</v>
      </c>
      <c r="FA3" s="1" t="s">
        <v>132</v>
      </c>
      <c r="FB3" s="1" t="s">
        <v>132</v>
      </c>
      <c r="FC3" s="1" t="s">
        <v>132</v>
      </c>
      <c r="FD3" s="1" t="s">
        <v>132</v>
      </c>
      <c r="FE3" s="1" t="s">
        <v>132</v>
      </c>
    </row>
    <row r="4" spans="1:161" x14ac:dyDescent="0.3">
      <c r="A4" s="2" t="s">
        <v>198</v>
      </c>
      <c r="B4" s="2" t="s">
        <v>17</v>
      </c>
      <c r="C4" s="2" t="s">
        <v>18</v>
      </c>
      <c r="D4" s="2" t="s">
        <v>17</v>
      </c>
      <c r="E4" s="2" t="s">
        <v>18</v>
      </c>
      <c r="F4" s="2" t="s">
        <v>17</v>
      </c>
      <c r="G4" s="2" t="s">
        <v>18</v>
      </c>
      <c r="H4" s="2" t="s">
        <v>17</v>
      </c>
      <c r="I4" s="2" t="s">
        <v>18</v>
      </c>
      <c r="J4" s="2" t="s">
        <v>17</v>
      </c>
      <c r="K4" s="2" t="s">
        <v>18</v>
      </c>
      <c r="L4" s="2" t="s">
        <v>17</v>
      </c>
      <c r="M4" s="2" t="s">
        <v>18</v>
      </c>
      <c r="N4" s="2" t="s">
        <v>17</v>
      </c>
      <c r="O4" s="2" t="s">
        <v>18</v>
      </c>
      <c r="P4" s="2" t="s">
        <v>17</v>
      </c>
      <c r="Q4" s="2" t="s">
        <v>18</v>
      </c>
      <c r="R4" s="2" t="s">
        <v>17</v>
      </c>
      <c r="S4" s="2" t="s">
        <v>18</v>
      </c>
      <c r="T4" s="2" t="s">
        <v>17</v>
      </c>
      <c r="U4" s="2" t="s">
        <v>18</v>
      </c>
      <c r="V4" s="2" t="s">
        <v>17</v>
      </c>
      <c r="W4" s="2" t="s">
        <v>18</v>
      </c>
      <c r="X4" s="2" t="s">
        <v>17</v>
      </c>
      <c r="Y4" s="2" t="s">
        <v>18</v>
      </c>
      <c r="Z4" s="2" t="s">
        <v>17</v>
      </c>
      <c r="AA4" s="2" t="s">
        <v>18</v>
      </c>
      <c r="AB4" s="2" t="s">
        <v>17</v>
      </c>
      <c r="AC4" s="2" t="s">
        <v>18</v>
      </c>
      <c r="AD4" s="2" t="s">
        <v>17</v>
      </c>
      <c r="AE4" s="2" t="s">
        <v>18</v>
      </c>
      <c r="AF4" s="2" t="s">
        <v>17</v>
      </c>
      <c r="AG4" s="2" t="s">
        <v>18</v>
      </c>
      <c r="AH4" s="2" t="s">
        <v>17</v>
      </c>
      <c r="AI4" s="2" t="s">
        <v>18</v>
      </c>
      <c r="AJ4" s="2" t="s">
        <v>17</v>
      </c>
      <c r="AK4" s="2" t="s">
        <v>18</v>
      </c>
      <c r="AL4" s="2" t="s">
        <v>17</v>
      </c>
      <c r="AM4" s="2" t="s">
        <v>18</v>
      </c>
      <c r="AN4" s="6" t="s">
        <v>17</v>
      </c>
      <c r="AO4" s="6" t="s">
        <v>18</v>
      </c>
      <c r="AP4" s="6" t="s">
        <v>17</v>
      </c>
      <c r="AQ4" s="6" t="s">
        <v>18</v>
      </c>
      <c r="AR4" s="6" t="s">
        <v>17</v>
      </c>
      <c r="AS4" s="6" t="s">
        <v>18</v>
      </c>
      <c r="AT4" s="6" t="s">
        <v>17</v>
      </c>
      <c r="AU4" s="6" t="s">
        <v>18</v>
      </c>
      <c r="AV4" s="6" t="s">
        <v>17</v>
      </c>
      <c r="AW4" s="6" t="s">
        <v>18</v>
      </c>
      <c r="AX4" s="6" t="s">
        <v>17</v>
      </c>
      <c r="AY4" s="6" t="s">
        <v>18</v>
      </c>
      <c r="AZ4" s="6" t="s">
        <v>17</v>
      </c>
      <c r="BA4" s="6" t="s">
        <v>18</v>
      </c>
      <c r="BB4" s="6" t="s">
        <v>17</v>
      </c>
      <c r="BC4" s="6" t="s">
        <v>18</v>
      </c>
      <c r="BD4" s="6" t="s">
        <v>17</v>
      </c>
      <c r="BE4" s="6" t="s">
        <v>18</v>
      </c>
      <c r="BF4" s="6" t="s">
        <v>17</v>
      </c>
      <c r="BG4" s="6" t="s">
        <v>18</v>
      </c>
      <c r="BH4" s="6" t="s">
        <v>17</v>
      </c>
      <c r="BI4" s="6" t="s">
        <v>18</v>
      </c>
      <c r="BJ4" s="6" t="s">
        <v>17</v>
      </c>
      <c r="BK4" s="6" t="s">
        <v>18</v>
      </c>
      <c r="BL4" s="6" t="s">
        <v>17</v>
      </c>
      <c r="BM4" s="6" t="s">
        <v>18</v>
      </c>
      <c r="BN4" s="6" t="s">
        <v>17</v>
      </c>
      <c r="BO4" s="6" t="s">
        <v>18</v>
      </c>
      <c r="BP4" s="6" t="s">
        <v>17</v>
      </c>
      <c r="BQ4" s="6" t="s">
        <v>18</v>
      </c>
      <c r="BR4" s="6" t="s">
        <v>17</v>
      </c>
      <c r="BS4" s="6" t="s">
        <v>18</v>
      </c>
      <c r="BT4" s="6" t="s">
        <v>17</v>
      </c>
      <c r="BU4" s="6" t="s">
        <v>18</v>
      </c>
      <c r="BV4" s="6" t="s">
        <v>17</v>
      </c>
      <c r="BW4" s="6" t="s">
        <v>18</v>
      </c>
      <c r="BX4" s="6" t="s">
        <v>17</v>
      </c>
      <c r="BY4" s="6" t="s">
        <v>18</v>
      </c>
      <c r="BZ4" s="6" t="s">
        <v>17</v>
      </c>
      <c r="CA4" s="6" t="s">
        <v>18</v>
      </c>
      <c r="CB4" s="6" t="s">
        <v>17</v>
      </c>
      <c r="CC4" s="6" t="s">
        <v>18</v>
      </c>
      <c r="CD4" s="6" t="s">
        <v>17</v>
      </c>
      <c r="CE4" s="6" t="s">
        <v>18</v>
      </c>
      <c r="CF4" s="1" t="s">
        <v>17</v>
      </c>
      <c r="CG4" s="1" t="s">
        <v>18</v>
      </c>
      <c r="CH4" s="1" t="s">
        <v>17</v>
      </c>
      <c r="CI4" s="1" t="s">
        <v>18</v>
      </c>
      <c r="CJ4" s="1" t="s">
        <v>17</v>
      </c>
      <c r="CK4" s="1" t="s">
        <v>18</v>
      </c>
      <c r="CL4" s="1" t="s">
        <v>17</v>
      </c>
      <c r="CM4" s="1" t="s">
        <v>18</v>
      </c>
      <c r="CN4" s="1" t="s">
        <v>17</v>
      </c>
      <c r="CO4" s="1" t="s">
        <v>18</v>
      </c>
      <c r="CP4" s="1" t="s">
        <v>17</v>
      </c>
      <c r="CQ4" s="1" t="s">
        <v>18</v>
      </c>
      <c r="CR4" s="1" t="s">
        <v>17</v>
      </c>
      <c r="CS4" s="1" t="s">
        <v>18</v>
      </c>
      <c r="CT4" s="1" t="s">
        <v>17</v>
      </c>
      <c r="CU4" s="1" t="s">
        <v>18</v>
      </c>
      <c r="CV4" s="1" t="s">
        <v>17</v>
      </c>
      <c r="CW4" s="1" t="s">
        <v>18</v>
      </c>
      <c r="CX4" s="1" t="s">
        <v>17</v>
      </c>
      <c r="CY4" s="1" t="s">
        <v>18</v>
      </c>
      <c r="CZ4" s="3" t="s">
        <v>17</v>
      </c>
      <c r="DA4" s="3" t="s">
        <v>18</v>
      </c>
      <c r="DB4" s="3" t="s">
        <v>17</v>
      </c>
      <c r="DC4" s="3" t="s">
        <v>18</v>
      </c>
      <c r="DD4" s="3" t="s">
        <v>17</v>
      </c>
      <c r="DE4" s="3" t="s">
        <v>18</v>
      </c>
      <c r="DF4" s="3" t="s">
        <v>17</v>
      </c>
      <c r="DG4" s="3" t="s">
        <v>18</v>
      </c>
      <c r="DH4" s="3" t="s">
        <v>17</v>
      </c>
      <c r="DI4" s="3" t="s">
        <v>18</v>
      </c>
      <c r="DJ4" s="3" t="s">
        <v>17</v>
      </c>
      <c r="DK4" s="3" t="s">
        <v>18</v>
      </c>
      <c r="DL4" s="3" t="s">
        <v>17</v>
      </c>
      <c r="DM4" s="3" t="s">
        <v>18</v>
      </c>
      <c r="DN4" s="3" t="s">
        <v>17</v>
      </c>
      <c r="DO4" s="3" t="s">
        <v>18</v>
      </c>
      <c r="DP4" s="1" t="s">
        <v>17</v>
      </c>
      <c r="DQ4" s="1" t="s">
        <v>18</v>
      </c>
      <c r="DR4" s="1" t="s">
        <v>17</v>
      </c>
      <c r="DS4" s="1" t="s">
        <v>18</v>
      </c>
      <c r="DT4" s="1" t="s">
        <v>17</v>
      </c>
      <c r="DU4" s="1" t="s">
        <v>18</v>
      </c>
      <c r="DV4" s="1" t="s">
        <v>17</v>
      </c>
      <c r="DW4" s="1" t="s">
        <v>18</v>
      </c>
      <c r="DX4" s="1" t="s">
        <v>17</v>
      </c>
      <c r="DY4" s="1" t="s">
        <v>18</v>
      </c>
      <c r="DZ4" s="1" t="s">
        <v>17</v>
      </c>
      <c r="EA4" s="1" t="s">
        <v>18</v>
      </c>
      <c r="EB4" s="1" t="s">
        <v>17</v>
      </c>
      <c r="EC4" s="1" t="s">
        <v>18</v>
      </c>
      <c r="ED4" s="1" t="s">
        <v>17</v>
      </c>
      <c r="EE4" s="1" t="s">
        <v>18</v>
      </c>
      <c r="EF4" s="1" t="s">
        <v>17</v>
      </c>
      <c r="EG4" s="1" t="s">
        <v>18</v>
      </c>
      <c r="EH4" s="1" t="s">
        <v>17</v>
      </c>
      <c r="EI4" s="1" t="s">
        <v>18</v>
      </c>
      <c r="EJ4" s="1" t="s">
        <v>17</v>
      </c>
      <c r="EK4" s="1" t="s">
        <v>18</v>
      </c>
      <c r="EL4" s="1" t="s">
        <v>17</v>
      </c>
      <c r="EM4" s="1" t="s">
        <v>18</v>
      </c>
      <c r="EN4" s="1" t="s">
        <v>17</v>
      </c>
      <c r="EO4" s="1" t="s">
        <v>18</v>
      </c>
      <c r="EP4" s="1" t="s">
        <v>17</v>
      </c>
      <c r="EQ4" s="1" t="s">
        <v>18</v>
      </c>
      <c r="ER4" s="1" t="s">
        <v>17</v>
      </c>
      <c r="ES4" s="1" t="s">
        <v>18</v>
      </c>
      <c r="ET4" s="1" t="s">
        <v>17</v>
      </c>
      <c r="EU4" s="1" t="s">
        <v>18</v>
      </c>
      <c r="EV4" s="1" t="s">
        <v>17</v>
      </c>
      <c r="EW4" s="1" t="s">
        <v>18</v>
      </c>
      <c r="EX4" s="1" t="s">
        <v>17</v>
      </c>
      <c r="EY4" s="1" t="s">
        <v>18</v>
      </c>
      <c r="EZ4" s="1" t="s">
        <v>17</v>
      </c>
      <c r="FA4" s="1" t="s">
        <v>18</v>
      </c>
      <c r="FB4" s="1" t="s">
        <v>17</v>
      </c>
      <c r="FC4" s="1" t="s">
        <v>18</v>
      </c>
      <c r="FD4" s="1" t="s">
        <v>17</v>
      </c>
      <c r="FE4" s="1" t="s">
        <v>18</v>
      </c>
    </row>
    <row r="5" spans="1:161" x14ac:dyDescent="0.3">
      <c r="A5" s="3" t="s">
        <v>0</v>
      </c>
      <c r="B5" s="4">
        <v>5.18</v>
      </c>
      <c r="C5" s="4">
        <v>1.4142135623731277E-2</v>
      </c>
      <c r="D5" s="12">
        <v>1.0048750000000002</v>
      </c>
      <c r="E5" s="12">
        <v>2.1213203435578389E-5</v>
      </c>
      <c r="F5" s="4">
        <v>1.72</v>
      </c>
      <c r="G5" s="4">
        <v>0</v>
      </c>
      <c r="H5" s="4">
        <v>3.605</v>
      </c>
      <c r="I5" s="4">
        <v>7.0710678118653244E-3</v>
      </c>
      <c r="J5" s="13">
        <v>172.93</v>
      </c>
      <c r="K5" s="13">
        <v>0.4384062043330173</v>
      </c>
      <c r="L5" s="4">
        <v>4.45</v>
      </c>
      <c r="M5" s="4">
        <v>0</v>
      </c>
      <c r="N5" s="5">
        <v>70.025101705184795</v>
      </c>
      <c r="O5" s="5">
        <v>1.7004108588673001</v>
      </c>
      <c r="P5" s="5">
        <v>426.95454545454544</v>
      </c>
      <c r="Q5" s="5">
        <v>26.367032174192296</v>
      </c>
      <c r="R5" s="4">
        <v>6.8800000000000008</v>
      </c>
      <c r="S5" s="4">
        <v>9.8994949366108961E-2</v>
      </c>
      <c r="T5" s="4">
        <v>8.4537499999999994</v>
      </c>
      <c r="U5" s="4">
        <v>8.9104339587550263E-2</v>
      </c>
      <c r="V5" s="5">
        <v>106.04649999999999</v>
      </c>
      <c r="W5" s="5">
        <v>5.0797549481577731</v>
      </c>
      <c r="X5" s="5">
        <v>19.681249999999999</v>
      </c>
      <c r="Y5" s="5">
        <v>1.6526289410108737</v>
      </c>
      <c r="Z5" s="5">
        <v>17.510239833333333</v>
      </c>
      <c r="AA5" s="5">
        <v>0.8183354063253786</v>
      </c>
      <c r="AB5" s="5">
        <v>37.340000000000003</v>
      </c>
      <c r="AC5" s="5">
        <v>0.51068581339186847</v>
      </c>
      <c r="AD5" s="13">
        <v>250</v>
      </c>
      <c r="AE5" s="13">
        <v>5.6568542494923806</v>
      </c>
      <c r="AF5" s="4">
        <v>0.31</v>
      </c>
      <c r="AG5" s="4">
        <v>2.0000000000000979E-2</v>
      </c>
      <c r="AH5" s="4">
        <v>0.24333333333333332</v>
      </c>
      <c r="AI5" s="4">
        <v>1.5275252316519468E-2</v>
      </c>
      <c r="AJ5" s="4">
        <v>1.4528250137136587</v>
      </c>
      <c r="AK5" s="4">
        <v>0.11442484939661715</v>
      </c>
      <c r="AL5" s="5">
        <v>4.5157777777777817</v>
      </c>
      <c r="AM5" s="5">
        <v>0.2133891130780759</v>
      </c>
      <c r="AN5" s="7">
        <v>7.2997395646827243</v>
      </c>
      <c r="AO5" s="7">
        <v>1.6867238252838239</v>
      </c>
      <c r="AP5" s="8">
        <v>12.736918545772982</v>
      </c>
      <c r="AQ5" s="8">
        <v>0.97328822389537739</v>
      </c>
      <c r="AR5" s="8">
        <v>47.341160476275576</v>
      </c>
      <c r="AS5" s="8">
        <v>5.4251745025304192</v>
      </c>
      <c r="AT5" s="8">
        <f t="shared" ref="AT5:AT13" si="0">SUM(AN5,AP5,AR5)</f>
        <v>67.37781858673128</v>
      </c>
      <c r="AU5" s="8">
        <f t="shared" ref="AU5:AU13" si="1">SQRT(AO5*AO5+AQ5*AQ5+AS5*AS5)</f>
        <v>5.7640997226331621</v>
      </c>
      <c r="AV5" s="8">
        <v>17.565554664646939</v>
      </c>
      <c r="AW5" s="8">
        <v>3.2381549879384854</v>
      </c>
      <c r="AX5" s="9">
        <v>2.1847298289642558E-2</v>
      </c>
      <c r="AY5" s="9">
        <v>3.7759363905589E-3</v>
      </c>
      <c r="AZ5" s="9">
        <v>0.11265518069062669</v>
      </c>
      <c r="BA5" s="9">
        <v>1.4544267438370588E-2</v>
      </c>
      <c r="BB5" s="9">
        <v>0.87250083668060008</v>
      </c>
      <c r="BC5" s="9">
        <v>0.11918462980890163</v>
      </c>
      <c r="BD5" s="9">
        <v>0.11595352624307842</v>
      </c>
      <c r="BE5" s="9">
        <v>1.2204286082273067E-2</v>
      </c>
      <c r="BF5" s="9">
        <v>0.10304531288492851</v>
      </c>
      <c r="BG5" s="9">
        <v>6.6948175058328665E-3</v>
      </c>
      <c r="BH5" s="9">
        <v>0.32168468048610938</v>
      </c>
      <c r="BI5" s="9">
        <v>5.1100892980379585E-2</v>
      </c>
      <c r="BJ5" s="8">
        <f t="shared" ref="BJ5:BJ18" si="2">SUM(AV5,AX5,AZ5,BB5,BD5,BF5,BH5)</f>
        <v>19.113241499921926</v>
      </c>
      <c r="BK5" s="8">
        <f t="shared" ref="BK5:BK18" si="3">SQRT(AW5*AW5+AY5*AY5+BA5*BA5+BC5*BC5+BE5*BE5+BG5*BG5+BI5*BI5)</f>
        <v>3.2408152618975565</v>
      </c>
      <c r="BL5" s="8">
        <v>4.9307970434878561</v>
      </c>
      <c r="BM5" s="8">
        <v>0.18905188421417365</v>
      </c>
      <c r="BN5" s="8">
        <v>0.72833745898231672</v>
      </c>
      <c r="BO5" s="8">
        <v>7.8548801352663358E-2</v>
      </c>
      <c r="BP5" s="8">
        <v>1.9687377879086898</v>
      </c>
      <c r="BQ5" s="8">
        <v>0.3878313364712348</v>
      </c>
      <c r="BR5" s="7">
        <v>0.15261147361330646</v>
      </c>
      <c r="BS5" s="7">
        <v>3.0218489154962263E-2</v>
      </c>
      <c r="BT5" s="8">
        <v>31.682004435231566</v>
      </c>
      <c r="BU5" s="8">
        <v>2.8237554723033509</v>
      </c>
      <c r="BV5" s="8">
        <v>4.1004376245123204</v>
      </c>
      <c r="BW5" s="8">
        <v>0.65915684886075609</v>
      </c>
      <c r="BX5" s="9">
        <v>2.3446235306853545E-2</v>
      </c>
      <c r="BY5" s="9">
        <v>2.9395810593412803E-3</v>
      </c>
      <c r="BZ5" s="7">
        <v>0.45999817612359872</v>
      </c>
      <c r="CA5" s="7">
        <v>0.34951919139643223</v>
      </c>
      <c r="CB5" s="8">
        <f t="shared" ref="CB5:CB18" si="4">SUM(BL5,BN5,BP5,BR5,BT5,BV5,BX5,BZ5)</f>
        <v>44.046370235166506</v>
      </c>
      <c r="CC5" s="8">
        <f t="shared" ref="CC5:CC18" si="5">SQRT(BM5*BM5+BO5*BO5+BQ5*BQ5+BS5*BS5+BU5*BU5+BW5*BW5+BY5*BY5+CA5*CA5)</f>
        <v>2.953555798831152</v>
      </c>
      <c r="CD5" s="8">
        <v>7.0906489662808623</v>
      </c>
      <c r="CE5" s="8">
        <v>0.54822445262903174</v>
      </c>
      <c r="CF5" s="14">
        <v>1.4E-2</v>
      </c>
      <c r="CG5" s="14">
        <v>1.336662510384228E-2</v>
      </c>
      <c r="CH5" s="14">
        <v>0.89900000000000002</v>
      </c>
      <c r="CI5" s="14">
        <v>0.40419137381525927</v>
      </c>
      <c r="CJ5" s="14">
        <v>1.3163333333333334</v>
      </c>
      <c r="CK5" s="14">
        <v>7.0210793725433499E-2</v>
      </c>
      <c r="CL5" s="14">
        <v>4.5723333333333338</v>
      </c>
      <c r="CM5" s="14">
        <v>0.33524551533995983</v>
      </c>
      <c r="CN5" s="14">
        <v>1.0163333333333333</v>
      </c>
      <c r="CO5" s="14">
        <v>3.1899146627389248E-2</v>
      </c>
      <c r="CP5" s="14">
        <v>0.434</v>
      </c>
      <c r="CQ5" s="14">
        <v>1.9304576314093696E-2</v>
      </c>
      <c r="CR5" s="14" t="s">
        <v>57</v>
      </c>
      <c r="CS5" s="14"/>
      <c r="CT5" s="14">
        <v>2.6333333333333334E-2</v>
      </c>
      <c r="CU5" s="14">
        <v>3.7240957142491503E-2</v>
      </c>
      <c r="CV5" s="14">
        <f t="shared" ref="CV5:CV18" si="6">SUM(CF5,CH5,CJ5,CL5,CN5,CP5,CR5,CT5)</f>
        <v>8.2783333333333342</v>
      </c>
      <c r="CW5" s="14">
        <f t="shared" ref="CW5:CW18" si="7">SQRT(CG5*CG5+CI5*CI5+CK5*CK5+CM5*CM5+CO5*CO5+CQ5*CQ5+CS5*CS5+CU5*CU5)</f>
        <v>0.53258384838028572</v>
      </c>
      <c r="CX5" s="14">
        <v>1.032</v>
      </c>
      <c r="CY5" s="14">
        <v>1.8384776310850254E-2</v>
      </c>
      <c r="CZ5" s="4">
        <v>0.996</v>
      </c>
      <c r="DA5" s="4">
        <v>3.1790984046844405E-2</v>
      </c>
      <c r="DB5" s="4">
        <v>4.9049999999999994</v>
      </c>
      <c r="DC5" s="4">
        <v>7.5709972923049915E-2</v>
      </c>
      <c r="DD5" s="4">
        <v>1.1795</v>
      </c>
      <c r="DE5" s="4">
        <v>6.3762580458030543E-2</v>
      </c>
      <c r="DF5" s="4">
        <v>5.742</v>
      </c>
      <c r="DG5" s="4">
        <v>0.32585477337816349</v>
      </c>
      <c r="DH5" s="4">
        <v>0.19999999999999998</v>
      </c>
      <c r="DI5" s="4">
        <v>3.0066592756746082E-2</v>
      </c>
      <c r="DJ5" s="4">
        <v>1.0267500000000001</v>
      </c>
      <c r="DK5" s="4">
        <v>7.7349315877171823E-2</v>
      </c>
      <c r="DL5" s="4">
        <v>0.20432985817601207</v>
      </c>
      <c r="DM5" s="4">
        <v>1.7577013987083827E-2</v>
      </c>
      <c r="DN5" s="4">
        <f t="shared" ref="DN5:DN16" si="8">SUM(CZ5,DB5,DD5,DF5,DH5,DJ5)</f>
        <v>14.049249999999999</v>
      </c>
      <c r="DO5" s="4">
        <f t="shared" ref="DO5:DO16" si="9">SQRT(DA5*DA5+DC5*DC5+DE5*DE5+DG5*DG5+DI5*DI5+DK5*DK5)</f>
        <v>0.35196105371666236</v>
      </c>
      <c r="DP5" s="5">
        <v>2.3315000000000001</v>
      </c>
      <c r="DQ5" s="5">
        <v>7.1417784899841283E-2</v>
      </c>
      <c r="DR5" s="5">
        <v>4.3354999999999997</v>
      </c>
      <c r="DS5" s="5">
        <v>0.11384419177103448</v>
      </c>
      <c r="DT5" s="5">
        <v>2.5165000000000002</v>
      </c>
      <c r="DU5" s="5">
        <v>7.1417784899841283E-2</v>
      </c>
      <c r="DV5" s="5">
        <v>6.7279999999999998</v>
      </c>
      <c r="DW5" s="5">
        <v>0.18950461735799459</v>
      </c>
      <c r="DX5" s="5">
        <v>14.721499999999999</v>
      </c>
      <c r="DY5" s="5">
        <v>0.34294678887547642</v>
      </c>
      <c r="DZ5" s="5">
        <v>20.630499999999998</v>
      </c>
      <c r="EA5" s="5">
        <v>0.73468394565282147</v>
      </c>
      <c r="EB5" s="5">
        <v>3.496</v>
      </c>
      <c r="EC5" s="5">
        <v>0.22485995641732184</v>
      </c>
      <c r="ED5" s="5">
        <v>8.2164999999999999</v>
      </c>
      <c r="EE5" s="5">
        <v>0.57346359954228998</v>
      </c>
      <c r="EF5" s="5">
        <v>0.76900000000000002</v>
      </c>
      <c r="EG5" s="5">
        <v>3.3941125496954314E-2</v>
      </c>
      <c r="EH5" s="5">
        <v>33.302</v>
      </c>
      <c r="EI5" s="5">
        <v>1.6263455967290572</v>
      </c>
      <c r="EJ5" s="5">
        <v>403.6585</v>
      </c>
      <c r="EK5" s="5">
        <v>16.752066753090517</v>
      </c>
      <c r="EL5" s="5">
        <v>28.076499999999999</v>
      </c>
      <c r="EM5" s="5">
        <v>9.1923881554237911E-3</v>
      </c>
      <c r="EN5" s="5">
        <v>1.6579999999999999</v>
      </c>
      <c r="EO5" s="5">
        <v>2.8284271247461927E-3</v>
      </c>
      <c r="EP5" s="5">
        <v>38.701499999999996</v>
      </c>
      <c r="EQ5" s="5">
        <v>0.89590429176335784</v>
      </c>
      <c r="ER5" s="5">
        <v>2.2404999999999999</v>
      </c>
      <c r="ES5" s="5">
        <v>5.586143571373707E-2</v>
      </c>
      <c r="ET5" s="5">
        <v>29.890499999999999</v>
      </c>
      <c r="EU5" s="5">
        <v>1.0627814921233809</v>
      </c>
      <c r="EV5" s="5">
        <v>3.6585000000000001</v>
      </c>
      <c r="EW5" s="5">
        <v>0.15768481220460001</v>
      </c>
      <c r="EX5" s="5">
        <v>6.1029999999999998</v>
      </c>
      <c r="EY5" s="5">
        <v>0.24607315985291844</v>
      </c>
      <c r="EZ5" s="5">
        <v>20.548000000000002</v>
      </c>
      <c r="FA5" s="5">
        <v>0.48648946545634386</v>
      </c>
      <c r="FB5" s="5">
        <v>28.297000000000001</v>
      </c>
      <c r="FC5" s="5">
        <v>0.58407020126008868</v>
      </c>
      <c r="FD5" s="8">
        <f t="shared" ref="FD5:FD18" si="10">SUM(DP5,DR5,DT5,DV5,DX5,DZ5,EB5,ED5,EF5,EH5,EL5,EN5,EP5,ER5,ET5,EV5,EX5,EZ5,FB5)</f>
        <v>256.22050000000002</v>
      </c>
      <c r="FE5" s="8">
        <f t="shared" ref="FE5:FE18" si="11">SQRT(DQ5*DQ5+DS5*DS5+DU5*DU5+DW5*DW5+DY5*DY5+EA5*EA5+EC5*EC5+EE5*EE5+EG5*EG5+EI5*EI5+EM5*EM5+EO5*EO5+EQ5*EQ5+ES5*ES5+EU5*EU5+EW5*EW5+EY5*EY5+FA5*FA5+FC5*FC5)</f>
        <v>2.5180566911807198</v>
      </c>
    </row>
    <row r="6" spans="1:161" x14ac:dyDescent="0.3">
      <c r="A6" s="3" t="s">
        <v>1</v>
      </c>
      <c r="B6" s="4">
        <v>5.0000000000000001E-3</v>
      </c>
      <c r="C6" s="4">
        <v>7.0710678118654753E-3</v>
      </c>
      <c r="D6" s="12">
        <v>1.0324150000000001</v>
      </c>
      <c r="E6" s="12">
        <v>4.313351365237936E-4</v>
      </c>
      <c r="F6" s="4">
        <v>8.6149999999999984</v>
      </c>
      <c r="G6" s="4">
        <v>0.10606601717820185</v>
      </c>
      <c r="H6" s="4">
        <v>8.6149999999999984</v>
      </c>
      <c r="I6" s="4">
        <v>0.10606601717820185</v>
      </c>
      <c r="J6" s="13">
        <v>133.535</v>
      </c>
      <c r="K6" s="13">
        <v>1.4495689014323221</v>
      </c>
      <c r="L6" s="4">
        <v>4.07</v>
      </c>
      <c r="M6" s="4">
        <v>1.4142135623731277E-2</v>
      </c>
      <c r="N6" s="5">
        <v>25.690296892582012</v>
      </c>
      <c r="O6" s="5">
        <v>0.42298248845739006</v>
      </c>
      <c r="P6" s="5">
        <v>253.2954545454545</v>
      </c>
      <c r="Q6" s="5">
        <v>16.379516705114249</v>
      </c>
      <c r="R6" s="4">
        <v>6.27</v>
      </c>
      <c r="S6" s="4">
        <v>0.11313708498990417</v>
      </c>
      <c r="T6" s="4">
        <v>8.916875000000001</v>
      </c>
      <c r="U6" s="4">
        <v>3.1457643480296764E-3</v>
      </c>
      <c r="V6" s="5">
        <v>90.712500000000006</v>
      </c>
      <c r="W6" s="5">
        <v>0.85577781384221741</v>
      </c>
      <c r="X6" s="5">
        <v>25.175250000000002</v>
      </c>
      <c r="Y6" s="5">
        <v>2.8188811832001837</v>
      </c>
      <c r="Z6" s="5">
        <v>21.030359000000004</v>
      </c>
      <c r="AA6" s="5">
        <v>0.90512732121250794</v>
      </c>
      <c r="AB6" s="5">
        <v>33.57</v>
      </c>
      <c r="AC6" s="5">
        <v>0.45254833995986793</v>
      </c>
      <c r="AD6" s="13">
        <v>193.5</v>
      </c>
      <c r="AE6" s="13">
        <v>7.7781745930520225</v>
      </c>
      <c r="AF6" s="4">
        <v>1.2233333333333334</v>
      </c>
      <c r="AG6" s="4">
        <v>1.527525231651948E-2</v>
      </c>
      <c r="AH6" s="4">
        <v>1.2766666666666666</v>
      </c>
      <c r="AI6" s="4">
        <v>3.0550504633038961E-2</v>
      </c>
      <c r="AJ6" s="4">
        <v>0.97256857855361623</v>
      </c>
      <c r="AK6" s="4">
        <v>1.0580151339449558E-2</v>
      </c>
      <c r="AL6" s="5">
        <v>4.9684444444444571</v>
      </c>
      <c r="AM6" s="5">
        <v>0.54557216539549924</v>
      </c>
      <c r="AN6" s="7" t="s">
        <v>57</v>
      </c>
      <c r="AO6" s="7"/>
      <c r="AP6" s="8" t="s">
        <v>57</v>
      </c>
      <c r="AQ6" s="8"/>
      <c r="AR6" s="8">
        <v>29.295886455784746</v>
      </c>
      <c r="AS6" s="8">
        <v>0.98211442469106158</v>
      </c>
      <c r="AT6" s="8">
        <f t="shared" si="0"/>
        <v>29.295886455784746</v>
      </c>
      <c r="AU6" s="8">
        <f t="shared" si="1"/>
        <v>0.98211442469106158</v>
      </c>
      <c r="AV6" s="8">
        <v>5.4035963300390986</v>
      </c>
      <c r="AW6" s="8">
        <v>0.5699936283981617</v>
      </c>
      <c r="AX6" s="9" t="s">
        <v>57</v>
      </c>
      <c r="AY6" s="9"/>
      <c r="AZ6" s="9">
        <v>0.43976884763874069</v>
      </c>
      <c r="BA6" s="9">
        <v>3.4317364978022215E-2</v>
      </c>
      <c r="BB6" s="9">
        <v>1.7269211147796091</v>
      </c>
      <c r="BC6" s="9">
        <v>0.17150320900305066</v>
      </c>
      <c r="BD6" s="9">
        <v>0.16091765331074903</v>
      </c>
      <c r="BE6" s="9">
        <v>9.451343707137452E-3</v>
      </c>
      <c r="BF6" s="9">
        <v>5.8252568627632083E-2</v>
      </c>
      <c r="BG6" s="9">
        <v>9.332054720783748E-3</v>
      </c>
      <c r="BH6" s="9">
        <v>0.1438247216655841</v>
      </c>
      <c r="BI6" s="9">
        <v>6.735640886563514E-2</v>
      </c>
      <c r="BJ6" s="8">
        <f t="shared" si="2"/>
        <v>7.9332812360614131</v>
      </c>
      <c r="BK6" s="8">
        <f t="shared" si="3"/>
        <v>0.6001642022066439</v>
      </c>
      <c r="BL6" s="8">
        <v>2.8076057733241617</v>
      </c>
      <c r="BM6" s="8">
        <v>0.25581799835423052</v>
      </c>
      <c r="BN6" s="8">
        <v>1.370337458982317</v>
      </c>
      <c r="BO6" s="8">
        <v>0.17201948563890621</v>
      </c>
      <c r="BP6" s="8">
        <v>6.9416322706187028</v>
      </c>
      <c r="BQ6" s="8">
        <v>0.40043884031014909</v>
      </c>
      <c r="BR6" s="7">
        <v>0.44281581637940132</v>
      </c>
      <c r="BS6" s="7">
        <v>0.23605645585882368</v>
      </c>
      <c r="BT6" s="8">
        <v>45.046154712307171</v>
      </c>
      <c r="BU6" s="8">
        <v>6.6260152163847756</v>
      </c>
      <c r="BV6" s="8">
        <v>17.56281913274249</v>
      </c>
      <c r="BW6" s="8">
        <v>3.0288700997570834</v>
      </c>
      <c r="BX6" s="9">
        <v>7.3635517753163154E-2</v>
      </c>
      <c r="BY6" s="9">
        <v>2.0542464687732118E-2</v>
      </c>
      <c r="BZ6" s="7">
        <v>0.68443254131711451</v>
      </c>
      <c r="CA6" s="7">
        <v>0.40760783844620257</v>
      </c>
      <c r="CB6" s="8">
        <f t="shared" si="4"/>
        <v>74.92943322342451</v>
      </c>
      <c r="CC6" s="8">
        <f t="shared" si="5"/>
        <v>7.3181831993115818</v>
      </c>
      <c r="CD6" s="8">
        <v>5.6342394987056386</v>
      </c>
      <c r="CE6" s="8">
        <v>0.14593142394657718</v>
      </c>
      <c r="CF6" s="14">
        <v>6.1974999999999998</v>
      </c>
      <c r="CG6" s="14">
        <v>1.1499999999999844E-2</v>
      </c>
      <c r="CH6" s="14">
        <v>0.26200000000000001</v>
      </c>
      <c r="CI6" s="14">
        <v>0.14999999999999994</v>
      </c>
      <c r="CJ6" s="14">
        <v>0.59899999999999998</v>
      </c>
      <c r="CK6" s="14">
        <v>6.0000000000000053E-3</v>
      </c>
      <c r="CL6" s="14">
        <v>7.6040000000000001</v>
      </c>
      <c r="CM6" s="14">
        <v>4.8000000000000043E-2</v>
      </c>
      <c r="CN6" s="14">
        <v>17.280999999999999</v>
      </c>
      <c r="CO6" s="14">
        <v>0.17600000000018895</v>
      </c>
      <c r="CP6" s="14">
        <v>12.6045</v>
      </c>
      <c r="CQ6" s="14">
        <v>0.27749999999996827</v>
      </c>
      <c r="CR6" s="14">
        <v>0.42799999999999999</v>
      </c>
      <c r="CS6" s="14">
        <v>5.500000000000025E-2</v>
      </c>
      <c r="CT6" s="14" t="s">
        <v>57</v>
      </c>
      <c r="CU6" s="14"/>
      <c r="CV6" s="14">
        <f t="shared" si="6"/>
        <v>44.975999999999999</v>
      </c>
      <c r="CW6" s="14">
        <f t="shared" si="7"/>
        <v>0.36875398302940254</v>
      </c>
      <c r="CX6" s="14">
        <v>0.97699999999999998</v>
      </c>
      <c r="CY6" s="14">
        <v>2.8284271247461926E-2</v>
      </c>
      <c r="CZ6" s="4">
        <v>0.97950000000000004</v>
      </c>
      <c r="DA6" s="4">
        <v>4.2540177087861723E-2</v>
      </c>
      <c r="DB6" s="4">
        <v>5.9009999999999998</v>
      </c>
      <c r="DC6" s="4">
        <v>0.24523050381221934</v>
      </c>
      <c r="DD6" s="4">
        <v>1.0765</v>
      </c>
      <c r="DE6" s="4">
        <v>0.12938959257477678</v>
      </c>
      <c r="DF6" s="4">
        <v>6.6189999999999998</v>
      </c>
      <c r="DG6" s="4">
        <v>0.63715356600011819</v>
      </c>
      <c r="DH6" s="4">
        <v>0.17799999999999999</v>
      </c>
      <c r="DI6" s="4">
        <v>2.8095076674274022E-2</v>
      </c>
      <c r="DJ6" s="4">
        <v>1.1755</v>
      </c>
      <c r="DK6" s="4">
        <v>0.14615174762326166</v>
      </c>
      <c r="DL6" s="4">
        <v>0.16421725239616614</v>
      </c>
      <c r="DM6" s="4">
        <v>2.7146176793609714E-2</v>
      </c>
      <c r="DN6" s="4">
        <f t="shared" si="8"/>
        <v>15.929500000000001</v>
      </c>
      <c r="DO6" s="4">
        <f t="shared" si="9"/>
        <v>0.71190144448979886</v>
      </c>
      <c r="DP6" s="5" t="s">
        <v>57</v>
      </c>
      <c r="DQ6" s="5">
        <v>0</v>
      </c>
      <c r="DR6" s="5">
        <v>1.6915</v>
      </c>
      <c r="DS6" s="5">
        <v>9.8287842584929966E-2</v>
      </c>
      <c r="DT6" s="5">
        <v>1.861</v>
      </c>
      <c r="DU6" s="5">
        <v>0.54022958082652139</v>
      </c>
      <c r="DV6" s="5">
        <v>2.0065</v>
      </c>
      <c r="DW6" s="5">
        <v>3.1819805153394588E-2</v>
      </c>
      <c r="DX6" s="5" t="s">
        <v>57</v>
      </c>
      <c r="DY6" s="5">
        <v>0</v>
      </c>
      <c r="DZ6" s="5">
        <v>8.0124999999999993</v>
      </c>
      <c r="EA6" s="5">
        <v>0.40658639918226558</v>
      </c>
      <c r="EB6" s="5">
        <v>2.0979999999999999</v>
      </c>
      <c r="EC6" s="5">
        <v>6.7882250993908627E-2</v>
      </c>
      <c r="ED6" s="5">
        <v>2.9874999999999998</v>
      </c>
      <c r="EE6" s="5">
        <v>0.56497831816805544</v>
      </c>
      <c r="EF6" s="5">
        <v>1.056</v>
      </c>
      <c r="EG6" s="5">
        <v>0.11172287142747453</v>
      </c>
      <c r="EH6" s="5">
        <v>5.8550000000000004</v>
      </c>
      <c r="EI6" s="5">
        <v>0.12162236636408597</v>
      </c>
      <c r="EJ6" s="5">
        <v>325.25400000000002</v>
      </c>
      <c r="EK6" s="5">
        <v>1.7111984104714564</v>
      </c>
      <c r="EL6" s="5" t="s">
        <v>57</v>
      </c>
      <c r="EM6" s="5">
        <v>0</v>
      </c>
      <c r="EN6" s="5">
        <v>0.65199999999999991</v>
      </c>
      <c r="EO6" s="5">
        <v>0.11737972567696765</v>
      </c>
      <c r="EP6" s="5">
        <v>1.27</v>
      </c>
      <c r="EQ6" s="5">
        <v>0.12162236636408628</v>
      </c>
      <c r="ER6" s="5" t="s">
        <v>57</v>
      </c>
      <c r="ES6" s="5">
        <v>0</v>
      </c>
      <c r="ET6" s="5">
        <v>1.3290000000000002</v>
      </c>
      <c r="EU6" s="5">
        <v>0.14707821048680186</v>
      </c>
      <c r="EV6" s="5">
        <v>0.78099999999999992</v>
      </c>
      <c r="EW6" s="5">
        <v>6.7882250993908544E-2</v>
      </c>
      <c r="EX6" s="5">
        <v>1.1335000000000002</v>
      </c>
      <c r="EY6" s="5">
        <v>0.12374368670764585</v>
      </c>
      <c r="EZ6" s="5">
        <v>1.077</v>
      </c>
      <c r="FA6" s="5">
        <v>9.3338095116624359E-2</v>
      </c>
      <c r="FB6" s="5">
        <v>0.71399999999999997</v>
      </c>
      <c r="FC6" s="5">
        <v>8.4852813742385784E-3</v>
      </c>
      <c r="FD6" s="8">
        <f t="shared" si="10"/>
        <v>32.524500000000003</v>
      </c>
      <c r="FE6" s="8">
        <f t="shared" si="11"/>
        <v>0.9475349597772128</v>
      </c>
    </row>
    <row r="7" spans="1:161" x14ac:dyDescent="0.3">
      <c r="A7" s="3" t="s">
        <v>2</v>
      </c>
      <c r="B7" s="4">
        <v>5.21</v>
      </c>
      <c r="C7" s="4">
        <v>9.8994949366144849E-2</v>
      </c>
      <c r="D7" s="12">
        <v>1.00508</v>
      </c>
      <c r="E7" s="12">
        <v>8.202438661764304E-4</v>
      </c>
      <c r="F7" s="4">
        <v>1.77</v>
      </c>
      <c r="G7" s="4">
        <v>0.21213203435596409</v>
      </c>
      <c r="H7" s="4">
        <v>3.665</v>
      </c>
      <c r="I7" s="4">
        <v>0.17677669529663689</v>
      </c>
      <c r="J7" s="13">
        <v>174.54000000000002</v>
      </c>
      <c r="K7" s="13">
        <v>0.41012193308820644</v>
      </c>
      <c r="L7" s="4">
        <v>4.2750000000000004</v>
      </c>
      <c r="M7" s="4">
        <v>2.12132034355966E-2</v>
      </c>
      <c r="N7" s="5">
        <v>53.890764303644069</v>
      </c>
      <c r="O7" s="5">
        <v>1.6990885078943962</v>
      </c>
      <c r="P7" s="5">
        <v>257.10000000000002</v>
      </c>
      <c r="Q7" s="5">
        <v>11.030865786508505</v>
      </c>
      <c r="R7" s="4">
        <v>8.1999999999999993</v>
      </c>
      <c r="S7" s="4">
        <v>0.39597979746447171</v>
      </c>
      <c r="T7" s="4">
        <v>9.6881249999999994</v>
      </c>
      <c r="U7" s="4">
        <v>2.6721947908039771E-2</v>
      </c>
      <c r="V7" s="5">
        <v>101.18799999999999</v>
      </c>
      <c r="W7" s="5">
        <v>0.57982756057430918</v>
      </c>
      <c r="X7" s="5">
        <v>20.099999999999994</v>
      </c>
      <c r="Y7" s="5">
        <v>0.33163308037649986</v>
      </c>
      <c r="Z7" s="5">
        <v>18.372386666666664</v>
      </c>
      <c r="AA7" s="5">
        <v>0.40464515536574158</v>
      </c>
      <c r="AB7" s="5">
        <v>39.81</v>
      </c>
      <c r="AC7" s="5">
        <v>0.69296464556279347</v>
      </c>
      <c r="AD7" s="13">
        <v>261.5</v>
      </c>
      <c r="AE7" s="13">
        <v>3.5355339059327378</v>
      </c>
      <c r="AF7" s="4">
        <v>1.0533333333333335</v>
      </c>
      <c r="AG7" s="4">
        <v>4.0414518843271581E-2</v>
      </c>
      <c r="AH7" s="4">
        <v>0.50666666666666671</v>
      </c>
      <c r="AI7" s="4">
        <v>1.527525231651948E-2</v>
      </c>
      <c r="AJ7" s="4">
        <v>1.3280307185957212</v>
      </c>
      <c r="AK7" s="4">
        <v>3.4133514396278958E-2</v>
      </c>
      <c r="AL7" s="5">
        <v>0.51022222222222813</v>
      </c>
      <c r="AM7" s="5">
        <v>1.1879393923934056</v>
      </c>
      <c r="AN7" s="7">
        <v>9.0792829684110128</v>
      </c>
      <c r="AO7" s="7">
        <v>1.4464919507444698</v>
      </c>
      <c r="AP7" s="8">
        <v>14.735572144662594</v>
      </c>
      <c r="AQ7" s="8">
        <v>0.87399457774909628</v>
      </c>
      <c r="AR7" s="8">
        <v>44.091966606972797</v>
      </c>
      <c r="AS7" s="8">
        <v>3.3661522075155852</v>
      </c>
      <c r="AT7" s="8">
        <f t="shared" si="0"/>
        <v>67.906821720046395</v>
      </c>
      <c r="AU7" s="8">
        <f t="shared" si="1"/>
        <v>3.7665881337976694</v>
      </c>
      <c r="AV7" s="8">
        <v>14.568180529870194</v>
      </c>
      <c r="AW7" s="8">
        <v>1.4380075576786369</v>
      </c>
      <c r="AX7" s="9">
        <v>4.5940808083844598E-2</v>
      </c>
      <c r="AY7" s="9">
        <v>9.6100458884965829E-3</v>
      </c>
      <c r="AZ7" s="9">
        <v>7.9663473056566542E-2</v>
      </c>
      <c r="BA7" s="9">
        <v>6.2168835076609457E-3</v>
      </c>
      <c r="BB7" s="9">
        <v>1.2454085060435505</v>
      </c>
      <c r="BC7" s="9">
        <v>0.13688737518175767</v>
      </c>
      <c r="BD7" s="9">
        <v>0.1120572898793005</v>
      </c>
      <c r="BE7" s="9">
        <v>7.0889648183539364E-3</v>
      </c>
      <c r="BF7" s="9">
        <v>9.4019174814306078E-2</v>
      </c>
      <c r="BG7" s="9">
        <v>1.6923317781897085E-2</v>
      </c>
      <c r="BH7" s="9">
        <v>0.32873123799155357</v>
      </c>
      <c r="BI7" s="9">
        <v>1.6693545693512474E-2</v>
      </c>
      <c r="BJ7" s="8">
        <f t="shared" si="2"/>
        <v>16.474001019739315</v>
      </c>
      <c r="BK7" s="8">
        <f t="shared" si="3"/>
        <v>1.4447664927670218</v>
      </c>
      <c r="BL7" s="8">
        <v>7.6982741464709417</v>
      </c>
      <c r="BM7" s="8">
        <v>0.75810799964587849</v>
      </c>
      <c r="BN7" s="8">
        <v>2.4551311850580828</v>
      </c>
      <c r="BO7" s="8">
        <v>6.9596994108489768E-2</v>
      </c>
      <c r="BP7" s="8">
        <v>6.1781298577659571</v>
      </c>
      <c r="BQ7" s="8">
        <v>1.0537105909985667</v>
      </c>
      <c r="BR7" s="7">
        <v>0.67687593555452286</v>
      </c>
      <c r="BS7" s="7">
        <v>2.9651457688048034E-2</v>
      </c>
      <c r="BT7" s="8">
        <v>83.585828921267407</v>
      </c>
      <c r="BU7" s="8">
        <v>14.015781871348347</v>
      </c>
      <c r="BV7" s="8">
        <v>6.569152286813539</v>
      </c>
      <c r="BW7" s="8">
        <v>1.0881097474554331</v>
      </c>
      <c r="BX7" s="9">
        <v>5.2218077609052518E-2</v>
      </c>
      <c r="BY7" s="9">
        <v>1.1875517661743678E-2</v>
      </c>
      <c r="BZ7" s="7">
        <v>0.62181676113700735</v>
      </c>
      <c r="CA7" s="7">
        <v>0.52365177262722995</v>
      </c>
      <c r="CB7" s="8">
        <f t="shared" si="4"/>
        <v>107.83742717167651</v>
      </c>
      <c r="CC7" s="8">
        <f t="shared" si="5"/>
        <v>14.127676142729966</v>
      </c>
      <c r="CD7" s="8">
        <v>7.2058901508308768</v>
      </c>
      <c r="CE7" s="8">
        <v>1.6254599448491478</v>
      </c>
      <c r="CF7" s="14" t="s">
        <v>57</v>
      </c>
      <c r="CG7" s="14"/>
      <c r="CH7" s="14">
        <v>1.4404999999999999</v>
      </c>
      <c r="CI7" s="14">
        <v>6.25E-2</v>
      </c>
      <c r="CJ7" s="14">
        <v>1.3420000000000001</v>
      </c>
      <c r="CK7" s="14">
        <v>1.0000000000000009E-2</v>
      </c>
      <c r="CL7" s="14">
        <v>4.5129999999999999</v>
      </c>
      <c r="CM7" s="14">
        <v>0.43099999999999516</v>
      </c>
      <c r="CN7" s="14">
        <v>0.53749999999999998</v>
      </c>
      <c r="CO7" s="14">
        <v>0.53749999999999998</v>
      </c>
      <c r="CP7" s="14">
        <v>0.60250000000000004</v>
      </c>
      <c r="CQ7" s="14">
        <v>8.5000000000000075E-3</v>
      </c>
      <c r="CR7" s="14" t="s">
        <v>57</v>
      </c>
      <c r="CS7" s="14"/>
      <c r="CT7" s="14" t="s">
        <v>57</v>
      </c>
      <c r="CU7" s="14"/>
      <c r="CV7" s="14">
        <f t="shared" si="6"/>
        <v>8.4354999999999993</v>
      </c>
      <c r="CW7" s="14">
        <f t="shared" si="7"/>
        <v>0.69191455397324586</v>
      </c>
      <c r="CX7" s="14">
        <v>1.2574999999999998</v>
      </c>
      <c r="CY7" s="14">
        <v>1.0606601717798144E-2</v>
      </c>
      <c r="CZ7" s="4">
        <v>0.81300000000000006</v>
      </c>
      <c r="DA7" s="4">
        <v>3.0994623189620093E-2</v>
      </c>
      <c r="DB7" s="4">
        <v>5.2744999999999997</v>
      </c>
      <c r="DC7" s="4">
        <v>0.10943643512716153</v>
      </c>
      <c r="DD7" s="4">
        <v>1.16425</v>
      </c>
      <c r="DE7" s="4">
        <v>2.8628365886535216E-2</v>
      </c>
      <c r="DF7" s="4">
        <v>7.0132500000000002</v>
      </c>
      <c r="DG7" s="4">
        <v>8.1544977364233481E-2</v>
      </c>
      <c r="DH7" s="4">
        <v>0.17175000000000001</v>
      </c>
      <c r="DI7" s="4">
        <v>1.6398678808570676E-2</v>
      </c>
      <c r="DJ7" s="4">
        <v>1.1684999999999999</v>
      </c>
      <c r="DK7" s="4">
        <v>4.0828911325190967E-2</v>
      </c>
      <c r="DL7" s="4">
        <v>0.16091229069601842</v>
      </c>
      <c r="DM7" s="4">
        <v>8.2423362617199993E-3</v>
      </c>
      <c r="DN7" s="4">
        <f t="shared" si="8"/>
        <v>15.60525</v>
      </c>
      <c r="DO7" s="4">
        <f t="shared" si="9"/>
        <v>0.14947268423809626</v>
      </c>
      <c r="DP7" s="5">
        <v>2.1355</v>
      </c>
      <c r="DQ7" s="5">
        <v>0.3245620125646288</v>
      </c>
      <c r="DR7" s="5">
        <v>3.9275000000000002</v>
      </c>
      <c r="DS7" s="5">
        <v>8.1317279836452802E-2</v>
      </c>
      <c r="DT7" s="5">
        <v>2.9045000000000001</v>
      </c>
      <c r="DU7" s="5">
        <v>7.1417784899841283E-2</v>
      </c>
      <c r="DV7" s="5">
        <v>4.8324999999999996</v>
      </c>
      <c r="DW7" s="5">
        <v>9.2630988335437259E-2</v>
      </c>
      <c r="DX7" s="5">
        <v>15.627500000000001</v>
      </c>
      <c r="DY7" s="5">
        <v>0.28496403281817895</v>
      </c>
      <c r="DZ7" s="5">
        <v>20.742000000000001</v>
      </c>
      <c r="EA7" s="5">
        <v>0.35779603128039317</v>
      </c>
      <c r="EB7" s="5">
        <v>2.9740000000000002</v>
      </c>
      <c r="EC7" s="5">
        <v>5.6568542494923853E-3</v>
      </c>
      <c r="ED7" s="5">
        <v>15.755500000000001</v>
      </c>
      <c r="EE7" s="5">
        <v>0.35567471093683478</v>
      </c>
      <c r="EF7" s="5">
        <v>0.90100000000000002</v>
      </c>
      <c r="EG7" s="5">
        <v>9.8994949366116736E-3</v>
      </c>
      <c r="EH7" s="5">
        <v>63.146000000000001</v>
      </c>
      <c r="EI7" s="5">
        <v>1.2940054095713858</v>
      </c>
      <c r="EJ7" s="5">
        <v>451.67349999999999</v>
      </c>
      <c r="EK7" s="5">
        <v>10.32022347141768</v>
      </c>
      <c r="EL7" s="5">
        <v>25.267499999999998</v>
      </c>
      <c r="EM7" s="5">
        <v>0.68801489809451255</v>
      </c>
      <c r="EN7" s="5">
        <v>1.2530000000000001</v>
      </c>
      <c r="EO7" s="5">
        <v>1.6970562748476997E-2</v>
      </c>
      <c r="EP7" s="5">
        <v>43.367999999999995</v>
      </c>
      <c r="EQ7" s="5">
        <v>0.69296464556281434</v>
      </c>
      <c r="ER7" s="5">
        <v>1.377</v>
      </c>
      <c r="ES7" s="5">
        <v>5.2325901807804408E-2</v>
      </c>
      <c r="ET7" s="5">
        <v>32.597999999999999</v>
      </c>
      <c r="EU7" s="5">
        <v>0.7452905473706225</v>
      </c>
      <c r="EV7" s="5">
        <v>5.1720000000000006</v>
      </c>
      <c r="EW7" s="5">
        <v>9.3338095116624664E-2</v>
      </c>
      <c r="EX7" s="5">
        <v>8.4190000000000005</v>
      </c>
      <c r="EY7" s="5">
        <v>0.11455129855222128</v>
      </c>
      <c r="EZ7" s="5">
        <v>30.743499999999997</v>
      </c>
      <c r="FA7" s="5">
        <v>0.12374368670764632</v>
      </c>
      <c r="FB7" s="5">
        <v>25.466999999999999</v>
      </c>
      <c r="FC7" s="5">
        <v>2.4041630560344366E-2</v>
      </c>
      <c r="FD7" s="8">
        <f t="shared" si="10"/>
        <v>306.61099999999999</v>
      </c>
      <c r="FE7" s="8">
        <f t="shared" si="11"/>
        <v>1.9198213458548727</v>
      </c>
    </row>
    <row r="8" spans="1:161" x14ac:dyDescent="0.3">
      <c r="A8" s="3" t="s">
        <v>3</v>
      </c>
      <c r="B8" s="4">
        <v>3.5000000000000003E-2</v>
      </c>
      <c r="C8" s="4">
        <v>7.0710678118654537E-3</v>
      </c>
      <c r="D8" s="12">
        <v>1.018365</v>
      </c>
      <c r="E8" s="12">
        <v>7.0710678119117998E-6</v>
      </c>
      <c r="F8" s="4">
        <v>5.14</v>
      </c>
      <c r="G8" s="4">
        <v>0</v>
      </c>
      <c r="H8" s="4">
        <v>5.15</v>
      </c>
      <c r="I8" s="4">
        <v>0</v>
      </c>
      <c r="J8" s="13">
        <v>79.550000000000011</v>
      </c>
      <c r="K8" s="13">
        <v>0.16970562748476778</v>
      </c>
      <c r="L8" s="4">
        <v>4.3550000000000004</v>
      </c>
      <c r="M8" s="4">
        <v>2.12132034355966E-2</v>
      </c>
      <c r="N8" s="5">
        <v>135.32415822730027</v>
      </c>
      <c r="O8" s="5">
        <v>1.4911039060087667</v>
      </c>
      <c r="P8" s="5">
        <v>274.40000000000003</v>
      </c>
      <c r="Q8" s="5">
        <v>7.7781745930520225</v>
      </c>
      <c r="R8" s="4">
        <v>8.51</v>
      </c>
      <c r="S8" s="4">
        <v>0.29698484809825509</v>
      </c>
      <c r="T8" s="4">
        <v>10.188749999999999</v>
      </c>
      <c r="U8" s="4">
        <v>3.5266839949164852E-2</v>
      </c>
      <c r="V8" s="5">
        <v>113.52900000000001</v>
      </c>
      <c r="W8" s="5">
        <v>2.3772929983491968</v>
      </c>
      <c r="X8" s="5">
        <v>18.659499999999994</v>
      </c>
      <c r="Y8" s="5">
        <v>9.4752308678992592E-2</v>
      </c>
      <c r="Z8" s="5">
        <v>21.677910333333333</v>
      </c>
      <c r="AA8" s="5">
        <v>0.39399659864545022</v>
      </c>
      <c r="AB8" s="5">
        <v>44.004999999999995</v>
      </c>
      <c r="AC8" s="5">
        <v>0.31819805153277447</v>
      </c>
      <c r="AD8" s="13">
        <v>254.5</v>
      </c>
      <c r="AE8" s="13">
        <v>0.70710678118654757</v>
      </c>
      <c r="AF8" s="4">
        <v>0.89666666666666661</v>
      </c>
      <c r="AG8" s="4">
        <v>2.3094010767585049E-2</v>
      </c>
      <c r="AH8" s="4">
        <v>0.81666666666666676</v>
      </c>
      <c r="AI8" s="4">
        <v>1.527525231651942E-2</v>
      </c>
      <c r="AJ8" s="4">
        <v>1.2254364089775565</v>
      </c>
      <c r="AK8" s="4">
        <v>5.5016786965135081E-2</v>
      </c>
      <c r="AL8" s="5">
        <v>1.2988888888888943</v>
      </c>
      <c r="AM8" s="5">
        <v>0.53457272657703447</v>
      </c>
      <c r="AN8" s="7" t="s">
        <v>57</v>
      </c>
      <c r="AO8" s="7"/>
      <c r="AP8" s="8">
        <v>1.1222878155341696</v>
      </c>
      <c r="AQ8" s="8">
        <v>1.2959108485569359</v>
      </c>
      <c r="AR8" s="8">
        <v>35.251776032103855</v>
      </c>
      <c r="AS8" s="8">
        <v>6.5744713160593564</v>
      </c>
      <c r="AT8" s="8">
        <f t="shared" si="0"/>
        <v>36.374063847638027</v>
      </c>
      <c r="AU8" s="8">
        <f t="shared" si="1"/>
        <v>6.7009744077331623</v>
      </c>
      <c r="AV8" s="8">
        <v>4.8164278939325182</v>
      </c>
      <c r="AW8" s="8">
        <v>0.61646921949710187</v>
      </c>
      <c r="AX8" s="9">
        <v>0.40252841904904751</v>
      </c>
      <c r="AY8" s="9">
        <v>3.0470350190630241E-2</v>
      </c>
      <c r="AZ8" s="9">
        <v>2.0477961032728014E-2</v>
      </c>
      <c r="BA8" s="9">
        <v>5.2090666044279947E-3</v>
      </c>
      <c r="BB8" s="9">
        <v>2.2802643837654615</v>
      </c>
      <c r="BC8" s="9">
        <v>0.15440931163792299</v>
      </c>
      <c r="BD8" s="9">
        <v>9.5030175689275437E-2</v>
      </c>
      <c r="BE8" s="9">
        <v>1.321957856262429E-2</v>
      </c>
      <c r="BF8" s="9">
        <v>2.5025586198957266E-2</v>
      </c>
      <c r="BG8" s="9">
        <v>5.635800725505305E-3</v>
      </c>
      <c r="BH8" s="9">
        <v>0.61098866049436373</v>
      </c>
      <c r="BI8" s="9">
        <v>6.1130923473633317E-2</v>
      </c>
      <c r="BJ8" s="8">
        <f t="shared" si="2"/>
        <v>8.2507430801623496</v>
      </c>
      <c r="BK8" s="8">
        <f t="shared" si="3"/>
        <v>0.63935562876651242</v>
      </c>
      <c r="BL8" s="8">
        <v>6.8609994514728827</v>
      </c>
      <c r="BM8" s="8">
        <v>0.45251342396450117</v>
      </c>
      <c r="BN8" s="8">
        <v>2.5753502703269042</v>
      </c>
      <c r="BO8" s="8">
        <v>0.32616205471547505</v>
      </c>
      <c r="BP8" s="8">
        <v>16.855885305811377</v>
      </c>
      <c r="BQ8" s="8">
        <v>1.0560992744787221</v>
      </c>
      <c r="BR8" s="7">
        <v>1.2465686060893961</v>
      </c>
      <c r="BS8" s="7">
        <v>0.17578238327234716</v>
      </c>
      <c r="BT8" s="8">
        <v>49.972221875953572</v>
      </c>
      <c r="BU8" s="8">
        <v>9.4574850412471267</v>
      </c>
      <c r="BV8" s="8">
        <v>7.1484964017582566</v>
      </c>
      <c r="BW8" s="8">
        <v>1.2576701771745691</v>
      </c>
      <c r="BX8" s="9">
        <v>4.9398627517278956E-2</v>
      </c>
      <c r="BY8" s="9">
        <v>1.2164642906714958E-2</v>
      </c>
      <c r="BZ8" s="7">
        <v>3.0352694159128646</v>
      </c>
      <c r="CA8" s="7">
        <v>1.3497941659085604</v>
      </c>
      <c r="CB8" s="8">
        <f t="shared" si="4"/>
        <v>87.744189954842525</v>
      </c>
      <c r="CC8" s="8">
        <f t="shared" si="5"/>
        <v>9.711088767870109</v>
      </c>
      <c r="CD8" s="8">
        <v>7.5806281415160157</v>
      </c>
      <c r="CE8" s="8">
        <v>0.20232284092176772</v>
      </c>
      <c r="CF8" s="14">
        <v>2.5659999999999998</v>
      </c>
      <c r="CG8" s="14">
        <v>0.26400000000000251</v>
      </c>
      <c r="CH8" s="14">
        <v>10.888</v>
      </c>
      <c r="CI8" s="14">
        <v>0.12600000000002293</v>
      </c>
      <c r="CJ8" s="14">
        <v>4.8834999999999997</v>
      </c>
      <c r="CK8" s="14">
        <v>8.1500000000014061E-2</v>
      </c>
      <c r="CL8" s="14">
        <v>4.109</v>
      </c>
      <c r="CM8" s="14">
        <v>0.17800000000000574</v>
      </c>
      <c r="CN8" s="14">
        <v>0.77849999999999997</v>
      </c>
      <c r="CO8" s="14">
        <v>1.5000000000000013E-3</v>
      </c>
      <c r="CP8" s="14">
        <v>0.59950000000000003</v>
      </c>
      <c r="CQ8" s="14">
        <v>7.250000000000012E-2</v>
      </c>
      <c r="CR8" s="14">
        <v>6.7500000000000004E-2</v>
      </c>
      <c r="CS8" s="14">
        <v>6.7500000000000004E-2</v>
      </c>
      <c r="CT8" s="14">
        <v>0.1095</v>
      </c>
      <c r="CU8" s="14">
        <v>0.1095</v>
      </c>
      <c r="CV8" s="14">
        <f t="shared" si="6"/>
        <v>24.0015</v>
      </c>
      <c r="CW8" s="14">
        <f t="shared" si="7"/>
        <v>0.38171095085157231</v>
      </c>
      <c r="CX8" s="14">
        <v>0.71050000000000002</v>
      </c>
      <c r="CY8" s="14">
        <v>3.6062445840512908E-2</v>
      </c>
      <c r="CZ8" s="4">
        <v>1.5542499999999999</v>
      </c>
      <c r="DA8" s="4">
        <v>4.4342417615642261E-2</v>
      </c>
      <c r="DB8" s="4">
        <v>3.89825</v>
      </c>
      <c r="DC8" s="4">
        <v>0.13326258539690475</v>
      </c>
      <c r="DD8" s="4">
        <v>1.216</v>
      </c>
      <c r="DE8" s="4">
        <v>2.6242459234352821E-2</v>
      </c>
      <c r="DF8" s="4">
        <v>3.3842499999999998</v>
      </c>
      <c r="DG8" s="4">
        <v>0.11358807155683631</v>
      </c>
      <c r="DH8" s="4">
        <v>0.24274999999999999</v>
      </c>
      <c r="DI8" s="4">
        <v>2.9657770201640937E-2</v>
      </c>
      <c r="DJ8" s="4">
        <v>0.62849999999999995</v>
      </c>
      <c r="DK8" s="4">
        <v>1.6583123951777013E-2</v>
      </c>
      <c r="DL8" s="4">
        <v>0.38039821489872983</v>
      </c>
      <c r="DM8" s="4">
        <v>2.2744000573303492E-2</v>
      </c>
      <c r="DN8" s="4">
        <f t="shared" si="8"/>
        <v>10.923999999999999</v>
      </c>
      <c r="DO8" s="4">
        <f t="shared" si="9"/>
        <v>0.18566277673962633</v>
      </c>
      <c r="DP8" s="5">
        <v>7.7739999999999991</v>
      </c>
      <c r="DQ8" s="5">
        <v>0.36628131265463149</v>
      </c>
      <c r="DR8" s="5">
        <v>28.610499999999998</v>
      </c>
      <c r="DS8" s="5">
        <v>0.57346359954228998</v>
      </c>
      <c r="DT8" s="5">
        <v>21.764499999999998</v>
      </c>
      <c r="DU8" s="5">
        <v>0.35708892449920582</v>
      </c>
      <c r="DV8" s="5">
        <v>9.3490000000000002</v>
      </c>
      <c r="DW8" s="5">
        <v>0.1838477631085022</v>
      </c>
      <c r="DX8" s="5">
        <v>51.344999999999999</v>
      </c>
      <c r="DY8" s="5">
        <v>1.4340125522463174</v>
      </c>
      <c r="DZ8" s="5">
        <v>42.3245</v>
      </c>
      <c r="EA8" s="5">
        <v>0.76155400333791035</v>
      </c>
      <c r="EB8" s="5">
        <v>39.868499999999997</v>
      </c>
      <c r="EC8" s="5">
        <v>0.99489924112947492</v>
      </c>
      <c r="ED8" s="5">
        <v>65.391999999999996</v>
      </c>
      <c r="EE8" s="5">
        <v>1.3548165927534228</v>
      </c>
      <c r="EF8" s="5">
        <v>17.102</v>
      </c>
      <c r="EG8" s="5">
        <v>0.27294321753800932</v>
      </c>
      <c r="EH8" s="5">
        <v>126.0445</v>
      </c>
      <c r="EI8" s="5">
        <v>3.4768440430942453</v>
      </c>
      <c r="EJ8" s="5">
        <v>440.70100000000002</v>
      </c>
      <c r="EK8" s="5">
        <v>7.0031855608715636</v>
      </c>
      <c r="EL8" s="5">
        <v>1.5535000000000001</v>
      </c>
      <c r="EM8" s="5">
        <v>6.4346717087975805E-2</v>
      </c>
      <c r="EN8" s="5">
        <v>24.5015</v>
      </c>
      <c r="EO8" s="5">
        <v>0.64276006409857089</v>
      </c>
      <c r="EP8" s="5">
        <v>81.880499999999998</v>
      </c>
      <c r="EQ8" s="5">
        <v>2.9747982284518009</v>
      </c>
      <c r="ER8" s="5">
        <v>14.282500000000001</v>
      </c>
      <c r="ES8" s="5">
        <v>0.32456201256462508</v>
      </c>
      <c r="ET8" s="5">
        <v>89.531000000000006</v>
      </c>
      <c r="EU8" s="5">
        <v>1.1624835482706779</v>
      </c>
      <c r="EV8" s="5">
        <v>35.859000000000002</v>
      </c>
      <c r="EW8" s="5">
        <v>0.56144278426211658</v>
      </c>
      <c r="EX8" s="5">
        <v>70.097499999999997</v>
      </c>
      <c r="EY8" s="5">
        <v>1.0797520548718587</v>
      </c>
      <c r="EZ8" s="5">
        <v>77.723500000000001</v>
      </c>
      <c r="FA8" s="5">
        <v>1.9381796872323265</v>
      </c>
      <c r="FB8" s="5">
        <v>36.345500000000001</v>
      </c>
      <c r="FC8" s="5">
        <v>1.0330830073135449</v>
      </c>
      <c r="FD8" s="8">
        <f t="shared" si="10"/>
        <v>841.34900000000005</v>
      </c>
      <c r="FE8" s="8">
        <f t="shared" si="11"/>
        <v>5.9394683263739934</v>
      </c>
    </row>
    <row r="9" spans="1:161" x14ac:dyDescent="0.3">
      <c r="A9" s="3" t="s">
        <v>4</v>
      </c>
      <c r="B9" s="4">
        <v>5.5549999999999997</v>
      </c>
      <c r="C9" s="4">
        <v>7.0710678118653244E-3</v>
      </c>
      <c r="D9" s="12">
        <v>1.0032000000000001</v>
      </c>
      <c r="E9" s="12">
        <v>0</v>
      </c>
      <c r="F9" s="4">
        <v>1.29</v>
      </c>
      <c r="G9" s="4">
        <v>0</v>
      </c>
      <c r="H9" s="4">
        <v>3.3</v>
      </c>
      <c r="I9" s="4">
        <v>0</v>
      </c>
      <c r="J9" s="13">
        <v>176.845</v>
      </c>
      <c r="K9" s="13">
        <v>3.5355339059335411E-2</v>
      </c>
      <c r="L9" s="4">
        <v>4.3099999999999996</v>
      </c>
      <c r="M9" s="4">
        <v>0</v>
      </c>
      <c r="N9" s="5">
        <v>110.53406041720767</v>
      </c>
      <c r="O9" s="5">
        <v>7.554113748493787</v>
      </c>
      <c r="P9" s="5">
        <v>291.11363636363637</v>
      </c>
      <c r="Q9" s="5">
        <v>5.3912361288723316</v>
      </c>
      <c r="R9" s="4">
        <v>6.4</v>
      </c>
      <c r="S9" s="4">
        <v>0.39597979746443585</v>
      </c>
      <c r="T9" s="4">
        <v>11.39625</v>
      </c>
      <c r="U9" s="4">
        <v>4.3132547648691538E-2</v>
      </c>
      <c r="V9" s="5">
        <v>125.5215</v>
      </c>
      <c r="W9" s="5">
        <v>2.7866933212440648</v>
      </c>
      <c r="X9" s="5">
        <v>18.492000000000004</v>
      </c>
      <c r="Y9" s="5">
        <v>0.61589000641344138</v>
      </c>
      <c r="Z9" s="5">
        <v>18.251911999999997</v>
      </c>
      <c r="AA9" s="5">
        <v>0.93707299137309452</v>
      </c>
      <c r="AB9" s="5">
        <v>50.905000000000001</v>
      </c>
      <c r="AC9" s="5">
        <v>0.33234018715650165</v>
      </c>
      <c r="AD9" s="13">
        <v>224.5</v>
      </c>
      <c r="AE9" s="13">
        <v>14.849242404917497</v>
      </c>
      <c r="AF9" s="4">
        <v>0.39999999999999997</v>
      </c>
      <c r="AG9" s="4">
        <v>1.7320508075688756E-2</v>
      </c>
      <c r="AH9" s="4">
        <v>0.34666666666666668</v>
      </c>
      <c r="AI9" s="4">
        <v>2.0816659994660848E-2</v>
      </c>
      <c r="AJ9" s="4">
        <v>1.4416458852867833</v>
      </c>
      <c r="AK9" s="4">
        <v>3.4914499420183681E-2</v>
      </c>
      <c r="AL9" s="5">
        <v>10.845333333333343</v>
      </c>
      <c r="AM9" s="5">
        <v>0.40917912404657181</v>
      </c>
      <c r="AN9" s="7">
        <v>6.0142008884945435</v>
      </c>
      <c r="AO9" s="7">
        <v>1.5639578061366173</v>
      </c>
      <c r="AP9" s="8">
        <v>10.514583033630281</v>
      </c>
      <c r="AQ9" s="8">
        <v>0.57877779716983102</v>
      </c>
      <c r="AR9" s="8">
        <v>50.239339210946646</v>
      </c>
      <c r="AS9" s="8">
        <v>2.4500076003692355</v>
      </c>
      <c r="AT9" s="8">
        <f t="shared" si="0"/>
        <v>66.76812313307147</v>
      </c>
      <c r="AU9" s="8">
        <f t="shared" si="1"/>
        <v>2.9636944848852829</v>
      </c>
      <c r="AV9" s="8">
        <v>13.743569829202055</v>
      </c>
      <c r="AW9" s="8">
        <v>1.1374868936464764</v>
      </c>
      <c r="AX9" s="9">
        <v>2.502479757417642E-2</v>
      </c>
      <c r="AY9" s="9">
        <v>1.23061033970461E-3</v>
      </c>
      <c r="AZ9" s="9">
        <v>7.8489377794585577E-2</v>
      </c>
      <c r="BA9" s="9">
        <v>1.2407953194169886E-2</v>
      </c>
      <c r="BB9" s="9">
        <v>1.6591925649154364</v>
      </c>
      <c r="BC9" s="9">
        <v>9.5887146050724528E-2</v>
      </c>
      <c r="BD9" s="9">
        <v>8.3084241014911242E-2</v>
      </c>
      <c r="BE9" s="9">
        <v>3.6105854953221071E-2</v>
      </c>
      <c r="BF9" s="9">
        <v>7.0325625771804734E-2</v>
      </c>
      <c r="BG9" s="9">
        <v>5.5035034218150359E-3</v>
      </c>
      <c r="BH9" s="9">
        <v>0.46513338440754853</v>
      </c>
      <c r="BI9" s="9">
        <v>2.3889410262612879E-2</v>
      </c>
      <c r="BJ9" s="8">
        <f t="shared" si="2"/>
        <v>16.124819820680518</v>
      </c>
      <c r="BK9" s="8">
        <f t="shared" si="3"/>
        <v>1.1424232468459543</v>
      </c>
      <c r="BL9" s="8">
        <v>4.7907970434878564</v>
      </c>
      <c r="BM9" s="8">
        <v>0.12982188068929187</v>
      </c>
      <c r="BN9" s="8">
        <v>1.8165874589823168</v>
      </c>
      <c r="BO9" s="8">
        <v>0.16863650883498044</v>
      </c>
      <c r="BP9" s="8">
        <v>4.44673778790869</v>
      </c>
      <c r="BQ9" s="8">
        <v>0.56509552123292417</v>
      </c>
      <c r="BR9" s="7">
        <v>0.18286147361330643</v>
      </c>
      <c r="BS9" s="7">
        <v>1.6181493732880692E-2</v>
      </c>
      <c r="BT9" s="8">
        <v>66.154254435231564</v>
      </c>
      <c r="BU9" s="8">
        <v>10.422320108649668</v>
      </c>
      <c r="BV9" s="8">
        <v>7.3884376245123207</v>
      </c>
      <c r="BW9" s="8">
        <v>1.2272410764837525</v>
      </c>
      <c r="BX9" s="9">
        <v>2.4446235306853546E-2</v>
      </c>
      <c r="BY9" s="9">
        <v>3.7371034239659052E-3</v>
      </c>
      <c r="BZ9" s="7">
        <v>1.6179981761235989</v>
      </c>
      <c r="CA9" s="7">
        <v>0.46340715552411721</v>
      </c>
      <c r="CB9" s="8">
        <f t="shared" si="4"/>
        <v>86.422120235166503</v>
      </c>
      <c r="CC9" s="8">
        <f t="shared" si="5"/>
        <v>10.521906863605089</v>
      </c>
      <c r="CD9" s="8">
        <v>6.7578044039592795</v>
      </c>
      <c r="CE9" s="8">
        <v>0.38777249716368456</v>
      </c>
      <c r="CF9" s="14" t="s">
        <v>57</v>
      </c>
      <c r="CG9" s="14"/>
      <c r="CH9" s="14">
        <v>0.49750000000000005</v>
      </c>
      <c r="CI9" s="14">
        <v>3.6499999999999339E-2</v>
      </c>
      <c r="CJ9" s="14">
        <v>1.385</v>
      </c>
      <c r="CK9" s="14">
        <v>4.0000000000000036E-3</v>
      </c>
      <c r="CL9" s="14">
        <v>2.2885</v>
      </c>
      <c r="CM9" s="14">
        <v>2.8500000000000192E-2</v>
      </c>
      <c r="CN9" s="14">
        <v>0.41449999999999998</v>
      </c>
      <c r="CO9" s="14">
        <v>3.8500000000000596E-2</v>
      </c>
      <c r="CP9" s="14">
        <v>0.11449999999999999</v>
      </c>
      <c r="CQ9" s="14">
        <v>5.9499999999999997E-2</v>
      </c>
      <c r="CR9" s="14">
        <v>0</v>
      </c>
      <c r="CS9" s="14">
        <v>0</v>
      </c>
      <c r="CT9" s="14">
        <v>3.4500000000000003E-2</v>
      </c>
      <c r="CU9" s="14">
        <v>3.4500000000000003E-2</v>
      </c>
      <c r="CV9" s="14">
        <f t="shared" si="6"/>
        <v>4.7345000000000006</v>
      </c>
      <c r="CW9" s="14">
        <f t="shared" si="7"/>
        <v>9.1505464317711699E-2</v>
      </c>
      <c r="CX9" s="14">
        <v>1.3174999999999999</v>
      </c>
      <c r="CY9" s="14">
        <v>3.5355339059328192E-3</v>
      </c>
      <c r="CZ9" s="4">
        <v>1.5954999999999999</v>
      </c>
      <c r="DA9" s="4">
        <v>2.7196813538844282E-2</v>
      </c>
      <c r="DB9" s="4">
        <v>5.43825</v>
      </c>
      <c r="DC9" s="4">
        <v>1.5370426148939595E-2</v>
      </c>
      <c r="DD9" s="4">
        <v>1.3169999999999999</v>
      </c>
      <c r="DE9" s="4">
        <v>2.9291637031753665E-2</v>
      </c>
      <c r="DF9" s="4">
        <v>5.1880000000000006</v>
      </c>
      <c r="DG9" s="4">
        <v>0.13667235760507279</v>
      </c>
      <c r="DH9" s="4">
        <v>0.20674999999999999</v>
      </c>
      <c r="DI9" s="4">
        <v>8.5391256382996595E-3</v>
      </c>
      <c r="DJ9" s="4">
        <v>0.88449999999999995</v>
      </c>
      <c r="DK9" s="4">
        <v>8.2042671823875382E-2</v>
      </c>
      <c r="DL9" s="4">
        <v>0.27408540171744494</v>
      </c>
      <c r="DM9" s="4">
        <v>1.0569985567322211E-2</v>
      </c>
      <c r="DN9" s="4">
        <f t="shared" si="8"/>
        <v>14.629999999999999</v>
      </c>
      <c r="DO9" s="4">
        <f t="shared" si="9"/>
        <v>0.16527905695115261</v>
      </c>
      <c r="DP9" s="5">
        <v>3.9554999999999998</v>
      </c>
      <c r="DQ9" s="5">
        <v>0.11950104602052657</v>
      </c>
      <c r="DR9" s="5">
        <v>6.2315000000000005</v>
      </c>
      <c r="DS9" s="5">
        <v>0.1760695885154501</v>
      </c>
      <c r="DT9" s="5">
        <v>5.6325000000000003</v>
      </c>
      <c r="DU9" s="5">
        <v>0.27223611075682064</v>
      </c>
      <c r="DV9" s="5">
        <v>19.566000000000003</v>
      </c>
      <c r="DW9" s="5">
        <v>0.17536248173426458</v>
      </c>
      <c r="DX9" s="5">
        <v>53.712999999999994</v>
      </c>
      <c r="DY9" s="5">
        <v>0.2177888886054565</v>
      </c>
      <c r="DZ9" s="5">
        <v>32.899500000000003</v>
      </c>
      <c r="EA9" s="5">
        <v>0.45749808742769515</v>
      </c>
      <c r="EB9" s="5">
        <v>8.6379999999999999</v>
      </c>
      <c r="EC9" s="5">
        <v>0.50487424176719398</v>
      </c>
      <c r="ED9" s="5">
        <v>41.516499999999994</v>
      </c>
      <c r="EE9" s="5">
        <v>2.7852936110938105</v>
      </c>
      <c r="EF9" s="5">
        <v>1.3625</v>
      </c>
      <c r="EG9" s="5">
        <v>7.9903066274079865E-2</v>
      </c>
      <c r="EH9" s="5">
        <v>104.42949999999999</v>
      </c>
      <c r="EI9" s="5">
        <v>6.3462833611492702</v>
      </c>
      <c r="EJ9" s="5">
        <v>473.26149999999996</v>
      </c>
      <c r="EK9" s="5">
        <v>10.788328160563159</v>
      </c>
      <c r="EL9" s="5">
        <v>25.4315</v>
      </c>
      <c r="EM9" s="5">
        <v>2.7343819228483772</v>
      </c>
      <c r="EN9" s="5">
        <v>3.6094999999999997</v>
      </c>
      <c r="EO9" s="5">
        <v>0.23546655813512013</v>
      </c>
      <c r="EP9" s="5">
        <v>78.379000000000005</v>
      </c>
      <c r="EQ9" s="5">
        <v>0.65619509294111422</v>
      </c>
      <c r="ER9" s="5">
        <v>2.8109999999999999</v>
      </c>
      <c r="ES9" s="5">
        <v>9.1923881554251102E-2</v>
      </c>
      <c r="ET9" s="5">
        <v>71.951999999999998</v>
      </c>
      <c r="EU9" s="5">
        <v>2.3447660864145932</v>
      </c>
      <c r="EV9" s="5">
        <v>18.233499999999999</v>
      </c>
      <c r="EW9" s="5">
        <v>0.54942196898194817</v>
      </c>
      <c r="EX9" s="5">
        <v>40.521500000000003</v>
      </c>
      <c r="EY9" s="5">
        <v>1.2056170619230675</v>
      </c>
      <c r="EZ9" s="5">
        <v>66.754999999999995</v>
      </c>
      <c r="FA9" s="5">
        <v>0.62791082169364787</v>
      </c>
      <c r="FB9" s="5">
        <v>35.038499999999999</v>
      </c>
      <c r="FC9" s="5">
        <v>0.38678740930903943</v>
      </c>
      <c r="FD9" s="8">
        <f t="shared" si="10"/>
        <v>620.67599999999993</v>
      </c>
      <c r="FE9" s="8">
        <f t="shared" si="11"/>
        <v>8.0293119256882814</v>
      </c>
    </row>
    <row r="10" spans="1:161" x14ac:dyDescent="0.3">
      <c r="A10" s="3" t="s">
        <v>5</v>
      </c>
      <c r="B10" s="4">
        <v>0.05</v>
      </c>
      <c r="C10" s="4">
        <v>0</v>
      </c>
      <c r="D10" s="12">
        <v>1.013935</v>
      </c>
      <c r="E10" s="12">
        <v>7.0710678119117998E-6</v>
      </c>
      <c r="F10" s="4">
        <v>4.0199999999999996</v>
      </c>
      <c r="G10" s="4">
        <v>0</v>
      </c>
      <c r="H10" s="4">
        <v>4.04</v>
      </c>
      <c r="I10" s="4">
        <v>0</v>
      </c>
      <c r="J10" s="13">
        <v>62.66</v>
      </c>
      <c r="K10" s="13">
        <v>9.8994949366112028E-2</v>
      </c>
      <c r="L10" s="4">
        <v>4.1400000000000006</v>
      </c>
      <c r="M10" s="4">
        <v>1.4142135623731277E-2</v>
      </c>
      <c r="N10" s="5">
        <v>89.223578291352894</v>
      </c>
      <c r="O10" s="5">
        <v>2.4077332157138236</v>
      </c>
      <c r="P10" s="5">
        <v>129.29545454545456</v>
      </c>
      <c r="Q10" s="5">
        <v>9.4866514890040712</v>
      </c>
      <c r="R10" s="4">
        <v>3.29</v>
      </c>
      <c r="S10" s="4">
        <v>1.4142135623730649E-2</v>
      </c>
      <c r="T10" s="4">
        <v>12.984999999999999</v>
      </c>
      <c r="U10" s="4">
        <v>6.6551984693671198E-2</v>
      </c>
      <c r="V10" s="5">
        <v>95.407000000000011</v>
      </c>
      <c r="W10" s="5">
        <v>2.731556088873873</v>
      </c>
      <c r="X10" s="5">
        <v>57.770750000000007</v>
      </c>
      <c r="Y10" s="5">
        <v>0.16581654018824832</v>
      </c>
      <c r="Z10" s="5">
        <v>17.604360666666661</v>
      </c>
      <c r="AA10" s="5">
        <v>2.7260305203580528</v>
      </c>
      <c r="AB10" s="5">
        <v>57.905000000000001</v>
      </c>
      <c r="AC10" s="5">
        <v>0.54447222151347852</v>
      </c>
      <c r="AD10" s="13">
        <v>244</v>
      </c>
      <c r="AE10" s="13">
        <v>5.6568542494923806</v>
      </c>
      <c r="AF10" s="4">
        <v>0.63666666666666671</v>
      </c>
      <c r="AG10" s="4">
        <v>5.7735026918962623E-3</v>
      </c>
      <c r="AH10" s="4">
        <v>0.58666666666666656</v>
      </c>
      <c r="AI10" s="4">
        <v>5.7735026918962632E-3</v>
      </c>
      <c r="AJ10" s="4">
        <v>1.3551837630279757</v>
      </c>
      <c r="AK10" s="4">
        <v>2.9091063405919361E-2</v>
      </c>
      <c r="AL10" s="5">
        <v>4.2528888888888901</v>
      </c>
      <c r="AM10" s="5">
        <v>0.11439416371197147</v>
      </c>
      <c r="AN10" s="7" t="s">
        <v>57</v>
      </c>
      <c r="AO10" s="7"/>
      <c r="AP10" s="8">
        <v>6.0392465045515351</v>
      </c>
      <c r="AQ10" s="8">
        <v>0.34039017840752744</v>
      </c>
      <c r="AR10" s="8">
        <v>6.4530840826466838</v>
      </c>
      <c r="AS10" s="8">
        <v>7.3012064441723729E-2</v>
      </c>
      <c r="AT10" s="8">
        <f t="shared" si="0"/>
        <v>12.492330587198218</v>
      </c>
      <c r="AU10" s="8">
        <f t="shared" si="1"/>
        <v>0.34813249648711447</v>
      </c>
      <c r="AV10" s="8">
        <v>0</v>
      </c>
      <c r="AW10" s="8">
        <v>0</v>
      </c>
      <c r="AX10" s="9">
        <v>1.7190919203969444E-2</v>
      </c>
      <c r="AY10" s="9">
        <v>2.122961427827016E-3</v>
      </c>
      <c r="AZ10" s="9">
        <v>1.7698128420982694E-2</v>
      </c>
      <c r="BA10" s="9">
        <v>3.0172912217824263E-3</v>
      </c>
      <c r="BB10" s="9">
        <v>0.20628413577782007</v>
      </c>
      <c r="BC10" s="9">
        <v>1.8084219041203862E-2</v>
      </c>
      <c r="BD10" s="9">
        <v>2.2870310263030446E-2</v>
      </c>
      <c r="BE10" s="9">
        <v>1.1928215715489936E-3</v>
      </c>
      <c r="BF10" s="9">
        <v>9.599806044526038E-3</v>
      </c>
      <c r="BG10" s="9">
        <v>1.4437890646130176E-3</v>
      </c>
      <c r="BH10" s="9">
        <v>0.1449129992267601</v>
      </c>
      <c r="BI10" s="9">
        <v>3.1249710916828426E-2</v>
      </c>
      <c r="BJ10" s="8">
        <f t="shared" si="2"/>
        <v>0.41855629893708879</v>
      </c>
      <c r="BK10" s="8">
        <f t="shared" si="3"/>
        <v>3.6341460790966035E-2</v>
      </c>
      <c r="BL10" s="8">
        <v>6.0142594422669138</v>
      </c>
      <c r="BM10" s="8">
        <v>0.23456753063017624</v>
      </c>
      <c r="BN10" s="8">
        <v>6.2270374589823172</v>
      </c>
      <c r="BO10" s="8">
        <v>0.17663297106913886</v>
      </c>
      <c r="BP10" s="8">
        <v>2.5676590461657218</v>
      </c>
      <c r="BQ10" s="8">
        <v>0.6835686135419532</v>
      </c>
      <c r="BR10" s="7">
        <v>0.23136147361330647</v>
      </c>
      <c r="BS10" s="7">
        <v>3.6244548257355388E-2</v>
      </c>
      <c r="BT10" s="8">
        <v>61.155399252496196</v>
      </c>
      <c r="BU10" s="8">
        <v>5.7395447342121413</v>
      </c>
      <c r="BV10" s="8">
        <v>3.9213073445037607</v>
      </c>
      <c r="BW10" s="8">
        <v>0.82894239362778344</v>
      </c>
      <c r="BX10" s="9">
        <v>1.5196235306853543E-2</v>
      </c>
      <c r="BY10" s="9">
        <v>8.5042662061954703E-3</v>
      </c>
      <c r="BZ10" s="7">
        <v>0.75186484191533964</v>
      </c>
      <c r="CA10" s="7">
        <v>0.2750357296156733</v>
      </c>
      <c r="CB10" s="8">
        <f t="shared" si="4"/>
        <v>80.884085095250413</v>
      </c>
      <c r="CC10" s="8">
        <f t="shared" si="5"/>
        <v>5.8532074175341942</v>
      </c>
      <c r="CD10" s="8">
        <v>3.5620029978716579</v>
      </c>
      <c r="CE10" s="8">
        <v>0.5982149742234435</v>
      </c>
      <c r="CF10" s="14">
        <v>0.17449999999999999</v>
      </c>
      <c r="CG10" s="14">
        <v>5.1500000000000053E-2</v>
      </c>
      <c r="CH10" s="14">
        <v>0.44850000000000001</v>
      </c>
      <c r="CI10" s="14">
        <v>3.2499999999999703E-2</v>
      </c>
      <c r="CJ10" s="14">
        <v>0.86250000000000004</v>
      </c>
      <c r="CK10" s="14">
        <v>2.3500000000000021E-2</v>
      </c>
      <c r="CL10" s="14">
        <v>3.3285</v>
      </c>
      <c r="CM10" s="14">
        <v>9.2499999999999027E-2</v>
      </c>
      <c r="CN10" s="14">
        <v>2.0259999999999998</v>
      </c>
      <c r="CO10" s="14">
        <v>7.6000000000000026E-2</v>
      </c>
      <c r="CP10" s="14">
        <v>3.4699999999999998</v>
      </c>
      <c r="CQ10" s="14">
        <v>0.22899999999999993</v>
      </c>
      <c r="CR10" s="14">
        <v>3.8780000000000001</v>
      </c>
      <c r="CS10" s="14">
        <v>0.21799999999999825</v>
      </c>
      <c r="CT10" s="14">
        <v>0.88300000000000001</v>
      </c>
      <c r="CU10" s="14">
        <v>4.8000000000000875E-2</v>
      </c>
      <c r="CV10" s="14">
        <f t="shared" si="6"/>
        <v>15.070999999999998</v>
      </c>
      <c r="CW10" s="14">
        <f t="shared" si="7"/>
        <v>0.3476521249755265</v>
      </c>
      <c r="CX10" s="14">
        <v>0.442</v>
      </c>
      <c r="CY10" s="14">
        <v>2.2627416997969794E-2</v>
      </c>
      <c r="CZ10" s="4">
        <v>0.59750000000000003</v>
      </c>
      <c r="DA10" s="4">
        <v>6.1070996935261385E-2</v>
      </c>
      <c r="DB10" s="4">
        <v>2.7625000000000002</v>
      </c>
      <c r="DC10" s="4">
        <v>0.23169736007702907</v>
      </c>
      <c r="DD10" s="4">
        <v>0.67474999999999996</v>
      </c>
      <c r="DE10" s="4">
        <v>0.15166932232107247</v>
      </c>
      <c r="DF10" s="4">
        <v>3.2509999999999999</v>
      </c>
      <c r="DG10" s="4">
        <v>0.47397046321474712</v>
      </c>
      <c r="DH10" s="4">
        <v>9.1249999999999998E-2</v>
      </c>
      <c r="DI10" s="4">
        <v>1.57770930993852E-2</v>
      </c>
      <c r="DJ10" s="4">
        <v>0.54149999999999998</v>
      </c>
      <c r="DK10" s="4">
        <v>7.7985041300667163E-2</v>
      </c>
      <c r="DL10" s="4">
        <v>0.21156564396773925</v>
      </c>
      <c r="DM10" s="4">
        <v>6.3209071463857291E-2</v>
      </c>
      <c r="DN10" s="4">
        <f t="shared" si="8"/>
        <v>7.9184999999999999</v>
      </c>
      <c r="DO10" s="4">
        <f t="shared" si="9"/>
        <v>0.55802822509260219</v>
      </c>
      <c r="DP10" s="5">
        <v>2.6989999999999998</v>
      </c>
      <c r="DQ10" s="5">
        <v>8.343860018001252E-2</v>
      </c>
      <c r="DR10" s="5">
        <v>12.961500000000001</v>
      </c>
      <c r="DS10" s="5">
        <v>7.7781745930527359E-3</v>
      </c>
      <c r="DT10" s="5">
        <v>6.6259999999999994</v>
      </c>
      <c r="DU10" s="5">
        <v>6.646803743153569E-2</v>
      </c>
      <c r="DV10" s="5">
        <v>6.7189999999999994</v>
      </c>
      <c r="DW10" s="5">
        <v>0.18243354954612925</v>
      </c>
      <c r="DX10" s="5">
        <v>24.124000000000002</v>
      </c>
      <c r="DY10" s="5">
        <v>0.28567113959936513</v>
      </c>
      <c r="DZ10" s="5">
        <v>25.527999999999999</v>
      </c>
      <c r="EA10" s="5">
        <v>0.18667619023324808</v>
      </c>
      <c r="EB10" s="5">
        <v>26.716000000000001</v>
      </c>
      <c r="EC10" s="5">
        <v>0.57134227919873026</v>
      </c>
      <c r="ED10" s="5">
        <v>37.085499999999996</v>
      </c>
      <c r="EE10" s="5">
        <v>0.58053466735415915</v>
      </c>
      <c r="EF10" s="5">
        <v>4.0804999999999998</v>
      </c>
      <c r="EG10" s="5">
        <v>8.5559920523572558E-2</v>
      </c>
      <c r="EH10" s="5">
        <v>80.8005</v>
      </c>
      <c r="EI10" s="5">
        <v>0.6880148980945201</v>
      </c>
      <c r="EJ10" s="5">
        <v>287.77850000000001</v>
      </c>
      <c r="EK10" s="5">
        <v>0.90721800026235144</v>
      </c>
      <c r="EL10" s="5">
        <v>1.7235</v>
      </c>
      <c r="EM10" s="5">
        <v>0.1548563850798538</v>
      </c>
      <c r="EN10" s="5">
        <v>9.9670000000000005</v>
      </c>
      <c r="EO10" s="5">
        <v>0.18101933598375633</v>
      </c>
      <c r="EP10" s="5">
        <v>55.703500000000005</v>
      </c>
      <c r="EQ10" s="5">
        <v>0.46598336880193408</v>
      </c>
      <c r="ER10" s="5">
        <v>8.1015000000000015</v>
      </c>
      <c r="ES10" s="5">
        <v>7.0710678118615568E-4</v>
      </c>
      <c r="ET10" s="5">
        <v>64.639499999999998</v>
      </c>
      <c r="EU10" s="5">
        <v>0.2821356056934331</v>
      </c>
      <c r="EV10" s="5">
        <v>24.234000000000002</v>
      </c>
      <c r="EW10" s="5">
        <v>6.9296464556283452E-2</v>
      </c>
      <c r="EX10" s="5">
        <v>45.376999999999995</v>
      </c>
      <c r="EY10" s="5">
        <v>0.10040916292849188</v>
      </c>
      <c r="EZ10" s="5">
        <v>54.347999999999999</v>
      </c>
      <c r="FA10" s="5">
        <v>0.47800418408210749</v>
      </c>
      <c r="FB10" s="5">
        <v>22.195</v>
      </c>
      <c r="FC10" s="5">
        <v>0.18384776310850096</v>
      </c>
      <c r="FD10" s="8">
        <f t="shared" si="10"/>
        <v>513.62900000000002</v>
      </c>
      <c r="FE10" s="8">
        <f t="shared" si="11"/>
        <v>1.3913942647574835</v>
      </c>
    </row>
    <row r="11" spans="1:161" x14ac:dyDescent="0.3">
      <c r="A11" s="3" t="s">
        <v>6</v>
      </c>
      <c r="B11" s="4">
        <v>4.9800000000000004</v>
      </c>
      <c r="C11" s="4">
        <v>0</v>
      </c>
      <c r="D11" s="12">
        <v>1.0058050000000001</v>
      </c>
      <c r="E11" s="12">
        <v>7.0710678119117998E-6</v>
      </c>
      <c r="F11" s="4">
        <v>1.96</v>
      </c>
      <c r="G11" s="4">
        <v>0</v>
      </c>
      <c r="H11" s="4">
        <v>3.77</v>
      </c>
      <c r="I11" s="4">
        <v>0</v>
      </c>
      <c r="J11" s="13">
        <v>170.82</v>
      </c>
      <c r="K11" s="13">
        <v>0.16970562748477783</v>
      </c>
      <c r="L11" s="4">
        <v>4.59</v>
      </c>
      <c r="M11" s="4">
        <v>2.8284271247461926E-2</v>
      </c>
      <c r="N11" s="5">
        <v>119.8995931792608</v>
      </c>
      <c r="O11" s="5">
        <v>4.6176027761725544</v>
      </c>
      <c r="P11" s="5">
        <v>450.59090909090901</v>
      </c>
      <c r="Q11" s="5">
        <v>24.241041627239127</v>
      </c>
      <c r="R11" s="4">
        <v>5.0550000000000006</v>
      </c>
      <c r="S11" s="4">
        <v>4.9497474683057895E-2</v>
      </c>
      <c r="T11" s="4">
        <v>9.2237500000000008</v>
      </c>
      <c r="U11" s="4">
        <v>0.12499166638877772</v>
      </c>
      <c r="V11" s="5">
        <v>149.691</v>
      </c>
      <c r="W11" s="5">
        <v>2.5322825013555836</v>
      </c>
      <c r="X11" s="5">
        <v>25.962499999999995</v>
      </c>
      <c r="Y11" s="5">
        <v>0.23688077169733832</v>
      </c>
      <c r="Z11" s="5">
        <v>28.085656666666658</v>
      </c>
      <c r="AA11" s="5">
        <v>0.40464515536574158</v>
      </c>
      <c r="AB11" s="5">
        <v>45.71</v>
      </c>
      <c r="AC11" s="5">
        <v>0.36769552621661489</v>
      </c>
      <c r="AD11" s="13">
        <v>244.5</v>
      </c>
      <c r="AE11" s="13">
        <v>2.1213203435596424</v>
      </c>
      <c r="AF11" s="4">
        <v>0.57999999999999996</v>
      </c>
      <c r="AG11" s="4">
        <v>1.0000000000000009E-2</v>
      </c>
      <c r="AH11" s="4">
        <v>0.53333333333333333</v>
      </c>
      <c r="AI11" s="4">
        <v>5.7735026918962623E-3</v>
      </c>
      <c r="AJ11" s="4">
        <v>0.92124105011933177</v>
      </c>
      <c r="AK11" s="4">
        <v>2.0251268196273466E-2</v>
      </c>
      <c r="AL11" s="5">
        <v>6.5333333333333394</v>
      </c>
      <c r="AM11" s="5">
        <v>0.32558338902634071</v>
      </c>
      <c r="AN11" s="7">
        <v>7.9870107828454131</v>
      </c>
      <c r="AO11" s="7">
        <v>0.89581691656555262</v>
      </c>
      <c r="AP11" s="8">
        <v>11.374705437737948</v>
      </c>
      <c r="AQ11" s="8">
        <v>0.99953603624143439</v>
      </c>
      <c r="AR11" s="8">
        <v>45.931711303848665</v>
      </c>
      <c r="AS11" s="8">
        <v>4.6995021222616247</v>
      </c>
      <c r="AT11" s="8">
        <f t="shared" si="0"/>
        <v>65.293427524432019</v>
      </c>
      <c r="AU11" s="8">
        <f t="shared" si="1"/>
        <v>4.8874206318764672</v>
      </c>
      <c r="AV11" s="8">
        <v>20.837048327733608</v>
      </c>
      <c r="AW11" s="8">
        <v>2.8880984542257133</v>
      </c>
      <c r="AX11" s="9">
        <v>8.0931699974426369E-2</v>
      </c>
      <c r="AY11" s="9">
        <v>5.4609937835291347E-3</v>
      </c>
      <c r="AZ11" s="9">
        <v>0.10463363366241152</v>
      </c>
      <c r="BA11" s="9">
        <v>1.1993201411536642E-2</v>
      </c>
      <c r="BB11" s="9">
        <v>2.8052757141439035</v>
      </c>
      <c r="BC11" s="9">
        <v>0.19047560743406197</v>
      </c>
      <c r="BD11" s="9">
        <v>0.1131098333192829</v>
      </c>
      <c r="BE11" s="9">
        <v>1.1961697452325799E-2</v>
      </c>
      <c r="BF11" s="9">
        <v>0.10325256856858378</v>
      </c>
      <c r="BG11" s="9">
        <v>9.0874565207891157E-3</v>
      </c>
      <c r="BH11" s="9">
        <v>0.5232123497699056</v>
      </c>
      <c r="BI11" s="9">
        <v>5.8271948015906738E-2</v>
      </c>
      <c r="BJ11" s="8">
        <f t="shared" si="2"/>
        <v>24.567464127172123</v>
      </c>
      <c r="BK11" s="8">
        <f t="shared" si="3"/>
        <v>2.8950282523075757</v>
      </c>
      <c r="BL11" s="8">
        <v>6.6771497410775149</v>
      </c>
      <c r="BM11" s="8">
        <v>0.53692470811210757</v>
      </c>
      <c r="BN11" s="8">
        <v>1.7678601355083792</v>
      </c>
      <c r="BO11" s="8">
        <v>0.15471958295899635</v>
      </c>
      <c r="BP11" s="8">
        <v>7.1214314827541578</v>
      </c>
      <c r="BQ11" s="8">
        <v>0.95396664883760285</v>
      </c>
      <c r="BR11" s="7">
        <v>0.44065555061120248</v>
      </c>
      <c r="BS11" s="7">
        <v>0.20396250450899048</v>
      </c>
      <c r="BT11" s="8">
        <v>23.23213875314822</v>
      </c>
      <c r="BU11" s="8">
        <v>2.0082054323074225</v>
      </c>
      <c r="BV11" s="8">
        <v>11.47488246326364</v>
      </c>
      <c r="BW11" s="8">
        <v>1.3711015427065789</v>
      </c>
      <c r="BX11" s="9">
        <v>4.0544133637608011E-2</v>
      </c>
      <c r="BY11" s="9">
        <v>2.2332365253696092E-2</v>
      </c>
      <c r="BZ11" s="7">
        <v>1.6588109112830536</v>
      </c>
      <c r="CA11" s="7">
        <v>1.0652375492350874</v>
      </c>
      <c r="CB11" s="8">
        <f t="shared" si="4"/>
        <v>52.413473171283783</v>
      </c>
      <c r="CC11" s="8">
        <f t="shared" si="5"/>
        <v>2.8830396513873873</v>
      </c>
      <c r="CD11" s="8">
        <v>8.6916724318383665</v>
      </c>
      <c r="CE11" s="8">
        <v>1.3588344415673479</v>
      </c>
      <c r="CF11" s="14">
        <v>3.6500000000000005E-2</v>
      </c>
      <c r="CG11" s="14">
        <v>1.95E-2</v>
      </c>
      <c r="CH11" s="14">
        <v>0.86050000000000004</v>
      </c>
      <c r="CI11" s="14">
        <v>4.4499999999998943E-2</v>
      </c>
      <c r="CJ11" s="14">
        <v>3.9060000000000001</v>
      </c>
      <c r="CK11" s="14">
        <v>9.9999999999998937E-2</v>
      </c>
      <c r="CL11" s="14">
        <v>3.5994999999999999</v>
      </c>
      <c r="CM11" s="14">
        <v>0.3734999999999995</v>
      </c>
      <c r="CN11" s="14">
        <v>0.57050000000000001</v>
      </c>
      <c r="CO11" s="14">
        <v>8.499999999999952E-3</v>
      </c>
      <c r="CP11" s="14">
        <v>0.28349999999999997</v>
      </c>
      <c r="CQ11" s="14">
        <v>2.2499999999999996E-2</v>
      </c>
      <c r="CR11" s="14" t="s">
        <v>57</v>
      </c>
      <c r="CS11" s="14"/>
      <c r="CT11" s="14" t="s">
        <v>57</v>
      </c>
      <c r="CU11" s="14"/>
      <c r="CV11" s="14">
        <f t="shared" si="6"/>
        <v>9.2564999999999991</v>
      </c>
      <c r="CW11" s="14">
        <f t="shared" si="7"/>
        <v>0.39043725488226572</v>
      </c>
      <c r="CX11" s="14">
        <v>0.98399999999999999</v>
      </c>
      <c r="CY11" s="14">
        <v>2.2627416997969541E-2</v>
      </c>
      <c r="CZ11" s="4">
        <v>2.4557500000000001</v>
      </c>
      <c r="DA11" s="4">
        <v>7.4808087798036826E-2</v>
      </c>
      <c r="DB11" s="4">
        <v>5.1720000000000006</v>
      </c>
      <c r="DC11" s="4">
        <v>8.3765545820808751E-2</v>
      </c>
      <c r="DD11" s="4">
        <v>2.0964999999999998</v>
      </c>
      <c r="DE11" s="4">
        <v>0.14700226755621054</v>
      </c>
      <c r="DF11" s="4">
        <v>4.9640000000000004</v>
      </c>
      <c r="DG11" s="4">
        <v>0.23880954754782621</v>
      </c>
      <c r="DH11" s="4">
        <v>0.42699999999999999</v>
      </c>
      <c r="DI11" s="4">
        <v>2.7055498516937899E-2</v>
      </c>
      <c r="DJ11" s="4">
        <v>1.04775</v>
      </c>
      <c r="DK11" s="4">
        <v>8.1818396464367255E-2</v>
      </c>
      <c r="DL11" s="4">
        <v>0.44911700868192578</v>
      </c>
      <c r="DM11" s="4">
        <v>4.1214168348327591E-2</v>
      </c>
      <c r="DN11" s="4">
        <f t="shared" si="8"/>
        <v>16.163</v>
      </c>
      <c r="DO11" s="4">
        <f t="shared" si="9"/>
        <v>0.31413187252063807</v>
      </c>
      <c r="DP11" s="5">
        <v>5.9480000000000004</v>
      </c>
      <c r="DQ11" s="5">
        <v>2.6870057685088357E-2</v>
      </c>
      <c r="DR11" s="5">
        <v>4.9224999999999994</v>
      </c>
      <c r="DS11" s="5">
        <v>0.25950818869546294</v>
      </c>
      <c r="DT11" s="5">
        <v>4.4424999999999999</v>
      </c>
      <c r="DU11" s="5">
        <v>0.14919953083036172</v>
      </c>
      <c r="DV11" s="5">
        <v>22.080500000000001</v>
      </c>
      <c r="DW11" s="5">
        <v>0.55083618254432043</v>
      </c>
      <c r="DX11" s="5">
        <v>51.9375</v>
      </c>
      <c r="DY11" s="5">
        <v>0.94540176644641638</v>
      </c>
      <c r="DZ11" s="5">
        <v>45.102500000000006</v>
      </c>
      <c r="EA11" s="5">
        <v>0.92277434944844439</v>
      </c>
      <c r="EB11" s="5">
        <v>19.628999999999998</v>
      </c>
      <c r="EC11" s="5">
        <v>0.1329360748630701</v>
      </c>
      <c r="ED11" s="5">
        <v>55.531999999999996</v>
      </c>
      <c r="EE11" s="5">
        <v>0.44689148570989656</v>
      </c>
      <c r="EF11" s="5">
        <v>0.9305000000000001</v>
      </c>
      <c r="EG11" s="5">
        <v>7.7781745930520299E-3</v>
      </c>
      <c r="EH11" s="5">
        <v>151.143</v>
      </c>
      <c r="EI11" s="5">
        <v>1.1780398974567858</v>
      </c>
      <c r="EJ11" s="5">
        <v>502.53700000000003</v>
      </c>
      <c r="EK11" s="5">
        <v>6.1504147827606159</v>
      </c>
      <c r="EL11" s="5">
        <v>18.546500000000002</v>
      </c>
      <c r="EM11" s="5">
        <v>2.7994357467175202</v>
      </c>
      <c r="EN11" s="5">
        <v>18.757999999999999</v>
      </c>
      <c r="EO11" s="5">
        <v>0.10748023074035595</v>
      </c>
      <c r="EP11" s="5">
        <v>89.992500000000007</v>
      </c>
      <c r="EQ11" s="5">
        <v>2.4557818510608787</v>
      </c>
      <c r="ER11" s="5">
        <v>10.786000000000001</v>
      </c>
      <c r="ES11" s="5">
        <v>1.2303657992645929</v>
      </c>
      <c r="ET11" s="5">
        <v>106.0275</v>
      </c>
      <c r="EU11" s="5">
        <v>2.6608428176049821</v>
      </c>
      <c r="EV11" s="5">
        <v>37.866</v>
      </c>
      <c r="EW11" s="5">
        <v>0.18809040379562542</v>
      </c>
      <c r="EX11" s="5">
        <v>65.986999999999995</v>
      </c>
      <c r="EY11" s="5">
        <v>0.33658282784479598</v>
      </c>
      <c r="EZ11" s="5">
        <v>90.814999999999998</v>
      </c>
      <c r="FA11" s="5">
        <v>1.9106025227660501</v>
      </c>
      <c r="FB11" s="5">
        <v>41.758499999999998</v>
      </c>
      <c r="FC11" s="5">
        <v>0.94964440713353082</v>
      </c>
      <c r="FD11" s="8">
        <f t="shared" si="10"/>
        <v>842.20500000000004</v>
      </c>
      <c r="FE11" s="8">
        <f t="shared" si="11"/>
        <v>5.5604227357279132</v>
      </c>
    </row>
    <row r="12" spans="1:161" x14ac:dyDescent="0.3">
      <c r="A12" s="3" t="s">
        <v>7</v>
      </c>
      <c r="B12" s="4">
        <v>0.02</v>
      </c>
      <c r="C12" s="4">
        <v>0</v>
      </c>
      <c r="D12" s="12">
        <v>1.0188999999999999</v>
      </c>
      <c r="E12" s="12">
        <v>2.8284271247490186E-5</v>
      </c>
      <c r="F12" s="4">
        <v>5.2750000000000004</v>
      </c>
      <c r="G12" s="4">
        <v>7.0710678118659524E-3</v>
      </c>
      <c r="H12" s="4">
        <v>5.2850000000000001</v>
      </c>
      <c r="I12" s="4">
        <v>7.0710678118653244E-3</v>
      </c>
      <c r="J12" s="13">
        <v>81.240000000000009</v>
      </c>
      <c r="K12" s="13">
        <v>5.6568542494922595E-2</v>
      </c>
      <c r="L12" s="4">
        <v>4.41</v>
      </c>
      <c r="M12" s="4">
        <v>2.8284271247461926E-2</v>
      </c>
      <c r="N12" s="5">
        <v>81.571886090193019</v>
      </c>
      <c r="O12" s="5">
        <v>5.1208461777661194</v>
      </c>
      <c r="P12" s="5">
        <v>434.5454545454545</v>
      </c>
      <c r="Q12" s="5">
        <v>10.098141006671673</v>
      </c>
      <c r="R12" s="4">
        <v>6.01</v>
      </c>
      <c r="S12" s="4">
        <v>1.4142135623730649E-2</v>
      </c>
      <c r="T12" s="4">
        <v>8.64</v>
      </c>
      <c r="U12" s="4">
        <v>6.7915388536030435E-2</v>
      </c>
      <c r="V12" s="5">
        <v>120.8475</v>
      </c>
      <c r="W12" s="5">
        <v>1.7257380063807319</v>
      </c>
      <c r="X12" s="5">
        <v>23.332750000000004</v>
      </c>
      <c r="Y12" s="5">
        <v>0.26056884886736009</v>
      </c>
      <c r="Z12" s="5">
        <v>18.613335999999997</v>
      </c>
      <c r="AA12" s="5">
        <v>0.31945670160465162</v>
      </c>
      <c r="AB12" s="5">
        <v>33.055</v>
      </c>
      <c r="AC12" s="5">
        <v>0.17677669529663689</v>
      </c>
      <c r="AD12" s="13">
        <v>261</v>
      </c>
      <c r="AE12" s="13">
        <v>5.6568542494923806</v>
      </c>
      <c r="AF12" s="4">
        <v>0.77333333333333332</v>
      </c>
      <c r="AG12" s="4">
        <v>5.0332229568472199E-2</v>
      </c>
      <c r="AH12" s="4">
        <v>0.68</v>
      </c>
      <c r="AI12" s="4">
        <v>9.9999999999999534E-3</v>
      </c>
      <c r="AJ12" s="4">
        <v>1.1361596009975066</v>
      </c>
      <c r="AK12" s="4">
        <v>7.8293119911923975E-2</v>
      </c>
      <c r="AL12" s="5">
        <v>5.5346666666666655</v>
      </c>
      <c r="AM12" s="5">
        <v>0.4135788995739908</v>
      </c>
      <c r="AN12" s="7" t="s">
        <v>57</v>
      </c>
      <c r="AO12" s="7"/>
      <c r="AP12" s="8">
        <v>2.9137557890132602</v>
      </c>
      <c r="AQ12" s="8">
        <v>0.3105335800092508</v>
      </c>
      <c r="AR12" s="8">
        <v>26.758377103368368</v>
      </c>
      <c r="AS12" s="8">
        <v>2.0164836605317626</v>
      </c>
      <c r="AT12" s="8">
        <f t="shared" si="0"/>
        <v>29.672132892381626</v>
      </c>
      <c r="AU12" s="8">
        <f t="shared" si="1"/>
        <v>2.0402542629547273</v>
      </c>
      <c r="AV12" s="8">
        <v>5.4051872658974265</v>
      </c>
      <c r="AW12" s="8">
        <v>0.20574905906670601</v>
      </c>
      <c r="AX12" s="9" t="s">
        <v>57</v>
      </c>
      <c r="AY12" s="9"/>
      <c r="AZ12" s="9">
        <v>2.1267977601710834E-2</v>
      </c>
      <c r="BA12" s="9">
        <v>4.961144281059388E-4</v>
      </c>
      <c r="BB12" s="9">
        <v>2.5293797040229085</v>
      </c>
      <c r="BC12" s="9">
        <v>0.17996581325414648</v>
      </c>
      <c r="BD12" s="9">
        <v>6.2018599822234254E-2</v>
      </c>
      <c r="BE12" s="9">
        <v>1.0016028495131817E-2</v>
      </c>
      <c r="BF12" s="9">
        <v>1.5392154680396144E-2</v>
      </c>
      <c r="BG12" s="9">
        <v>3.9270216932142605E-3</v>
      </c>
      <c r="BH12" s="9">
        <v>0.50950931144079525</v>
      </c>
      <c r="BI12" s="9">
        <v>6.4318791175399889E-2</v>
      </c>
      <c r="BJ12" s="8">
        <f t="shared" si="2"/>
        <v>8.5427550134654719</v>
      </c>
      <c r="BK12" s="8">
        <f t="shared" si="3"/>
        <v>0.28102182228618106</v>
      </c>
      <c r="BL12" s="8">
        <v>6.2522945168264359</v>
      </c>
      <c r="BM12" s="8">
        <v>0.28838180648411893</v>
      </c>
      <c r="BN12" s="8">
        <v>1.4836448667018729</v>
      </c>
      <c r="BO12" s="8">
        <v>0.27790764113201838</v>
      </c>
      <c r="BP12" s="8">
        <v>8.138650085433687</v>
      </c>
      <c r="BQ12" s="8">
        <v>0.94323832334170221</v>
      </c>
      <c r="BR12" s="7">
        <v>0.56820987773605103</v>
      </c>
      <c r="BS12" s="7">
        <v>0.13517992918085639</v>
      </c>
      <c r="BT12" s="8">
        <v>27.477934046865922</v>
      </c>
      <c r="BU12" s="8">
        <v>3.4082599247349559</v>
      </c>
      <c r="BV12" s="8">
        <v>5.0710829084383224</v>
      </c>
      <c r="BW12" s="8">
        <v>0.93018476123764204</v>
      </c>
      <c r="BX12" s="9">
        <v>3.8646154372415323E-2</v>
      </c>
      <c r="BY12" s="9">
        <v>1.9304930871945184E-2</v>
      </c>
      <c r="BZ12" s="7">
        <v>0.93818217416043559</v>
      </c>
      <c r="CA12" s="7">
        <v>0.22612840486216998</v>
      </c>
      <c r="CB12" s="8">
        <f t="shared" si="4"/>
        <v>49.968644630535145</v>
      </c>
      <c r="CC12" s="8">
        <f t="shared" si="5"/>
        <v>3.6880014928981453</v>
      </c>
      <c r="CD12" s="8">
        <v>7.8100158956386068</v>
      </c>
      <c r="CE12" s="8">
        <v>0.38288109692291228</v>
      </c>
      <c r="CF12" s="14">
        <v>3.0804999999999998</v>
      </c>
      <c r="CG12" s="14">
        <v>0.15250000000000358</v>
      </c>
      <c r="CH12" s="14">
        <v>11.905999999999999</v>
      </c>
      <c r="CI12" s="14">
        <v>0.59200000000001396</v>
      </c>
      <c r="CJ12" s="14">
        <v>5.3034999999999997</v>
      </c>
      <c r="CK12" s="14">
        <v>0.21550000000000791</v>
      </c>
      <c r="CL12" s="14">
        <v>3.0255000000000001</v>
      </c>
      <c r="CM12" s="14">
        <v>9.5500000000002597E-2</v>
      </c>
      <c r="CN12" s="14">
        <v>0.54400000000000004</v>
      </c>
      <c r="CO12" s="14">
        <v>1.8999999999999961E-2</v>
      </c>
      <c r="CP12" s="14">
        <v>0.66649999999999998</v>
      </c>
      <c r="CQ12" s="14">
        <v>3.4500000000000058E-2</v>
      </c>
      <c r="CR12" s="14">
        <v>6.7500000000000004E-2</v>
      </c>
      <c r="CS12" s="14">
        <v>2.4499999999999984E-2</v>
      </c>
      <c r="CT12" s="14">
        <v>6.5500000000000003E-2</v>
      </c>
      <c r="CU12" s="14">
        <v>6.5500000000000003E-2</v>
      </c>
      <c r="CV12" s="14">
        <f t="shared" si="6"/>
        <v>24.658999999999999</v>
      </c>
      <c r="CW12" s="14">
        <f t="shared" si="7"/>
        <v>0.66009279650668928</v>
      </c>
      <c r="CX12" s="14">
        <v>0.98049999999999993</v>
      </c>
      <c r="CY12" s="14">
        <v>5.3033008588994165E-2</v>
      </c>
      <c r="CZ12" s="4">
        <v>1.64825</v>
      </c>
      <c r="DA12" s="4">
        <v>7.8881239848267073E-2</v>
      </c>
      <c r="DB12" s="4">
        <v>3.7890000000000001</v>
      </c>
      <c r="DC12" s="4">
        <v>0.13930063412156057</v>
      </c>
      <c r="DD12" s="4">
        <v>1.9457500000000001</v>
      </c>
      <c r="DE12" s="4">
        <v>0.10274685721065466</v>
      </c>
      <c r="DF12" s="4">
        <v>4.7270000000000003</v>
      </c>
      <c r="DG12" s="4">
        <v>0.19318039928178221</v>
      </c>
      <c r="DH12" s="4">
        <v>0.36275000000000002</v>
      </c>
      <c r="DI12" s="4">
        <v>1.8463928798245169E-2</v>
      </c>
      <c r="DJ12" s="4">
        <v>0.91200000000000003</v>
      </c>
      <c r="DK12" s="4">
        <v>5.9143892330483741E-2</v>
      </c>
      <c r="DL12" s="4">
        <v>0.42202912165335849</v>
      </c>
      <c r="DM12" s="4">
        <v>3.7983964844745317E-2</v>
      </c>
      <c r="DN12" s="4">
        <f t="shared" si="8"/>
        <v>13.384750000000002</v>
      </c>
      <c r="DO12" s="4">
        <f t="shared" si="9"/>
        <v>0.27810324821308846</v>
      </c>
      <c r="DP12" s="5">
        <v>4.4930000000000003</v>
      </c>
      <c r="DQ12" s="5">
        <v>0.22344574285494889</v>
      </c>
      <c r="DR12" s="5">
        <v>21.948</v>
      </c>
      <c r="DS12" s="5">
        <v>0.98004999872455434</v>
      </c>
      <c r="DT12" s="5">
        <v>17.548000000000002</v>
      </c>
      <c r="DU12" s="5">
        <v>0.6604377336282361</v>
      </c>
      <c r="DV12" s="5">
        <v>10.417999999999999</v>
      </c>
      <c r="DW12" s="5">
        <v>0.51901637739092588</v>
      </c>
      <c r="DX12" s="5">
        <v>24.986499999999999</v>
      </c>
      <c r="DY12" s="5">
        <v>1.0344972208759198</v>
      </c>
      <c r="DZ12" s="5">
        <v>26.086500000000001</v>
      </c>
      <c r="EA12" s="5">
        <v>1.2537003230437487</v>
      </c>
      <c r="EB12" s="5">
        <v>17.008000000000003</v>
      </c>
      <c r="EC12" s="5">
        <v>2.0421243840667502</v>
      </c>
      <c r="ED12" s="5">
        <v>34.058</v>
      </c>
      <c r="EE12" s="5">
        <v>3.5129064889347683</v>
      </c>
      <c r="EF12" s="5">
        <v>10.355499999999999</v>
      </c>
      <c r="EG12" s="5">
        <v>0.56780674529279695</v>
      </c>
      <c r="EH12" s="5">
        <v>74.635500000000008</v>
      </c>
      <c r="EI12" s="5">
        <v>7.9146462018210251</v>
      </c>
      <c r="EJ12" s="5">
        <v>426.57600000000002</v>
      </c>
      <c r="EK12" s="5">
        <v>26.541960138618251</v>
      </c>
      <c r="EL12" s="5">
        <v>0</v>
      </c>
      <c r="EM12" s="5">
        <v>0</v>
      </c>
      <c r="EN12" s="5">
        <v>14.823499999999999</v>
      </c>
      <c r="EO12" s="5">
        <v>1.6624080425695738</v>
      </c>
      <c r="EP12" s="5">
        <v>48.380499999999998</v>
      </c>
      <c r="EQ12" s="5">
        <v>1.6256384899478724</v>
      </c>
      <c r="ER12" s="5">
        <v>6.7245000000000008</v>
      </c>
      <c r="ES12" s="5">
        <v>0.33870414818835631</v>
      </c>
      <c r="ET12" s="5">
        <v>39.197500000000005</v>
      </c>
      <c r="EU12" s="5">
        <v>2.5901321394863261</v>
      </c>
      <c r="EV12" s="5">
        <v>13.308</v>
      </c>
      <c r="EW12" s="5">
        <v>0.85135656454860364</v>
      </c>
      <c r="EX12" s="5">
        <v>27.712</v>
      </c>
      <c r="EY12" s="5">
        <v>1.8130217869623078</v>
      </c>
      <c r="EZ12" s="5">
        <v>35.590500000000006</v>
      </c>
      <c r="FA12" s="5">
        <v>1.2112739161725565</v>
      </c>
      <c r="FB12" s="5">
        <v>34.686</v>
      </c>
      <c r="FC12" s="5">
        <v>1.0352043276571046</v>
      </c>
      <c r="FD12" s="8">
        <f t="shared" si="10"/>
        <v>461.95949999999993</v>
      </c>
      <c r="FE12" s="8">
        <f t="shared" si="11"/>
        <v>10.129819272820221</v>
      </c>
    </row>
    <row r="13" spans="1:161" x14ac:dyDescent="0.3">
      <c r="A13" s="3" t="s">
        <v>8</v>
      </c>
      <c r="B13" s="4">
        <v>4.95</v>
      </c>
      <c r="C13" s="4">
        <v>0</v>
      </c>
      <c r="D13" s="12">
        <v>1.005225</v>
      </c>
      <c r="E13" s="12">
        <v>7.0710678119117998E-6</v>
      </c>
      <c r="F13" s="4">
        <v>1.81</v>
      </c>
      <c r="G13" s="4">
        <v>0</v>
      </c>
      <c r="H13" s="4">
        <v>3.61</v>
      </c>
      <c r="I13" s="4">
        <v>0</v>
      </c>
      <c r="J13" s="13">
        <v>167.64</v>
      </c>
      <c r="K13" s="13">
        <v>5.656854249493265E-2</v>
      </c>
      <c r="L13" s="4">
        <v>4.4649999999999999</v>
      </c>
      <c r="M13" s="4">
        <v>2.12132034355966E-2</v>
      </c>
      <c r="N13" s="5">
        <v>132.7447416255518</v>
      </c>
      <c r="O13" s="5">
        <v>1.8942474599906773</v>
      </c>
      <c r="P13" s="5">
        <v>280.22727272727275</v>
      </c>
      <c r="Q13" s="5">
        <v>2.1183963995818611</v>
      </c>
      <c r="R13" s="4">
        <v>7.35</v>
      </c>
      <c r="S13" s="4">
        <v>0.31112698372210662</v>
      </c>
      <c r="T13" s="4">
        <v>10.443125</v>
      </c>
      <c r="U13" s="4">
        <v>2.154210992451755E-2</v>
      </c>
      <c r="V13" s="5">
        <v>147.70249999999999</v>
      </c>
      <c r="W13" s="5">
        <v>2.2047429933374989</v>
      </c>
      <c r="X13" s="5">
        <v>24.186999999999998</v>
      </c>
      <c r="Y13" s="5">
        <v>0.9001469324504211</v>
      </c>
      <c r="Z13" s="5">
        <v>20.834587666666661</v>
      </c>
      <c r="AA13" s="5">
        <v>3.0135415518020419</v>
      </c>
      <c r="AB13" s="5">
        <v>48.34</v>
      </c>
      <c r="AC13" s="5">
        <v>4.2426406871199487E-2</v>
      </c>
      <c r="AD13" s="13">
        <v>252.5</v>
      </c>
      <c r="AE13" s="13">
        <v>3.5355339059327378</v>
      </c>
      <c r="AF13" s="4">
        <v>0.58333333333333337</v>
      </c>
      <c r="AG13" s="4">
        <v>1.527525231651948E-2</v>
      </c>
      <c r="AH13" s="4">
        <v>0.52333333333333332</v>
      </c>
      <c r="AI13" s="4">
        <v>1.1547005383792525E-2</v>
      </c>
      <c r="AJ13" s="4">
        <v>1.4336658354114715</v>
      </c>
      <c r="AK13" s="4">
        <v>1.7633585565749001E-3</v>
      </c>
      <c r="AL13" s="5">
        <v>4.8580000000000076</v>
      </c>
      <c r="AM13" s="5">
        <v>0.26178664387926642</v>
      </c>
      <c r="AN13" s="7">
        <v>8.4028531873654337</v>
      </c>
      <c r="AO13" s="7">
        <v>0.62831905411485789</v>
      </c>
      <c r="AP13" s="8">
        <v>11.82050242268879</v>
      </c>
      <c r="AQ13" s="8">
        <v>0.90642635065816768</v>
      </c>
      <c r="AR13" s="8">
        <v>46.125076052715521</v>
      </c>
      <c r="AS13" s="8">
        <v>3.600832464953188</v>
      </c>
      <c r="AT13" s="8">
        <f t="shared" si="0"/>
        <v>66.348431662769741</v>
      </c>
      <c r="AU13" s="8">
        <f t="shared" si="1"/>
        <v>3.7659511419549943</v>
      </c>
      <c r="AV13" s="8">
        <v>19.295396273910747</v>
      </c>
      <c r="AW13" s="8">
        <v>2.468982529718811</v>
      </c>
      <c r="AX13" s="9">
        <v>6.5997982764393087E-2</v>
      </c>
      <c r="AY13" s="9">
        <v>4.1901026087561508E-3</v>
      </c>
      <c r="AZ13" s="9">
        <v>9.1171455761704823E-2</v>
      </c>
      <c r="BA13" s="9">
        <v>7.3761644338787491E-3</v>
      </c>
      <c r="BB13" s="9">
        <v>2.328850867337894</v>
      </c>
      <c r="BC13" s="9">
        <v>0.15484699747386421</v>
      </c>
      <c r="BD13" s="9">
        <v>9.4685339817783765E-2</v>
      </c>
      <c r="BE13" s="9">
        <v>9.5764712892721111E-3</v>
      </c>
      <c r="BF13" s="9">
        <v>0.1116082544722598</v>
      </c>
      <c r="BG13" s="9">
        <v>1.0672558315324009E-2</v>
      </c>
      <c r="BH13" s="9">
        <v>0.42047601578205973</v>
      </c>
      <c r="BI13" s="9">
        <v>4.9125598234150275E-2</v>
      </c>
      <c r="BJ13" s="8">
        <f t="shared" si="2"/>
        <v>22.408186189846841</v>
      </c>
      <c r="BK13" s="8">
        <f t="shared" si="3"/>
        <v>2.4743773411002228</v>
      </c>
      <c r="BL13" s="8">
        <v>5.3381042855068834</v>
      </c>
      <c r="BM13" s="8">
        <v>0.32129832782360718</v>
      </c>
      <c r="BN13" s="8">
        <v>1.845881090792272</v>
      </c>
      <c r="BO13" s="8">
        <v>0.10146652304826219</v>
      </c>
      <c r="BP13" s="8">
        <v>6.62415025396185</v>
      </c>
      <c r="BQ13" s="8">
        <v>1.2382163436109153</v>
      </c>
      <c r="BR13" s="7">
        <v>0.21987593555452284</v>
      </c>
      <c r="BS13" s="7">
        <v>3.7694406125138656E-2</v>
      </c>
      <c r="BT13" s="8">
        <v>19.395328921267417</v>
      </c>
      <c r="BU13" s="8">
        <v>1.9921942165643018</v>
      </c>
      <c r="BV13" s="8">
        <v>10.056152286813539</v>
      </c>
      <c r="BW13" s="8">
        <v>1.3173251009049298</v>
      </c>
      <c r="BX13" s="9">
        <v>1.5968077609052514E-2</v>
      </c>
      <c r="BY13" s="9">
        <v>1.0709568000623578E-2</v>
      </c>
      <c r="BZ13" s="7">
        <v>1.259066761137007</v>
      </c>
      <c r="CA13" s="7">
        <v>1.0544452609935915</v>
      </c>
      <c r="CB13" s="8">
        <f t="shared" si="4"/>
        <v>44.754527612642541</v>
      </c>
      <c r="CC13" s="8">
        <f t="shared" si="5"/>
        <v>2.9093438046860496</v>
      </c>
      <c r="CD13" s="8">
        <v>8.2176986888502963</v>
      </c>
      <c r="CE13" s="8">
        <v>0.51273233621236636</v>
      </c>
      <c r="CF13" s="14">
        <v>8.8499999999999995E-2</v>
      </c>
      <c r="CG13" s="14">
        <v>2.3500000000000052E-2</v>
      </c>
      <c r="CH13" s="14">
        <v>0.77</v>
      </c>
      <c r="CI13" s="14">
        <v>5.699999999999953E-2</v>
      </c>
      <c r="CJ13" s="14">
        <v>3.915</v>
      </c>
      <c r="CK13" s="14">
        <v>3.6000000000000032E-2</v>
      </c>
      <c r="CL13" s="14">
        <v>3.6085000000000003</v>
      </c>
      <c r="CM13" s="14">
        <v>4.5499999999999874E-2</v>
      </c>
      <c r="CN13" s="14">
        <v>0.495</v>
      </c>
      <c r="CO13" s="14">
        <v>2.5000000000000289E-2</v>
      </c>
      <c r="CP13" s="14">
        <v>0.23650000000000002</v>
      </c>
      <c r="CQ13" s="14">
        <v>3.8499999999999965E-2</v>
      </c>
      <c r="CR13" s="14">
        <v>0</v>
      </c>
      <c r="CS13" s="14">
        <v>0</v>
      </c>
      <c r="CT13" s="14">
        <v>0.02</v>
      </c>
      <c r="CU13" s="14">
        <v>0.02</v>
      </c>
      <c r="CV13" s="14">
        <f t="shared" si="6"/>
        <v>9.1334999999999997</v>
      </c>
      <c r="CW13" s="14">
        <f t="shared" si="7"/>
        <v>9.8360307034900771E-2</v>
      </c>
      <c r="CX13" s="14">
        <v>1.1360000000000001</v>
      </c>
      <c r="CY13" s="14">
        <v>7.0710678118654814E-3</v>
      </c>
      <c r="CZ13" s="4">
        <v>2.2869999999999999</v>
      </c>
      <c r="DA13" s="4">
        <v>6.3340350488457542E-2</v>
      </c>
      <c r="DB13" s="4">
        <v>5.0809999999999995</v>
      </c>
      <c r="DC13" s="4">
        <v>4.6882832678924506E-2</v>
      </c>
      <c r="DD13" s="4">
        <v>2.3327499999999999</v>
      </c>
      <c r="DE13" s="4">
        <v>3.1351501824739912E-2</v>
      </c>
      <c r="DF13" s="4">
        <v>5.9777499999999995</v>
      </c>
      <c r="DG13" s="4">
        <v>9.5395230488781596E-2</v>
      </c>
      <c r="DH13" s="4">
        <v>0.498</v>
      </c>
      <c r="DI13" s="4">
        <v>2.5166114784235919E-2</v>
      </c>
      <c r="DJ13" s="4">
        <v>1.206</v>
      </c>
      <c r="DK13" s="4">
        <v>3.2944397601615591E-2</v>
      </c>
      <c r="DL13" s="4">
        <v>0.41774612863117438</v>
      </c>
      <c r="DM13" s="4">
        <v>1.4989426610780779E-2</v>
      </c>
      <c r="DN13" s="4">
        <f t="shared" si="8"/>
        <v>17.3825</v>
      </c>
      <c r="DO13" s="4">
        <f t="shared" si="9"/>
        <v>0.13420817163400214</v>
      </c>
      <c r="DP13" s="5">
        <v>6.1534999999999993</v>
      </c>
      <c r="DQ13" s="5">
        <v>0.1393000358937499</v>
      </c>
      <c r="DR13" s="5">
        <v>14.443999999999999</v>
      </c>
      <c r="DS13" s="5">
        <v>0.30971277015970827</v>
      </c>
      <c r="DT13" s="5">
        <v>7.3414999999999999</v>
      </c>
      <c r="DU13" s="5">
        <v>0.32739043968937159</v>
      </c>
      <c r="DV13" s="5">
        <v>26.614000000000001</v>
      </c>
      <c r="DW13" s="5">
        <v>0.7778174593052033</v>
      </c>
      <c r="DX13" s="5">
        <v>60.526499999999999</v>
      </c>
      <c r="DY13" s="5">
        <v>1.6114963543241392</v>
      </c>
      <c r="DZ13" s="5">
        <v>43.281000000000006</v>
      </c>
      <c r="EA13" s="5">
        <v>1.3901719318127532</v>
      </c>
      <c r="EB13" s="5">
        <v>38.637500000000003</v>
      </c>
      <c r="EC13" s="5">
        <v>1.7062486630031419</v>
      </c>
      <c r="ED13" s="5">
        <v>68.974999999999994</v>
      </c>
      <c r="EE13" s="5">
        <v>2.8793388129916235</v>
      </c>
      <c r="EF13" s="5">
        <v>3.1459999999999999</v>
      </c>
      <c r="EG13" s="5">
        <v>0.16404877323527917</v>
      </c>
      <c r="EH13" s="5">
        <v>139.77100000000002</v>
      </c>
      <c r="EI13" s="5">
        <v>5.1067251737292523</v>
      </c>
      <c r="EJ13" s="5">
        <v>459.63200000000001</v>
      </c>
      <c r="EK13" s="5">
        <v>20.021021402515881</v>
      </c>
      <c r="EL13" s="5">
        <v>24.8645</v>
      </c>
      <c r="EM13" s="5">
        <v>3.3580501038549158</v>
      </c>
      <c r="EN13" s="5">
        <v>33.516000000000005</v>
      </c>
      <c r="EO13" s="5">
        <v>1.7875659428395911</v>
      </c>
      <c r="EP13" s="5">
        <v>96.998999999999995</v>
      </c>
      <c r="EQ13" s="5">
        <v>1.5683628406717649</v>
      </c>
      <c r="ER13" s="5">
        <v>16.282499999999999</v>
      </c>
      <c r="ES13" s="5">
        <v>0.28637824638055254</v>
      </c>
      <c r="ET13" s="5">
        <v>103.56</v>
      </c>
      <c r="EU13" s="5">
        <v>3.7052395334175157</v>
      </c>
      <c r="EV13" s="5">
        <v>41.256500000000003</v>
      </c>
      <c r="EW13" s="5">
        <v>1.5337146083936244</v>
      </c>
      <c r="EX13" s="5">
        <v>79.166499999999999</v>
      </c>
      <c r="EY13" s="5">
        <v>2.9479281707667244</v>
      </c>
      <c r="EZ13" s="5">
        <v>97.972499999999997</v>
      </c>
      <c r="FA13" s="5">
        <v>1.6440232662587251</v>
      </c>
      <c r="FB13" s="5">
        <v>41.47</v>
      </c>
      <c r="FC13" s="5">
        <v>0.55295750288787771</v>
      </c>
      <c r="FD13" s="8">
        <f t="shared" si="10"/>
        <v>943.97750000000008</v>
      </c>
      <c r="FE13" s="8">
        <f t="shared" si="11"/>
        <v>9.3519004753044808</v>
      </c>
    </row>
    <row r="14" spans="1:161" x14ac:dyDescent="0.3">
      <c r="A14" s="3" t="s">
        <v>9</v>
      </c>
      <c r="B14" s="4">
        <v>0.02</v>
      </c>
      <c r="C14" s="4">
        <v>0</v>
      </c>
      <c r="D14" s="12">
        <v>1.0222099999999998</v>
      </c>
      <c r="E14" s="12">
        <v>1.4142135623666588E-5</v>
      </c>
      <c r="F14" s="4">
        <v>6.0949999999999998</v>
      </c>
      <c r="G14" s="4">
        <v>7.0710678118653244E-3</v>
      </c>
      <c r="H14" s="4">
        <v>6.1050000000000004</v>
      </c>
      <c r="I14" s="4">
        <v>7.0710678118659524E-3</v>
      </c>
      <c r="J14" s="13">
        <v>94.12</v>
      </c>
      <c r="K14" s="13">
        <v>1.4142135623728137E-2</v>
      </c>
      <c r="L14" s="4">
        <v>4.2200000000000006</v>
      </c>
      <c r="M14" s="4">
        <v>4.2426406871192576E-2</v>
      </c>
      <c r="N14" s="5">
        <v>79.217519259066918</v>
      </c>
      <c r="O14" s="5">
        <v>5.9330549667727217</v>
      </c>
      <c r="P14" s="5">
        <v>273.5454545454545</v>
      </c>
      <c r="Q14" s="5">
        <v>10.426444446774187</v>
      </c>
      <c r="R14" s="4">
        <v>12.85</v>
      </c>
      <c r="S14" s="4">
        <v>1.4142135623731905E-2</v>
      </c>
      <c r="T14" s="4">
        <v>9.2331249999999994</v>
      </c>
      <c r="U14" s="4">
        <v>6.5748890991921766E-3</v>
      </c>
      <c r="V14" s="5">
        <v>36.899999999999991</v>
      </c>
      <c r="W14" s="5">
        <v>3.6933392298388465</v>
      </c>
      <c r="X14" s="5">
        <v>6.6665000000000045</v>
      </c>
      <c r="Y14" s="5">
        <v>0.47376154339500659</v>
      </c>
      <c r="Z14" s="5">
        <v>11.648394333333332</v>
      </c>
      <c r="AA14" s="5">
        <v>9.5837010481339899E-2</v>
      </c>
      <c r="AB14" s="5">
        <v>30.130000000000003</v>
      </c>
      <c r="AC14" s="5">
        <v>0.53740115370181096</v>
      </c>
      <c r="AD14" s="13">
        <v>263</v>
      </c>
      <c r="AE14" s="13">
        <v>4.2426406871192848</v>
      </c>
      <c r="AF14" s="4">
        <v>0.24666666666666667</v>
      </c>
      <c r="AG14" s="4">
        <v>2.0816659994661514E-2</v>
      </c>
      <c r="AH14" s="4">
        <v>0.21</v>
      </c>
      <c r="AI14" s="4">
        <v>9.999999999999995E-3</v>
      </c>
      <c r="AJ14" s="4">
        <v>0.59251870324189548</v>
      </c>
      <c r="AK14" s="4">
        <v>4.9374039584096481E-2</v>
      </c>
      <c r="AL14" s="5">
        <v>0.27066666666667138</v>
      </c>
      <c r="AM14" s="5">
        <v>6.1596857383364616E-2</v>
      </c>
      <c r="AN14" s="7" t="s">
        <v>57</v>
      </c>
      <c r="AO14" s="7"/>
      <c r="AP14" s="8" t="s">
        <v>57</v>
      </c>
      <c r="AQ14" s="8"/>
      <c r="AR14" s="8" t="s">
        <v>57</v>
      </c>
      <c r="AS14" s="8"/>
      <c r="AT14" s="8" t="s">
        <v>57</v>
      </c>
      <c r="AU14" s="8"/>
      <c r="AV14" s="8">
        <v>10.275566736699076</v>
      </c>
      <c r="AW14" s="8">
        <v>1.7407091782201902</v>
      </c>
      <c r="AX14" s="9" t="s">
        <v>57</v>
      </c>
      <c r="AY14" s="9"/>
      <c r="AZ14" s="9" t="s">
        <v>57</v>
      </c>
      <c r="BA14" s="9"/>
      <c r="BB14" s="9">
        <v>4.5755851515047476</v>
      </c>
      <c r="BC14" s="9">
        <v>0.40514754162861771</v>
      </c>
      <c r="BD14" s="9">
        <v>6.9417362831157625E-2</v>
      </c>
      <c r="BE14" s="9">
        <v>4.3476703583575846E-3</v>
      </c>
      <c r="BF14" s="9">
        <v>6.2446942149370875E-3</v>
      </c>
      <c r="BG14" s="9">
        <v>9.1876741451498052E-4</v>
      </c>
      <c r="BH14" s="9">
        <v>0.30504857584225847</v>
      </c>
      <c r="BI14" s="9">
        <v>3.4996808988796146E-2</v>
      </c>
      <c r="BJ14" s="8">
        <f t="shared" si="2"/>
        <v>15.231862521092175</v>
      </c>
      <c r="BK14" s="8">
        <f t="shared" si="3"/>
        <v>1.7875842628078342</v>
      </c>
      <c r="BL14" s="8">
        <v>17.553171787166672</v>
      </c>
      <c r="BM14" s="8">
        <v>1.5007278419194021</v>
      </c>
      <c r="BN14" s="8">
        <v>4.843128663160857</v>
      </c>
      <c r="BO14" s="8">
        <v>0.45624847787372869</v>
      </c>
      <c r="BP14" s="8">
        <v>14.273329486863226</v>
      </c>
      <c r="BQ14" s="8">
        <v>1.1242411651641695</v>
      </c>
      <c r="BR14" s="7">
        <v>0.6701125880686426</v>
      </c>
      <c r="BS14" s="7">
        <v>5.7452620776123862E-2</v>
      </c>
      <c r="BT14" s="8">
        <v>424.14308642788302</v>
      </c>
      <c r="BU14" s="8">
        <v>28.06312186873615</v>
      </c>
      <c r="BV14" s="8">
        <v>10.235179380419671</v>
      </c>
      <c r="BW14" s="8">
        <v>0.83927406519151981</v>
      </c>
      <c r="BX14" s="9">
        <v>8.2818284418003207E-2</v>
      </c>
      <c r="BY14" s="9">
        <v>1.6961736426385106E-2</v>
      </c>
      <c r="BZ14" s="7">
        <v>3.2212822925342461</v>
      </c>
      <c r="CA14" s="7">
        <v>3.2653811579983958</v>
      </c>
      <c r="CB14" s="8">
        <f t="shared" si="4"/>
        <v>475.02210891051431</v>
      </c>
      <c r="CC14" s="8">
        <f t="shared" si="5"/>
        <v>28.330791685262025</v>
      </c>
      <c r="CD14" s="8">
        <v>6.7625034663388384</v>
      </c>
      <c r="CE14" s="8">
        <v>0.20524247140010912</v>
      </c>
      <c r="CF14" s="14">
        <v>6.93</v>
      </c>
      <c r="CG14" s="14">
        <v>0.21700000000001571</v>
      </c>
      <c r="CH14" s="14">
        <v>27.461500000000001</v>
      </c>
      <c r="CI14" s="14">
        <v>1.0625000000000535</v>
      </c>
      <c r="CJ14" s="14">
        <v>6.8174999999999999</v>
      </c>
      <c r="CK14" s="14">
        <v>0.28250000000000758</v>
      </c>
      <c r="CL14" s="14">
        <v>1.264</v>
      </c>
      <c r="CM14" s="14">
        <v>4.0000000000000036E-3</v>
      </c>
      <c r="CN14" s="14">
        <v>0.20200000000000001</v>
      </c>
      <c r="CO14" s="14">
        <v>2.0999999999999928E-2</v>
      </c>
      <c r="CP14" s="14">
        <v>0.23449999999999999</v>
      </c>
      <c r="CQ14" s="14">
        <v>2.2500000000000148E-2</v>
      </c>
      <c r="CR14" s="14">
        <v>6.5500000000000003E-2</v>
      </c>
      <c r="CS14" s="14">
        <v>6.5500000000000003E-2</v>
      </c>
      <c r="CT14" s="14">
        <v>2.2499999999999999E-2</v>
      </c>
      <c r="CU14" s="14">
        <v>2.2499999999999999E-2</v>
      </c>
      <c r="CV14" s="14">
        <f t="shared" si="6"/>
        <v>42.997500000000002</v>
      </c>
      <c r="CW14" s="14">
        <f t="shared" si="7"/>
        <v>1.1231924367623407</v>
      </c>
      <c r="CX14" s="14">
        <v>0</v>
      </c>
      <c r="CY14" s="14">
        <v>0</v>
      </c>
      <c r="CZ14" s="4">
        <v>1.5862500000000002</v>
      </c>
      <c r="DA14" s="4">
        <v>6.9129709001745962E-2</v>
      </c>
      <c r="DB14" s="4">
        <v>4.8222500000000004</v>
      </c>
      <c r="DC14" s="4">
        <v>0.21771751575531356</v>
      </c>
      <c r="DD14" s="4">
        <v>1.6020000000000001</v>
      </c>
      <c r="DE14" s="4">
        <v>8.6517820900278986E-2</v>
      </c>
      <c r="DF14" s="4">
        <v>5.6259999999999994</v>
      </c>
      <c r="DG14" s="4">
        <v>0.25285700834004465</v>
      </c>
      <c r="DH14" s="4">
        <v>0.34550000000000003</v>
      </c>
      <c r="DI14" s="4">
        <v>1.5800843859321761E-2</v>
      </c>
      <c r="DJ14" s="4">
        <v>1.00475</v>
      </c>
      <c r="DK14" s="4">
        <v>4.2789212036054403E-2</v>
      </c>
      <c r="DL14" s="4">
        <v>0.30514679491780922</v>
      </c>
      <c r="DM14" s="4">
        <v>2.8745923024407306E-2</v>
      </c>
      <c r="DN14" s="4">
        <f t="shared" si="8"/>
        <v>14.986749999999999</v>
      </c>
      <c r="DO14" s="4">
        <f t="shared" si="9"/>
        <v>0.35451715990438959</v>
      </c>
      <c r="DP14" s="5">
        <v>2.5010000000000003</v>
      </c>
      <c r="DQ14" s="5">
        <v>0.3903229432149703</v>
      </c>
      <c r="DR14" s="5">
        <v>48.8735</v>
      </c>
      <c r="DS14" s="5">
        <v>7.3093627971253685</v>
      </c>
      <c r="DT14" s="5">
        <v>51.236000000000004</v>
      </c>
      <c r="DU14" s="5">
        <v>3.8056486963459975</v>
      </c>
      <c r="DV14" s="5">
        <v>4.2925000000000004</v>
      </c>
      <c r="DW14" s="5">
        <v>0.99207081400472463</v>
      </c>
      <c r="DX14" s="5">
        <v>25.762999999999998</v>
      </c>
      <c r="DY14" s="5">
        <v>4.1309178156918378</v>
      </c>
      <c r="DZ14" s="5">
        <v>18.592500000000001</v>
      </c>
      <c r="EA14" s="5">
        <v>2.6085169157971739</v>
      </c>
      <c r="EB14" s="5">
        <v>33.0535</v>
      </c>
      <c r="EC14" s="5">
        <v>9.0474312652818707</v>
      </c>
      <c r="ED14" s="5">
        <v>41.436999999999998</v>
      </c>
      <c r="EE14" s="5">
        <v>9.9758624689798587</v>
      </c>
      <c r="EF14" s="5">
        <v>27.462</v>
      </c>
      <c r="EG14" s="5">
        <v>4.7743849865715706</v>
      </c>
      <c r="EH14" s="5">
        <v>50.052999999999997</v>
      </c>
      <c r="EI14" s="5">
        <v>11.746457849070948</v>
      </c>
      <c r="EJ14" s="5">
        <v>202.2825</v>
      </c>
      <c r="EK14" s="5">
        <v>38.492771847451991</v>
      </c>
      <c r="EL14" s="5">
        <v>1.7455000000000001</v>
      </c>
      <c r="EM14" s="5">
        <v>4.3133513652379357E-2</v>
      </c>
      <c r="EN14" s="5">
        <v>26.9985</v>
      </c>
      <c r="EO14" s="5">
        <v>7.8990898526349484</v>
      </c>
      <c r="EP14" s="5">
        <v>43.070999999999998</v>
      </c>
      <c r="EQ14" s="5">
        <v>3.1833947289018387</v>
      </c>
      <c r="ER14" s="5">
        <v>15.8445</v>
      </c>
      <c r="ES14" s="5">
        <v>2.0513167722221755</v>
      </c>
      <c r="ET14" s="5">
        <v>51.758499999999998</v>
      </c>
      <c r="EU14" s="5">
        <v>9.8818172670819973</v>
      </c>
      <c r="EV14" s="5">
        <v>32.327500000000001</v>
      </c>
      <c r="EW14" s="5">
        <v>6.1355655403556142</v>
      </c>
      <c r="EX14" s="5">
        <v>74.146000000000001</v>
      </c>
      <c r="EY14" s="5">
        <v>14.057282809988514</v>
      </c>
      <c r="EZ14" s="5">
        <v>61.909500000000001</v>
      </c>
      <c r="FA14" s="5">
        <v>4.5148767978761093</v>
      </c>
      <c r="FB14" s="5">
        <v>27.258499999999998</v>
      </c>
      <c r="FC14" s="5">
        <v>1.2565287501684932</v>
      </c>
      <c r="FD14" s="8">
        <f t="shared" si="10"/>
        <v>638.32349999999985</v>
      </c>
      <c r="FE14" s="8">
        <f t="shared" si="11"/>
        <v>29.43922640797479</v>
      </c>
    </row>
    <row r="15" spans="1:161" x14ac:dyDescent="0.3">
      <c r="A15" s="3" t="s">
        <v>10</v>
      </c>
      <c r="B15" s="4">
        <v>4.91</v>
      </c>
      <c r="C15" s="4">
        <v>0</v>
      </c>
      <c r="D15" s="12">
        <v>1.0058799999999999</v>
      </c>
      <c r="E15" s="12">
        <v>1.4142135623666588E-5</v>
      </c>
      <c r="F15" s="4">
        <v>1.9750000000000001</v>
      </c>
      <c r="G15" s="4">
        <v>7.0710678118654814E-3</v>
      </c>
      <c r="H15" s="4">
        <v>3.76</v>
      </c>
      <c r="I15" s="4">
        <v>0</v>
      </c>
      <c r="J15" s="13">
        <v>169.14</v>
      </c>
      <c r="K15" s="13">
        <v>2.8284271247456274E-2</v>
      </c>
      <c r="L15" s="4">
        <v>4.4450000000000003</v>
      </c>
      <c r="M15" s="4">
        <v>2.12132034355966E-2</v>
      </c>
      <c r="N15" s="5">
        <v>139.82515363974727</v>
      </c>
      <c r="O15" s="5">
        <v>1.0229922411629366</v>
      </c>
      <c r="P15" s="5">
        <v>268.39999999999998</v>
      </c>
      <c r="Q15" s="5">
        <v>3.1112698372243637</v>
      </c>
      <c r="R15" s="4">
        <v>7.8950000000000014</v>
      </c>
      <c r="S15" s="4">
        <v>0.34648232278141722</v>
      </c>
      <c r="T15" s="4">
        <v>9.3568750000000005</v>
      </c>
      <c r="U15" s="4">
        <v>1.0282468899377957E-2</v>
      </c>
      <c r="V15" s="5">
        <v>139.56399999999999</v>
      </c>
      <c r="W15" s="5">
        <v>1.8901548437462683</v>
      </c>
      <c r="X15" s="5">
        <v>21.741499999999995</v>
      </c>
      <c r="Y15" s="5">
        <v>0.14212846301849139</v>
      </c>
      <c r="Z15" s="5">
        <v>26.685138666666667</v>
      </c>
      <c r="AA15" s="5">
        <v>0</v>
      </c>
      <c r="AB15" s="5">
        <v>47.744999999999997</v>
      </c>
      <c r="AC15" s="5">
        <v>0.23334523779077493</v>
      </c>
      <c r="AD15" s="13">
        <v>232</v>
      </c>
      <c r="AE15" s="13">
        <v>5.6568542494923806</v>
      </c>
      <c r="AF15" s="4">
        <v>0.51333333333333331</v>
      </c>
      <c r="AG15" s="4">
        <v>2.3094010767586163E-2</v>
      </c>
      <c r="AH15" s="4">
        <v>0.45</v>
      </c>
      <c r="AI15" s="4">
        <v>0</v>
      </c>
      <c r="AJ15" s="4">
        <v>1.2812967581047383</v>
      </c>
      <c r="AK15" s="4">
        <v>1.7633585565749003E-2</v>
      </c>
      <c r="AL15" s="5">
        <v>0.39200000000001206</v>
      </c>
      <c r="AM15" s="5">
        <v>0.30798428691680269</v>
      </c>
      <c r="AN15" s="7">
        <v>8.2708887457499003</v>
      </c>
      <c r="AO15" s="7">
        <v>2.7915877428201346</v>
      </c>
      <c r="AP15" s="8">
        <v>12.582659639518695</v>
      </c>
      <c r="AQ15" s="8">
        <v>0.88667590066057778</v>
      </c>
      <c r="AR15" s="8">
        <v>52.642235975123533</v>
      </c>
      <c r="AS15" s="8">
        <v>5.901525395909295</v>
      </c>
      <c r="AT15" s="8">
        <f>SUM(AN15,AP15,AR15)</f>
        <v>73.495784360392122</v>
      </c>
      <c r="AU15" s="8">
        <f>SQRT(AO15*AO15+AQ15*AQ15+AS15*AS15)</f>
        <v>6.5884109068301306</v>
      </c>
      <c r="AV15" s="8">
        <v>20.116960476884337</v>
      </c>
      <c r="AW15" s="8">
        <v>4.7712275301432099</v>
      </c>
      <c r="AX15" s="9">
        <v>3.5621143025517159E-2</v>
      </c>
      <c r="AY15" s="9">
        <v>3.9222966947688028E-3</v>
      </c>
      <c r="AZ15" s="9">
        <v>0.10117995723012894</v>
      </c>
      <c r="BA15" s="9">
        <v>3.6708977702960498E-3</v>
      </c>
      <c r="BB15" s="9">
        <v>1.2545447108545653</v>
      </c>
      <c r="BC15" s="9">
        <v>0.12403907146005265</v>
      </c>
      <c r="BD15" s="9">
        <v>0.13544285642683251</v>
      </c>
      <c r="BE15" s="9">
        <v>1.0363116533314461E-2</v>
      </c>
      <c r="BF15" s="9">
        <v>0.13232738592317939</v>
      </c>
      <c r="BG15" s="9">
        <v>1.2520193178873039E-2</v>
      </c>
      <c r="BH15" s="9">
        <v>0.35284309764827315</v>
      </c>
      <c r="BI15" s="9">
        <v>4.9964415581648047E-2</v>
      </c>
      <c r="BJ15" s="8">
        <f t="shared" si="2"/>
        <v>22.128919627992829</v>
      </c>
      <c r="BK15" s="8">
        <f t="shared" si="3"/>
        <v>4.7731318112736929</v>
      </c>
      <c r="BL15" s="8">
        <v>6.5210040464108001</v>
      </c>
      <c r="BM15" s="8">
        <v>0.25114670969068242</v>
      </c>
      <c r="BN15" s="8">
        <v>1.8601665286491018</v>
      </c>
      <c r="BO15" s="8">
        <v>0.1622115293103206</v>
      </c>
      <c r="BP15" s="8">
        <v>7.0680047142255313</v>
      </c>
      <c r="BQ15" s="8">
        <v>0.61209859880887796</v>
      </c>
      <c r="BR15" s="7">
        <v>0.36158930267663575</v>
      </c>
      <c r="BS15" s="7">
        <v>9.303020258474097E-2</v>
      </c>
      <c r="BT15" s="8">
        <v>22.721496572333969</v>
      </c>
      <c r="BU15" s="8">
        <v>0.40642069262857472</v>
      </c>
      <c r="BV15" s="8">
        <v>8.8735320955726085</v>
      </c>
      <c r="BW15" s="8">
        <v>0.44279741936000067</v>
      </c>
      <c r="BX15" s="9">
        <v>3.5669765332881354E-2</v>
      </c>
      <c r="BY15" s="9">
        <v>1.0915522677897041E-2</v>
      </c>
      <c r="BZ15" s="7">
        <v>0.99516199012816475</v>
      </c>
      <c r="CA15" s="7">
        <v>0.78434375832282033</v>
      </c>
      <c r="CB15" s="8">
        <f t="shared" si="4"/>
        <v>48.436625015329696</v>
      </c>
      <c r="CC15" s="8">
        <f t="shared" si="5"/>
        <v>1.2038555466210485</v>
      </c>
      <c r="CD15" s="8">
        <v>6.8737912655737397</v>
      </c>
      <c r="CE15" s="8">
        <v>8.8702463312691215E-2</v>
      </c>
      <c r="CF15" s="14" t="s">
        <v>57</v>
      </c>
      <c r="CG15" s="14"/>
      <c r="CH15" s="14">
        <v>3.5869999999999997</v>
      </c>
      <c r="CI15" s="14">
        <v>6.60000000000103E-2</v>
      </c>
      <c r="CJ15" s="14">
        <v>3.798</v>
      </c>
      <c r="CK15" s="14">
        <v>3.5000000000000142E-2</v>
      </c>
      <c r="CL15" s="14">
        <v>2.8849999999999998</v>
      </c>
      <c r="CM15" s="14">
        <v>7.5000000000001427E-2</v>
      </c>
      <c r="CN15" s="14">
        <v>0.47649999999999998</v>
      </c>
      <c r="CO15" s="14">
        <v>7.5000000000000067E-3</v>
      </c>
      <c r="CP15" s="14">
        <v>0.1605</v>
      </c>
      <c r="CQ15" s="14">
        <v>9.5000000000000084E-3</v>
      </c>
      <c r="CR15" s="14" t="s">
        <v>57</v>
      </c>
      <c r="CS15" s="14"/>
      <c r="CT15" s="14">
        <v>1.6E-2</v>
      </c>
      <c r="CU15" s="14">
        <v>1.6E-2</v>
      </c>
      <c r="CV15" s="14">
        <f t="shared" si="6"/>
        <v>10.923</v>
      </c>
      <c r="CW15" s="14">
        <f t="shared" si="7"/>
        <v>0.10774274917599598</v>
      </c>
      <c r="CX15" s="14">
        <v>0.77200000000000002</v>
      </c>
      <c r="CY15" s="14">
        <v>0.14283556979968193</v>
      </c>
      <c r="CZ15" s="4">
        <v>1.4024999999999999</v>
      </c>
      <c r="DA15" s="4">
        <v>1.6263455967290529E-2</v>
      </c>
      <c r="DB15" s="4">
        <v>3.504</v>
      </c>
      <c r="DC15" s="4">
        <v>1.4142135623730649E-2</v>
      </c>
      <c r="DD15" s="4">
        <v>2.0005000000000002</v>
      </c>
      <c r="DE15" s="4">
        <v>3.8890872965260066E-2</v>
      </c>
      <c r="DF15" s="4">
        <v>5.5209999999999999</v>
      </c>
      <c r="DG15" s="4">
        <v>5.3740115370177977E-2</v>
      </c>
      <c r="DH15" s="4">
        <v>0.48649999999999999</v>
      </c>
      <c r="DI15" s="4">
        <v>2.4748737341529482E-2</v>
      </c>
      <c r="DJ15" s="4">
        <v>1.0754999999999999</v>
      </c>
      <c r="DK15" s="4">
        <v>9.2630988335439479E-2</v>
      </c>
      <c r="DL15" s="4">
        <v>0.37706371191135735</v>
      </c>
      <c r="DM15" s="4">
        <v>9.4148193140241882E-3</v>
      </c>
      <c r="DN15" s="4">
        <f t="shared" si="8"/>
        <v>13.99</v>
      </c>
      <c r="DO15" s="4">
        <f t="shared" si="9"/>
        <v>0.11856643707221858</v>
      </c>
      <c r="DP15" s="5">
        <v>4.9834999999999994</v>
      </c>
      <c r="DQ15" s="5">
        <v>0.17324116139070422</v>
      </c>
      <c r="DR15" s="5">
        <v>6.3239999999999998</v>
      </c>
      <c r="DS15" s="5">
        <v>3.3941125496954314E-2</v>
      </c>
      <c r="DT15" s="5">
        <v>4.1520000000000001</v>
      </c>
      <c r="DU15" s="5">
        <v>0.12162236636408659</v>
      </c>
      <c r="DV15" s="5">
        <v>17.062999999999999</v>
      </c>
      <c r="DW15" s="5">
        <v>0.42709249583667414</v>
      </c>
      <c r="DX15" s="5">
        <v>44.829499999999996</v>
      </c>
      <c r="DY15" s="5">
        <v>0.37123106012293644</v>
      </c>
      <c r="DZ15" s="5">
        <v>39.500500000000002</v>
      </c>
      <c r="EA15" s="5">
        <v>0.36133156518632775</v>
      </c>
      <c r="EB15" s="5">
        <v>27.457500000000003</v>
      </c>
      <c r="EC15" s="5">
        <v>3.6875618638878453</v>
      </c>
      <c r="ED15" s="5">
        <v>51.259500000000003</v>
      </c>
      <c r="EE15" s="5">
        <v>5.9517177772471719</v>
      </c>
      <c r="EF15" s="5">
        <v>1.2484999999999999</v>
      </c>
      <c r="EG15" s="5">
        <v>3.7476659402886976E-2</v>
      </c>
      <c r="EH15" s="5">
        <v>120.6455</v>
      </c>
      <c r="EI15" s="5">
        <v>11.605743599614812</v>
      </c>
      <c r="EJ15" s="5">
        <v>437.86599999999999</v>
      </c>
      <c r="EK15" s="5">
        <v>16.571754523887911</v>
      </c>
      <c r="EL15" s="5">
        <v>25.009</v>
      </c>
      <c r="EM15" s="5">
        <v>4.8238824612546196</v>
      </c>
      <c r="EN15" s="5">
        <v>9.2250000000000014</v>
      </c>
      <c r="EO15" s="5">
        <v>1.1271282092113564</v>
      </c>
      <c r="EP15" s="5">
        <v>56.357500000000002</v>
      </c>
      <c r="EQ15" s="5">
        <v>1.8858537854245234</v>
      </c>
      <c r="ER15" s="5">
        <v>9.0884999999999998</v>
      </c>
      <c r="ES15" s="5">
        <v>4.0305086527633475E-2</v>
      </c>
      <c r="ET15" s="5">
        <v>83.249500000000012</v>
      </c>
      <c r="EU15" s="5">
        <v>3.5291699449020584</v>
      </c>
      <c r="EV15" s="5">
        <v>28.3035</v>
      </c>
      <c r="EW15" s="5">
        <v>1.0882373362460978</v>
      </c>
      <c r="EX15" s="5">
        <v>53.29</v>
      </c>
      <c r="EY15" s="5">
        <v>2.073237082438959</v>
      </c>
      <c r="EZ15" s="5">
        <v>76.639499999999998</v>
      </c>
      <c r="FA15" s="5">
        <v>2.7640804076582084</v>
      </c>
      <c r="FB15" s="5">
        <v>40.695</v>
      </c>
      <c r="FC15" s="5">
        <v>1.4707821048680176</v>
      </c>
      <c r="FD15" s="8">
        <f t="shared" si="10"/>
        <v>699.32100000000014</v>
      </c>
      <c r="FE15" s="8">
        <f t="shared" si="11"/>
        <v>15.493604035214018</v>
      </c>
    </row>
    <row r="16" spans="1:161" x14ac:dyDescent="0.3">
      <c r="A16" s="3" t="s">
        <v>11</v>
      </c>
      <c r="B16" s="4">
        <v>0</v>
      </c>
      <c r="C16" s="4">
        <v>0</v>
      </c>
      <c r="D16" s="12">
        <v>1.0231699999999999</v>
      </c>
      <c r="E16" s="12">
        <v>4.2426406871313784E-5</v>
      </c>
      <c r="F16" s="4">
        <v>6.335</v>
      </c>
      <c r="G16" s="4">
        <v>7.0710678118653244E-3</v>
      </c>
      <c r="H16" s="4">
        <v>6.335</v>
      </c>
      <c r="I16" s="4">
        <v>7.0710678118653244E-3</v>
      </c>
      <c r="J16" s="13">
        <v>97.10499999999999</v>
      </c>
      <c r="K16" s="13">
        <v>0.19091883092036502</v>
      </c>
      <c r="L16" s="4">
        <v>4.375</v>
      </c>
      <c r="M16" s="4">
        <v>7.0710678118653244E-3</v>
      </c>
      <c r="N16" s="5">
        <v>72.448714619579334</v>
      </c>
      <c r="O16" s="5">
        <v>3.8705479035619521</v>
      </c>
      <c r="P16" s="5">
        <v>87.863636363636346</v>
      </c>
      <c r="Q16" s="5">
        <v>7.7865816629949993</v>
      </c>
      <c r="R16" s="4">
        <v>3.77</v>
      </c>
      <c r="S16" s="4">
        <v>0.48083261120684984</v>
      </c>
      <c r="T16" s="4">
        <v>9.6349999999999998</v>
      </c>
      <c r="U16" s="4">
        <v>3.5355339059328717E-3</v>
      </c>
      <c r="V16" s="5">
        <v>36.018499999999996</v>
      </c>
      <c r="W16" s="5">
        <v>2.2199395637419639</v>
      </c>
      <c r="X16" s="5">
        <v>7.7384999999999966</v>
      </c>
      <c r="Y16" s="5">
        <v>4.737615433949692E-2</v>
      </c>
      <c r="Z16" s="5">
        <v>13.463043999999996</v>
      </c>
      <c r="AA16" s="5">
        <v>0.63891340320894729</v>
      </c>
      <c r="AB16" s="5">
        <v>43.31</v>
      </c>
      <c r="AC16" s="5">
        <v>0.3111269837203024</v>
      </c>
      <c r="AD16" s="13">
        <v>237</v>
      </c>
      <c r="AE16" s="13">
        <v>2.8284271247461903</v>
      </c>
      <c r="AF16" s="4">
        <v>0.16333333333333333</v>
      </c>
      <c r="AG16" s="4">
        <v>5.7735026918962632E-3</v>
      </c>
      <c r="AH16" s="4">
        <v>0.11333333333333333</v>
      </c>
      <c r="AI16" s="4">
        <v>5.7735026918962545E-3</v>
      </c>
      <c r="AJ16" s="4">
        <v>0.84805266044980787</v>
      </c>
      <c r="AK16" s="4">
        <v>1.9394042270612959E-2</v>
      </c>
      <c r="AL16" s="5">
        <v>5.444444444444882E-2</v>
      </c>
      <c r="AM16" s="5">
        <v>0.14739248016733744</v>
      </c>
      <c r="AN16" s="7" t="s">
        <v>57</v>
      </c>
      <c r="AO16" s="7"/>
      <c r="AP16" s="8" t="s">
        <v>57</v>
      </c>
      <c r="AQ16" s="8"/>
      <c r="AR16" s="8">
        <v>5.0570554190255921</v>
      </c>
      <c r="AS16" s="8">
        <v>1.0369479430428572</v>
      </c>
      <c r="AT16" s="8">
        <f>SUM(AN16,AP16,AR16)</f>
        <v>5.0570554190255921</v>
      </c>
      <c r="AU16" s="8">
        <f>SQRT(AO16*AO16+AQ16*AQ16+AS16*AS16)</f>
        <v>1.0369479430428572</v>
      </c>
      <c r="AV16" s="8">
        <v>1.8590683945426281</v>
      </c>
      <c r="AW16" s="8">
        <v>0.55870732565891035</v>
      </c>
      <c r="AX16" s="9" t="s">
        <v>57</v>
      </c>
      <c r="AY16" s="9"/>
      <c r="AZ16" s="9" t="s">
        <v>57</v>
      </c>
      <c r="BA16" s="9"/>
      <c r="BB16" s="9">
        <v>0.2525255542094933</v>
      </c>
      <c r="BC16" s="9">
        <v>1.088497987777216E-2</v>
      </c>
      <c r="BD16" s="9">
        <v>2.8741698657854274E-2</v>
      </c>
      <c r="BE16" s="9">
        <v>1.7979571801792298E-3</v>
      </c>
      <c r="BF16" s="9">
        <v>1.1161487995030443E-2</v>
      </c>
      <c r="BG16" s="9">
        <v>1.2956998347808922E-3</v>
      </c>
      <c r="BH16" s="9">
        <v>0.23018693908880344</v>
      </c>
      <c r="BI16" s="9">
        <v>1.9002112831788657E-2</v>
      </c>
      <c r="BJ16" s="8">
        <f t="shared" si="2"/>
        <v>2.3816840744938097</v>
      </c>
      <c r="BK16" s="8">
        <f t="shared" si="3"/>
        <v>0.55914072496289058</v>
      </c>
      <c r="BL16" s="8">
        <v>8.8080040464108009</v>
      </c>
      <c r="BM16" s="8">
        <v>0.37804881593725126</v>
      </c>
      <c r="BN16" s="8">
        <v>3.4671204948605521</v>
      </c>
      <c r="BO16" s="8">
        <v>0.24160002247055193</v>
      </c>
      <c r="BP16" s="8">
        <v>10.341174602103713</v>
      </c>
      <c r="BQ16" s="8">
        <v>0.79272707137757481</v>
      </c>
      <c r="BR16" s="7">
        <v>0.39076793344922045</v>
      </c>
      <c r="BS16" s="7">
        <v>2.6297020779007942E-2</v>
      </c>
      <c r="BT16" s="8">
        <v>164.66477138062254</v>
      </c>
      <c r="BU16" s="8">
        <v>5.1803266749234878</v>
      </c>
      <c r="BV16" s="8">
        <v>11.188559199210836</v>
      </c>
      <c r="BW16" s="8">
        <v>1.612917978127528</v>
      </c>
      <c r="BX16" s="9">
        <v>3.8277860775990762E-2</v>
      </c>
      <c r="BY16" s="9">
        <v>7.5123768108718283E-3</v>
      </c>
      <c r="BZ16" s="7">
        <v>2.6777964268098917</v>
      </c>
      <c r="CA16" s="7">
        <v>1.6986560823788452</v>
      </c>
      <c r="CB16" s="8">
        <f t="shared" si="4"/>
        <v>201.57647194424354</v>
      </c>
      <c r="CC16" s="8">
        <f t="shared" si="5"/>
        <v>5.7578795581520179</v>
      </c>
      <c r="CD16" s="8">
        <v>3.4678950078895672</v>
      </c>
      <c r="CE16" s="8">
        <v>1.0995052076963951</v>
      </c>
      <c r="CF16" s="14">
        <v>4.9755000000000003</v>
      </c>
      <c r="CG16" s="14">
        <v>9.2499999999970231E-2</v>
      </c>
      <c r="CH16" s="14">
        <v>26.78</v>
      </c>
      <c r="CI16" s="14">
        <v>0.4880000000001512</v>
      </c>
      <c r="CJ16" s="14">
        <v>9.0244999999999997</v>
      </c>
      <c r="CK16" s="14">
        <v>0.24450000000000585</v>
      </c>
      <c r="CL16" s="14">
        <v>2.1580000000000004</v>
      </c>
      <c r="CM16" s="14">
        <v>2.6000000000000023E-2</v>
      </c>
      <c r="CN16" s="14">
        <v>0.54150000000000009</v>
      </c>
      <c r="CO16" s="14">
        <v>1.3500000000000012E-2</v>
      </c>
      <c r="CP16" s="14">
        <v>0.46650000000000003</v>
      </c>
      <c r="CQ16" s="14">
        <v>8.4999999999999798E-3</v>
      </c>
      <c r="CR16" s="14" t="s">
        <v>57</v>
      </c>
      <c r="CS16" s="14"/>
      <c r="CT16" s="14" t="s">
        <v>57</v>
      </c>
      <c r="CU16" s="14"/>
      <c r="CV16" s="14">
        <f t="shared" si="6"/>
        <v>43.946000000000005</v>
      </c>
      <c r="CW16" s="14">
        <f t="shared" si="7"/>
        <v>0.55444657091566985</v>
      </c>
      <c r="CX16" s="14">
        <v>0</v>
      </c>
      <c r="CY16" s="14">
        <v>0</v>
      </c>
      <c r="CZ16" s="4">
        <v>1.24</v>
      </c>
      <c r="DA16" s="4">
        <v>0.2069234963297622</v>
      </c>
      <c r="DB16" s="4">
        <v>3.1592500000000001</v>
      </c>
      <c r="DC16" s="4">
        <v>0.52296805192414342</v>
      </c>
      <c r="DD16" s="4">
        <v>1.5762499999999999</v>
      </c>
      <c r="DE16" s="4">
        <v>0.29322275377830903</v>
      </c>
      <c r="DF16" s="4">
        <v>4.4507500000000002</v>
      </c>
      <c r="DG16" s="4">
        <v>0.77698965029572042</v>
      </c>
      <c r="DH16" s="4">
        <v>0.3175</v>
      </c>
      <c r="DI16" s="4">
        <v>6.7953415415758667E-2</v>
      </c>
      <c r="DJ16" s="4">
        <v>0.9444999999999999</v>
      </c>
      <c r="DK16" s="4">
        <v>0.17135635383609304</v>
      </c>
      <c r="DL16" s="4">
        <v>0.37007227332457293</v>
      </c>
      <c r="DM16" s="4">
        <v>0.12837336908670272</v>
      </c>
      <c r="DN16" s="4">
        <f t="shared" si="8"/>
        <v>11.68825</v>
      </c>
      <c r="DO16" s="4">
        <f t="shared" si="9"/>
        <v>1.0197970794885296</v>
      </c>
      <c r="DP16" s="5">
        <v>1.3485</v>
      </c>
      <c r="DQ16" s="5">
        <v>0.39244426355853318</v>
      </c>
      <c r="DR16" s="5">
        <v>39.887999999999998</v>
      </c>
      <c r="DS16" s="5">
        <v>1.719683691845685</v>
      </c>
      <c r="DT16" s="5">
        <v>39.730000000000004</v>
      </c>
      <c r="DU16" s="5">
        <v>0.85135656454860364</v>
      </c>
      <c r="DV16" s="5">
        <v>6.3260000000000005</v>
      </c>
      <c r="DW16" s="5">
        <v>0.30264170234784232</v>
      </c>
      <c r="DX16" s="5">
        <v>14.9695</v>
      </c>
      <c r="DY16" s="5">
        <v>1.3767369029702075</v>
      </c>
      <c r="DZ16" s="5">
        <v>13.516999999999999</v>
      </c>
      <c r="EA16" s="5">
        <v>0.47093311627024093</v>
      </c>
      <c r="EB16" s="5">
        <v>26.7455</v>
      </c>
      <c r="EC16" s="5">
        <v>1.0146982310026973</v>
      </c>
      <c r="ED16" s="5">
        <v>29.932000000000002</v>
      </c>
      <c r="EE16" s="5">
        <v>0.46386204845837686</v>
      </c>
      <c r="EF16" s="5">
        <v>23.340499999999999</v>
      </c>
      <c r="EG16" s="5">
        <v>0.94398755288404157</v>
      </c>
      <c r="EH16" s="5">
        <v>38.069500000000005</v>
      </c>
      <c r="EI16" s="5">
        <v>9.8287842584932159E-2</v>
      </c>
      <c r="EJ16" s="5">
        <v>154.93700000000001</v>
      </c>
      <c r="EK16" s="5">
        <v>0.21354624791833204</v>
      </c>
      <c r="EL16" s="5" t="s">
        <v>57</v>
      </c>
      <c r="EM16" s="5">
        <v>0</v>
      </c>
      <c r="EN16" s="5">
        <v>1.6779999999999999</v>
      </c>
      <c r="EO16" s="11">
        <f>AVERAGE(EO5:EO15)</f>
        <v>1.2527360865239514</v>
      </c>
      <c r="EP16" s="5">
        <v>37.472999999999999</v>
      </c>
      <c r="EQ16" s="11">
        <f>AVERAGE(EQ5:EQ15)</f>
        <v>1.5024090627174536</v>
      </c>
      <c r="ER16" s="5">
        <v>13.271000000000001</v>
      </c>
      <c r="ES16" s="11">
        <f>AVERAGE(ES5:ES15)</f>
        <v>0.40658639918226491</v>
      </c>
      <c r="ET16" s="5">
        <v>48.002000000000002</v>
      </c>
      <c r="EU16" s="11">
        <f>AVERAGE(EU5:EU15)</f>
        <v>2.55561247207749</v>
      </c>
      <c r="EV16" s="5">
        <v>26.914999999999999</v>
      </c>
      <c r="EW16" s="11">
        <f>AVERAGE(EW5:EW15)</f>
        <v>1.0269118935868224</v>
      </c>
      <c r="EX16" s="5">
        <v>65.116</v>
      </c>
      <c r="EY16" s="11">
        <f>AVERAGE(EY5:EY15)</f>
        <v>2.1907453729852278</v>
      </c>
      <c r="EZ16" s="5">
        <v>49.523000000000003</v>
      </c>
      <c r="FA16" s="11">
        <f>AVERAGE(FA5:FA15)</f>
        <v>1.4356838955473044</v>
      </c>
      <c r="FB16" s="5">
        <v>17.34</v>
      </c>
      <c r="FC16" s="11">
        <f>AVERAGE(FC5:FC15)</f>
        <v>0.68049385324007083</v>
      </c>
      <c r="FD16" s="8">
        <f t="shared" si="10"/>
        <v>493.18450000000001</v>
      </c>
      <c r="FE16" s="8">
        <f t="shared" si="11"/>
        <v>5.2049670758161941</v>
      </c>
    </row>
    <row r="17" spans="1:161" x14ac:dyDescent="0.3">
      <c r="A17" s="3" t="s">
        <v>12</v>
      </c>
      <c r="B17" s="4">
        <v>4.9950000000000001</v>
      </c>
      <c r="C17" s="4">
        <v>7.0710678118653244E-3</v>
      </c>
      <c r="D17" s="12">
        <v>1.005425</v>
      </c>
      <c r="E17" s="12">
        <v>3.5355339059244978E-5</v>
      </c>
      <c r="F17" s="4">
        <v>1.86</v>
      </c>
      <c r="G17" s="4">
        <v>1.4142135623730963E-2</v>
      </c>
      <c r="H17" s="4">
        <v>3.6749999999999998</v>
      </c>
      <c r="I17" s="4">
        <v>7.0710678118656384E-3</v>
      </c>
      <c r="J17" s="13">
        <v>169.685</v>
      </c>
      <c r="K17" s="13">
        <v>0.28991378028648207</v>
      </c>
      <c r="L17" s="4">
        <v>4.37</v>
      </c>
      <c r="M17" s="4">
        <v>1.4142135623730649E-2</v>
      </c>
      <c r="N17" s="5">
        <v>108.92408898121703</v>
      </c>
      <c r="O17" s="5">
        <v>4.3911586235113873</v>
      </c>
      <c r="P17" s="5">
        <v>360.86363636363632</v>
      </c>
      <c r="Q17" s="5">
        <v>4.0929287943614296</v>
      </c>
      <c r="R17" s="4">
        <v>6.93</v>
      </c>
      <c r="S17" s="4">
        <v>0.28284271247461601</v>
      </c>
      <c r="T17" s="4">
        <v>10.228125</v>
      </c>
      <c r="U17" s="4">
        <v>4.2738302493196656E-2</v>
      </c>
      <c r="V17" s="5">
        <v>153.40149999999997</v>
      </c>
      <c r="W17" s="5">
        <v>7.4619624541182343</v>
      </c>
      <c r="X17" s="5">
        <v>27.738</v>
      </c>
      <c r="Y17" s="5">
        <v>4.7376154339498801E-2</v>
      </c>
      <c r="Z17" s="5">
        <v>28.191071999999995</v>
      </c>
      <c r="AA17" s="5">
        <v>0.2555653612837569</v>
      </c>
      <c r="AB17" s="5">
        <v>44.684999999999995</v>
      </c>
      <c r="AC17" s="5">
        <v>0.67175144212727433</v>
      </c>
      <c r="AD17" s="13">
        <v>301.5</v>
      </c>
      <c r="AE17" s="13">
        <v>9.1923881554251174</v>
      </c>
      <c r="AF17" s="4">
        <v>0.51666666666666672</v>
      </c>
      <c r="AG17" s="4">
        <v>3.0550504633038159E-2</v>
      </c>
      <c r="AH17" s="4">
        <v>0.43</v>
      </c>
      <c r="AI17" s="4">
        <v>1.0000000000000009E-2</v>
      </c>
      <c r="AJ17" s="4">
        <v>1.4578553615960099</v>
      </c>
      <c r="AK17" s="4">
        <v>1.1990838184709668E-2</v>
      </c>
      <c r="AL17" s="5">
        <v>5.6155555555555594</v>
      </c>
      <c r="AM17" s="5">
        <v>0.73916228860032496</v>
      </c>
      <c r="AN17" s="7">
        <v>8.8622727536348016</v>
      </c>
      <c r="AO17" s="7">
        <v>3.4150175343962759</v>
      </c>
      <c r="AP17" s="8">
        <v>9.9151086628920897</v>
      </c>
      <c r="AQ17" s="8">
        <v>0.64635704782475567</v>
      </c>
      <c r="AR17" s="8">
        <v>39.741690120013175</v>
      </c>
      <c r="AS17" s="8">
        <v>0.90959347199388096</v>
      </c>
      <c r="AT17" s="8">
        <f>SUM(AN17,AP17,AR17)</f>
        <v>58.519071536540068</v>
      </c>
      <c r="AU17" s="8">
        <f>SQRT(AO17*AO17+AQ17*AQ17+AS17*AS17)</f>
        <v>3.5926984952540391</v>
      </c>
      <c r="AV17" s="8">
        <v>17.315378927909364</v>
      </c>
      <c r="AW17" s="8">
        <v>2.125433782248237</v>
      </c>
      <c r="AX17" s="9">
        <v>4.1582096733104576E-2</v>
      </c>
      <c r="AY17" s="9">
        <v>3.0451626462466258E-3</v>
      </c>
      <c r="AZ17" s="9">
        <v>9.426446951649059E-2</v>
      </c>
      <c r="BA17" s="9">
        <v>1.2652857641469705E-2</v>
      </c>
      <c r="BB17" s="9">
        <v>1.7299655438191959</v>
      </c>
      <c r="BC17" s="9">
        <v>8.7809617502085074E-2</v>
      </c>
      <c r="BD17" s="9">
        <v>0.21629918359123465</v>
      </c>
      <c r="BE17" s="9">
        <v>6.7598927607657663E-3</v>
      </c>
      <c r="BF17" s="9">
        <v>0.14285796916642726</v>
      </c>
      <c r="BG17" s="9">
        <v>2.0034804195752716E-2</v>
      </c>
      <c r="BH17" s="9">
        <v>0.41923435957752075</v>
      </c>
      <c r="BI17" s="9">
        <v>1.6527978217378399E-2</v>
      </c>
      <c r="BJ17" s="8">
        <f t="shared" si="2"/>
        <v>19.959582550313343</v>
      </c>
      <c r="BK17" s="8">
        <f t="shared" si="3"/>
        <v>2.1274559744124435</v>
      </c>
      <c r="BL17" s="8">
        <v>5.8203039794742306</v>
      </c>
      <c r="BM17" s="8">
        <v>0.13191145136393728</v>
      </c>
      <c r="BN17" s="8">
        <v>2.1789073753963035</v>
      </c>
      <c r="BO17" s="8">
        <v>0.10600877459463649</v>
      </c>
      <c r="BP17" s="8">
        <v>7.3209243605425938</v>
      </c>
      <c r="BQ17" s="8">
        <v>0.96471449536340059</v>
      </c>
      <c r="BR17" s="7">
        <v>0.29016485441907736</v>
      </c>
      <c r="BS17" s="7">
        <v>7.5888414232219745E-2</v>
      </c>
      <c r="BT17" s="8">
        <v>16.559370003795514</v>
      </c>
      <c r="BU17" s="8">
        <v>2.7835837143968871</v>
      </c>
      <c r="BV17" s="8">
        <v>9.6774410172651297</v>
      </c>
      <c r="BW17" s="8">
        <v>0.79595890487460386</v>
      </c>
      <c r="BX17" s="9">
        <v>3.2141526928417159E-2</v>
      </c>
      <c r="BY17" s="9">
        <v>2.0970230779373909E-2</v>
      </c>
      <c r="BZ17" s="7">
        <v>2.8904372294651246</v>
      </c>
      <c r="CA17" s="7">
        <v>2.1057574094261491</v>
      </c>
      <c r="CB17" s="8">
        <f t="shared" si="4"/>
        <v>44.769690347286399</v>
      </c>
      <c r="CC17" s="8">
        <f t="shared" si="5"/>
        <v>3.7123596931746463</v>
      </c>
      <c r="CD17" s="8">
        <v>8.7763520780739874</v>
      </c>
      <c r="CE17" s="8">
        <v>1.2207982795222454</v>
      </c>
      <c r="CF17" s="14" t="s">
        <v>57</v>
      </c>
      <c r="CG17" s="14"/>
      <c r="CH17" s="14">
        <v>2.3719999999999999</v>
      </c>
      <c r="CI17" s="14">
        <v>4.4999999999999929E-2</v>
      </c>
      <c r="CJ17" s="14">
        <v>1.712</v>
      </c>
      <c r="CK17" s="14">
        <v>8.0000000000000071E-3</v>
      </c>
      <c r="CL17" s="14">
        <v>3.0665</v>
      </c>
      <c r="CM17" s="14">
        <v>0.24049999999999985</v>
      </c>
      <c r="CN17" s="14">
        <v>0.44400000000000001</v>
      </c>
      <c r="CO17" s="14">
        <v>2.2000000000000276E-2</v>
      </c>
      <c r="CP17" s="14">
        <v>0.51750000000000007</v>
      </c>
      <c r="CQ17" s="14">
        <v>3.1499999999998682E-2</v>
      </c>
      <c r="CR17" s="14">
        <v>9.5500000000000002E-2</v>
      </c>
      <c r="CS17" s="14">
        <v>3.050000000000001E-2</v>
      </c>
      <c r="CT17" s="14">
        <v>0.192</v>
      </c>
      <c r="CU17" s="14">
        <v>5.6000000000000001E-2</v>
      </c>
      <c r="CV17" s="14">
        <f t="shared" si="6"/>
        <v>8.399499999999998</v>
      </c>
      <c r="CW17" s="14">
        <f t="shared" si="7"/>
        <v>0.25587448094720167</v>
      </c>
      <c r="CX17" s="14">
        <v>0.83199999999999996</v>
      </c>
      <c r="CY17" s="14">
        <v>1.6970562748477157E-2</v>
      </c>
      <c r="CZ17" s="6" t="s">
        <v>199</v>
      </c>
      <c r="DA17" s="6" t="s">
        <v>199</v>
      </c>
      <c r="DB17" s="6" t="s">
        <v>199</v>
      </c>
      <c r="DC17" s="6" t="s">
        <v>199</v>
      </c>
      <c r="DD17" s="6" t="s">
        <v>199</v>
      </c>
      <c r="DE17" s="6" t="s">
        <v>199</v>
      </c>
      <c r="DF17" s="6" t="s">
        <v>199</v>
      </c>
      <c r="DG17" s="6" t="s">
        <v>199</v>
      </c>
      <c r="DH17" s="6" t="s">
        <v>199</v>
      </c>
      <c r="DI17" s="6" t="s">
        <v>199</v>
      </c>
      <c r="DJ17" s="6" t="s">
        <v>199</v>
      </c>
      <c r="DK17" s="6" t="s">
        <v>199</v>
      </c>
      <c r="DL17" s="6" t="s">
        <v>199</v>
      </c>
      <c r="DM17" s="6" t="s">
        <v>199</v>
      </c>
      <c r="DN17" s="6" t="s">
        <v>199</v>
      </c>
      <c r="DO17" s="6" t="s">
        <v>199</v>
      </c>
      <c r="DP17" s="5">
        <v>5.2389999999999999</v>
      </c>
      <c r="DQ17" s="5">
        <v>0.92206724266725915</v>
      </c>
      <c r="DR17" s="5">
        <v>7.282</v>
      </c>
      <c r="DS17" s="5">
        <v>1.452397328557165</v>
      </c>
      <c r="DT17" s="5">
        <v>4.5305</v>
      </c>
      <c r="DU17" s="5">
        <v>0.83933574926843157</v>
      </c>
      <c r="DV17" s="5">
        <v>15.1005</v>
      </c>
      <c r="DW17" s="5">
        <v>2.6947839431019349</v>
      </c>
      <c r="DX17" s="5">
        <v>43.079000000000001</v>
      </c>
      <c r="DY17" s="5">
        <v>7.6367532368146946</v>
      </c>
      <c r="DZ17" s="5">
        <v>44.445999999999998</v>
      </c>
      <c r="EA17" s="5">
        <v>7.8559563389825424</v>
      </c>
      <c r="EB17" s="5">
        <v>27.113999999999997</v>
      </c>
      <c r="EC17" s="5">
        <v>4.6852895321420807</v>
      </c>
      <c r="ED17" s="5">
        <v>49.706499999999998</v>
      </c>
      <c r="EE17" s="5">
        <v>8.8635835021733733</v>
      </c>
      <c r="EF17" s="5">
        <v>1.383</v>
      </c>
      <c r="EG17" s="5">
        <v>0.20930360723121771</v>
      </c>
      <c r="EH17" s="5">
        <v>125.015</v>
      </c>
      <c r="EI17" s="5">
        <v>22.321946868496941</v>
      </c>
      <c r="EJ17" s="5">
        <v>381.15899999999999</v>
      </c>
      <c r="EK17" s="5">
        <v>69.539709289009878</v>
      </c>
      <c r="EL17" s="5">
        <v>23.234000000000002</v>
      </c>
      <c r="EM17" s="5">
        <v>0.33375440072004886</v>
      </c>
      <c r="EN17" s="5">
        <v>16.439</v>
      </c>
      <c r="EO17" s="5">
        <v>3.3290587258262643</v>
      </c>
      <c r="EP17" s="5">
        <v>80.217000000000013</v>
      </c>
      <c r="EQ17" s="5">
        <v>11.795955323753965</v>
      </c>
      <c r="ER17" s="5">
        <v>9.8844999999999992</v>
      </c>
      <c r="ES17" s="5">
        <v>1.743018215624851</v>
      </c>
      <c r="ET17" s="5">
        <v>83.715000000000003</v>
      </c>
      <c r="EU17" s="5">
        <v>15.619988796410807</v>
      </c>
      <c r="EV17" s="5">
        <v>27.415500000000002</v>
      </c>
      <c r="EW17" s="5">
        <v>5.1979419485022937</v>
      </c>
      <c r="EX17" s="5">
        <v>56.323499999999996</v>
      </c>
      <c r="EY17" s="5">
        <v>10.598823543205185</v>
      </c>
      <c r="EZ17" s="5">
        <v>71.840499999999992</v>
      </c>
      <c r="FA17" s="5">
        <v>10.604480397454807</v>
      </c>
      <c r="FB17" s="5">
        <v>36.564999999999998</v>
      </c>
      <c r="FC17" s="5">
        <v>4.7390296475122407</v>
      </c>
      <c r="FD17" s="8">
        <f t="shared" si="10"/>
        <v>728.5295000000001</v>
      </c>
      <c r="FE17" s="8">
        <f t="shared" si="11"/>
        <v>37.435518528531198</v>
      </c>
    </row>
    <row r="18" spans="1:161" x14ac:dyDescent="0.3">
      <c r="A18" s="3" t="s">
        <v>13</v>
      </c>
      <c r="B18" s="4">
        <v>3.5000000000000003E-2</v>
      </c>
      <c r="C18" s="4">
        <v>7.0710678118654537E-3</v>
      </c>
      <c r="D18" s="12">
        <v>1.0232999999999999</v>
      </c>
      <c r="E18" s="12">
        <v>1.4142135623666588E-5</v>
      </c>
      <c r="F18" s="4">
        <v>6.3650000000000002</v>
      </c>
      <c r="G18" s="4">
        <v>7.0710678118653244E-3</v>
      </c>
      <c r="H18" s="4">
        <v>6.38</v>
      </c>
      <c r="I18" s="4">
        <v>0</v>
      </c>
      <c r="J18" s="13">
        <v>98.715000000000003</v>
      </c>
      <c r="K18" s="13">
        <v>2.1213203435597228E-2</v>
      </c>
      <c r="L18" s="4">
        <v>4.21</v>
      </c>
      <c r="M18" s="4">
        <v>1.4142135623730649E-2</v>
      </c>
      <c r="N18" s="5">
        <v>103.60945209036616</v>
      </c>
      <c r="O18" s="5">
        <v>3.6518282845435519</v>
      </c>
      <c r="P18" s="5">
        <v>242.04545454545456</v>
      </c>
      <c r="Q18" s="5">
        <v>10.598222211748187</v>
      </c>
      <c r="R18" s="4">
        <v>5.8349999999999991</v>
      </c>
      <c r="S18" s="4">
        <v>9.192388155430832E-2</v>
      </c>
      <c r="T18" s="4">
        <v>10.138125</v>
      </c>
      <c r="U18" s="4">
        <v>1.7838978857173015E-2</v>
      </c>
      <c r="V18" s="5">
        <v>72.180499999999995</v>
      </c>
      <c r="W18" s="5">
        <v>2.4911225715861711</v>
      </c>
      <c r="X18" s="5">
        <v>11.222499999999997</v>
      </c>
      <c r="Y18" s="5">
        <v>0.18950461735790963</v>
      </c>
      <c r="Z18" s="5">
        <v>14.231070000000001</v>
      </c>
      <c r="AA18" s="5">
        <v>0.21297113440293797</v>
      </c>
      <c r="AB18" s="5">
        <v>41</v>
      </c>
      <c r="AC18" s="5">
        <v>0.33941125497048713</v>
      </c>
      <c r="AD18" s="13">
        <v>332.5</v>
      </c>
      <c r="AE18" s="13">
        <v>14.849242404917497</v>
      </c>
      <c r="AF18" s="4">
        <v>0.3</v>
      </c>
      <c r="AG18" s="4">
        <v>0</v>
      </c>
      <c r="AH18" s="4">
        <v>0.25333333333333335</v>
      </c>
      <c r="AI18" s="4">
        <v>1.527525231651948E-2</v>
      </c>
      <c r="AJ18" s="4">
        <v>0.97007481296758113</v>
      </c>
      <c r="AK18" s="4">
        <v>3.0329767173088801E-2</v>
      </c>
      <c r="AL18" s="5">
        <v>0.71400000000000774</v>
      </c>
      <c r="AM18" s="5">
        <v>0.38058058311862836</v>
      </c>
      <c r="AN18" s="7">
        <v>17.919720462812787</v>
      </c>
      <c r="AO18" s="7">
        <v>1.501163980267104</v>
      </c>
      <c r="AP18" s="8" t="s">
        <v>57</v>
      </c>
      <c r="AQ18" s="8"/>
      <c r="AR18" s="8" t="s">
        <v>57</v>
      </c>
      <c r="AS18" s="8"/>
      <c r="AT18" s="8">
        <f>SUM(AN18,AP18,AR18)</f>
        <v>17.919720462812787</v>
      </c>
      <c r="AU18" s="8">
        <f>SQRT(AO18*AO18+AQ18*AQ18+AS18*AS18)</f>
        <v>1.501163980267104</v>
      </c>
      <c r="AV18" s="8">
        <v>4.1990639140224442</v>
      </c>
      <c r="AW18" s="8">
        <v>0.41926610259070857</v>
      </c>
      <c r="AX18" s="9">
        <v>0.30441792339056795</v>
      </c>
      <c r="AY18" s="9">
        <v>2.2478904646162121E-2</v>
      </c>
      <c r="AZ18" s="9" t="s">
        <v>57</v>
      </c>
      <c r="BA18" s="9"/>
      <c r="BB18" s="9">
        <v>0.50872947074099806</v>
      </c>
      <c r="BC18" s="9">
        <v>3.1587411017144185E-2</v>
      </c>
      <c r="BD18" s="9">
        <v>3.4456618627281874E-2</v>
      </c>
      <c r="BE18" s="9">
        <v>3.5836183412626481E-3</v>
      </c>
      <c r="BF18" s="9">
        <v>4.0885383316691525E-2</v>
      </c>
      <c r="BG18" s="9">
        <v>5.3268278954030418E-3</v>
      </c>
      <c r="BH18" s="9">
        <v>0.28101971718430119</v>
      </c>
      <c r="BI18" s="9">
        <v>2.9794706313669941E-2</v>
      </c>
      <c r="BJ18" s="8">
        <f t="shared" si="2"/>
        <v>5.3685730272822845</v>
      </c>
      <c r="BK18" s="8">
        <f t="shared" si="3"/>
        <v>0.4221564548963106</v>
      </c>
      <c r="BL18" s="8">
        <v>9.4755400974309119</v>
      </c>
      <c r="BM18" s="8">
        <v>0.28937060323096292</v>
      </c>
      <c r="BN18" s="8">
        <v>2.9190998175112002</v>
      </c>
      <c r="BO18" s="8">
        <v>0.26969554186335748</v>
      </c>
      <c r="BP18" s="8">
        <v>6.70629494525474</v>
      </c>
      <c r="BQ18" s="8">
        <v>1.0042141937985261</v>
      </c>
      <c r="BR18" s="7">
        <v>0.42213833028432812</v>
      </c>
      <c r="BS18" s="7">
        <v>8.4813844788857534E-2</v>
      </c>
      <c r="BT18" s="8">
        <v>27.459029736214347</v>
      </c>
      <c r="BU18" s="8">
        <v>3.560110599796658</v>
      </c>
      <c r="BV18" s="8">
        <v>8.3248354642903521</v>
      </c>
      <c r="BW18" s="8">
        <v>1.257704902477637</v>
      </c>
      <c r="BX18" s="9">
        <v>5.1077318444693931E-2</v>
      </c>
      <c r="BY18" s="9">
        <v>1.0017732058027255E-2</v>
      </c>
      <c r="BZ18" s="7">
        <v>3.9100952840576992</v>
      </c>
      <c r="CA18" s="7">
        <v>0.67593911845913801</v>
      </c>
      <c r="CB18" s="8">
        <f t="shared" si="4"/>
        <v>59.268110993488264</v>
      </c>
      <c r="CC18" s="8">
        <f t="shared" si="5"/>
        <v>3.9856384329150099</v>
      </c>
      <c r="CD18" s="8">
        <v>11.284258621676639</v>
      </c>
      <c r="CE18" s="8">
        <v>2.7722810462582523</v>
      </c>
      <c r="CF18" s="14">
        <v>5.4124999999999996</v>
      </c>
      <c r="CG18" s="14">
        <v>0.15550000000001327</v>
      </c>
      <c r="CH18" s="14">
        <v>26.612000000000002</v>
      </c>
      <c r="CI18" s="14">
        <v>0.54399999999998472</v>
      </c>
      <c r="CJ18" s="14">
        <v>8.0860000000000003</v>
      </c>
      <c r="CK18" s="14">
        <v>6.0000000000002274E-3</v>
      </c>
      <c r="CL18" s="14">
        <v>2.5140000000000002</v>
      </c>
      <c r="CM18" s="14">
        <v>5.0000000000000044E-2</v>
      </c>
      <c r="CN18" s="14">
        <v>0.52300000000000002</v>
      </c>
      <c r="CO18" s="14">
        <v>3.3000000000000099E-2</v>
      </c>
      <c r="CP18" s="14">
        <v>0.45050000000000001</v>
      </c>
      <c r="CQ18" s="14">
        <v>2.5000000000000022E-3</v>
      </c>
      <c r="CR18" s="14">
        <v>5.7500000000000002E-2</v>
      </c>
      <c r="CS18" s="14">
        <v>7.4999999999999997E-3</v>
      </c>
      <c r="CT18" s="14" t="s">
        <v>57</v>
      </c>
      <c r="CU18" s="14"/>
      <c r="CV18" s="14">
        <f t="shared" si="6"/>
        <v>43.655500000000004</v>
      </c>
      <c r="CW18" s="14">
        <f t="shared" si="7"/>
        <v>0.56903756466509969</v>
      </c>
      <c r="CX18" s="14">
        <v>0</v>
      </c>
      <c r="CY18" s="14">
        <v>0</v>
      </c>
      <c r="CZ18" s="6" t="s">
        <v>199</v>
      </c>
      <c r="DA18" s="6" t="s">
        <v>199</v>
      </c>
      <c r="DB18" s="6" t="s">
        <v>199</v>
      </c>
      <c r="DC18" s="6" t="s">
        <v>199</v>
      </c>
      <c r="DD18" s="6" t="s">
        <v>199</v>
      </c>
      <c r="DE18" s="6" t="s">
        <v>199</v>
      </c>
      <c r="DF18" s="6" t="s">
        <v>199</v>
      </c>
      <c r="DG18" s="6" t="s">
        <v>199</v>
      </c>
      <c r="DH18" s="6" t="s">
        <v>199</v>
      </c>
      <c r="DI18" s="6" t="s">
        <v>199</v>
      </c>
      <c r="DJ18" s="6" t="s">
        <v>199</v>
      </c>
      <c r="DK18" s="6" t="s">
        <v>199</v>
      </c>
      <c r="DL18" s="6" t="s">
        <v>199</v>
      </c>
      <c r="DM18" s="6" t="s">
        <v>199</v>
      </c>
      <c r="DN18" s="6" t="s">
        <v>199</v>
      </c>
      <c r="DO18" s="6" t="s">
        <v>199</v>
      </c>
      <c r="DP18" s="5">
        <v>3.7969999999999997</v>
      </c>
      <c r="DQ18" s="5">
        <v>0.14424978336205582</v>
      </c>
      <c r="DR18" s="5">
        <v>58.386499999999998</v>
      </c>
      <c r="DS18" s="5">
        <v>0.50558134854837888</v>
      </c>
      <c r="DT18" s="5">
        <v>55.491</v>
      </c>
      <c r="DU18" s="5">
        <v>7.6367532368150026E-2</v>
      </c>
      <c r="DV18" s="5">
        <v>13.25</v>
      </c>
      <c r="DW18" s="5">
        <v>0.22485995641732309</v>
      </c>
      <c r="DX18" s="5">
        <v>41.088999999999999</v>
      </c>
      <c r="DY18" s="5">
        <v>8.2024386617639278E-2</v>
      </c>
      <c r="DZ18" s="5">
        <v>22.755500000000001</v>
      </c>
      <c r="EA18" s="5">
        <v>0.17041273426595771</v>
      </c>
      <c r="EB18" s="5">
        <v>43.588000000000001</v>
      </c>
      <c r="EC18" s="5">
        <v>8.9095454429508364E-2</v>
      </c>
      <c r="ED18" s="5">
        <v>53.491500000000002</v>
      </c>
      <c r="EE18" s="5">
        <v>0.81953675939520787</v>
      </c>
      <c r="EF18" s="5">
        <v>38.775999999999996</v>
      </c>
      <c r="EG18" s="5">
        <v>0.57982756057296914</v>
      </c>
      <c r="EH18" s="5">
        <v>67.222000000000008</v>
      </c>
      <c r="EI18" s="5">
        <v>1.1398561312727209</v>
      </c>
      <c r="EJ18" s="5">
        <v>219.59</v>
      </c>
      <c r="EK18" s="5">
        <v>2.5865966055804015</v>
      </c>
      <c r="EL18" s="5">
        <v>1.6360000000000001</v>
      </c>
      <c r="EM18" s="5">
        <v>7.9195959492893236E-2</v>
      </c>
      <c r="EN18" s="5">
        <v>19.651</v>
      </c>
      <c r="EO18" s="5">
        <v>0.44830569927227137</v>
      </c>
      <c r="EP18" s="5">
        <v>59.774000000000001</v>
      </c>
      <c r="EQ18" s="5">
        <v>0.48083261120685211</v>
      </c>
      <c r="ER18" s="5">
        <v>21.5185</v>
      </c>
      <c r="ES18" s="5">
        <v>9.6873629022557334E-2</v>
      </c>
      <c r="ET18" s="5">
        <v>76.18950000000001</v>
      </c>
      <c r="EU18" s="5">
        <v>1.0656099192481205</v>
      </c>
      <c r="EV18" s="5">
        <v>42.711500000000001</v>
      </c>
      <c r="EW18" s="5">
        <v>0.49709606717414501</v>
      </c>
      <c r="EX18" s="5">
        <v>107.34049999999999</v>
      </c>
      <c r="EY18" s="5">
        <v>1.2367297602952783</v>
      </c>
      <c r="EZ18" s="5">
        <v>77.192499999999995</v>
      </c>
      <c r="FA18" s="5">
        <v>0.67528697603315169</v>
      </c>
      <c r="FB18" s="5">
        <v>27.0215</v>
      </c>
      <c r="FC18" s="5">
        <v>0.35143207024971407</v>
      </c>
      <c r="FD18" s="8">
        <f t="shared" si="10"/>
        <v>830.88150000000007</v>
      </c>
      <c r="FE18" s="8">
        <f t="shared" si="11"/>
        <v>2.5735412372837581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8"/>
  <sheetViews>
    <sheetView zoomScale="55" zoomScaleNormal="55" workbookViewId="0">
      <selection activeCell="BD10" sqref="BD10"/>
    </sheetView>
  </sheetViews>
  <sheetFormatPr defaultRowHeight="14.4" x14ac:dyDescent="0.3"/>
  <sheetData>
    <row r="1" spans="1:121" ht="57.6" x14ac:dyDescent="0.3">
      <c r="A1" s="2" t="s">
        <v>195</v>
      </c>
      <c r="B1" s="2" t="s">
        <v>27</v>
      </c>
      <c r="C1" s="2" t="s">
        <v>27</v>
      </c>
      <c r="D1" s="2" t="s">
        <v>28</v>
      </c>
      <c r="E1" s="2" t="s">
        <v>28</v>
      </c>
      <c r="F1" s="2" t="s">
        <v>34</v>
      </c>
      <c r="G1" s="2" t="s">
        <v>34</v>
      </c>
      <c r="H1" s="2" t="s">
        <v>36</v>
      </c>
      <c r="I1" s="2" t="s">
        <v>36</v>
      </c>
      <c r="J1" s="2" t="s">
        <v>38</v>
      </c>
      <c r="K1" s="2" t="s">
        <v>38</v>
      </c>
      <c r="L1" s="2" t="s">
        <v>40</v>
      </c>
      <c r="M1" s="2" t="s">
        <v>40</v>
      </c>
      <c r="N1" s="2" t="s">
        <v>42</v>
      </c>
      <c r="O1" s="2" t="s">
        <v>42</v>
      </c>
      <c r="P1" s="2" t="s">
        <v>46</v>
      </c>
      <c r="Q1" s="2" t="s">
        <v>46</v>
      </c>
      <c r="R1" s="2" t="s">
        <v>48</v>
      </c>
      <c r="S1" s="2" t="s">
        <v>48</v>
      </c>
      <c r="T1" s="2" t="s">
        <v>50</v>
      </c>
      <c r="U1" s="2" t="s">
        <v>50</v>
      </c>
      <c r="V1" s="6" t="s">
        <v>54</v>
      </c>
      <c r="W1" s="6" t="s">
        <v>54</v>
      </c>
      <c r="X1" s="6" t="s">
        <v>58</v>
      </c>
      <c r="Y1" s="6" t="s">
        <v>58</v>
      </c>
      <c r="Z1" s="6" t="s">
        <v>60</v>
      </c>
      <c r="AA1" s="6" t="s">
        <v>60</v>
      </c>
      <c r="AB1" s="6" t="s">
        <v>62</v>
      </c>
      <c r="AC1" s="6" t="s">
        <v>62</v>
      </c>
      <c r="AD1" s="6" t="s">
        <v>64</v>
      </c>
      <c r="AE1" s="6" t="s">
        <v>64</v>
      </c>
      <c r="AF1" s="6" t="s">
        <v>66</v>
      </c>
      <c r="AG1" s="6" t="s">
        <v>66</v>
      </c>
      <c r="AH1" s="6" t="s">
        <v>68</v>
      </c>
      <c r="AI1" s="6" t="s">
        <v>68</v>
      </c>
      <c r="AJ1" s="6" t="s">
        <v>70</v>
      </c>
      <c r="AK1" s="6" t="s">
        <v>70</v>
      </c>
      <c r="AL1" s="6" t="s">
        <v>72</v>
      </c>
      <c r="AM1" s="6" t="s">
        <v>72</v>
      </c>
      <c r="AN1" s="6" t="s">
        <v>74</v>
      </c>
      <c r="AO1" s="6" t="s">
        <v>74</v>
      </c>
      <c r="AP1" s="6" t="s">
        <v>76</v>
      </c>
      <c r="AQ1" s="6" t="s">
        <v>76</v>
      </c>
      <c r="AR1" s="6" t="s">
        <v>78</v>
      </c>
      <c r="AS1" s="6" t="s">
        <v>78</v>
      </c>
      <c r="AT1" s="6" t="s">
        <v>80</v>
      </c>
      <c r="AU1" s="6" t="s">
        <v>80</v>
      </c>
      <c r="AV1" s="6" t="s">
        <v>83</v>
      </c>
      <c r="AW1" s="6" t="s">
        <v>83</v>
      </c>
      <c r="AX1" s="6" t="s">
        <v>85</v>
      </c>
      <c r="AY1" s="6" t="s">
        <v>85</v>
      </c>
      <c r="AZ1" s="6" t="s">
        <v>87</v>
      </c>
      <c r="BA1" s="6" t="s">
        <v>87</v>
      </c>
      <c r="BB1" s="6" t="s">
        <v>89</v>
      </c>
      <c r="BC1" s="6" t="s">
        <v>89</v>
      </c>
      <c r="BD1" s="6" t="s">
        <v>91</v>
      </c>
      <c r="BE1" s="6" t="s">
        <v>91</v>
      </c>
      <c r="BF1" s="6" t="s">
        <v>188</v>
      </c>
      <c r="BG1" s="6" t="s">
        <v>188</v>
      </c>
      <c r="BH1" s="6" t="s">
        <v>94</v>
      </c>
      <c r="BI1" s="6" t="s">
        <v>94</v>
      </c>
      <c r="BJ1" s="6" t="s">
        <v>96</v>
      </c>
      <c r="BK1" s="6" t="s">
        <v>96</v>
      </c>
      <c r="BL1" s="3" t="s">
        <v>189</v>
      </c>
      <c r="BM1" s="3" t="s">
        <v>189</v>
      </c>
      <c r="BN1" s="3" t="s">
        <v>190</v>
      </c>
      <c r="BO1" s="3" t="s">
        <v>190</v>
      </c>
      <c r="BP1" s="3" t="s">
        <v>191</v>
      </c>
      <c r="BQ1" s="3" t="s">
        <v>191</v>
      </c>
      <c r="BR1" s="3" t="s">
        <v>192</v>
      </c>
      <c r="BS1" s="3" t="s">
        <v>192</v>
      </c>
      <c r="BT1" s="3" t="s">
        <v>193</v>
      </c>
      <c r="BU1" s="3" t="s">
        <v>193</v>
      </c>
      <c r="BV1" s="3" t="s">
        <v>194</v>
      </c>
      <c r="BW1" s="3" t="s">
        <v>194</v>
      </c>
      <c r="BX1" s="3" t="s">
        <v>126</v>
      </c>
      <c r="BY1" s="3" t="s">
        <v>126</v>
      </c>
      <c r="BZ1" s="10" t="s">
        <v>128</v>
      </c>
      <c r="CA1" s="10" t="s">
        <v>128</v>
      </c>
      <c r="CB1" s="1" t="s">
        <v>130</v>
      </c>
      <c r="CC1" s="1" t="s">
        <v>130</v>
      </c>
      <c r="CD1" s="1" t="s">
        <v>133</v>
      </c>
      <c r="CE1" s="1" t="s">
        <v>133</v>
      </c>
      <c r="CF1" s="1" t="s">
        <v>135</v>
      </c>
      <c r="CG1" s="1" t="s">
        <v>135</v>
      </c>
      <c r="CH1" s="1" t="s">
        <v>137</v>
      </c>
      <c r="CI1" s="1" t="s">
        <v>137</v>
      </c>
      <c r="CJ1" s="1" t="s">
        <v>139</v>
      </c>
      <c r="CK1" s="1" t="s">
        <v>139</v>
      </c>
      <c r="CL1" s="1" t="s">
        <v>141</v>
      </c>
      <c r="CM1" s="1" t="s">
        <v>141</v>
      </c>
      <c r="CN1" s="1" t="s">
        <v>143</v>
      </c>
      <c r="CO1" s="1" t="s">
        <v>143</v>
      </c>
      <c r="CP1" s="1" t="s">
        <v>145</v>
      </c>
      <c r="CQ1" s="1" t="s">
        <v>145</v>
      </c>
      <c r="CR1" s="1" t="s">
        <v>147</v>
      </c>
      <c r="CS1" s="1" t="s">
        <v>147</v>
      </c>
      <c r="CT1" s="1" t="s">
        <v>149</v>
      </c>
      <c r="CU1" s="1" t="s">
        <v>149</v>
      </c>
      <c r="CV1" s="1" t="s">
        <v>151</v>
      </c>
      <c r="CW1" s="1" t="s">
        <v>151</v>
      </c>
      <c r="CX1" s="1" t="s">
        <v>153</v>
      </c>
      <c r="CY1" s="1" t="s">
        <v>153</v>
      </c>
      <c r="CZ1" s="1" t="s">
        <v>155</v>
      </c>
      <c r="DA1" s="1" t="s">
        <v>155</v>
      </c>
      <c r="DB1" s="1" t="s">
        <v>157</v>
      </c>
      <c r="DC1" s="1" t="s">
        <v>157</v>
      </c>
      <c r="DD1" s="1" t="s">
        <v>159</v>
      </c>
      <c r="DE1" s="1" t="s">
        <v>159</v>
      </c>
      <c r="DF1" s="1" t="s">
        <v>161</v>
      </c>
      <c r="DG1" s="1" t="s">
        <v>161</v>
      </c>
      <c r="DH1" s="1" t="s">
        <v>163</v>
      </c>
      <c r="DI1" s="1" t="s">
        <v>163</v>
      </c>
      <c r="DJ1" s="1" t="s">
        <v>165</v>
      </c>
      <c r="DK1" s="1" t="s">
        <v>165</v>
      </c>
      <c r="DL1" s="1" t="s">
        <v>167</v>
      </c>
      <c r="DM1" s="1" t="s">
        <v>167</v>
      </c>
      <c r="DN1" s="1" t="s">
        <v>169</v>
      </c>
      <c r="DO1" s="1" t="s">
        <v>169</v>
      </c>
      <c r="DP1" s="6" t="s">
        <v>171</v>
      </c>
      <c r="DQ1" s="6" t="s">
        <v>171</v>
      </c>
    </row>
    <row r="2" spans="1:121" x14ac:dyDescent="0.3">
      <c r="A2" s="2" t="s">
        <v>196</v>
      </c>
      <c r="B2" s="2" t="s">
        <v>27</v>
      </c>
      <c r="C2" s="2" t="s">
        <v>27</v>
      </c>
      <c r="D2" s="2" t="s">
        <v>29</v>
      </c>
      <c r="E2" s="2" t="s">
        <v>29</v>
      </c>
      <c r="F2" s="2" t="s">
        <v>35</v>
      </c>
      <c r="G2" s="2" t="s">
        <v>35</v>
      </c>
      <c r="H2" s="2" t="s">
        <v>37</v>
      </c>
      <c r="I2" s="2" t="s">
        <v>37</v>
      </c>
      <c r="J2" s="2" t="s">
        <v>39</v>
      </c>
      <c r="K2" s="2" t="s">
        <v>39</v>
      </c>
      <c r="L2" s="2" t="s">
        <v>41</v>
      </c>
      <c r="M2" s="2" t="s">
        <v>41</v>
      </c>
      <c r="N2" s="2" t="s">
        <v>43</v>
      </c>
      <c r="O2" s="2" t="s">
        <v>43</v>
      </c>
      <c r="P2" s="2" t="s">
        <v>47</v>
      </c>
      <c r="Q2" s="2" t="s">
        <v>47</v>
      </c>
      <c r="R2" s="2" t="s">
        <v>49</v>
      </c>
      <c r="S2" s="2" t="s">
        <v>49</v>
      </c>
      <c r="T2" s="2" t="s">
        <v>51</v>
      </c>
      <c r="U2" s="2" t="s">
        <v>51</v>
      </c>
      <c r="V2" s="6" t="s">
        <v>55</v>
      </c>
      <c r="W2" s="6" t="s">
        <v>55</v>
      </c>
      <c r="X2" s="6" t="s">
        <v>59</v>
      </c>
      <c r="Y2" s="6" t="s">
        <v>59</v>
      </c>
      <c r="Z2" s="6" t="s">
        <v>61</v>
      </c>
      <c r="AA2" s="6" t="s">
        <v>61</v>
      </c>
      <c r="AB2" s="6" t="s">
        <v>63</v>
      </c>
      <c r="AC2" s="6" t="s">
        <v>63</v>
      </c>
      <c r="AD2" s="6" t="s">
        <v>65</v>
      </c>
      <c r="AE2" s="6" t="s">
        <v>65</v>
      </c>
      <c r="AF2" s="6" t="s">
        <v>67</v>
      </c>
      <c r="AG2" s="6" t="s">
        <v>67</v>
      </c>
      <c r="AH2" s="6" t="s">
        <v>69</v>
      </c>
      <c r="AI2" s="6" t="s">
        <v>69</v>
      </c>
      <c r="AJ2" s="6" t="s">
        <v>71</v>
      </c>
      <c r="AK2" s="6" t="s">
        <v>71</v>
      </c>
      <c r="AL2" s="6" t="s">
        <v>73</v>
      </c>
      <c r="AM2" s="6" t="s">
        <v>73</v>
      </c>
      <c r="AN2" s="6" t="s">
        <v>75</v>
      </c>
      <c r="AO2" s="6" t="s">
        <v>75</v>
      </c>
      <c r="AP2" s="6" t="s">
        <v>77</v>
      </c>
      <c r="AQ2" s="6" t="s">
        <v>77</v>
      </c>
      <c r="AR2" s="6" t="s">
        <v>79</v>
      </c>
      <c r="AS2" s="6" t="s">
        <v>79</v>
      </c>
      <c r="AT2" s="6" t="s">
        <v>81</v>
      </c>
      <c r="AU2" s="6" t="s">
        <v>81</v>
      </c>
      <c r="AV2" s="6" t="s">
        <v>84</v>
      </c>
      <c r="AW2" s="6" t="s">
        <v>84</v>
      </c>
      <c r="AX2" s="6" t="s">
        <v>86</v>
      </c>
      <c r="AY2" s="6" t="s">
        <v>86</v>
      </c>
      <c r="AZ2" s="6" t="s">
        <v>88</v>
      </c>
      <c r="BA2" s="6" t="s">
        <v>88</v>
      </c>
      <c r="BB2" s="6" t="s">
        <v>90</v>
      </c>
      <c r="BC2" s="6" t="s">
        <v>90</v>
      </c>
      <c r="BD2" s="6" t="s">
        <v>92</v>
      </c>
      <c r="BE2" s="6" t="s">
        <v>92</v>
      </c>
      <c r="BF2" s="6" t="s">
        <v>93</v>
      </c>
      <c r="BG2" s="6" t="s">
        <v>93</v>
      </c>
      <c r="BH2" s="6" t="s">
        <v>95</v>
      </c>
      <c r="BI2" s="6" t="s">
        <v>95</v>
      </c>
      <c r="BJ2" s="6" t="s">
        <v>82</v>
      </c>
      <c r="BK2" s="6" t="s">
        <v>82</v>
      </c>
      <c r="BL2" s="3" t="s">
        <v>119</v>
      </c>
      <c r="BM2" s="3" t="s">
        <v>119</v>
      </c>
      <c r="BN2" s="3" t="s">
        <v>121</v>
      </c>
      <c r="BO2" s="3" t="s">
        <v>121</v>
      </c>
      <c r="BP2" s="3" t="s">
        <v>122</v>
      </c>
      <c r="BQ2" s="3" t="s">
        <v>122</v>
      </c>
      <c r="BR2" s="3" t="s">
        <v>123</v>
      </c>
      <c r="BS2" s="3" t="s">
        <v>123</v>
      </c>
      <c r="BT2" s="3" t="s">
        <v>124</v>
      </c>
      <c r="BU2" s="3" t="s">
        <v>124</v>
      </c>
      <c r="BV2" s="3" t="s">
        <v>125</v>
      </c>
      <c r="BW2" s="3" t="s">
        <v>125</v>
      </c>
      <c r="BX2" s="3" t="s">
        <v>127</v>
      </c>
      <c r="BY2" s="3" t="s">
        <v>127</v>
      </c>
      <c r="BZ2" s="10" t="s">
        <v>129</v>
      </c>
      <c r="CA2" s="10" t="s">
        <v>129</v>
      </c>
      <c r="CB2" s="1" t="s">
        <v>131</v>
      </c>
      <c r="CC2" s="1" t="s">
        <v>131</v>
      </c>
      <c r="CD2" s="1" t="s">
        <v>134</v>
      </c>
      <c r="CE2" s="1" t="s">
        <v>134</v>
      </c>
      <c r="CF2" s="1" t="s">
        <v>136</v>
      </c>
      <c r="CG2" s="1" t="s">
        <v>136</v>
      </c>
      <c r="CH2" s="1" t="s">
        <v>138</v>
      </c>
      <c r="CI2" s="1" t="s">
        <v>138</v>
      </c>
      <c r="CJ2" s="1" t="s">
        <v>140</v>
      </c>
      <c r="CK2" s="1" t="s">
        <v>140</v>
      </c>
      <c r="CL2" s="1" t="s">
        <v>142</v>
      </c>
      <c r="CM2" s="1" t="s">
        <v>142</v>
      </c>
      <c r="CN2" s="1" t="s">
        <v>144</v>
      </c>
      <c r="CO2" s="1" t="s">
        <v>144</v>
      </c>
      <c r="CP2" s="1" t="s">
        <v>146</v>
      </c>
      <c r="CQ2" s="1" t="s">
        <v>146</v>
      </c>
      <c r="CR2" s="1" t="s">
        <v>148</v>
      </c>
      <c r="CS2" s="1" t="s">
        <v>148</v>
      </c>
      <c r="CT2" s="1" t="s">
        <v>150</v>
      </c>
      <c r="CU2" s="1" t="s">
        <v>150</v>
      </c>
      <c r="CV2" s="1" t="s">
        <v>152</v>
      </c>
      <c r="CW2" s="1" t="s">
        <v>152</v>
      </c>
      <c r="CX2" s="1" t="s">
        <v>154</v>
      </c>
      <c r="CY2" s="1" t="s">
        <v>154</v>
      </c>
      <c r="CZ2" s="1" t="s">
        <v>156</v>
      </c>
      <c r="DA2" s="1" t="s">
        <v>156</v>
      </c>
      <c r="DB2" s="1" t="s">
        <v>158</v>
      </c>
      <c r="DC2" s="1" t="s">
        <v>158</v>
      </c>
      <c r="DD2" s="1" t="s">
        <v>160</v>
      </c>
      <c r="DE2" s="1" t="s">
        <v>160</v>
      </c>
      <c r="DF2" s="1" t="s">
        <v>162</v>
      </c>
      <c r="DG2" s="1" t="s">
        <v>162</v>
      </c>
      <c r="DH2" s="1" t="s">
        <v>164</v>
      </c>
      <c r="DI2" s="1" t="s">
        <v>164</v>
      </c>
      <c r="DJ2" s="1" t="s">
        <v>166</v>
      </c>
      <c r="DK2" s="1" t="s">
        <v>166</v>
      </c>
      <c r="DL2" s="1" t="s">
        <v>168</v>
      </c>
      <c r="DM2" s="1" t="s">
        <v>168</v>
      </c>
      <c r="DN2" s="1" t="s">
        <v>170</v>
      </c>
      <c r="DO2" s="1" t="s">
        <v>170</v>
      </c>
      <c r="DP2" s="6" t="s">
        <v>172</v>
      </c>
      <c r="DQ2" s="6" t="s">
        <v>172</v>
      </c>
    </row>
    <row r="3" spans="1:121" ht="28.8" x14ac:dyDescent="0.3">
      <c r="A3" s="2" t="s">
        <v>197</v>
      </c>
      <c r="B3" s="2" t="s">
        <v>187</v>
      </c>
      <c r="C3" s="2" t="s">
        <v>187</v>
      </c>
      <c r="D3" s="2" t="s">
        <v>187</v>
      </c>
      <c r="E3" s="2" t="s">
        <v>187</v>
      </c>
      <c r="F3" s="2" t="s">
        <v>187</v>
      </c>
      <c r="G3" s="2" t="s">
        <v>187</v>
      </c>
      <c r="H3" s="2" t="s">
        <v>187</v>
      </c>
      <c r="I3" s="2" t="s">
        <v>187</v>
      </c>
      <c r="J3" s="2" t="s">
        <v>187</v>
      </c>
      <c r="K3" s="2" t="s">
        <v>187</v>
      </c>
      <c r="L3" s="2" t="s">
        <v>187</v>
      </c>
      <c r="M3" s="2" t="s">
        <v>187</v>
      </c>
      <c r="N3" s="2" t="s">
        <v>187</v>
      </c>
      <c r="O3" s="2" t="s">
        <v>187</v>
      </c>
      <c r="P3" s="2" t="s">
        <v>187</v>
      </c>
      <c r="Q3" s="2" t="s">
        <v>187</v>
      </c>
      <c r="R3" s="2" t="s">
        <v>187</v>
      </c>
      <c r="S3" s="2" t="s">
        <v>187</v>
      </c>
      <c r="T3" s="2" t="s">
        <v>187</v>
      </c>
      <c r="U3" s="2" t="s">
        <v>187</v>
      </c>
      <c r="V3" s="6" t="s">
        <v>56</v>
      </c>
      <c r="W3" s="6" t="s">
        <v>56</v>
      </c>
      <c r="X3" s="6" t="s">
        <v>56</v>
      </c>
      <c r="Y3" s="6" t="s">
        <v>56</v>
      </c>
      <c r="Z3" s="6" t="s">
        <v>56</v>
      </c>
      <c r="AA3" s="6" t="s">
        <v>56</v>
      </c>
      <c r="AB3" s="6" t="s">
        <v>56</v>
      </c>
      <c r="AC3" s="6" t="s">
        <v>56</v>
      </c>
      <c r="AD3" s="6" t="s">
        <v>56</v>
      </c>
      <c r="AE3" s="6" t="s">
        <v>56</v>
      </c>
      <c r="AF3" s="6" t="s">
        <v>56</v>
      </c>
      <c r="AG3" s="6" t="s">
        <v>56</v>
      </c>
      <c r="AH3" s="6" t="s">
        <v>56</v>
      </c>
      <c r="AI3" s="6" t="s">
        <v>56</v>
      </c>
      <c r="AJ3" s="6" t="s">
        <v>56</v>
      </c>
      <c r="AK3" s="6" t="s">
        <v>56</v>
      </c>
      <c r="AL3" s="6" t="s">
        <v>56</v>
      </c>
      <c r="AM3" s="6" t="s">
        <v>56</v>
      </c>
      <c r="AN3" s="6" t="s">
        <v>56</v>
      </c>
      <c r="AO3" s="6" t="s">
        <v>56</v>
      </c>
      <c r="AP3" s="6" t="s">
        <v>56</v>
      </c>
      <c r="AQ3" s="6" t="s">
        <v>56</v>
      </c>
      <c r="AR3" s="6" t="s">
        <v>56</v>
      </c>
      <c r="AS3" s="6" t="s">
        <v>56</v>
      </c>
      <c r="AT3" s="6" t="s">
        <v>82</v>
      </c>
      <c r="AU3" s="6" t="s">
        <v>82</v>
      </c>
      <c r="AV3" s="6" t="s">
        <v>82</v>
      </c>
      <c r="AW3" s="6" t="s">
        <v>82</v>
      </c>
      <c r="AX3" s="6" t="s">
        <v>82</v>
      </c>
      <c r="AY3" s="6" t="s">
        <v>82</v>
      </c>
      <c r="AZ3" s="6" t="s">
        <v>82</v>
      </c>
      <c r="BA3" s="6" t="s">
        <v>82</v>
      </c>
      <c r="BB3" s="6" t="s">
        <v>82</v>
      </c>
      <c r="BC3" s="6" t="s">
        <v>82</v>
      </c>
      <c r="BD3" s="6" t="s">
        <v>82</v>
      </c>
      <c r="BE3" s="6" t="s">
        <v>82</v>
      </c>
      <c r="BF3" s="6" t="s">
        <v>82</v>
      </c>
      <c r="BG3" s="6" t="s">
        <v>82</v>
      </c>
      <c r="BH3" s="6" t="s">
        <v>82</v>
      </c>
      <c r="BI3" s="6" t="s">
        <v>82</v>
      </c>
      <c r="BJ3" s="6" t="s">
        <v>82</v>
      </c>
      <c r="BK3" s="6" t="s">
        <v>82</v>
      </c>
      <c r="BL3" s="3" t="s">
        <v>120</v>
      </c>
      <c r="BM3" s="3" t="s">
        <v>120</v>
      </c>
      <c r="BN3" s="3" t="s">
        <v>120</v>
      </c>
      <c r="BO3" s="3" t="s">
        <v>120</v>
      </c>
      <c r="BP3" s="3" t="s">
        <v>120</v>
      </c>
      <c r="BQ3" s="3" t="s">
        <v>120</v>
      </c>
      <c r="BR3" s="3" t="s">
        <v>120</v>
      </c>
      <c r="BS3" s="3" t="s">
        <v>120</v>
      </c>
      <c r="BT3" s="3" t="s">
        <v>120</v>
      </c>
      <c r="BU3" s="3" t="s">
        <v>120</v>
      </c>
      <c r="BV3" s="3" t="s">
        <v>120</v>
      </c>
      <c r="BW3" s="3" t="s">
        <v>120</v>
      </c>
      <c r="BX3" s="3" t="s">
        <v>120</v>
      </c>
      <c r="BY3" s="3" t="s">
        <v>120</v>
      </c>
      <c r="BZ3" s="3" t="s">
        <v>120</v>
      </c>
      <c r="CA3" s="3" t="s">
        <v>120</v>
      </c>
      <c r="CB3" s="1" t="s">
        <v>132</v>
      </c>
      <c r="CC3" s="1" t="s">
        <v>132</v>
      </c>
      <c r="CD3" s="1" t="s">
        <v>132</v>
      </c>
      <c r="CE3" s="1" t="s">
        <v>132</v>
      </c>
      <c r="CF3" s="1" t="s">
        <v>132</v>
      </c>
      <c r="CG3" s="1" t="s">
        <v>132</v>
      </c>
      <c r="CH3" s="1" t="s">
        <v>132</v>
      </c>
      <c r="CI3" s="1" t="s">
        <v>132</v>
      </c>
      <c r="CJ3" s="1" t="s">
        <v>132</v>
      </c>
      <c r="CK3" s="1" t="s">
        <v>132</v>
      </c>
      <c r="CL3" s="1" t="s">
        <v>132</v>
      </c>
      <c r="CM3" s="1" t="s">
        <v>132</v>
      </c>
      <c r="CN3" s="1" t="s">
        <v>132</v>
      </c>
      <c r="CO3" s="1" t="s">
        <v>132</v>
      </c>
      <c r="CP3" s="1" t="s">
        <v>132</v>
      </c>
      <c r="CQ3" s="1" t="s">
        <v>132</v>
      </c>
      <c r="CR3" s="1" t="s">
        <v>132</v>
      </c>
      <c r="CS3" s="1" t="s">
        <v>132</v>
      </c>
      <c r="CT3" s="1" t="s">
        <v>132</v>
      </c>
      <c r="CU3" s="1" t="s">
        <v>132</v>
      </c>
      <c r="CV3" s="1" t="s">
        <v>132</v>
      </c>
      <c r="CW3" s="1" t="s">
        <v>132</v>
      </c>
      <c r="CX3" s="1" t="s">
        <v>132</v>
      </c>
      <c r="CY3" s="1" t="s">
        <v>132</v>
      </c>
      <c r="CZ3" s="1" t="s">
        <v>132</v>
      </c>
      <c r="DA3" s="1" t="s">
        <v>132</v>
      </c>
      <c r="DB3" s="1" t="s">
        <v>132</v>
      </c>
      <c r="DC3" s="1" t="s">
        <v>132</v>
      </c>
      <c r="DD3" s="1" t="s">
        <v>132</v>
      </c>
      <c r="DE3" s="1" t="s">
        <v>132</v>
      </c>
      <c r="DF3" s="1" t="s">
        <v>132</v>
      </c>
      <c r="DG3" s="1" t="s">
        <v>132</v>
      </c>
      <c r="DH3" s="1" t="s">
        <v>132</v>
      </c>
      <c r="DI3" s="1" t="s">
        <v>132</v>
      </c>
      <c r="DJ3" s="1" t="s">
        <v>132</v>
      </c>
      <c r="DK3" s="1" t="s">
        <v>132</v>
      </c>
      <c r="DL3" s="1" t="s">
        <v>132</v>
      </c>
      <c r="DM3" s="1" t="s">
        <v>132</v>
      </c>
      <c r="DN3" s="1" t="s">
        <v>132</v>
      </c>
      <c r="DO3" s="1" t="s">
        <v>132</v>
      </c>
      <c r="DP3" s="1" t="s">
        <v>132</v>
      </c>
      <c r="DQ3" s="1" t="s">
        <v>132</v>
      </c>
    </row>
    <row r="4" spans="1:121" x14ac:dyDescent="0.3">
      <c r="A4" s="2" t="s">
        <v>198</v>
      </c>
      <c r="B4" s="2" t="s">
        <v>17</v>
      </c>
      <c r="C4" s="2" t="s">
        <v>18</v>
      </c>
      <c r="D4" s="2" t="s">
        <v>17</v>
      </c>
      <c r="E4" s="2" t="s">
        <v>18</v>
      </c>
      <c r="F4" s="2" t="s">
        <v>17</v>
      </c>
      <c r="G4" s="2" t="s">
        <v>18</v>
      </c>
      <c r="H4" s="2" t="s">
        <v>17</v>
      </c>
      <c r="I4" s="2" t="s">
        <v>18</v>
      </c>
      <c r="J4" s="2" t="s">
        <v>17</v>
      </c>
      <c r="K4" s="2" t="s">
        <v>18</v>
      </c>
      <c r="L4" s="2" t="s">
        <v>17</v>
      </c>
      <c r="M4" s="2" t="s">
        <v>18</v>
      </c>
      <c r="N4" s="2" t="s">
        <v>17</v>
      </c>
      <c r="O4" s="2" t="s">
        <v>18</v>
      </c>
      <c r="P4" s="2" t="s">
        <v>17</v>
      </c>
      <c r="Q4" s="2" t="s">
        <v>18</v>
      </c>
      <c r="R4" s="2" t="s">
        <v>17</v>
      </c>
      <c r="S4" s="2" t="s">
        <v>18</v>
      </c>
      <c r="T4" s="2" t="s">
        <v>17</v>
      </c>
      <c r="U4" s="2" t="s">
        <v>18</v>
      </c>
      <c r="V4" s="6" t="s">
        <v>17</v>
      </c>
      <c r="W4" s="6" t="s">
        <v>18</v>
      </c>
      <c r="X4" s="6" t="s">
        <v>17</v>
      </c>
      <c r="Y4" s="6" t="s">
        <v>18</v>
      </c>
      <c r="Z4" s="6" t="s">
        <v>17</v>
      </c>
      <c r="AA4" s="6" t="s">
        <v>18</v>
      </c>
      <c r="AB4" s="6" t="s">
        <v>17</v>
      </c>
      <c r="AC4" s="6" t="s">
        <v>18</v>
      </c>
      <c r="AD4" s="6" t="s">
        <v>17</v>
      </c>
      <c r="AE4" s="6" t="s">
        <v>18</v>
      </c>
      <c r="AF4" s="6" t="s">
        <v>17</v>
      </c>
      <c r="AG4" s="6" t="s">
        <v>18</v>
      </c>
      <c r="AH4" s="6" t="s">
        <v>17</v>
      </c>
      <c r="AI4" s="6" t="s">
        <v>18</v>
      </c>
      <c r="AJ4" s="6" t="s">
        <v>17</v>
      </c>
      <c r="AK4" s="6" t="s">
        <v>18</v>
      </c>
      <c r="AL4" s="6" t="s">
        <v>17</v>
      </c>
      <c r="AM4" s="6" t="s">
        <v>18</v>
      </c>
      <c r="AN4" s="6" t="s">
        <v>17</v>
      </c>
      <c r="AO4" s="6" t="s">
        <v>18</v>
      </c>
      <c r="AP4" s="6" t="s">
        <v>17</v>
      </c>
      <c r="AQ4" s="6" t="s">
        <v>18</v>
      </c>
      <c r="AR4" s="6" t="s">
        <v>17</v>
      </c>
      <c r="AS4" s="6" t="s">
        <v>18</v>
      </c>
      <c r="AT4" s="6" t="s">
        <v>17</v>
      </c>
      <c r="AU4" s="6" t="s">
        <v>18</v>
      </c>
      <c r="AV4" s="6" t="s">
        <v>17</v>
      </c>
      <c r="AW4" s="6" t="s">
        <v>18</v>
      </c>
      <c r="AX4" s="6" t="s">
        <v>17</v>
      </c>
      <c r="AY4" s="6" t="s">
        <v>18</v>
      </c>
      <c r="AZ4" s="6" t="s">
        <v>17</v>
      </c>
      <c r="BA4" s="6" t="s">
        <v>18</v>
      </c>
      <c r="BB4" s="6" t="s">
        <v>17</v>
      </c>
      <c r="BC4" s="6" t="s">
        <v>18</v>
      </c>
      <c r="BD4" s="6" t="s">
        <v>17</v>
      </c>
      <c r="BE4" s="6" t="s">
        <v>18</v>
      </c>
      <c r="BF4" s="6" t="s">
        <v>17</v>
      </c>
      <c r="BG4" s="6" t="s">
        <v>18</v>
      </c>
      <c r="BH4" s="6" t="s">
        <v>17</v>
      </c>
      <c r="BI4" s="6" t="s">
        <v>18</v>
      </c>
      <c r="BJ4" s="6" t="s">
        <v>17</v>
      </c>
      <c r="BK4" s="6" t="s">
        <v>18</v>
      </c>
      <c r="BL4" s="3" t="s">
        <v>17</v>
      </c>
      <c r="BM4" s="3" t="s">
        <v>18</v>
      </c>
      <c r="BN4" s="3" t="s">
        <v>17</v>
      </c>
      <c r="BO4" s="3" t="s">
        <v>18</v>
      </c>
      <c r="BP4" s="3" t="s">
        <v>17</v>
      </c>
      <c r="BQ4" s="3" t="s">
        <v>18</v>
      </c>
      <c r="BR4" s="3" t="s">
        <v>17</v>
      </c>
      <c r="BS4" s="3" t="s">
        <v>18</v>
      </c>
      <c r="BT4" s="3" t="s">
        <v>17</v>
      </c>
      <c r="BU4" s="3" t="s">
        <v>18</v>
      </c>
      <c r="BV4" s="3" t="s">
        <v>17</v>
      </c>
      <c r="BW4" s="3" t="s">
        <v>18</v>
      </c>
      <c r="BX4" s="3" t="s">
        <v>17</v>
      </c>
      <c r="BY4" s="3" t="s">
        <v>18</v>
      </c>
      <c r="BZ4" s="3" t="s">
        <v>17</v>
      </c>
      <c r="CA4" s="3" t="s">
        <v>18</v>
      </c>
      <c r="CB4" s="1" t="s">
        <v>17</v>
      </c>
      <c r="CC4" s="1" t="s">
        <v>18</v>
      </c>
      <c r="CD4" s="1" t="s">
        <v>17</v>
      </c>
      <c r="CE4" s="1" t="s">
        <v>18</v>
      </c>
      <c r="CF4" s="1" t="s">
        <v>17</v>
      </c>
      <c r="CG4" s="1" t="s">
        <v>18</v>
      </c>
      <c r="CH4" s="1" t="s">
        <v>17</v>
      </c>
      <c r="CI4" s="1" t="s">
        <v>18</v>
      </c>
      <c r="CJ4" s="1" t="s">
        <v>17</v>
      </c>
      <c r="CK4" s="1" t="s">
        <v>18</v>
      </c>
      <c r="CL4" s="1" t="s">
        <v>17</v>
      </c>
      <c r="CM4" s="1" t="s">
        <v>18</v>
      </c>
      <c r="CN4" s="1" t="s">
        <v>17</v>
      </c>
      <c r="CO4" s="1" t="s">
        <v>18</v>
      </c>
      <c r="CP4" s="1" t="s">
        <v>17</v>
      </c>
      <c r="CQ4" s="1" t="s">
        <v>18</v>
      </c>
      <c r="CR4" s="1" t="s">
        <v>17</v>
      </c>
      <c r="CS4" s="1" t="s">
        <v>18</v>
      </c>
      <c r="CT4" s="1" t="s">
        <v>17</v>
      </c>
      <c r="CU4" s="1" t="s">
        <v>18</v>
      </c>
      <c r="CV4" s="1" t="s">
        <v>17</v>
      </c>
      <c r="CW4" s="1" t="s">
        <v>18</v>
      </c>
      <c r="CX4" s="1" t="s">
        <v>17</v>
      </c>
      <c r="CY4" s="1" t="s">
        <v>18</v>
      </c>
      <c r="CZ4" s="1" t="s">
        <v>17</v>
      </c>
      <c r="DA4" s="1" t="s">
        <v>18</v>
      </c>
      <c r="DB4" s="1" t="s">
        <v>17</v>
      </c>
      <c r="DC4" s="1" t="s">
        <v>18</v>
      </c>
      <c r="DD4" s="1" t="s">
        <v>17</v>
      </c>
      <c r="DE4" s="1" t="s">
        <v>18</v>
      </c>
      <c r="DF4" s="1" t="s">
        <v>17</v>
      </c>
      <c r="DG4" s="1" t="s">
        <v>18</v>
      </c>
      <c r="DH4" s="1" t="s">
        <v>17</v>
      </c>
      <c r="DI4" s="1" t="s">
        <v>18</v>
      </c>
      <c r="DJ4" s="1" t="s">
        <v>17</v>
      </c>
      <c r="DK4" s="1" t="s">
        <v>18</v>
      </c>
      <c r="DL4" s="1" t="s">
        <v>17</v>
      </c>
      <c r="DM4" s="1" t="s">
        <v>18</v>
      </c>
      <c r="DN4" s="1" t="s">
        <v>17</v>
      </c>
      <c r="DO4" s="1" t="s">
        <v>18</v>
      </c>
      <c r="DP4" s="1" t="s">
        <v>17</v>
      </c>
      <c r="DQ4" s="1" t="s">
        <v>18</v>
      </c>
    </row>
    <row r="5" spans="1:121" x14ac:dyDescent="0.3">
      <c r="A5" s="3" t="s">
        <v>173</v>
      </c>
      <c r="B5" s="4">
        <v>4.3449999999999998</v>
      </c>
      <c r="C5" s="4">
        <v>7.0710678118653244E-3</v>
      </c>
      <c r="D5" s="5">
        <v>66.086815152007787</v>
      </c>
      <c r="E5" s="5">
        <v>1.6831832801239528</v>
      </c>
      <c r="F5" s="4">
        <v>8.8718749999999993</v>
      </c>
      <c r="G5" s="4">
        <v>0.19702342288844601</v>
      </c>
      <c r="H5" s="5">
        <v>106.846</v>
      </c>
      <c r="I5" s="5">
        <v>2.6672067786354114</v>
      </c>
      <c r="J5" s="5">
        <v>18.609250000000003</v>
      </c>
      <c r="K5" s="5">
        <v>9.4752308679000113E-2</v>
      </c>
      <c r="L5" s="5">
        <v>20.367748333333331</v>
      </c>
      <c r="M5" s="5">
        <v>0.50048216584695571</v>
      </c>
      <c r="N5" s="5">
        <v>32.540000000000006</v>
      </c>
      <c r="O5" s="5">
        <v>0.19798989873150016</v>
      </c>
      <c r="P5" s="4">
        <v>0.40666666666666673</v>
      </c>
      <c r="Q5" s="4">
        <v>3.7859388972000842E-2</v>
      </c>
      <c r="R5" s="4">
        <v>0.28666666666666668</v>
      </c>
      <c r="S5" s="4">
        <v>5.7735026918962311E-3</v>
      </c>
      <c r="T5" s="4">
        <v>1.4349972572682392</v>
      </c>
      <c r="U5" s="4">
        <v>4.2666892995353228E-2</v>
      </c>
      <c r="V5" s="7">
        <v>7.9004970896383</v>
      </c>
      <c r="W5" s="7">
        <v>1.2940309420269542</v>
      </c>
      <c r="X5" s="8">
        <v>12.911971688029022</v>
      </c>
      <c r="Y5" s="8">
        <v>0.74420687150369003</v>
      </c>
      <c r="Z5" s="8">
        <v>47.912321370703694</v>
      </c>
      <c r="AA5" s="8">
        <v>3.7788938728584283</v>
      </c>
      <c r="AB5" s="8">
        <f t="shared" ref="AB5:AB13" si="0">SUM(V5,X5,Z5)</f>
        <v>68.724790148371014</v>
      </c>
      <c r="AC5" s="8">
        <f t="shared" ref="AC5:AC13" si="1">SQRT(W5*W5+Y5*Y5+AA5*AA5)</f>
        <v>4.0630528976181752</v>
      </c>
      <c r="AD5" s="8">
        <v>16.711068646939417</v>
      </c>
      <c r="AE5" s="8">
        <v>1.6928012742380529</v>
      </c>
      <c r="AF5" s="9">
        <v>2.0573488774236072E-2</v>
      </c>
      <c r="AG5" s="9">
        <v>2.2862052768392706E-3</v>
      </c>
      <c r="AH5" s="9">
        <v>0.10641152078012839</v>
      </c>
      <c r="AI5" s="9">
        <v>4.608795573037369E-3</v>
      </c>
      <c r="AJ5" s="9">
        <v>0.77863647633706634</v>
      </c>
      <c r="AK5" s="9">
        <v>4.2847709237241814E-2</v>
      </c>
      <c r="AL5" s="9">
        <v>9.4364805172318447E-2</v>
      </c>
      <c r="AM5" s="9">
        <v>7.3383208554774213E-3</v>
      </c>
      <c r="AN5" s="9">
        <v>7.0795132139769762E-2</v>
      </c>
      <c r="AO5" s="9">
        <v>8.445996509823122E-3</v>
      </c>
      <c r="AP5" s="9">
        <v>0.31968618695055273</v>
      </c>
      <c r="AQ5" s="9">
        <v>6.4037860666336946E-2</v>
      </c>
      <c r="AR5" s="8">
        <f t="shared" ref="AR5:AR18" si="2">SUM(AD5,AF5,AH5,AJ5,AL5,AN5,AP5)</f>
        <v>18.101536257093489</v>
      </c>
      <c r="AS5" s="8">
        <f t="shared" ref="AS5:AS18" si="3">SQRT(AE5*AE5+AG5*AG5+AI5*AI5+AK5*AK5+AM5*AM5+AO5*AO5+AQ5*AQ5)</f>
        <v>1.6945986490578822</v>
      </c>
      <c r="AT5" s="8">
        <v>19.565246970249213</v>
      </c>
      <c r="AU5" s="8">
        <v>3.4189168468435502</v>
      </c>
      <c r="AV5" s="8">
        <v>1.9008374589823167</v>
      </c>
      <c r="AW5" s="8">
        <v>0.19156831412144146</v>
      </c>
      <c r="AX5" s="8">
        <v>3.4702377879086894</v>
      </c>
      <c r="AY5" s="8">
        <v>0.36218787934882052</v>
      </c>
      <c r="AZ5" s="7">
        <v>0.34011147361330646</v>
      </c>
      <c r="BA5" s="7">
        <v>2.0690030902021577E-2</v>
      </c>
      <c r="BB5" s="8">
        <v>215.48300443523158</v>
      </c>
      <c r="BC5" s="8">
        <v>49.188044380335803</v>
      </c>
      <c r="BD5" s="8">
        <v>5.9741876245123207</v>
      </c>
      <c r="BE5" s="8">
        <v>0.89556677878488855</v>
      </c>
      <c r="BF5" s="9">
        <v>3.644623530685355E-2</v>
      </c>
      <c r="BG5" s="9">
        <v>5.2931191956671012E-3</v>
      </c>
      <c r="BH5" s="7">
        <v>0.83449817612359878</v>
      </c>
      <c r="BI5" s="7">
        <v>0.46194210238215594</v>
      </c>
      <c r="BJ5" s="8">
        <f t="shared" ref="BJ5:BJ18" si="4">SUM(AT5,AV5,AX5,AZ5,BB5,BD5,BF5,BH5)</f>
        <v>247.60457016192785</v>
      </c>
      <c r="BK5" s="8">
        <f t="shared" ref="BK5:BK18" si="5">SQRT(AU5*AU5+AW5*AW5+AY5*AY5+BA5*BA5+BC5*BC5+BE5*BE5+BG5*BG5+BI5*BI5)</f>
        <v>49.318723293513422</v>
      </c>
      <c r="BL5" s="4">
        <v>0.53500000000000003</v>
      </c>
      <c r="BM5" s="4">
        <v>4.0149719799769459E-2</v>
      </c>
      <c r="BN5" s="4">
        <v>4.4793333333333329</v>
      </c>
      <c r="BO5" s="4">
        <v>0.22308144999827587</v>
      </c>
      <c r="BP5" s="4">
        <v>0.59399999999999997</v>
      </c>
      <c r="BQ5" s="4">
        <v>8.8881944173155369E-2</v>
      </c>
      <c r="BR5" s="4">
        <v>5.0040000000000004</v>
      </c>
      <c r="BS5" s="4">
        <v>0.28371817002088551</v>
      </c>
      <c r="BT5" s="4">
        <v>9.0000000000000011E-2</v>
      </c>
      <c r="BU5" s="4">
        <v>2.6627053911388688E-2</v>
      </c>
      <c r="BV5" s="4">
        <v>0.83733333333333337</v>
      </c>
      <c r="BW5" s="4">
        <v>4.1295681775862854E-2</v>
      </c>
      <c r="BX5" s="4">
        <v>0.11905096660808435</v>
      </c>
      <c r="BY5" s="4">
        <v>2.1860334718717657E-2</v>
      </c>
      <c r="BZ5" s="4">
        <f t="shared" ref="BZ5:BZ16" si="6">SUM(BL5,BN5,BP5,BR5,BT5,BV5)</f>
        <v>11.539666666666667</v>
      </c>
      <c r="CA5" s="4">
        <f t="shared" ref="CA5:CA16" si="7">SQRT(BM5*BM5+BO5*BO5+BQ5*BQ5+BS5*BS5+BU5*BU5+BW5*BW5)</f>
        <v>0.37707779922274204</v>
      </c>
      <c r="CB5" s="5">
        <v>2.1790000000000003</v>
      </c>
      <c r="CC5" s="5">
        <v>0.11737972567696683</v>
      </c>
      <c r="CD5" s="5">
        <v>3.8239999999999998</v>
      </c>
      <c r="CE5" s="5">
        <v>8.7681240867131971E-2</v>
      </c>
      <c r="CF5" s="5">
        <v>2.29</v>
      </c>
      <c r="CG5" s="5">
        <v>5.6568542494923851E-2</v>
      </c>
      <c r="CH5" s="5">
        <v>1.6105</v>
      </c>
      <c r="CI5" s="5">
        <v>5.8689862838483417E-2</v>
      </c>
      <c r="CJ5" s="5">
        <v>12.298500000000001</v>
      </c>
      <c r="CK5" s="5">
        <v>0.51123820279787435</v>
      </c>
      <c r="CL5" s="5">
        <v>17.377000000000002</v>
      </c>
      <c r="CM5" s="5">
        <v>0.72124891681027814</v>
      </c>
      <c r="CN5" s="5">
        <v>3.0985</v>
      </c>
      <c r="CO5" s="5">
        <v>0.14919953083036172</v>
      </c>
      <c r="CP5" s="5">
        <v>6.1539999999999999</v>
      </c>
      <c r="CQ5" s="5">
        <v>0.27860007178749979</v>
      </c>
      <c r="CR5" s="5">
        <v>0.88400000000000001</v>
      </c>
      <c r="CS5" s="5">
        <v>3.8183766184073605E-2</v>
      </c>
      <c r="CT5" s="5">
        <v>23.862000000000002</v>
      </c>
      <c r="CU5" s="5">
        <v>1.0380327547818518</v>
      </c>
      <c r="CV5" s="5">
        <v>312.64</v>
      </c>
      <c r="CW5" s="5">
        <v>12.406895582699157</v>
      </c>
      <c r="CX5" s="5">
        <v>32.793500000000002</v>
      </c>
      <c r="CY5" s="5">
        <v>0.22273863607376085</v>
      </c>
      <c r="CZ5" s="5">
        <v>1.4554999999999998</v>
      </c>
      <c r="DA5" s="5">
        <v>7.2831998462214387E-2</v>
      </c>
      <c r="DB5" s="5">
        <v>35.583500000000001</v>
      </c>
      <c r="DC5" s="5">
        <v>1.0161124445650671</v>
      </c>
      <c r="DD5" s="5">
        <v>2.0700000000000003</v>
      </c>
      <c r="DE5" s="5">
        <v>0.13293607486307105</v>
      </c>
      <c r="DF5" s="5">
        <v>23.095500000000001</v>
      </c>
      <c r="DG5" s="5">
        <v>1.0684383463728728</v>
      </c>
      <c r="DH5" s="5">
        <v>3.3014999999999999</v>
      </c>
      <c r="DI5" s="5">
        <v>0.17324116139070422</v>
      </c>
      <c r="DJ5" s="5">
        <v>5.2854999999999999</v>
      </c>
      <c r="DK5" s="5">
        <v>0.25667976157071642</v>
      </c>
      <c r="DL5" s="5">
        <v>19.497999999999998</v>
      </c>
      <c r="DM5" s="5">
        <v>0.63922453019263892</v>
      </c>
      <c r="DN5" s="5">
        <v>26.038</v>
      </c>
      <c r="DO5" s="5">
        <v>0.55437171645025252</v>
      </c>
      <c r="DP5" s="8">
        <f t="shared" ref="DP5:DP18" si="8">SUM(CB5,CD5,CF5,CH5,CJ5,CL5,CN5,CP5,CR5,CT5,CX5,CZ5,DB5,DD5,DF5,DH5,DJ5,DL5,DN5)</f>
        <v>222.69850000000005</v>
      </c>
      <c r="DQ5" s="8">
        <f t="shared" ref="DQ5:DQ18" si="9">SQRT(CC5*CC5+CE5*CE5+CG5*CG5+CI5*CI5+CK5*CK5+CM5*CM5+CO5*CO5+CQ5*CQ5+CS5*CS5+CU5*CU5+CY5*CY5+DA5*DA5+DC5*DC5+DE5*DE5+DG5*DG5+DI5*DI5+DK5*DK5+DM5*DM5+DO5*DO5)</f>
        <v>2.2465508006719976</v>
      </c>
    </row>
    <row r="6" spans="1:121" x14ac:dyDescent="0.3">
      <c r="A6" s="3" t="s">
        <v>174</v>
      </c>
      <c r="B6" s="4">
        <v>4.0149999999999997</v>
      </c>
      <c r="C6" s="4">
        <v>7.0710678118653244E-3</v>
      </c>
      <c r="D6" s="5">
        <v>20.679564298488049</v>
      </c>
      <c r="E6" s="5">
        <v>2.5385167315245845</v>
      </c>
      <c r="F6" s="4">
        <v>9.4812499999999993</v>
      </c>
      <c r="G6" s="4">
        <v>8.1047825387236413E-2</v>
      </c>
      <c r="H6" s="5">
        <v>95.570999999999998</v>
      </c>
      <c r="I6" s="5">
        <v>0.75377582874575733</v>
      </c>
      <c r="J6" s="5">
        <v>24.806750000000001</v>
      </c>
      <c r="K6" s="5">
        <v>0.14212846301849391</v>
      </c>
      <c r="L6" s="5">
        <v>23.838924666666664</v>
      </c>
      <c r="M6" s="5">
        <v>0.34075381504486091</v>
      </c>
      <c r="N6" s="5">
        <v>34.22</v>
      </c>
      <c r="O6" s="5">
        <v>0.26870057685101129</v>
      </c>
      <c r="P6" s="4">
        <v>1.3433333333333335</v>
      </c>
      <c r="Q6" s="4">
        <v>4.5092497528223995E-2</v>
      </c>
      <c r="R6" s="4">
        <v>1.406666666666667</v>
      </c>
      <c r="S6" s="4">
        <v>4.0414518843263338E-2</v>
      </c>
      <c r="T6" s="4">
        <v>1.1832144816236971</v>
      </c>
      <c r="U6" s="4">
        <v>7.214583724667914E-2</v>
      </c>
      <c r="V6" s="7" t="s">
        <v>57</v>
      </c>
      <c r="W6" s="7"/>
      <c r="X6" s="8" t="s">
        <v>57</v>
      </c>
      <c r="Y6" s="8"/>
      <c r="Z6" s="8">
        <v>29.689301206196337</v>
      </c>
      <c r="AA6" s="8">
        <v>1.3391264574962956</v>
      </c>
      <c r="AB6" s="8">
        <f t="shared" si="0"/>
        <v>29.689301206196337</v>
      </c>
      <c r="AC6" s="8">
        <f t="shared" si="1"/>
        <v>1.3391264574962956</v>
      </c>
      <c r="AD6" s="8">
        <v>6.1349519450376517</v>
      </c>
      <c r="AE6" s="8">
        <v>3.2936137867522786</v>
      </c>
      <c r="AF6" s="9" t="s">
        <v>57</v>
      </c>
      <c r="AG6" s="9"/>
      <c r="AH6" s="9">
        <v>0.382582826340924</v>
      </c>
      <c r="AI6" s="9">
        <v>1.2648558044220812E-2</v>
      </c>
      <c r="AJ6" s="9">
        <v>1.4334771432956819</v>
      </c>
      <c r="AK6" s="9">
        <v>0.20132224010085553</v>
      </c>
      <c r="AL6" s="9">
        <v>0.10557417524656899</v>
      </c>
      <c r="AM6" s="9">
        <v>2.8600132908902921E-3</v>
      </c>
      <c r="AN6" s="9">
        <v>1.5339112136761712E-2</v>
      </c>
      <c r="AO6" s="9">
        <v>1.4623385743470331E-3</v>
      </c>
      <c r="AP6" s="9">
        <v>0.15223462006979349</v>
      </c>
      <c r="AQ6" s="9">
        <v>3.1500627714415384E-2</v>
      </c>
      <c r="AR6" s="8">
        <f t="shared" si="2"/>
        <v>8.2241598221273797</v>
      </c>
      <c r="AS6" s="8">
        <f t="shared" si="3"/>
        <v>3.2999371227829539</v>
      </c>
      <c r="AT6" s="8">
        <v>8.8341808858734829</v>
      </c>
      <c r="AU6" s="8">
        <v>0.39492668077482912</v>
      </c>
      <c r="AV6" s="8">
        <v>3.4543374589823168</v>
      </c>
      <c r="AW6" s="8">
        <v>0.35666909927522616</v>
      </c>
      <c r="AX6" s="8">
        <v>10.652849068405331</v>
      </c>
      <c r="AY6" s="8">
        <v>0.32289590350819319</v>
      </c>
      <c r="AZ6" s="7">
        <v>0.86610984264584778</v>
      </c>
      <c r="BA6" s="7">
        <v>1.6051300920195043E-2</v>
      </c>
      <c r="BB6" s="8">
        <v>212.85636544831598</v>
      </c>
      <c r="BC6" s="8">
        <v>33.92033370726454</v>
      </c>
      <c r="BD6" s="8">
        <v>27.236762407949421</v>
      </c>
      <c r="BE6" s="8">
        <v>1.940812129509456</v>
      </c>
      <c r="BF6" s="9">
        <v>0.16593881828671608</v>
      </c>
      <c r="BG6" s="9">
        <v>2.2393246827600733E-2</v>
      </c>
      <c r="BH6" s="7">
        <v>1.0102471000444682</v>
      </c>
      <c r="BI6" s="7">
        <v>0.57335075029439764</v>
      </c>
      <c r="BJ6" s="8">
        <f t="shared" si="4"/>
        <v>265.07679103050356</v>
      </c>
      <c r="BK6" s="8">
        <f t="shared" si="5"/>
        <v>33.986360829205204</v>
      </c>
      <c r="BL6" s="4">
        <v>0.36</v>
      </c>
      <c r="BM6" s="4">
        <v>4.4728812488894529E-2</v>
      </c>
      <c r="BN6" s="4">
        <v>6.1370000000000005</v>
      </c>
      <c r="BO6" s="4">
        <v>0.66699775112064652</v>
      </c>
      <c r="BP6" s="4">
        <v>0.39299999999999996</v>
      </c>
      <c r="BQ6" s="4">
        <v>3.5524639336663208E-2</v>
      </c>
      <c r="BR6" s="4">
        <v>6.6302500000000002</v>
      </c>
      <c r="BS6" s="4">
        <v>0.97753819192227065</v>
      </c>
      <c r="BT6" s="4">
        <v>5.8499999999999996E-2</v>
      </c>
      <c r="BU6" s="4">
        <v>7.852812659593188E-3</v>
      </c>
      <c r="BV6" s="4">
        <v>1.1879999999999999</v>
      </c>
      <c r="BW6" s="4">
        <v>0.19190449013333014</v>
      </c>
      <c r="BX6" s="4">
        <v>5.8979028373377179E-2</v>
      </c>
      <c r="BY6" s="4">
        <v>1.4100550267565348E-2</v>
      </c>
      <c r="BZ6" s="4">
        <f t="shared" si="6"/>
        <v>14.766750000000002</v>
      </c>
      <c r="CA6" s="4">
        <f t="shared" si="7"/>
        <v>1.2002577153817127</v>
      </c>
      <c r="CB6" s="5" t="s">
        <v>57</v>
      </c>
      <c r="CC6" s="5">
        <v>0</v>
      </c>
      <c r="CD6" s="5">
        <v>1.7759999999999998</v>
      </c>
      <c r="CE6" s="5">
        <v>0.15273506473629425</v>
      </c>
      <c r="CF6" s="5">
        <v>1.9485000000000001</v>
      </c>
      <c r="CG6" s="5">
        <v>3.1819805153394748E-2</v>
      </c>
      <c r="CH6" s="5">
        <v>1.403</v>
      </c>
      <c r="CI6" s="5">
        <v>8.4852813742385784E-3</v>
      </c>
      <c r="CJ6" s="5" t="s">
        <v>57</v>
      </c>
      <c r="CK6" s="5">
        <v>0</v>
      </c>
      <c r="CL6" s="5">
        <v>8.2424999999999997</v>
      </c>
      <c r="CM6" s="5">
        <v>2.7577164466275145E-2</v>
      </c>
      <c r="CN6" s="5">
        <v>2.1115000000000004</v>
      </c>
      <c r="CO6" s="5">
        <v>7.4246212024587477E-2</v>
      </c>
      <c r="CP6" s="5">
        <v>2.5919999999999996</v>
      </c>
      <c r="CQ6" s="5">
        <v>0.12303657992645922</v>
      </c>
      <c r="CR6" s="5">
        <v>1.153</v>
      </c>
      <c r="CS6" s="5">
        <v>2.4041630560342638E-2</v>
      </c>
      <c r="CT6" s="5">
        <v>5.1895000000000007</v>
      </c>
      <c r="CU6" s="5">
        <v>0.35284628381208699</v>
      </c>
      <c r="CV6" s="5">
        <v>301.96950000000004</v>
      </c>
      <c r="CW6" s="5">
        <v>17.996574687978796</v>
      </c>
      <c r="CX6" s="5" t="s">
        <v>57</v>
      </c>
      <c r="CY6" s="5">
        <v>0</v>
      </c>
      <c r="CZ6" s="5">
        <v>0.72199999999999998</v>
      </c>
      <c r="DA6" s="5">
        <v>1.4142135623730963E-3</v>
      </c>
      <c r="DB6" s="5">
        <v>1.627</v>
      </c>
      <c r="DC6" s="5">
        <v>0.20081832585697937</v>
      </c>
      <c r="DD6" s="5" t="s">
        <v>57</v>
      </c>
      <c r="DE6" s="5">
        <v>0</v>
      </c>
      <c r="DF6" s="5">
        <v>1.3864999999999998</v>
      </c>
      <c r="DG6" s="5">
        <v>7.0710678118662666E-4</v>
      </c>
      <c r="DH6" s="5">
        <v>0.79499999999999993</v>
      </c>
      <c r="DI6" s="5">
        <v>4.949747468305829E-2</v>
      </c>
      <c r="DJ6" s="5">
        <v>1.2605</v>
      </c>
      <c r="DK6" s="5">
        <v>7.2831998462214387E-2</v>
      </c>
      <c r="DL6" s="5">
        <v>1.2655000000000001</v>
      </c>
      <c r="DM6" s="5">
        <v>4.8790367901871745E-2</v>
      </c>
      <c r="DN6" s="5">
        <v>0.621</v>
      </c>
      <c r="DO6" s="5">
        <v>0.10182337649086251</v>
      </c>
      <c r="DP6" s="8">
        <f t="shared" si="8"/>
        <v>32.093499999999999</v>
      </c>
      <c r="DQ6" s="8">
        <f t="shared" si="9"/>
        <v>0.48138913573116676</v>
      </c>
    </row>
    <row r="7" spans="1:121" x14ac:dyDescent="0.3">
      <c r="A7" s="3" t="s">
        <v>175</v>
      </c>
      <c r="B7" s="4">
        <v>4.2949999999999999</v>
      </c>
      <c r="C7" s="4">
        <v>3.5355339059327882E-2</v>
      </c>
      <c r="D7" s="5">
        <v>61.45414687614177</v>
      </c>
      <c r="E7" s="5">
        <v>2.1527788828720134</v>
      </c>
      <c r="F7" s="4">
        <v>10.174375</v>
      </c>
      <c r="G7" s="4">
        <v>4.269562819149763E-3</v>
      </c>
      <c r="H7" s="5">
        <v>94.628</v>
      </c>
      <c r="I7" s="5">
        <v>0.4638620484570945</v>
      </c>
      <c r="J7" s="5">
        <v>17.671250000000008</v>
      </c>
      <c r="K7" s="5">
        <v>9.4752308679000113E-2</v>
      </c>
      <c r="L7" s="5">
        <v>18.538039333333334</v>
      </c>
      <c r="M7" s="5">
        <v>1.7463633021043954</v>
      </c>
      <c r="N7" s="5">
        <v>35.024999999999999</v>
      </c>
      <c r="O7" s="5">
        <v>0.30405591590963038</v>
      </c>
      <c r="P7" s="4">
        <v>1.3633333333333333</v>
      </c>
      <c r="Q7" s="4">
        <v>8.3266639978646056E-2</v>
      </c>
      <c r="R7" s="4">
        <v>0.48</v>
      </c>
      <c r="S7" s="4">
        <v>1.0000000000000009E-2</v>
      </c>
      <c r="T7" s="4">
        <v>1.2981349424026329</v>
      </c>
      <c r="U7" s="4">
        <v>2.366073157014761E-2</v>
      </c>
      <c r="V7" s="7">
        <v>8.9080006058915657</v>
      </c>
      <c r="W7" s="7">
        <v>0.50821789345543267</v>
      </c>
      <c r="X7" s="8">
        <v>13.75482436670425</v>
      </c>
      <c r="Y7" s="8">
        <v>0.84432683949432419</v>
      </c>
      <c r="Z7" s="8">
        <v>39.460252596527909</v>
      </c>
      <c r="AA7" s="8">
        <v>1.9994204187771059</v>
      </c>
      <c r="AB7" s="8">
        <f t="shared" si="0"/>
        <v>62.123077569123723</v>
      </c>
      <c r="AC7" s="8">
        <f t="shared" si="1"/>
        <v>2.2290929209302983</v>
      </c>
      <c r="AD7" s="8">
        <v>12.095526026269631</v>
      </c>
      <c r="AE7" s="8">
        <v>0.75285529559077435</v>
      </c>
      <c r="AF7" s="9">
        <v>5.2931555908309426E-2</v>
      </c>
      <c r="AG7" s="9">
        <v>2.7925276928961379E-2</v>
      </c>
      <c r="AH7" s="9">
        <v>8.0711464497120092E-2</v>
      </c>
      <c r="AI7" s="9">
        <v>1.6936363638544501E-2</v>
      </c>
      <c r="AJ7" s="9">
        <v>0.98851747455779593</v>
      </c>
      <c r="AK7" s="9">
        <v>8.2429097657782668E-2</v>
      </c>
      <c r="AL7" s="9">
        <v>9.1840048263721136E-2</v>
      </c>
      <c r="AM7" s="9">
        <v>5.0128607747551655E-3</v>
      </c>
      <c r="AN7" s="9">
        <v>7.9469226828064565E-2</v>
      </c>
      <c r="AO7" s="9">
        <v>1.7230016229354949E-2</v>
      </c>
      <c r="AP7" s="9">
        <v>0.29448036770641195</v>
      </c>
      <c r="AQ7" s="9">
        <v>3.1549640357831338E-2</v>
      </c>
      <c r="AR7" s="8">
        <f t="shared" si="2"/>
        <v>13.683476164031054</v>
      </c>
      <c r="AS7" s="8">
        <f t="shared" si="3"/>
        <v>0.75892667352236609</v>
      </c>
      <c r="AT7" s="8">
        <v>14.510327109285154</v>
      </c>
      <c r="AU7" s="8">
        <v>1.0151876486425049</v>
      </c>
      <c r="AV7" s="8">
        <v>4.5527620022790654</v>
      </c>
      <c r="AW7" s="8">
        <v>0.14751666210789344</v>
      </c>
      <c r="AX7" s="8">
        <v>9.1182542143023504</v>
      </c>
      <c r="AY7" s="8">
        <v>1.4872266756838015</v>
      </c>
      <c r="AZ7" s="7">
        <v>1.0996353590187371</v>
      </c>
      <c r="BA7" s="7">
        <v>0.14809290753953283</v>
      </c>
      <c r="BB7" s="8">
        <v>194.51482879769048</v>
      </c>
      <c r="BC7" s="8">
        <v>8.7830046435709868</v>
      </c>
      <c r="BD7" s="8">
        <v>11.733596697263291</v>
      </c>
      <c r="BE7" s="8">
        <v>1.7059710960474119</v>
      </c>
      <c r="BF7" s="9">
        <v>9.0002507165347259E-2</v>
      </c>
      <c r="BG7" s="9">
        <v>5.7955453367273656E-3</v>
      </c>
      <c r="BH7" s="7">
        <v>2.6349848428485512</v>
      </c>
      <c r="BI7" s="7">
        <v>0.57011485331245759</v>
      </c>
      <c r="BJ7" s="8">
        <f t="shared" si="4"/>
        <v>238.25439152985297</v>
      </c>
      <c r="BK7" s="8">
        <f t="shared" si="5"/>
        <v>9.1467324387202176</v>
      </c>
      <c r="BL7" s="4">
        <v>0.44775000000000004</v>
      </c>
      <c r="BM7" s="4">
        <v>3.7088857266480105E-2</v>
      </c>
      <c r="BN7" s="4">
        <v>5.1632499999999997</v>
      </c>
      <c r="BO7" s="4">
        <v>0.17605373232813512</v>
      </c>
      <c r="BP7" s="4">
        <v>0.64149999999999996</v>
      </c>
      <c r="BQ7" s="4">
        <v>8.4389967808187014E-2</v>
      </c>
      <c r="BR7" s="4">
        <v>6.8782499999999995</v>
      </c>
      <c r="BS7" s="4">
        <v>0.43246685807508256</v>
      </c>
      <c r="BT7" s="4">
        <v>8.1500000000000003E-2</v>
      </c>
      <c r="BU7" s="4">
        <v>1.20692446601544E-2</v>
      </c>
      <c r="BV7" s="4">
        <v>1.1080000000000001</v>
      </c>
      <c r="BW7" s="4">
        <v>7.0156966867161497E-2</v>
      </c>
      <c r="BX7" s="4">
        <v>9.0457999418677104E-2</v>
      </c>
      <c r="BY7" s="4">
        <v>1.547941195782385E-2</v>
      </c>
      <c r="BZ7" s="4">
        <f t="shared" si="6"/>
        <v>14.32025</v>
      </c>
      <c r="CA7" s="4">
        <f t="shared" si="7"/>
        <v>0.48123530280588012</v>
      </c>
      <c r="CB7" s="5">
        <v>1.9490000000000001</v>
      </c>
      <c r="CC7" s="5">
        <v>4.2426406871192889E-2</v>
      </c>
      <c r="CD7" s="5">
        <v>3.6185</v>
      </c>
      <c r="CE7" s="5">
        <v>6.7175144212721846E-2</v>
      </c>
      <c r="CF7" s="5">
        <v>2.8520000000000003</v>
      </c>
      <c r="CG7" s="5">
        <v>0.14424978336205582</v>
      </c>
      <c r="CH7" s="5">
        <v>1.2690000000000001</v>
      </c>
      <c r="CI7" s="5">
        <v>5.0911688245431311E-2</v>
      </c>
      <c r="CJ7" s="5">
        <v>13.436499999999999</v>
      </c>
      <c r="CK7" s="5">
        <v>0.15344217151748119</v>
      </c>
      <c r="CL7" s="5">
        <v>18.6815</v>
      </c>
      <c r="CM7" s="5">
        <v>0.44901280605345628</v>
      </c>
      <c r="CN7" s="5">
        <v>3.1965000000000003</v>
      </c>
      <c r="CO7" s="5">
        <v>2.1920310216783073E-2</v>
      </c>
      <c r="CP7" s="5">
        <v>13.0875</v>
      </c>
      <c r="CQ7" s="5">
        <v>0.39103004999616137</v>
      </c>
      <c r="CR7" s="5">
        <v>1.026</v>
      </c>
      <c r="CS7" s="5">
        <v>3.9597979746446695E-2</v>
      </c>
      <c r="CT7" s="5">
        <v>51.786500000000004</v>
      </c>
      <c r="CU7" s="5">
        <v>1.4248201640908886</v>
      </c>
      <c r="CV7" s="5">
        <v>388.14099999999996</v>
      </c>
      <c r="CW7" s="5">
        <v>9.3394663659119388</v>
      </c>
      <c r="CX7" s="5">
        <v>28.6935</v>
      </c>
      <c r="CY7" s="5">
        <v>2.0880863248438772</v>
      </c>
      <c r="CZ7" s="5">
        <v>1.2195</v>
      </c>
      <c r="DA7" s="5">
        <v>2.0506096654409819E-2</v>
      </c>
      <c r="DB7" s="5">
        <v>40.223500000000001</v>
      </c>
      <c r="DC7" s="5">
        <v>0.82660782720707193</v>
      </c>
      <c r="DD7" s="5">
        <v>1.69</v>
      </c>
      <c r="DE7" s="5">
        <v>0.43133513652379585</v>
      </c>
      <c r="DF7" s="5">
        <v>28.235500000000002</v>
      </c>
      <c r="DG7" s="5">
        <v>0.68942911165688237</v>
      </c>
      <c r="DH7" s="5">
        <v>4.6475000000000009</v>
      </c>
      <c r="DI7" s="5">
        <v>9.4045201897810835E-2</v>
      </c>
      <c r="DJ7" s="5">
        <v>7.7694999999999999</v>
      </c>
      <c r="DK7" s="5">
        <v>0.18314065632731605</v>
      </c>
      <c r="DL7" s="5">
        <v>25.63</v>
      </c>
      <c r="DM7" s="5">
        <v>4.1521310191274043</v>
      </c>
      <c r="DN7" s="5">
        <v>22.404499999999999</v>
      </c>
      <c r="DO7" s="5">
        <v>0.40941482630701148</v>
      </c>
      <c r="DP7" s="8">
        <f t="shared" si="8"/>
        <v>271.41649999999998</v>
      </c>
      <c r="DQ7" s="8">
        <f t="shared" si="9"/>
        <v>5.0591798248332678</v>
      </c>
    </row>
    <row r="8" spans="1:121" x14ac:dyDescent="0.3">
      <c r="A8" s="3" t="s">
        <v>176</v>
      </c>
      <c r="B8" s="4">
        <v>4.32</v>
      </c>
      <c r="C8" s="4">
        <v>1.4142135623731277E-2</v>
      </c>
      <c r="D8" s="5">
        <v>109.11582024113993</v>
      </c>
      <c r="E8" s="5">
        <v>3.0416925874501146</v>
      </c>
      <c r="F8" s="4">
        <v>11.264374999999999</v>
      </c>
      <c r="G8" s="4">
        <v>0.21979512240573246</v>
      </c>
      <c r="H8" s="5">
        <v>109.798</v>
      </c>
      <c r="I8" s="5">
        <v>0.23193102422919973</v>
      </c>
      <c r="J8" s="5">
        <v>19.831999999999997</v>
      </c>
      <c r="K8" s="5">
        <v>0.52113769773450203</v>
      </c>
      <c r="L8" s="5">
        <v>24.320823333333333</v>
      </c>
      <c r="M8" s="5">
        <v>1.2139354660969437</v>
      </c>
      <c r="N8" s="5">
        <v>47.160000000000004</v>
      </c>
      <c r="O8" s="5">
        <v>0.39597979746414874</v>
      </c>
      <c r="P8" s="4">
        <v>1.4266666666666665</v>
      </c>
      <c r="Q8" s="4">
        <v>3.7859388972008537E-2</v>
      </c>
      <c r="R8" s="4">
        <v>1.1399999999999999</v>
      </c>
      <c r="S8" s="4">
        <v>2.6457513110645845E-2</v>
      </c>
      <c r="T8" s="4">
        <v>0.96587112171837708</v>
      </c>
      <c r="U8" s="4">
        <v>3.341459252385319E-2</v>
      </c>
      <c r="V8" s="7" t="s">
        <v>57</v>
      </c>
      <c r="W8" s="7"/>
      <c r="X8" s="8">
        <v>2.0647868035249926</v>
      </c>
      <c r="Y8" s="8">
        <v>0.14293370062790658</v>
      </c>
      <c r="Z8" s="8">
        <v>27.761159351695429</v>
      </c>
      <c r="AA8" s="8">
        <v>0.75128060073364966</v>
      </c>
      <c r="AB8" s="8">
        <f t="shared" si="0"/>
        <v>29.825946155220421</v>
      </c>
      <c r="AC8" s="8">
        <f t="shared" si="1"/>
        <v>0.76475655199148274</v>
      </c>
      <c r="AD8" s="8">
        <v>4.0635202078158041</v>
      </c>
      <c r="AE8" s="8">
        <v>0.15926941078938336</v>
      </c>
      <c r="AF8" s="9">
        <v>0.32572315038247479</v>
      </c>
      <c r="AG8" s="9">
        <v>1.7833145534524454E-2</v>
      </c>
      <c r="AH8" s="9">
        <v>2.9993063841672954E-2</v>
      </c>
      <c r="AI8" s="9">
        <v>9.0065912012901681E-3</v>
      </c>
      <c r="AJ8" s="9">
        <v>1.7285736314533668</v>
      </c>
      <c r="AK8" s="9">
        <v>7.5397781387666729E-2</v>
      </c>
      <c r="AL8" s="9">
        <v>5.6398226412550094E-2</v>
      </c>
      <c r="AM8" s="9">
        <v>6.1177058938036415E-3</v>
      </c>
      <c r="AN8" s="9">
        <v>8.376499700073009E-3</v>
      </c>
      <c r="AO8" s="9">
        <v>1.6879741613132239E-3</v>
      </c>
      <c r="AP8" s="9">
        <v>0.50659588929139643</v>
      </c>
      <c r="AQ8" s="9">
        <v>3.1915327188638508E-2</v>
      </c>
      <c r="AR8" s="8">
        <f t="shared" si="2"/>
        <v>6.7191806688973372</v>
      </c>
      <c r="AS8" s="8">
        <f t="shared" si="3"/>
        <v>0.18030411561534751</v>
      </c>
      <c r="AT8" s="8">
        <v>22.462091045280172</v>
      </c>
      <c r="AU8" s="8">
        <v>1.4376002962969707</v>
      </c>
      <c r="AV8" s="8">
        <v>5.9636617227247539</v>
      </c>
      <c r="AW8" s="8">
        <v>0.55526750468015629</v>
      </c>
      <c r="AX8" s="8">
        <v>24.666281889943072</v>
      </c>
      <c r="AY8" s="8">
        <v>2.3774212164951205</v>
      </c>
      <c r="AZ8" s="7">
        <v>1.6311576501745273</v>
      </c>
      <c r="BA8" s="7">
        <v>0.17549554858740418</v>
      </c>
      <c r="BB8" s="8">
        <v>267.36221448083347</v>
      </c>
      <c r="BC8" s="8">
        <v>61.947976603209554</v>
      </c>
      <c r="BD8" s="8">
        <v>13.731463581023132</v>
      </c>
      <c r="BE8" s="8">
        <v>1.33731945688215</v>
      </c>
      <c r="BF8" s="9">
        <v>8.1685937733096653E-2</v>
      </c>
      <c r="BG8" s="9">
        <v>1.3878347668784083E-2</v>
      </c>
      <c r="BH8" s="7">
        <v>6.8712054472578217</v>
      </c>
      <c r="BI8" s="7">
        <v>0.81990899432009023</v>
      </c>
      <c r="BJ8" s="8">
        <f t="shared" si="4"/>
        <v>342.76976175497003</v>
      </c>
      <c r="BK8" s="8">
        <f t="shared" si="5"/>
        <v>62.032818885416916</v>
      </c>
      <c r="BL8" s="4">
        <v>1.103</v>
      </c>
      <c r="BM8" s="4">
        <v>3.8183766184073445E-2</v>
      </c>
      <c r="BN8" s="4">
        <v>4.1470000000000002</v>
      </c>
      <c r="BO8" s="4">
        <v>9.8994949366116428E-2</v>
      </c>
      <c r="BP8" s="4">
        <v>0.8125</v>
      </c>
      <c r="BQ8" s="4">
        <v>1.0606601717798144E-2</v>
      </c>
      <c r="BR8" s="4">
        <v>3.5339999999999998</v>
      </c>
      <c r="BS8" s="4">
        <v>5.0911688245431151E-2</v>
      </c>
      <c r="BT8" s="4">
        <v>0.14450000000000002</v>
      </c>
      <c r="BU8" s="4">
        <v>7.77817459305201E-3</v>
      </c>
      <c r="BV8" s="4">
        <v>0.73750000000000004</v>
      </c>
      <c r="BW8" s="4">
        <v>5.5861435713737306E-2</v>
      </c>
      <c r="BX8" s="4">
        <v>0.24938159093867987</v>
      </c>
      <c r="BY8" s="4">
        <v>1.1553162708084465E-2</v>
      </c>
      <c r="BZ8" s="4">
        <f t="shared" si="6"/>
        <v>10.4785</v>
      </c>
      <c r="CA8" s="4">
        <f t="shared" si="7"/>
        <v>0.13093318906984555</v>
      </c>
      <c r="CB8" s="5">
        <v>6.8315000000000001</v>
      </c>
      <c r="CC8" s="5">
        <v>0.21708178182427035</v>
      </c>
      <c r="CD8" s="5">
        <v>22.653500000000001</v>
      </c>
      <c r="CE8" s="5">
        <v>2.537806237678518</v>
      </c>
      <c r="CF8" s="5">
        <v>18.377000000000002</v>
      </c>
      <c r="CG8" s="5">
        <v>1.7041273426595798</v>
      </c>
      <c r="CH8" s="5">
        <v>2.1565000000000003</v>
      </c>
      <c r="CI8" s="5">
        <v>0.27223611075682097</v>
      </c>
      <c r="CJ8" s="5">
        <v>42.951999999999998</v>
      </c>
      <c r="CK8" s="5">
        <v>4.258197036305388</v>
      </c>
      <c r="CL8" s="5">
        <v>34.179000000000002</v>
      </c>
      <c r="CM8" s="5">
        <v>3.594930875552405</v>
      </c>
      <c r="CN8" s="5">
        <v>27.1265</v>
      </c>
      <c r="CO8" s="5">
        <v>3.4160328599122134</v>
      </c>
      <c r="CP8" s="5">
        <v>44.652000000000001</v>
      </c>
      <c r="CQ8" s="5">
        <v>5.6398836867439028</v>
      </c>
      <c r="CR8" s="5">
        <v>13.472999999999999</v>
      </c>
      <c r="CS8" s="5">
        <v>1.5160369388639579</v>
      </c>
      <c r="CT8" s="5">
        <v>88.3245</v>
      </c>
      <c r="CU8" s="5">
        <v>11.120668347720835</v>
      </c>
      <c r="CV8" s="5">
        <v>330.54300000000001</v>
      </c>
      <c r="CW8" s="5">
        <v>39.549896485325988</v>
      </c>
      <c r="CX8" s="5">
        <v>1.4275</v>
      </c>
      <c r="CY8" s="5">
        <v>0.12940054095713807</v>
      </c>
      <c r="CZ8" s="5">
        <v>16.123999999999999</v>
      </c>
      <c r="DA8" s="5">
        <v>2.3490087271017295</v>
      </c>
      <c r="DB8" s="5">
        <v>72.432999999999993</v>
      </c>
      <c r="DC8" s="5">
        <v>5.4334085066374396</v>
      </c>
      <c r="DD8" s="5">
        <v>11.932500000000001</v>
      </c>
      <c r="DE8" s="5">
        <v>1.1844038584874663</v>
      </c>
      <c r="DF8" s="5">
        <v>66.788499999999999</v>
      </c>
      <c r="DG8" s="5">
        <v>8.1380919446759812</v>
      </c>
      <c r="DH8" s="5">
        <v>27.0335</v>
      </c>
      <c r="DI8" s="5">
        <v>3.2830967850491404</v>
      </c>
      <c r="DJ8" s="5">
        <v>53.122999999999998</v>
      </c>
      <c r="DK8" s="5">
        <v>6.4502280579836864</v>
      </c>
      <c r="DL8" s="5">
        <v>69.388000000000005</v>
      </c>
      <c r="DM8" s="5">
        <v>4.3062802974260768</v>
      </c>
      <c r="DN8" s="5">
        <v>31.158000000000001</v>
      </c>
      <c r="DO8" s="5">
        <v>1.1455129855222077</v>
      </c>
      <c r="DP8" s="8">
        <f t="shared" si="8"/>
        <v>650.13350000000014</v>
      </c>
      <c r="DQ8" s="8">
        <f t="shared" si="9"/>
        <v>19.61874110385272</v>
      </c>
    </row>
    <row r="9" spans="1:121" x14ac:dyDescent="0.3">
      <c r="A9" s="3" t="s">
        <v>177</v>
      </c>
      <c r="B9" s="4">
        <v>4.3149999999999995</v>
      </c>
      <c r="C9" s="4">
        <v>3.5355339059327251E-2</v>
      </c>
      <c r="D9" s="5">
        <v>96.959843927816607</v>
      </c>
      <c r="E9" s="5">
        <v>4.597056088940918</v>
      </c>
      <c r="F9" s="4">
        <v>11.432500000000001</v>
      </c>
      <c r="G9" s="4">
        <v>1.0508508457435715</v>
      </c>
      <c r="H9" s="5">
        <v>127.797</v>
      </c>
      <c r="I9" s="5">
        <v>0.40587929240492943</v>
      </c>
      <c r="J9" s="5">
        <v>19.044749999999993</v>
      </c>
      <c r="K9" s="5">
        <v>2.3688077169746892E-2</v>
      </c>
      <c r="L9" s="5">
        <v>23.620564333333334</v>
      </c>
      <c r="M9" s="5">
        <v>0.73475041369011929</v>
      </c>
      <c r="N9" s="5">
        <v>48.585000000000001</v>
      </c>
      <c r="O9" s="5">
        <v>1.0677312395916745</v>
      </c>
      <c r="P9" s="4">
        <v>0.52</v>
      </c>
      <c r="Q9" s="4">
        <v>2.9999999999999274E-2</v>
      </c>
      <c r="R9" s="4">
        <v>0.36999999999999994</v>
      </c>
      <c r="S9" s="4">
        <v>6.244997998398432E-2</v>
      </c>
      <c r="T9" s="4">
        <v>1.0749403341288783</v>
      </c>
      <c r="U9" s="4">
        <v>6.7504227320911034E-2</v>
      </c>
      <c r="V9" s="7">
        <v>7.0520478932794237</v>
      </c>
      <c r="W9" s="7">
        <v>0.59299245507582854</v>
      </c>
      <c r="X9" s="8">
        <v>10.76828637706738</v>
      </c>
      <c r="Y9" s="8">
        <v>1.0443059284284273</v>
      </c>
      <c r="Z9" s="8">
        <v>48.484561757349006</v>
      </c>
      <c r="AA9" s="8">
        <v>1.5868458665907452</v>
      </c>
      <c r="AB9" s="8">
        <f t="shared" si="0"/>
        <v>66.304896027695804</v>
      </c>
      <c r="AC9" s="8">
        <f t="shared" si="1"/>
        <v>1.9900489260929619</v>
      </c>
      <c r="AD9" s="8">
        <v>12.679380628359734</v>
      </c>
      <c r="AE9" s="8">
        <v>0.57993903711239825</v>
      </c>
      <c r="AF9" s="9">
        <v>2.4052340682024501E-2</v>
      </c>
      <c r="AG9" s="9">
        <v>5.0314585220504143E-4</v>
      </c>
      <c r="AH9" s="9">
        <v>6.9362117329684864E-2</v>
      </c>
      <c r="AI9" s="9">
        <v>2.3479459402369796E-3</v>
      </c>
      <c r="AJ9" s="9">
        <v>1.4202192095062152</v>
      </c>
      <c r="AK9" s="9">
        <v>8.3352800176018538E-2</v>
      </c>
      <c r="AL9" s="9">
        <v>7.514871859791955E-2</v>
      </c>
      <c r="AM9" s="9">
        <v>7.4803105443501619E-4</v>
      </c>
      <c r="AN9" s="9">
        <v>3.9050243860286882E-2</v>
      </c>
      <c r="AO9" s="9">
        <v>1.0449061393126523E-2</v>
      </c>
      <c r="AP9" s="9">
        <v>0.42922449739617735</v>
      </c>
      <c r="AQ9" s="9">
        <v>2.9527611906620597E-2</v>
      </c>
      <c r="AR9" s="8">
        <f t="shared" si="2"/>
        <v>14.736437755732041</v>
      </c>
      <c r="AS9" s="8">
        <f t="shared" si="3"/>
        <v>0.58674045741647085</v>
      </c>
      <c r="AT9" s="8">
        <v>14.263996970249213</v>
      </c>
      <c r="AU9" s="8">
        <v>0.51706656727478595</v>
      </c>
      <c r="AV9" s="8">
        <v>3.460337458982317</v>
      </c>
      <c r="AW9" s="8">
        <v>0.31888767957077191</v>
      </c>
      <c r="AX9" s="8">
        <v>6.7734877879086888</v>
      </c>
      <c r="AY9" s="8">
        <v>0.58653608803917756</v>
      </c>
      <c r="AZ9" s="7">
        <v>0.35411147361330642</v>
      </c>
      <c r="BA9" s="7">
        <v>2.5543626042132124E-2</v>
      </c>
      <c r="BB9" s="8">
        <v>348.89175443523158</v>
      </c>
      <c r="BC9" s="8">
        <v>64.139606736650109</v>
      </c>
      <c r="BD9" s="8">
        <v>13.861187624512322</v>
      </c>
      <c r="BE9" s="8">
        <v>3.2652352212130844</v>
      </c>
      <c r="BF9" s="9">
        <v>2.6696235306853545E-2</v>
      </c>
      <c r="BG9" s="9">
        <v>5.3770305137057E-3</v>
      </c>
      <c r="BH9" s="7">
        <v>2.4344981761235989</v>
      </c>
      <c r="BI9" s="7">
        <v>0.78579010477381972</v>
      </c>
      <c r="BJ9" s="8">
        <f t="shared" si="4"/>
        <v>390.06607016192788</v>
      </c>
      <c r="BK9" s="8">
        <f t="shared" si="5"/>
        <v>64.233029919425249</v>
      </c>
      <c r="BL9" s="4">
        <v>1.03525</v>
      </c>
      <c r="BM9" s="4">
        <v>2.9067450295247228E-2</v>
      </c>
      <c r="BN9" s="4">
        <v>5.2780000000000005</v>
      </c>
      <c r="BO9" s="4">
        <v>0.13525777858099944</v>
      </c>
      <c r="BP9" s="4">
        <v>0.76475000000000004</v>
      </c>
      <c r="BQ9" s="4">
        <v>7.7469886622695702E-2</v>
      </c>
      <c r="BR9" s="4">
        <v>5.016</v>
      </c>
      <c r="BS9" s="4">
        <v>0.33511689502818731</v>
      </c>
      <c r="BT9" s="4">
        <v>0.11474999999999999</v>
      </c>
      <c r="BU9" s="4">
        <v>1.7858238061652845E-2</v>
      </c>
      <c r="BV9" s="4">
        <v>0.65525</v>
      </c>
      <c r="BW9" s="4">
        <v>0.39906672374428837</v>
      </c>
      <c r="BX9" s="4">
        <v>0.17485914124732854</v>
      </c>
      <c r="BY9" s="4">
        <v>2.2235652305417561E-2</v>
      </c>
      <c r="BZ9" s="4">
        <f t="shared" si="6"/>
        <v>12.864000000000003</v>
      </c>
      <c r="CA9" s="4">
        <f t="shared" si="7"/>
        <v>0.54499327212972692</v>
      </c>
      <c r="CB9" s="5">
        <v>3.4569999999999999</v>
      </c>
      <c r="CC9" s="5">
        <v>0.12303657992645922</v>
      </c>
      <c r="CD9" s="5">
        <v>4.3895</v>
      </c>
      <c r="CE9" s="5">
        <v>0.14212846301849641</v>
      </c>
      <c r="CF9" s="5">
        <v>4.032</v>
      </c>
      <c r="CG9" s="5">
        <v>8.9095454429504908E-2</v>
      </c>
      <c r="CH9" s="5">
        <v>3.0694999999999997</v>
      </c>
      <c r="CI9" s="5">
        <v>3.8890872965260226E-2</v>
      </c>
      <c r="CJ9" s="5">
        <v>41.484499999999997</v>
      </c>
      <c r="CK9" s="5">
        <v>0.77569613896164358</v>
      </c>
      <c r="CL9" s="5">
        <v>24.622</v>
      </c>
      <c r="CM9" s="5">
        <v>0.47234732983261324</v>
      </c>
      <c r="CN9" s="5">
        <v>5.7214999999999998</v>
      </c>
      <c r="CO9" s="5">
        <v>0.16758430714121184</v>
      </c>
      <c r="CP9" s="5">
        <v>25.4635</v>
      </c>
      <c r="CQ9" s="5">
        <v>0.95812968850776969</v>
      </c>
      <c r="CR9" s="5">
        <v>1.2404999999999999</v>
      </c>
      <c r="CS9" s="5">
        <v>4.030508652763317E-2</v>
      </c>
      <c r="CT9" s="5">
        <v>66.805999999999997</v>
      </c>
      <c r="CU9" s="5">
        <v>2.5243712088359698</v>
      </c>
      <c r="CV9" s="5">
        <v>334.16250000000002</v>
      </c>
      <c r="CW9" s="5">
        <v>10.060008175941034</v>
      </c>
      <c r="CX9" s="5">
        <v>34.472999999999999</v>
      </c>
      <c r="CY9" s="5">
        <v>1.9247446583897831</v>
      </c>
      <c r="CZ9" s="5">
        <v>2.7050000000000001</v>
      </c>
      <c r="DA9" s="5">
        <v>0.11879393923934009</v>
      </c>
      <c r="DB9" s="5">
        <v>66.242500000000007</v>
      </c>
      <c r="DC9" s="5">
        <v>0.34718942956259458</v>
      </c>
      <c r="DD9" s="5">
        <v>2.1799999999999997</v>
      </c>
      <c r="DE9" s="5">
        <v>3.111269837220812E-2</v>
      </c>
      <c r="DF9" s="5">
        <v>49.304000000000002</v>
      </c>
      <c r="DG9" s="5">
        <v>1.2148094500784861</v>
      </c>
      <c r="DH9" s="5">
        <v>12.769500000000001</v>
      </c>
      <c r="DI9" s="5">
        <v>0.41790010768124908</v>
      </c>
      <c r="DJ9" s="5">
        <v>28.544</v>
      </c>
      <c r="DK9" s="5">
        <v>0.90933932060590106</v>
      </c>
      <c r="DL9" s="5">
        <v>56.692999999999998</v>
      </c>
      <c r="DM9" s="5">
        <v>5.6568542494942701E-3</v>
      </c>
      <c r="DN9" s="5">
        <v>27.7775</v>
      </c>
      <c r="DO9" s="5">
        <v>0.10818733752154085</v>
      </c>
      <c r="DP9" s="8">
        <f t="shared" si="8"/>
        <v>460.97449999999998</v>
      </c>
      <c r="DQ9" s="8">
        <f t="shared" si="9"/>
        <v>3.8103905967761325</v>
      </c>
    </row>
    <row r="10" spans="1:121" x14ac:dyDescent="0.3">
      <c r="A10" s="3" t="s">
        <v>178</v>
      </c>
      <c r="B10" s="4">
        <v>4.17</v>
      </c>
      <c r="C10" s="4">
        <v>1.4142135623730649E-2</v>
      </c>
      <c r="D10" s="5">
        <v>69.143228743293761</v>
      </c>
      <c r="E10" s="5">
        <v>2.506612111488606</v>
      </c>
      <c r="F10" s="4">
        <v>12.656874999999999</v>
      </c>
      <c r="G10" s="4">
        <v>1.187213781296377</v>
      </c>
      <c r="H10" s="5">
        <v>98.769000000000005</v>
      </c>
      <c r="I10" s="5">
        <v>0.52184480451286974</v>
      </c>
      <c r="J10" s="5">
        <v>74.152250000000009</v>
      </c>
      <c r="K10" s="5">
        <v>1.0659634726382889</v>
      </c>
      <c r="L10" s="5">
        <v>20.864706333333334</v>
      </c>
      <c r="M10" s="5">
        <v>0.20232257768287079</v>
      </c>
      <c r="N10" s="5">
        <v>57.475000000000009</v>
      </c>
      <c r="O10" s="5">
        <v>0.50204581464069076</v>
      </c>
      <c r="P10" s="4">
        <v>0.77333333333333343</v>
      </c>
      <c r="Q10" s="4">
        <v>3.055050463303725E-2</v>
      </c>
      <c r="R10" s="4">
        <v>0.68</v>
      </c>
      <c r="S10" s="4">
        <v>4.000000000000057E-2</v>
      </c>
      <c r="T10" s="4">
        <v>0.98854415274463014</v>
      </c>
      <c r="U10" s="4">
        <v>1.0800676371345711E-2</v>
      </c>
      <c r="V10" s="7" t="s">
        <v>57</v>
      </c>
      <c r="W10" s="7"/>
      <c r="X10" s="8">
        <v>6.1457153648422445</v>
      </c>
      <c r="Y10" s="8">
        <v>0.25957557613606896</v>
      </c>
      <c r="Z10" s="8">
        <v>6.4989317438001919</v>
      </c>
      <c r="AA10" s="8">
        <v>9.7431501783027952E-2</v>
      </c>
      <c r="AB10" s="8">
        <f t="shared" si="0"/>
        <v>12.644647108642436</v>
      </c>
      <c r="AC10" s="8">
        <f t="shared" si="1"/>
        <v>0.27725868294080225</v>
      </c>
      <c r="AD10" s="8">
        <v>0</v>
      </c>
      <c r="AE10" s="8">
        <v>0</v>
      </c>
      <c r="AF10" s="9">
        <v>1.6773193518406237E-2</v>
      </c>
      <c r="AG10" s="9">
        <v>3.0361277766291065E-3</v>
      </c>
      <c r="AH10" s="9">
        <v>1.6155211055150737E-2</v>
      </c>
      <c r="AI10" s="9">
        <v>1.4206164174990945E-3</v>
      </c>
      <c r="AJ10" s="9">
        <v>0.175327006595316</v>
      </c>
      <c r="AK10" s="9">
        <v>1.7422977039896183E-2</v>
      </c>
      <c r="AL10" s="9">
        <v>1.5583227102113536E-2</v>
      </c>
      <c r="AM10" s="9">
        <v>5.3855439449077664E-4</v>
      </c>
      <c r="AN10" s="9">
        <v>5.6625865822864004E-3</v>
      </c>
      <c r="AO10" s="9">
        <v>7.4611968440121404E-4</v>
      </c>
      <c r="AP10" s="9">
        <v>0.12424212479089466</v>
      </c>
      <c r="AQ10" s="9">
        <v>4.7925891223791033E-2</v>
      </c>
      <c r="AR10" s="8">
        <f t="shared" si="2"/>
        <v>0.35374334964416759</v>
      </c>
      <c r="AS10" s="8">
        <f t="shared" si="3"/>
        <v>5.1112954686931986E-2</v>
      </c>
      <c r="AT10" s="8">
        <v>22.165256276574514</v>
      </c>
      <c r="AU10" s="8">
        <v>2.2748789183900224</v>
      </c>
      <c r="AV10" s="8">
        <v>9.4048374589823176</v>
      </c>
      <c r="AW10" s="8">
        <v>0.48147026605855658</v>
      </c>
      <c r="AX10" s="8">
        <v>6.6207329314358079</v>
      </c>
      <c r="AY10" s="8">
        <v>1.3581966571150441</v>
      </c>
      <c r="AZ10" s="7">
        <v>0.41977090499799397</v>
      </c>
      <c r="BA10" s="7">
        <v>3.0667076340489662E-2</v>
      </c>
      <c r="BB10" s="8">
        <v>268.73901203187245</v>
      </c>
      <c r="BC10" s="8">
        <v>21.354727206991463</v>
      </c>
      <c r="BD10" s="8">
        <v>9.0520801339071291</v>
      </c>
      <c r="BE10" s="8">
        <v>1.0469680100452983</v>
      </c>
      <c r="BF10" s="9">
        <v>2.2196235306853544E-2</v>
      </c>
      <c r="BG10" s="9">
        <v>3.7675750371470511E-3</v>
      </c>
      <c r="BH10" s="7">
        <v>2.1174582768764365</v>
      </c>
      <c r="BI10" s="7">
        <v>0.40779377203602107</v>
      </c>
      <c r="BJ10" s="8">
        <f t="shared" si="4"/>
        <v>318.54134424995351</v>
      </c>
      <c r="BK10" s="8">
        <f t="shared" si="5"/>
        <v>21.553174995661688</v>
      </c>
      <c r="BL10" s="4">
        <v>0.2993333333333334</v>
      </c>
      <c r="BM10" s="4">
        <v>5.6659803505953982E-2</v>
      </c>
      <c r="BN10" s="4">
        <v>2.5723333333333329</v>
      </c>
      <c r="BO10" s="4">
        <v>0.2566911243758408</v>
      </c>
      <c r="BP10" s="4">
        <v>0.25766666666666665</v>
      </c>
      <c r="BQ10" s="4">
        <v>3.5232560697930515E-2</v>
      </c>
      <c r="BR10" s="4">
        <v>2.6850000000000001</v>
      </c>
      <c r="BS10" s="4">
        <v>0.28692681993846442</v>
      </c>
      <c r="BT10" s="4">
        <v>1.8666666666666665E-2</v>
      </c>
      <c r="BU10" s="4">
        <v>6.658328118479398E-3</v>
      </c>
      <c r="BV10" s="4">
        <v>0.42566666666666664</v>
      </c>
      <c r="BW10" s="4">
        <v>8.4713241782694668E-2</v>
      </c>
      <c r="BX10" s="4">
        <v>0.10594724828810551</v>
      </c>
      <c r="BY10" s="4">
        <v>2.9189187451859971E-2</v>
      </c>
      <c r="BZ10" s="4">
        <f t="shared" si="6"/>
        <v>6.2586666666666657</v>
      </c>
      <c r="CA10" s="4">
        <f t="shared" si="7"/>
        <v>0.39986205954887322</v>
      </c>
      <c r="CB10" s="5">
        <v>2.4489999999999998</v>
      </c>
      <c r="CC10" s="5">
        <v>0.48931789258109165</v>
      </c>
      <c r="CD10" s="5">
        <v>10.495000000000001</v>
      </c>
      <c r="CE10" s="5">
        <v>1.9657568516985904</v>
      </c>
      <c r="CF10" s="5">
        <v>5.6370000000000005</v>
      </c>
      <c r="CG10" s="5">
        <v>1.0550033175303242</v>
      </c>
      <c r="CH10" s="5">
        <v>2.0229999999999997</v>
      </c>
      <c r="CI10" s="5">
        <v>0.7283199846221452</v>
      </c>
      <c r="CJ10" s="5">
        <v>20.0915</v>
      </c>
      <c r="CK10" s="5">
        <v>3.0554084015070582</v>
      </c>
      <c r="CL10" s="5">
        <v>21.4435</v>
      </c>
      <c r="CM10" s="5">
        <v>3.3538074631678012</v>
      </c>
      <c r="CN10" s="5">
        <v>20.482500000000002</v>
      </c>
      <c r="CO10" s="5">
        <v>5.8612081092552746</v>
      </c>
      <c r="CP10" s="5">
        <v>27.582999999999998</v>
      </c>
      <c r="CQ10" s="5">
        <v>6.7161002077098448</v>
      </c>
      <c r="CR10" s="5">
        <v>3.5354999999999999</v>
      </c>
      <c r="CS10" s="5">
        <v>0.60174787078975223</v>
      </c>
      <c r="CT10" s="5">
        <v>62.277000000000001</v>
      </c>
      <c r="CU10" s="5">
        <v>15.181582592075147</v>
      </c>
      <c r="CV10" s="5">
        <v>227.50299999999999</v>
      </c>
      <c r="CW10" s="5">
        <v>44.547727214752655</v>
      </c>
      <c r="CX10" s="5">
        <v>1.5745</v>
      </c>
      <c r="CY10" s="5">
        <v>0.21142492757477765</v>
      </c>
      <c r="CZ10" s="5">
        <v>7.4184999999999999</v>
      </c>
      <c r="DA10" s="5">
        <v>2.2606203794533926</v>
      </c>
      <c r="DB10" s="5">
        <v>50.3705</v>
      </c>
      <c r="DC10" s="5">
        <v>5.0890475041995842</v>
      </c>
      <c r="DD10" s="5">
        <v>7.0255000000000001</v>
      </c>
      <c r="DE10" s="5">
        <v>1.0882373362461002</v>
      </c>
      <c r="DF10" s="5">
        <v>51.605500000000006</v>
      </c>
      <c r="DG10" s="5">
        <v>10.287696559483036</v>
      </c>
      <c r="DH10" s="5">
        <v>19.426499999999997</v>
      </c>
      <c r="DI10" s="5">
        <v>3.8516106371231529</v>
      </c>
      <c r="DJ10" s="5">
        <v>36.456499999999998</v>
      </c>
      <c r="DK10" s="5">
        <v>7.1905688578860083</v>
      </c>
      <c r="DL10" s="5">
        <v>48.766999999999996</v>
      </c>
      <c r="DM10" s="5">
        <v>4.2709249583667459</v>
      </c>
      <c r="DN10" s="5">
        <v>19.448</v>
      </c>
      <c r="DO10" s="5">
        <v>1.039446968344224</v>
      </c>
      <c r="DP10" s="8">
        <f t="shared" si="8"/>
        <v>418.10949999999991</v>
      </c>
      <c r="DQ10" s="8">
        <f t="shared" si="9"/>
        <v>23.676314694225507</v>
      </c>
    </row>
    <row r="11" spans="1:121" x14ac:dyDescent="0.3">
      <c r="A11" s="3" t="s">
        <v>179</v>
      </c>
      <c r="B11" s="4">
        <v>4.5749999999999993</v>
      </c>
      <c r="C11" s="4">
        <v>2.12132034355966E-2</v>
      </c>
      <c r="D11" s="5">
        <v>135.38545853123858</v>
      </c>
      <c r="E11" s="5">
        <v>3.1616087179808434</v>
      </c>
      <c r="F11" s="4">
        <v>10.6625</v>
      </c>
      <c r="G11" s="4">
        <v>0.31007391591900751</v>
      </c>
      <c r="H11" s="5">
        <v>147.108</v>
      </c>
      <c r="I11" s="5">
        <v>1.2756206332597726</v>
      </c>
      <c r="J11" s="5">
        <v>25.995999999999995</v>
      </c>
      <c r="K11" s="5">
        <v>4.7376154339501313E-2</v>
      </c>
      <c r="L11" s="5">
        <v>28.710619000000001</v>
      </c>
      <c r="M11" s="5">
        <v>0.20232257768315173</v>
      </c>
      <c r="N11" s="5">
        <v>48.025000000000006</v>
      </c>
      <c r="O11" s="5">
        <v>0.57275649276037555</v>
      </c>
      <c r="P11" s="4">
        <v>1.3366666666666667</v>
      </c>
      <c r="Q11" s="4">
        <v>2.5166114784235857E-2</v>
      </c>
      <c r="R11" s="4">
        <v>0.5033333333333333</v>
      </c>
      <c r="S11" s="4">
        <v>5.7735026918962623E-3</v>
      </c>
      <c r="T11" s="4">
        <v>1.2317422434367542</v>
      </c>
      <c r="U11" s="4">
        <v>4.6240395714828492E-2</v>
      </c>
      <c r="V11" s="7">
        <v>7.6960165912150877</v>
      </c>
      <c r="W11" s="7">
        <v>1.6762568400815621</v>
      </c>
      <c r="X11" s="8">
        <v>10.360335138734701</v>
      </c>
      <c r="Y11" s="8">
        <v>0.59896691487483567</v>
      </c>
      <c r="Z11" s="8">
        <v>41.395447141148445</v>
      </c>
      <c r="AA11" s="8">
        <v>2.4805899423830353</v>
      </c>
      <c r="AB11" s="8">
        <f t="shared" si="0"/>
        <v>59.451798871098234</v>
      </c>
      <c r="AC11" s="8">
        <f t="shared" si="1"/>
        <v>3.0531827363076016</v>
      </c>
      <c r="AD11" s="8">
        <v>17.00535675889682</v>
      </c>
      <c r="AE11" s="8">
        <v>1.6083789850415124</v>
      </c>
      <c r="AF11" s="9">
        <v>8.565583708424078E-2</v>
      </c>
      <c r="AG11" s="9">
        <v>2.0914949940115845E-2</v>
      </c>
      <c r="AH11" s="9">
        <v>9.5455835542445577E-2</v>
      </c>
      <c r="AI11" s="9">
        <v>1.7486668313085627E-2</v>
      </c>
      <c r="AJ11" s="9">
        <v>2.3264476331173096</v>
      </c>
      <c r="AK11" s="9">
        <v>9.6103267172842052E-2</v>
      </c>
      <c r="AL11" s="9">
        <v>8.0049838861003031E-2</v>
      </c>
      <c r="AM11" s="9">
        <v>6.6878707137947111E-3</v>
      </c>
      <c r="AN11" s="9">
        <v>4.9632666171804569E-2</v>
      </c>
      <c r="AO11" s="9">
        <v>8.9346002167199207E-3</v>
      </c>
      <c r="AP11" s="9">
        <v>0.51826487559756562</v>
      </c>
      <c r="AQ11" s="9">
        <v>4.3998172350736255E-2</v>
      </c>
      <c r="AR11" s="8">
        <f t="shared" si="2"/>
        <v>20.160863445271186</v>
      </c>
      <c r="AS11" s="8">
        <f t="shared" si="3"/>
        <v>1.6121173685715537</v>
      </c>
      <c r="AT11" s="8">
        <v>31.813699674140945</v>
      </c>
      <c r="AU11" s="8">
        <v>1.7808778919507018</v>
      </c>
      <c r="AV11" s="8">
        <v>5.9806009822555808</v>
      </c>
      <c r="AW11" s="8">
        <v>0.45058989822711748</v>
      </c>
      <c r="AX11" s="8">
        <v>16.926851129071224</v>
      </c>
      <c r="AY11" s="8">
        <v>0.69784639845648777</v>
      </c>
      <c r="AZ11" s="7">
        <v>0.97498110235364399</v>
      </c>
      <c r="BA11" s="7">
        <v>0.3907047260213013</v>
      </c>
      <c r="BB11" s="8">
        <v>231.78776218460976</v>
      </c>
      <c r="BC11" s="8">
        <v>31.420521220429851</v>
      </c>
      <c r="BD11" s="8">
        <v>33.06954138495616</v>
      </c>
      <c r="BE11" s="8">
        <v>5.448814504170258</v>
      </c>
      <c r="BF11" s="9">
        <v>6.3015895233143812E-2</v>
      </c>
      <c r="BG11" s="9">
        <v>1.8643661208151734E-2</v>
      </c>
      <c r="BH11" s="7">
        <v>8.9745861506200129</v>
      </c>
      <c r="BI11" s="7">
        <v>2.670702555140029</v>
      </c>
      <c r="BJ11" s="8">
        <f t="shared" si="4"/>
        <v>329.5910385032405</v>
      </c>
      <c r="BK11" s="8">
        <f t="shared" si="5"/>
        <v>32.063779098691263</v>
      </c>
      <c r="BL11" s="4">
        <v>1.7449999999999999</v>
      </c>
      <c r="BM11" s="4">
        <v>0.1632564444873974</v>
      </c>
      <c r="BN11" s="4">
        <v>5.1052499999999998</v>
      </c>
      <c r="BO11" s="4">
        <v>0.35230230863090689</v>
      </c>
      <c r="BP11" s="4">
        <v>1.3525</v>
      </c>
      <c r="BQ11" s="4">
        <v>0.1010758790876109</v>
      </c>
      <c r="BR11" s="4">
        <v>4.6875</v>
      </c>
      <c r="BS11" s="4">
        <v>0.34750587525009319</v>
      </c>
      <c r="BT11" s="4">
        <v>0.27775</v>
      </c>
      <c r="BU11" s="4">
        <v>4.6906822531482519E-2</v>
      </c>
      <c r="BV11" s="4">
        <v>0.95950000000000002</v>
      </c>
      <c r="BW11" s="4">
        <v>7.5482889893449825E-2</v>
      </c>
      <c r="BX11" s="4">
        <v>0.31630543003752776</v>
      </c>
      <c r="BY11" s="4">
        <v>4.9606375246672177E-2</v>
      </c>
      <c r="BZ11" s="4">
        <f t="shared" si="6"/>
        <v>14.1275</v>
      </c>
      <c r="CA11" s="4">
        <f t="shared" si="7"/>
        <v>0.5381859963494654</v>
      </c>
      <c r="CB11" s="5">
        <v>4.4664999999999999</v>
      </c>
      <c r="CC11" s="5">
        <v>0.28213560569343249</v>
      </c>
      <c r="CD11" s="5">
        <v>4.0880000000000001</v>
      </c>
      <c r="CE11" s="5">
        <v>0.41719300090006295</v>
      </c>
      <c r="CF11" s="5">
        <v>4.1574999999999998</v>
      </c>
      <c r="CG11" s="5">
        <v>0.42355696193074177</v>
      </c>
      <c r="CH11" s="5">
        <v>4.8695000000000004</v>
      </c>
      <c r="CI11" s="5">
        <v>0.61730421997585616</v>
      </c>
      <c r="CJ11" s="5">
        <v>38.942499999999995</v>
      </c>
      <c r="CK11" s="5">
        <v>3.8841375490577073</v>
      </c>
      <c r="CL11" s="5">
        <v>36.643000000000001</v>
      </c>
      <c r="CM11" s="5">
        <v>3.5581613229307045</v>
      </c>
      <c r="CN11" s="5">
        <v>15.529499999999999</v>
      </c>
      <c r="CO11" s="5">
        <v>2.3666863966313736</v>
      </c>
      <c r="CP11" s="5">
        <v>41.786999999999999</v>
      </c>
      <c r="CQ11" s="5">
        <v>5.4447222151364176</v>
      </c>
      <c r="CR11" s="5">
        <v>1.1800000000000002</v>
      </c>
      <c r="CS11" s="5">
        <v>6.3639610306789343E-2</v>
      </c>
      <c r="CT11" s="5">
        <v>114.776</v>
      </c>
      <c r="CU11" s="5">
        <v>13.337448106740656</v>
      </c>
      <c r="CV11" s="5">
        <v>394.53199999999998</v>
      </c>
      <c r="CW11" s="5">
        <v>39.564038620949709</v>
      </c>
      <c r="CX11" s="5">
        <v>21.133499999999998</v>
      </c>
      <c r="CY11" s="5">
        <v>2.0753584027825163</v>
      </c>
      <c r="CZ11" s="5">
        <v>13.675000000000001</v>
      </c>
      <c r="DA11" s="5">
        <v>1.6758430714121171</v>
      </c>
      <c r="DB11" s="5">
        <v>77.832999999999998</v>
      </c>
      <c r="DC11" s="5">
        <v>3.8636314524032946</v>
      </c>
      <c r="DD11" s="5">
        <v>8.8215000000000003</v>
      </c>
      <c r="DE11" s="5">
        <v>4.5961940777125239E-2</v>
      </c>
      <c r="DF11" s="5">
        <v>82.625500000000002</v>
      </c>
      <c r="DG11" s="5">
        <v>7.4974532009209698</v>
      </c>
      <c r="DH11" s="5">
        <v>29.817999999999998</v>
      </c>
      <c r="DI11" s="5">
        <v>3.2215784950859088</v>
      </c>
      <c r="DJ11" s="5">
        <v>52.188000000000002</v>
      </c>
      <c r="DK11" s="5">
        <v>5.6596826766171251</v>
      </c>
      <c r="DL11" s="5">
        <v>77.906499999999994</v>
      </c>
      <c r="DM11" s="5">
        <v>4.5120483707513603</v>
      </c>
      <c r="DN11" s="5">
        <v>33.316000000000003</v>
      </c>
      <c r="DO11" s="5">
        <v>1.3633018741276668</v>
      </c>
      <c r="DP11" s="8">
        <f t="shared" si="8"/>
        <v>663.75649999999996</v>
      </c>
      <c r="DQ11" s="8">
        <f t="shared" si="9"/>
        <v>19.610808359167653</v>
      </c>
    </row>
    <row r="12" spans="1:121" x14ac:dyDescent="0.3">
      <c r="A12" s="3" t="s">
        <v>180</v>
      </c>
      <c r="B12" s="4">
        <v>4.4450000000000003</v>
      </c>
      <c r="C12" s="4">
        <v>3.5355339059327251E-2</v>
      </c>
      <c r="D12" s="5">
        <v>93.934965290464007</v>
      </c>
      <c r="E12" s="5">
        <v>11.614725240948612</v>
      </c>
      <c r="F12" s="4">
        <v>9.5124999999999993</v>
      </c>
      <c r="G12" s="4">
        <v>9.6846097839131409E-2</v>
      </c>
      <c r="H12" s="5">
        <v>116.11199999999999</v>
      </c>
      <c r="I12" s="5">
        <v>0.92772409691614965</v>
      </c>
      <c r="J12" s="5">
        <v>22.947499999999998</v>
      </c>
      <c r="K12" s="5">
        <v>0.18950461735753468</v>
      </c>
      <c r="L12" s="5">
        <v>22.619118666666672</v>
      </c>
      <c r="M12" s="5">
        <v>1.1074498988954129</v>
      </c>
      <c r="N12" s="5">
        <v>33.515000000000001</v>
      </c>
      <c r="O12" s="5">
        <v>0.37476659402870127</v>
      </c>
      <c r="P12" s="4">
        <v>1.0666666666666667</v>
      </c>
      <c r="Q12" s="4">
        <v>1.527525231651948E-2</v>
      </c>
      <c r="R12" s="4">
        <v>0.91666666666666663</v>
      </c>
      <c r="S12" s="4">
        <v>1.527525231651948E-2</v>
      </c>
      <c r="T12" s="4">
        <v>1.0085918854415274</v>
      </c>
      <c r="U12" s="4">
        <v>2.1601352742691659E-2</v>
      </c>
      <c r="V12" s="7" t="s">
        <v>57</v>
      </c>
      <c r="W12" s="7"/>
      <c r="X12" s="8">
        <v>2.7908240883131921</v>
      </c>
      <c r="Y12" s="8">
        <v>0.24819996575427128</v>
      </c>
      <c r="Z12" s="8">
        <v>25.869948963431455</v>
      </c>
      <c r="AA12" s="8">
        <v>0.51567716910711348</v>
      </c>
      <c r="AB12" s="8">
        <f t="shared" si="0"/>
        <v>28.660773051744648</v>
      </c>
      <c r="AC12" s="8">
        <f t="shared" si="1"/>
        <v>0.57229901776846337</v>
      </c>
      <c r="AD12" s="8">
        <v>5.1704728007154745</v>
      </c>
      <c r="AE12" s="8">
        <v>0.37889064760298541</v>
      </c>
      <c r="AF12" s="9" t="s">
        <v>57</v>
      </c>
      <c r="AG12" s="9"/>
      <c r="AH12" s="9">
        <v>2.8518024210165707E-2</v>
      </c>
      <c r="AI12" s="9">
        <v>1.1193038225877E-2</v>
      </c>
      <c r="AJ12" s="9">
        <v>2.1347798271336442</v>
      </c>
      <c r="AK12" s="9">
        <v>0.1035373584875003</v>
      </c>
      <c r="AL12" s="9">
        <v>3.4652827058431354E-2</v>
      </c>
      <c r="AM12" s="9">
        <v>3.2298401031894642E-3</v>
      </c>
      <c r="AN12" s="9">
        <v>6.9997420155460018E-3</v>
      </c>
      <c r="AO12" s="9">
        <v>1.627825562065125E-3</v>
      </c>
      <c r="AP12" s="9">
        <v>0.48728576136295176</v>
      </c>
      <c r="AQ12" s="9">
        <v>3.3808471432551293E-2</v>
      </c>
      <c r="AR12" s="8">
        <f t="shared" si="2"/>
        <v>7.8627089824962137</v>
      </c>
      <c r="AS12" s="8">
        <f t="shared" si="3"/>
        <v>0.39441030155418494</v>
      </c>
      <c r="AT12" s="8">
        <v>28.913691705497964</v>
      </c>
      <c r="AU12" s="8">
        <v>2.0936350674105011</v>
      </c>
      <c r="AV12" s="8">
        <v>3.2267933265285844</v>
      </c>
      <c r="AW12" s="8">
        <v>0.16875343888481539</v>
      </c>
      <c r="AX12" s="8">
        <v>13.943866271754466</v>
      </c>
      <c r="AY12" s="8">
        <v>1.067700872648967</v>
      </c>
      <c r="AZ12" s="7">
        <v>1.2587246398552534</v>
      </c>
      <c r="BA12" s="7">
        <v>0.37644035981365909</v>
      </c>
      <c r="BB12" s="8">
        <v>168.76781077021076</v>
      </c>
      <c r="BC12" s="8">
        <v>9.6239896657343422</v>
      </c>
      <c r="BD12" s="8">
        <v>10.523973082498742</v>
      </c>
      <c r="BE12" s="8">
        <v>0.76414219712161446</v>
      </c>
      <c r="BF12" s="9">
        <v>6.5014759564621535E-2</v>
      </c>
      <c r="BG12" s="9">
        <v>1.4937933038033212E-2</v>
      </c>
      <c r="BH12" s="7">
        <v>2.8988557916885478</v>
      </c>
      <c r="BI12" s="7">
        <v>0.13729472747979768</v>
      </c>
      <c r="BJ12" s="8">
        <f t="shared" si="4"/>
        <v>229.59873034759897</v>
      </c>
      <c r="BK12" s="8">
        <f t="shared" si="5"/>
        <v>9.9457348337967897</v>
      </c>
      <c r="BL12" s="4">
        <v>1.04125</v>
      </c>
      <c r="BM12" s="4">
        <v>0.10583438319689238</v>
      </c>
      <c r="BN12" s="4">
        <v>3.7307500000000005</v>
      </c>
      <c r="BO12" s="4">
        <v>0.299781448169607</v>
      </c>
      <c r="BP12" s="4">
        <v>1.0747499999999999</v>
      </c>
      <c r="BQ12" s="4">
        <v>8.9723185409346651E-2</v>
      </c>
      <c r="BR12" s="4">
        <v>4.4820000000000002</v>
      </c>
      <c r="BS12" s="4">
        <v>0.34762144160949926</v>
      </c>
      <c r="BT12" s="4">
        <v>0.22525000000000001</v>
      </c>
      <c r="BU12" s="4">
        <v>1.5435349040433134E-2</v>
      </c>
      <c r="BV12" s="4">
        <v>0.85400000000000009</v>
      </c>
      <c r="BW12" s="4">
        <v>8.3382652072638397E-2</v>
      </c>
      <c r="BX12" s="4">
        <v>0.25764816900550969</v>
      </c>
      <c r="BY12" s="4">
        <v>4.4456576757345066E-2</v>
      </c>
      <c r="BZ12" s="4">
        <f t="shared" si="6"/>
        <v>11.408000000000001</v>
      </c>
      <c r="CA12" s="4">
        <f t="shared" si="7"/>
        <v>0.486982203644719</v>
      </c>
      <c r="CB12" s="5">
        <v>3.8279999999999998</v>
      </c>
      <c r="CC12" s="5">
        <v>0.2050609665440988</v>
      </c>
      <c r="CD12" s="5">
        <v>18.8125</v>
      </c>
      <c r="CE12" s="5">
        <v>0.2425376259469883</v>
      </c>
      <c r="CF12" s="5">
        <v>16.227</v>
      </c>
      <c r="CG12" s="5">
        <v>7.0710678118640685E-3</v>
      </c>
      <c r="CH12" s="5">
        <v>2.3085</v>
      </c>
      <c r="CI12" s="5">
        <v>7.1417784899841283E-2</v>
      </c>
      <c r="CJ12" s="5">
        <v>21.308500000000002</v>
      </c>
      <c r="CK12" s="5">
        <v>0.37405948724768356</v>
      </c>
      <c r="CL12" s="5">
        <v>23.259</v>
      </c>
      <c r="CM12" s="5">
        <v>0.27860007178749857</v>
      </c>
      <c r="CN12" s="5">
        <v>14.908000000000001</v>
      </c>
      <c r="CO12" s="5">
        <v>8.9095454429504589E-2</v>
      </c>
      <c r="CP12" s="5">
        <v>28.114000000000001</v>
      </c>
      <c r="CQ12" s="5">
        <v>0.28708535316173744</v>
      </c>
      <c r="CR12" s="5">
        <v>9.3170000000000002</v>
      </c>
      <c r="CS12" s="5">
        <v>0.15132085117392019</v>
      </c>
      <c r="CT12" s="5">
        <v>62.881</v>
      </c>
      <c r="CU12" s="5">
        <v>0.35355339059327379</v>
      </c>
      <c r="CV12" s="5">
        <v>365.50099999999998</v>
      </c>
      <c r="CW12" s="5">
        <v>3.6995826791680364</v>
      </c>
      <c r="CX12" s="5" t="s">
        <v>57</v>
      </c>
      <c r="CY12" s="5">
        <v>0</v>
      </c>
      <c r="CZ12" s="5">
        <v>12.141500000000001</v>
      </c>
      <c r="DA12" s="5">
        <v>4.0305086527633475E-2</v>
      </c>
      <c r="DB12" s="5">
        <v>43.9465</v>
      </c>
      <c r="DC12" s="5">
        <v>1.0740952006223696</v>
      </c>
      <c r="DD12" s="5">
        <v>6.2070000000000007</v>
      </c>
      <c r="DE12" s="5">
        <v>0.14424978336205549</v>
      </c>
      <c r="DF12" s="5">
        <v>34.114999999999995</v>
      </c>
      <c r="DG12" s="5">
        <v>0.35921024484276803</v>
      </c>
      <c r="DH12" s="5">
        <v>11.882000000000001</v>
      </c>
      <c r="DI12" s="5">
        <v>0.13293607486307138</v>
      </c>
      <c r="DJ12" s="5">
        <v>24.892499999999998</v>
      </c>
      <c r="DK12" s="5">
        <v>0.2651650429449553</v>
      </c>
      <c r="DL12" s="5">
        <v>32.998000000000005</v>
      </c>
      <c r="DM12" s="5">
        <v>0.79195959492893142</v>
      </c>
      <c r="DN12" s="5">
        <v>29.451499999999999</v>
      </c>
      <c r="DO12" s="5">
        <v>0.63144635559958739</v>
      </c>
      <c r="DP12" s="8">
        <f t="shared" si="8"/>
        <v>396.59750000000003</v>
      </c>
      <c r="DQ12" s="8">
        <f t="shared" si="9"/>
        <v>1.7265200549081403</v>
      </c>
    </row>
    <row r="13" spans="1:121" x14ac:dyDescent="0.3">
      <c r="A13" s="3" t="s">
        <v>181</v>
      </c>
      <c r="B13" s="4">
        <v>4.5250000000000004</v>
      </c>
      <c r="C13" s="4">
        <v>2.12132034355966E-2</v>
      </c>
      <c r="D13" s="5">
        <v>115.55844578117377</v>
      </c>
      <c r="E13" s="5">
        <v>2.137291890629716</v>
      </c>
      <c r="F13" s="4">
        <v>11.463750000000001</v>
      </c>
      <c r="G13" s="4">
        <v>2.4366985862023152E-2</v>
      </c>
      <c r="H13" s="5">
        <v>148.37900000000002</v>
      </c>
      <c r="I13" s="5">
        <v>2.4932585104634373</v>
      </c>
      <c r="J13" s="5">
        <v>21.389750000000006</v>
      </c>
      <c r="K13" s="5">
        <v>0.23688077169757826</v>
      </c>
      <c r="L13" s="5">
        <v>27.701643666666669</v>
      </c>
      <c r="M13" s="5">
        <v>0.58567061960804001</v>
      </c>
      <c r="N13" s="5">
        <v>46.125</v>
      </c>
      <c r="O13" s="5">
        <v>0.21920310217065775</v>
      </c>
      <c r="P13" s="4">
        <v>1.1100000000000001</v>
      </c>
      <c r="Q13" s="4">
        <v>1.9999999999999907E-2</v>
      </c>
      <c r="R13" s="4">
        <v>0.49</v>
      </c>
      <c r="S13" s="4">
        <v>1.0000000000000009E-2</v>
      </c>
      <c r="T13" s="4">
        <v>0.91957040572792359</v>
      </c>
      <c r="U13" s="4">
        <v>7.1216959823561549E-2</v>
      </c>
      <c r="V13" s="7">
        <v>9.1601360713855122</v>
      </c>
      <c r="W13" s="7">
        <v>1.827002702829108</v>
      </c>
      <c r="X13" s="8">
        <v>10.814899531829472</v>
      </c>
      <c r="Y13" s="8">
        <v>1.1236165506765619</v>
      </c>
      <c r="Z13" s="8">
        <v>41.393498957289054</v>
      </c>
      <c r="AA13" s="8">
        <v>2.4920099637930933</v>
      </c>
      <c r="AB13" s="8">
        <f t="shared" si="0"/>
        <v>61.368534560504038</v>
      </c>
      <c r="AC13" s="8">
        <f t="shared" si="1"/>
        <v>3.2879426224834298</v>
      </c>
      <c r="AD13" s="8">
        <v>18.353087427139684</v>
      </c>
      <c r="AE13" s="8">
        <v>5.2173804849330834</v>
      </c>
      <c r="AF13" s="9">
        <v>6.3058831997696643E-2</v>
      </c>
      <c r="AG13" s="9">
        <v>2.0122002108437217E-2</v>
      </c>
      <c r="AH13" s="9">
        <v>8.2324748621713059E-2</v>
      </c>
      <c r="AI13" s="9">
        <v>1.4335725029709076E-2</v>
      </c>
      <c r="AJ13" s="9">
        <v>1.8644659186865074</v>
      </c>
      <c r="AK13" s="9">
        <v>0.1058600535130886</v>
      </c>
      <c r="AL13" s="9">
        <v>7.1781771492666818E-2</v>
      </c>
      <c r="AM13" s="9">
        <v>6.8987224729782255E-3</v>
      </c>
      <c r="AN13" s="9">
        <v>6.1866590853444647E-2</v>
      </c>
      <c r="AO13" s="9">
        <v>4.3161658190666091E-3</v>
      </c>
      <c r="AP13" s="9">
        <v>0.37386750860637358</v>
      </c>
      <c r="AQ13" s="9">
        <v>1.9397239652993437E-2</v>
      </c>
      <c r="AR13" s="8">
        <f t="shared" si="2"/>
        <v>20.870452797398084</v>
      </c>
      <c r="AS13" s="8">
        <f t="shared" si="3"/>
        <v>5.2185551983318756</v>
      </c>
      <c r="AT13" s="8">
        <v>31.250327109285156</v>
      </c>
      <c r="AU13" s="8">
        <v>1.754939300424337</v>
      </c>
      <c r="AV13" s="8">
        <v>7.0545120022790648</v>
      </c>
      <c r="AW13" s="8">
        <v>0.22639814127478647</v>
      </c>
      <c r="AX13" s="8">
        <v>18.425004214302351</v>
      </c>
      <c r="AY13" s="8">
        <v>0.65047668210556975</v>
      </c>
      <c r="AZ13" s="7">
        <v>0.65163535901873715</v>
      </c>
      <c r="BA13" s="7">
        <v>8.8639584091114748E-2</v>
      </c>
      <c r="BB13" s="8">
        <v>236.3350787976905</v>
      </c>
      <c r="BC13" s="8">
        <v>19.288271377968925</v>
      </c>
      <c r="BD13" s="8">
        <v>34.251596697263295</v>
      </c>
      <c r="BE13" s="8">
        <v>3.7104565452325784</v>
      </c>
      <c r="BF13" s="9">
        <v>4.1752507165347258E-2</v>
      </c>
      <c r="BG13" s="9">
        <v>3.7811393791969011E-3</v>
      </c>
      <c r="BH13" s="7">
        <v>9.4767348428485523</v>
      </c>
      <c r="BI13" s="7">
        <v>0.86697634494773179</v>
      </c>
      <c r="BJ13" s="8">
        <f t="shared" si="4"/>
        <v>337.48664152985299</v>
      </c>
      <c r="BK13" s="8">
        <f t="shared" si="5"/>
        <v>19.751420398551748</v>
      </c>
      <c r="BL13" s="4">
        <v>1.7317499999999999</v>
      </c>
      <c r="BM13" s="4">
        <v>0.10051326612276947</v>
      </c>
      <c r="BN13" s="4">
        <v>5.57</v>
      </c>
      <c r="BO13" s="4">
        <v>7.3909855003691238E-2</v>
      </c>
      <c r="BP13" s="4">
        <v>1.8805000000000001</v>
      </c>
      <c r="BQ13" s="4">
        <v>5.7140178508646555E-2</v>
      </c>
      <c r="BR13" s="4">
        <v>6.5655000000000001</v>
      </c>
      <c r="BS13" s="4">
        <v>0.14314910641239342</v>
      </c>
      <c r="BT13" s="4">
        <v>0.35899999999999999</v>
      </c>
      <c r="BU13" s="4">
        <v>5.6124860801609E-2</v>
      </c>
      <c r="BV13" s="4">
        <v>1.3587499999999999</v>
      </c>
      <c r="BW13" s="4">
        <v>5.2544425647890247E-2</v>
      </c>
      <c r="BX13" s="4">
        <v>0.29765975855959786</v>
      </c>
      <c r="BY13" s="4">
        <v>2.0928571580035391E-2</v>
      </c>
      <c r="BZ13" s="4">
        <f t="shared" si="6"/>
        <v>17.465499999999999</v>
      </c>
      <c r="CA13" s="4">
        <f t="shared" si="7"/>
        <v>0.21268090338971837</v>
      </c>
      <c r="CB13" s="5">
        <v>5.6319999999999997</v>
      </c>
      <c r="CC13" s="5">
        <v>0.23475945135393367</v>
      </c>
      <c r="CD13" s="5">
        <v>13.284500000000001</v>
      </c>
      <c r="CE13" s="5">
        <v>0.75589714908841998</v>
      </c>
      <c r="CF13" s="5">
        <v>7.3755000000000006</v>
      </c>
      <c r="CG13" s="5">
        <v>0.46174072811481526</v>
      </c>
      <c r="CH13" s="5">
        <v>6.2394999999999996</v>
      </c>
      <c r="CI13" s="5">
        <v>0.32456201256462569</v>
      </c>
      <c r="CJ13" s="5">
        <v>59.03</v>
      </c>
      <c r="CK13" s="5">
        <v>2.9882332572943491</v>
      </c>
      <c r="CL13" s="5">
        <v>40.564999999999998</v>
      </c>
      <c r="CM13" s="5">
        <v>2.1269771978091367</v>
      </c>
      <c r="CN13" s="5">
        <v>34.924999999999997</v>
      </c>
      <c r="CO13" s="5">
        <v>2.4819448019647803</v>
      </c>
      <c r="CP13" s="5">
        <v>61.155000000000001</v>
      </c>
      <c r="CQ13" s="5">
        <v>4.0460650019494313</v>
      </c>
      <c r="CR13" s="5">
        <v>3.1574999999999998</v>
      </c>
      <c r="CS13" s="5">
        <v>0.16192745289171911</v>
      </c>
      <c r="CT13" s="5">
        <v>123.47450000000001</v>
      </c>
      <c r="CU13" s="5">
        <v>8.3063833585983833</v>
      </c>
      <c r="CV13" s="5">
        <v>417.37549999999999</v>
      </c>
      <c r="CW13" s="5">
        <v>24.77207186530833</v>
      </c>
      <c r="CX13" s="5">
        <v>19.377000000000002</v>
      </c>
      <c r="CY13" s="5">
        <v>0.24041630560342606</v>
      </c>
      <c r="CZ13" s="5">
        <v>29.313000000000002</v>
      </c>
      <c r="DA13" s="5">
        <v>2.3772929983491715</v>
      </c>
      <c r="DB13" s="5">
        <v>94.3095</v>
      </c>
      <c r="DC13" s="5">
        <v>3.4188612870369628</v>
      </c>
      <c r="DD13" s="5">
        <v>15.164000000000001</v>
      </c>
      <c r="DE13" s="5">
        <v>0.80468751699029106</v>
      </c>
      <c r="DF13" s="5">
        <v>93.408000000000001</v>
      </c>
      <c r="DG13" s="5">
        <v>5.8166603820405394</v>
      </c>
      <c r="DH13" s="5">
        <v>37.438000000000002</v>
      </c>
      <c r="DI13" s="5">
        <v>2.3334523779156098</v>
      </c>
      <c r="DJ13" s="5">
        <v>72.22</v>
      </c>
      <c r="DK13" s="5">
        <v>4.4604295757247368</v>
      </c>
      <c r="DL13" s="5">
        <v>95.181000000000012</v>
      </c>
      <c r="DM13" s="5">
        <v>3.5086638482476511</v>
      </c>
      <c r="DN13" s="5">
        <v>36.944499999999998</v>
      </c>
      <c r="DO13" s="5">
        <v>1.1787470042379757</v>
      </c>
      <c r="DP13" s="8">
        <f t="shared" si="8"/>
        <v>848.19349999999997</v>
      </c>
      <c r="DQ13" s="8">
        <f t="shared" si="9"/>
        <v>14.031076847483952</v>
      </c>
    </row>
    <row r="14" spans="1:121" x14ac:dyDescent="0.3">
      <c r="A14" s="3" t="s">
        <v>182</v>
      </c>
      <c r="B14" s="4">
        <v>4.2300000000000004</v>
      </c>
      <c r="C14" s="4">
        <v>1.4142135623731277E-2</v>
      </c>
      <c r="D14" s="5">
        <v>66.883433588034464</v>
      </c>
      <c r="E14" s="5">
        <v>0.44255105149784207</v>
      </c>
      <c r="F14" s="4">
        <v>9.7531250000000007</v>
      </c>
      <c r="G14" s="4">
        <v>0.19847727619712496</v>
      </c>
      <c r="H14" s="5">
        <v>38.580999999999996</v>
      </c>
      <c r="I14" s="5">
        <v>2.3772929983491968</v>
      </c>
      <c r="J14" s="5">
        <v>8.0232500000000009</v>
      </c>
      <c r="K14" s="5">
        <v>9.475230867906731E-2</v>
      </c>
      <c r="L14" s="5">
        <v>9.5777360000000016</v>
      </c>
      <c r="M14" s="5">
        <v>0.21297113440293797</v>
      </c>
      <c r="N14" s="5">
        <v>29.595000000000002</v>
      </c>
      <c r="O14" s="5">
        <v>0.48790367901864623</v>
      </c>
      <c r="P14" s="4">
        <v>0.20666666666666669</v>
      </c>
      <c r="Q14" s="4">
        <v>1.1547005383792509E-2</v>
      </c>
      <c r="R14" s="4">
        <v>0.17666666666666667</v>
      </c>
      <c r="S14" s="4">
        <v>5.7735026918962467E-3</v>
      </c>
      <c r="T14" s="4">
        <v>0.75699396599012614</v>
      </c>
      <c r="U14" s="4">
        <v>1.8618280579788333E-2</v>
      </c>
      <c r="V14" s="7" t="s">
        <v>57</v>
      </c>
      <c r="W14" s="7"/>
      <c r="X14" s="8" t="s">
        <v>57</v>
      </c>
      <c r="Y14" s="8"/>
      <c r="Z14" s="8" t="s">
        <v>57</v>
      </c>
      <c r="AA14" s="8"/>
      <c r="AB14" s="8" t="s">
        <v>57</v>
      </c>
      <c r="AC14" s="8"/>
      <c r="AD14" s="8">
        <v>9.6748072000119407</v>
      </c>
      <c r="AE14" s="8">
        <v>0.21154646887961481</v>
      </c>
      <c r="AF14" s="9" t="s">
        <v>57</v>
      </c>
      <c r="AG14" s="9"/>
      <c r="AH14" s="9" t="s">
        <v>57</v>
      </c>
      <c r="AI14" s="9"/>
      <c r="AJ14" s="9">
        <v>3.9162031947860161</v>
      </c>
      <c r="AK14" s="9">
        <v>0.12811632724778152</v>
      </c>
      <c r="AL14" s="9">
        <v>4.9723775413941761E-2</v>
      </c>
      <c r="AM14" s="9">
        <v>2.1768949452385029E-3</v>
      </c>
      <c r="AN14" s="9">
        <v>4.9547310453766803E-3</v>
      </c>
      <c r="AO14" s="9">
        <v>5.7895050564609884E-4</v>
      </c>
      <c r="AP14" s="9">
        <v>0.2695492623062905</v>
      </c>
      <c r="AQ14" s="9">
        <v>1.2049090815314502E-2</v>
      </c>
      <c r="AR14" s="8">
        <f t="shared" si="2"/>
        <v>13.915238163563565</v>
      </c>
      <c r="AS14" s="8">
        <f t="shared" si="3"/>
        <v>0.24762058970865242</v>
      </c>
      <c r="AT14" s="8">
        <v>21.56039098582718</v>
      </c>
      <c r="AU14" s="8">
        <v>0.59371191891541242</v>
      </c>
      <c r="AV14" s="8">
        <v>6.9473067984864763</v>
      </c>
      <c r="AW14" s="8">
        <v>0.14885654613396643</v>
      </c>
      <c r="AX14" s="8">
        <v>16.518098350647225</v>
      </c>
      <c r="AY14" s="8">
        <v>1.2522126802275444</v>
      </c>
      <c r="AZ14" s="7">
        <v>0.80260571936628733</v>
      </c>
      <c r="BA14" s="7">
        <v>0.14018082035371773</v>
      </c>
      <c r="BB14" s="8">
        <v>575.38301483189764</v>
      </c>
      <c r="BC14" s="8">
        <v>87.647709120238005</v>
      </c>
      <c r="BD14" s="8">
        <v>15.821396967163519</v>
      </c>
      <c r="BE14" s="8">
        <v>0.7989281312997244</v>
      </c>
      <c r="BF14" s="9">
        <v>0.16215360299383222</v>
      </c>
      <c r="BG14" s="9">
        <v>1.0617924312556608E-2</v>
      </c>
      <c r="BH14" s="7">
        <v>8.7436579075639287</v>
      </c>
      <c r="BI14" s="7">
        <v>1.1042632967959267</v>
      </c>
      <c r="BJ14" s="8">
        <f t="shared" si="4"/>
        <v>645.93862516394609</v>
      </c>
      <c r="BK14" s="8">
        <f t="shared" si="5"/>
        <v>87.669498970432755</v>
      </c>
      <c r="BL14" s="4">
        <v>0.73833333333333329</v>
      </c>
      <c r="BM14" s="4">
        <v>0.11966759516817148</v>
      </c>
      <c r="BN14" s="4">
        <v>5.2510000000000003</v>
      </c>
      <c r="BO14" s="4">
        <v>0.76462016714182823</v>
      </c>
      <c r="BP14" s="4">
        <v>0.89566666666666672</v>
      </c>
      <c r="BQ14" s="4">
        <v>0.26702122262721567</v>
      </c>
      <c r="BR14" s="4">
        <v>6.6736666666666666</v>
      </c>
      <c r="BS14" s="4">
        <v>1.6203229102044225</v>
      </c>
      <c r="BT14" s="4">
        <v>7.1666666666666656E-2</v>
      </c>
      <c r="BU14" s="4">
        <v>2.9091808698211503E-2</v>
      </c>
      <c r="BV14" s="4">
        <v>1.3179999999999998</v>
      </c>
      <c r="BW14" s="4">
        <v>0.39431839926637957</v>
      </c>
      <c r="BX14" s="4">
        <v>0.13702689103818413</v>
      </c>
      <c r="BY14" s="4">
        <v>6.0556022586785788E-2</v>
      </c>
      <c r="BZ14" s="4">
        <f t="shared" si="6"/>
        <v>14.948333333333334</v>
      </c>
      <c r="CA14" s="4">
        <f t="shared" si="7"/>
        <v>1.857967796635164</v>
      </c>
      <c r="CB14" s="5">
        <v>2.7035</v>
      </c>
      <c r="CC14" s="5">
        <v>0.46174072811481337</v>
      </c>
      <c r="CD14" s="5">
        <v>46.8035</v>
      </c>
      <c r="CE14" s="5">
        <v>4.4441661197574485</v>
      </c>
      <c r="CF14" s="5">
        <v>49.626999999999995</v>
      </c>
      <c r="CG14" s="5">
        <v>3.5383623330574823</v>
      </c>
      <c r="CH14" s="5">
        <v>0.95550000000000002</v>
      </c>
      <c r="CI14" s="5">
        <v>4.171930009000626E-2</v>
      </c>
      <c r="CJ14" s="5">
        <v>25.796500000000002</v>
      </c>
      <c r="CK14" s="5">
        <v>2.4656813459974898</v>
      </c>
      <c r="CL14" s="5">
        <v>17.863500000000002</v>
      </c>
      <c r="CM14" s="5">
        <v>1.2876414485407042</v>
      </c>
      <c r="CN14" s="5">
        <v>31.428000000000001</v>
      </c>
      <c r="CO14" s="5">
        <v>4.7446865017617386</v>
      </c>
      <c r="CP14" s="5">
        <v>37.849000000000004</v>
      </c>
      <c r="CQ14" s="5">
        <v>5.4433080015739987</v>
      </c>
      <c r="CR14" s="5">
        <v>26.642000000000003</v>
      </c>
      <c r="CS14" s="5">
        <v>2.7563022330651621</v>
      </c>
      <c r="CT14" s="5">
        <v>47.972499999999997</v>
      </c>
      <c r="CU14" s="5">
        <v>6.6404397821228667</v>
      </c>
      <c r="CV14" s="5">
        <v>194.77600000000001</v>
      </c>
      <c r="CW14" s="5">
        <v>22.044761010271817</v>
      </c>
      <c r="CX14" s="5">
        <v>1.3944999999999999</v>
      </c>
      <c r="CY14" s="5">
        <v>8.1317279836452955E-2</v>
      </c>
      <c r="CZ14" s="5">
        <v>25.917000000000002</v>
      </c>
      <c r="DA14" s="5">
        <v>4.6980174542033861</v>
      </c>
      <c r="DB14" s="5">
        <v>42.156500000000001</v>
      </c>
      <c r="DC14" s="5">
        <v>2.2408213895801672</v>
      </c>
      <c r="DD14" s="5">
        <v>14.742000000000001</v>
      </c>
      <c r="DE14" s="5">
        <v>1.1483414126469536</v>
      </c>
      <c r="DF14" s="5">
        <v>49.246499999999997</v>
      </c>
      <c r="DG14" s="5">
        <v>5.6151349494023703</v>
      </c>
      <c r="DH14" s="5">
        <v>31.0915</v>
      </c>
      <c r="DI14" s="5">
        <v>3.3580501038549158</v>
      </c>
      <c r="DJ14" s="5">
        <v>71.5745</v>
      </c>
      <c r="DK14" s="5">
        <v>7.8368644558905052</v>
      </c>
      <c r="DL14" s="5">
        <v>60.977499999999999</v>
      </c>
      <c r="DM14" s="5">
        <v>3.1063200897525038</v>
      </c>
      <c r="DN14" s="5">
        <v>25.154</v>
      </c>
      <c r="DO14" s="5">
        <v>1.0663170260293156</v>
      </c>
      <c r="DP14" s="8">
        <f t="shared" si="8"/>
        <v>609.89499999999998</v>
      </c>
      <c r="DQ14" s="8">
        <f t="shared" si="9"/>
        <v>16.955363635145048</v>
      </c>
    </row>
    <row r="15" spans="1:121" x14ac:dyDescent="0.3">
      <c r="A15" s="3" t="s">
        <v>183</v>
      </c>
      <c r="B15" s="4">
        <v>4.4399999999999995</v>
      </c>
      <c r="C15" s="4">
        <v>1.4142135623731277E-2</v>
      </c>
      <c r="D15" s="5">
        <v>113.60979174278407</v>
      </c>
      <c r="E15" s="5">
        <v>2.7839047243854766</v>
      </c>
      <c r="F15" s="4">
        <v>10.030000000000001</v>
      </c>
      <c r="G15" s="4">
        <v>1.7078251276599225E-2</v>
      </c>
      <c r="H15" s="5">
        <v>137.02199999999996</v>
      </c>
      <c r="I15" s="5">
        <v>0</v>
      </c>
      <c r="J15" s="5">
        <v>19.765000000000001</v>
      </c>
      <c r="K15" s="5">
        <v>0.40269731188588165</v>
      </c>
      <c r="L15" s="5">
        <v>26.195710333333334</v>
      </c>
      <c r="M15" s="5">
        <v>0.9903157749738799</v>
      </c>
      <c r="N15" s="5">
        <v>49.534999999999997</v>
      </c>
      <c r="O15" s="5">
        <v>0.30405591590888253</v>
      </c>
      <c r="P15" s="4">
        <v>0.63666666666666671</v>
      </c>
      <c r="Q15" s="4">
        <v>1.527525231651948E-2</v>
      </c>
      <c r="R15" s="4">
        <v>0.37666666666666665</v>
      </c>
      <c r="S15" s="4">
        <v>5.7735026918962623E-3</v>
      </c>
      <c r="T15" s="4">
        <v>1.5477235326385079</v>
      </c>
      <c r="U15" s="4">
        <v>6.5939743720083719E-3</v>
      </c>
      <c r="V15" s="7">
        <v>7.4403435767170478</v>
      </c>
      <c r="W15" s="7">
        <v>1.8008001208524596</v>
      </c>
      <c r="X15" s="8">
        <v>11.199710777564347</v>
      </c>
      <c r="Y15" s="8">
        <v>0.30208750479254387</v>
      </c>
      <c r="Z15" s="8">
        <v>45.576789483891233</v>
      </c>
      <c r="AA15" s="8">
        <v>1.088234352743978</v>
      </c>
      <c r="AB15" s="8">
        <f>SUM(V15,X15,Z15)</f>
        <v>64.216843838172622</v>
      </c>
      <c r="AC15" s="8">
        <f>SQRT(W15*W15+Y15*Y15+AA15*AA15)</f>
        <v>2.1256509455472981</v>
      </c>
      <c r="AD15" s="8">
        <v>14.004592068539356</v>
      </c>
      <c r="AE15" s="8">
        <v>0.59454404975932529</v>
      </c>
      <c r="AF15" s="9">
        <v>4.1939313631143962E-2</v>
      </c>
      <c r="AG15" s="9">
        <v>1.7130280989650543E-2</v>
      </c>
      <c r="AH15" s="9">
        <v>9.8545963759955862E-2</v>
      </c>
      <c r="AI15" s="9">
        <v>8.2537135879754749E-3</v>
      </c>
      <c r="AJ15" s="9">
        <v>0.99279328426682767</v>
      </c>
      <c r="AK15" s="9">
        <v>2.6066393774586732E-2</v>
      </c>
      <c r="AL15" s="9">
        <v>0.1006057113134763</v>
      </c>
      <c r="AM15" s="9">
        <v>2.4958893177909332E-3</v>
      </c>
      <c r="AN15" s="9">
        <v>7.9868542376504426E-2</v>
      </c>
      <c r="AO15" s="9">
        <v>7.2646534469124153E-3</v>
      </c>
      <c r="AP15" s="9">
        <v>0.3126703306059937</v>
      </c>
      <c r="AQ15" s="9">
        <v>2.4744340793901684E-2</v>
      </c>
      <c r="AR15" s="8">
        <f t="shared" si="2"/>
        <v>15.631015214493255</v>
      </c>
      <c r="AS15" s="8">
        <f t="shared" si="3"/>
        <v>0.59598233309211668</v>
      </c>
      <c r="AT15" s="8">
        <v>29.399249999999999</v>
      </c>
      <c r="AU15" s="8">
        <v>0.59202385931649748</v>
      </c>
      <c r="AV15" s="8">
        <v>5.6010474401358952</v>
      </c>
      <c r="AW15" s="8">
        <v>0.37010412869246079</v>
      </c>
      <c r="AX15" s="8">
        <v>12.565608674566032</v>
      </c>
      <c r="AY15" s="8">
        <v>0.43529025335111704</v>
      </c>
      <c r="AZ15" s="7">
        <v>0.48909872614085004</v>
      </c>
      <c r="BA15" s="7">
        <v>3.0594809738140567E-2</v>
      </c>
      <c r="BB15" s="8">
        <v>292.6964964487571</v>
      </c>
      <c r="BC15" s="8">
        <v>18.630067392897747</v>
      </c>
      <c r="BD15" s="8">
        <v>20.497476506022362</v>
      </c>
      <c r="BE15" s="8">
        <v>3.8887663619138357</v>
      </c>
      <c r="BF15" s="9">
        <v>3.7454194889176097E-2</v>
      </c>
      <c r="BG15" s="9">
        <v>3.5404964578542655E-3</v>
      </c>
      <c r="BH15" s="7">
        <v>4.9933300718397087</v>
      </c>
      <c r="BI15" s="7">
        <v>1.4280331485790405</v>
      </c>
      <c r="BJ15" s="8">
        <f t="shared" si="4"/>
        <v>366.2797620623511</v>
      </c>
      <c r="BK15" s="8">
        <f t="shared" si="5"/>
        <v>19.10285552091992</v>
      </c>
      <c r="BL15" s="4">
        <v>1.0056666666666667</v>
      </c>
      <c r="BM15" s="4">
        <v>2.1501937897160147E-2</v>
      </c>
      <c r="BN15" s="4">
        <v>3.795666666666667</v>
      </c>
      <c r="BO15" s="4">
        <v>0.15337644321516034</v>
      </c>
      <c r="BP15" s="4">
        <v>1.5246666666666666</v>
      </c>
      <c r="BQ15" s="4">
        <v>0.19589878338910977</v>
      </c>
      <c r="BR15" s="4">
        <v>5.9446666666666665</v>
      </c>
      <c r="BS15" s="4">
        <v>0.44059089111479971</v>
      </c>
      <c r="BT15" s="4">
        <v>0.29966666666666669</v>
      </c>
      <c r="BU15" s="4">
        <v>2.893671255228095E-2</v>
      </c>
      <c r="BV15" s="4">
        <v>1.1693333333333333</v>
      </c>
      <c r="BW15" s="4">
        <v>0.14550715904495334</v>
      </c>
      <c r="BX15" s="4">
        <v>0.25977892611478043</v>
      </c>
      <c r="BY15" s="4">
        <v>4.0321655949825903E-2</v>
      </c>
      <c r="BZ15" s="4">
        <f t="shared" si="6"/>
        <v>13.739666666666668</v>
      </c>
      <c r="CA15" s="4">
        <f t="shared" si="7"/>
        <v>0.52772435986980926</v>
      </c>
      <c r="CB15" s="5">
        <v>4.3215000000000003</v>
      </c>
      <c r="CC15" s="5">
        <v>0.4900249993622775</v>
      </c>
      <c r="CD15" s="5">
        <v>6.133</v>
      </c>
      <c r="CE15" s="5">
        <v>1.1398561312727156</v>
      </c>
      <c r="CF15" s="5">
        <v>4.6760000000000002</v>
      </c>
      <c r="CG15" s="5">
        <v>0.76226111011909126</v>
      </c>
      <c r="CH15" s="5">
        <v>4.3559999999999999</v>
      </c>
      <c r="CI15" s="5">
        <v>0.99419213434828724</v>
      </c>
      <c r="CJ15" s="5">
        <v>43.802999999999997</v>
      </c>
      <c r="CK15" s="5">
        <v>7.3227978259679505</v>
      </c>
      <c r="CL15" s="5">
        <v>39.230999999999995</v>
      </c>
      <c r="CM15" s="5">
        <v>6.8235804384501986</v>
      </c>
      <c r="CN15" s="5">
        <v>28.158000000000001</v>
      </c>
      <c r="CO15" s="5">
        <v>7.2535013614116064</v>
      </c>
      <c r="CP15" s="5">
        <v>50.771999999999998</v>
      </c>
      <c r="CQ15" s="5">
        <v>12.249917877275752</v>
      </c>
      <c r="CR15" s="5">
        <v>1.5725</v>
      </c>
      <c r="CS15" s="5">
        <v>0.2439518395093577</v>
      </c>
      <c r="CT15" s="5">
        <v>120.15600000000001</v>
      </c>
      <c r="CU15" s="5">
        <v>26.720151047477259</v>
      </c>
      <c r="CV15" s="5">
        <v>431.50900000000001</v>
      </c>
      <c r="CW15" s="5">
        <v>81.761342895037899</v>
      </c>
      <c r="CX15" s="5">
        <v>20.027000000000001</v>
      </c>
      <c r="CY15" s="5">
        <v>1.7903943699643383</v>
      </c>
      <c r="CZ15" s="5">
        <v>9.4730000000000008</v>
      </c>
      <c r="DA15" s="5">
        <v>2.3532513677888294</v>
      </c>
      <c r="DB15" s="5">
        <v>55.719499999999996</v>
      </c>
      <c r="DC15" s="5">
        <v>6.2854721779672227</v>
      </c>
      <c r="DD15" s="5">
        <v>9.3514999999999997</v>
      </c>
      <c r="DE15" s="5">
        <v>1.4757318523363252</v>
      </c>
      <c r="DF15" s="5">
        <v>82.319500000000005</v>
      </c>
      <c r="DG15" s="5">
        <v>16.152440202644211</v>
      </c>
      <c r="DH15" s="5">
        <v>28.343499999999999</v>
      </c>
      <c r="DI15" s="5">
        <v>5.5727085425312044</v>
      </c>
      <c r="DJ15" s="5">
        <v>53.4465</v>
      </c>
      <c r="DK15" s="5">
        <v>10.451745332718371</v>
      </c>
      <c r="DL15" s="5">
        <v>75.427999999999997</v>
      </c>
      <c r="DM15" s="5">
        <v>8.4796245199890805</v>
      </c>
      <c r="DN15" s="5">
        <v>36.654499999999999</v>
      </c>
      <c r="DO15" s="5">
        <v>3.1529891373108176</v>
      </c>
      <c r="DP15" s="8">
        <f t="shared" si="8"/>
        <v>673.94199999999989</v>
      </c>
      <c r="DQ15" s="8">
        <f t="shared" si="9"/>
        <v>39.413985284413947</v>
      </c>
    </row>
    <row r="16" spans="1:121" x14ac:dyDescent="0.3">
      <c r="A16" s="3" t="s">
        <v>184</v>
      </c>
      <c r="B16" s="4">
        <v>4.4400000000000004</v>
      </c>
      <c r="C16" s="4">
        <v>0</v>
      </c>
      <c r="D16" s="5">
        <v>57.069784435513334</v>
      </c>
      <c r="E16" s="5">
        <v>2.2788406524981872</v>
      </c>
      <c r="F16" s="4">
        <v>9.6612500000000008</v>
      </c>
      <c r="G16" s="4">
        <v>5.91784025919369E-2</v>
      </c>
      <c r="H16" s="5">
        <v>36.777000000000001</v>
      </c>
      <c r="I16" s="5">
        <v>0.75377582874485238</v>
      </c>
      <c r="J16" s="5">
        <v>9.4805000000000046</v>
      </c>
      <c r="K16" s="5">
        <v>0.26056884886725101</v>
      </c>
      <c r="L16" s="5">
        <v>15.104511333333329</v>
      </c>
      <c r="M16" s="5">
        <v>2.1297113440297131</v>
      </c>
      <c r="N16" s="5">
        <v>44.75500000000001</v>
      </c>
      <c r="O16" s="5">
        <v>6.3639610306786665E-2</v>
      </c>
      <c r="P16" s="4">
        <v>0.17333333333333334</v>
      </c>
      <c r="Q16" s="4">
        <v>1.5275252316519307E-2</v>
      </c>
      <c r="R16" s="4">
        <v>0.14000000000000001</v>
      </c>
      <c r="S16" s="4">
        <v>9.999999999999995E-3</v>
      </c>
      <c r="T16" s="4">
        <v>0.6930174563591025</v>
      </c>
      <c r="U16" s="4">
        <v>1.163816647339464E-2</v>
      </c>
      <c r="V16" s="7" t="s">
        <v>57</v>
      </c>
      <c r="W16" s="7"/>
      <c r="X16" s="8" t="s">
        <v>57</v>
      </c>
      <c r="Y16" s="8"/>
      <c r="Z16" s="8">
        <v>5.1283607749520019</v>
      </c>
      <c r="AA16" s="8">
        <v>0.92187040091648664</v>
      </c>
      <c r="AB16" s="8">
        <f>SUM(V16,X16,Z16)</f>
        <v>5.1283607749520019</v>
      </c>
      <c r="AC16" s="8">
        <f>SQRT(W16*W16+Y16*Y16+AA16*AA16)</f>
        <v>0.92187040091648664</v>
      </c>
      <c r="AD16" s="8">
        <v>1.8831164993125369</v>
      </c>
      <c r="AE16" s="8">
        <v>0.80145008454766153</v>
      </c>
      <c r="AF16" s="9" t="s">
        <v>57</v>
      </c>
      <c r="AG16" s="9"/>
      <c r="AH16" s="9" t="s">
        <v>57</v>
      </c>
      <c r="AI16" s="9"/>
      <c r="AJ16" s="9">
        <v>0.24728448446466691</v>
      </c>
      <c r="AK16" s="9">
        <v>2.8997243805498119E-2</v>
      </c>
      <c r="AL16" s="9">
        <v>2.1147582437184186E-2</v>
      </c>
      <c r="AM16" s="9">
        <v>2.2684710979084801E-4</v>
      </c>
      <c r="AN16" s="9">
        <v>7.6951581420677991E-3</v>
      </c>
      <c r="AO16" s="9">
        <v>3.5659681236686593E-4</v>
      </c>
      <c r="AP16" s="9">
        <v>0.19079135413481019</v>
      </c>
      <c r="AQ16" s="9">
        <v>8.4132959205857963E-3</v>
      </c>
      <c r="AR16" s="8">
        <f t="shared" si="2"/>
        <v>2.3500350784912665</v>
      </c>
      <c r="AS16" s="8">
        <f t="shared" si="3"/>
        <v>0.8020187281721759</v>
      </c>
      <c r="AT16" s="8">
        <v>10.759082913200164</v>
      </c>
      <c r="AU16" s="8">
        <v>0.34280151701851119</v>
      </c>
      <c r="AV16" s="8">
        <v>5.2099928433668339</v>
      </c>
      <c r="AW16" s="8">
        <v>0.34847206838504646</v>
      </c>
      <c r="AX16" s="8">
        <v>11.428182374986216</v>
      </c>
      <c r="AY16" s="8">
        <v>0.66114886352405888</v>
      </c>
      <c r="AZ16" s="7">
        <v>0.47412188651268755</v>
      </c>
      <c r="BA16" s="7">
        <v>0.13415365900477227</v>
      </c>
      <c r="BB16" s="8">
        <v>310.9009776338267</v>
      </c>
      <c r="BC16" s="8">
        <v>9.1444566270279903</v>
      </c>
      <c r="BD16" s="8">
        <v>13.159788825969887</v>
      </c>
      <c r="BE16" s="8">
        <v>2.155181571026838</v>
      </c>
      <c r="BF16" s="9">
        <v>5.31623476283812E-2</v>
      </c>
      <c r="BG16" s="9">
        <v>1.0479214189970968E-2</v>
      </c>
      <c r="BH16" s="7">
        <v>5.4476728388021733</v>
      </c>
      <c r="BI16" s="7">
        <v>0.25882046274727466</v>
      </c>
      <c r="BJ16" s="8">
        <f t="shared" si="4"/>
        <v>357.43298166429304</v>
      </c>
      <c r="BK16" s="8">
        <f t="shared" si="5"/>
        <v>9.4354148366690733</v>
      </c>
      <c r="BL16" s="4">
        <v>0.85866666666666669</v>
      </c>
      <c r="BM16" s="4">
        <v>6.028543218169162E-2</v>
      </c>
      <c r="BN16" s="4">
        <v>3.8190000000000004</v>
      </c>
      <c r="BO16" s="4">
        <v>0.10602358228243382</v>
      </c>
      <c r="BP16" s="4">
        <v>1.0223333333333333</v>
      </c>
      <c r="BQ16" s="4">
        <v>6.7159015279658035E-2</v>
      </c>
      <c r="BR16" s="4">
        <v>4.9923333333333337</v>
      </c>
      <c r="BS16" s="4">
        <v>0.2228930984425791</v>
      </c>
      <c r="BT16" s="4">
        <v>0.16500000000000001</v>
      </c>
      <c r="BU16" s="4">
        <v>1.4422205101855955E-2</v>
      </c>
      <c r="BV16" s="4">
        <v>1.08</v>
      </c>
      <c r="BW16" s="4">
        <v>4.8538644398046435E-2</v>
      </c>
      <c r="BX16" s="4">
        <v>0.21347506998562454</v>
      </c>
      <c r="BY16" s="4">
        <v>2.3393510190286397E-2</v>
      </c>
      <c r="BZ16" s="4">
        <f t="shared" si="6"/>
        <v>11.937333333333333</v>
      </c>
      <c r="CA16" s="4">
        <f t="shared" si="7"/>
        <v>0.26763968315629127</v>
      </c>
      <c r="CB16" s="5">
        <v>1.5234999999999999</v>
      </c>
      <c r="CC16" s="5">
        <v>0.32597622612699889</v>
      </c>
      <c r="CD16" s="5">
        <v>39.634</v>
      </c>
      <c r="CE16" s="5">
        <v>1.8073649327128136</v>
      </c>
      <c r="CF16" s="5">
        <v>40.314999999999998</v>
      </c>
      <c r="CG16" s="5">
        <v>6.505382386916149E-2</v>
      </c>
      <c r="CH16" s="5">
        <v>2.3319999999999999</v>
      </c>
      <c r="CI16" s="5">
        <v>0.14566399692442877</v>
      </c>
      <c r="CJ16" s="5">
        <v>16.734999999999999</v>
      </c>
      <c r="CK16" s="5">
        <v>8.3438600180014103E-2</v>
      </c>
      <c r="CL16" s="5">
        <v>13.648</v>
      </c>
      <c r="CM16" s="5">
        <v>0.39315137033972108</v>
      </c>
      <c r="CN16" s="5">
        <v>28.823</v>
      </c>
      <c r="CO16" s="5">
        <v>1.5768481220460013</v>
      </c>
      <c r="CP16" s="5">
        <v>30.997500000000002</v>
      </c>
      <c r="CQ16" s="5">
        <v>1.249457682356629</v>
      </c>
      <c r="CR16" s="5">
        <v>23.6905</v>
      </c>
      <c r="CS16" s="5">
        <v>0.67387276247078187</v>
      </c>
      <c r="CT16" s="5">
        <v>40.096999999999994</v>
      </c>
      <c r="CU16" s="5">
        <v>1.0620743853421961</v>
      </c>
      <c r="CV16" s="5">
        <v>156.86349999999999</v>
      </c>
      <c r="CW16" s="5">
        <v>3.7002897859491859</v>
      </c>
      <c r="CX16" s="5" t="s">
        <v>57</v>
      </c>
      <c r="CY16" s="5"/>
      <c r="CZ16" s="5">
        <v>1.9260000000000002</v>
      </c>
      <c r="DA16" s="11">
        <v>9.6166522241370386E-2</v>
      </c>
      <c r="DB16" s="5">
        <v>36.738</v>
      </c>
      <c r="DC16" s="5">
        <v>0.61376868606991974</v>
      </c>
      <c r="DD16" s="5">
        <v>12.809999999999999</v>
      </c>
      <c r="DE16" s="5">
        <v>0.59255548263432622</v>
      </c>
      <c r="DF16" s="5">
        <v>48.325499999999998</v>
      </c>
      <c r="DG16" s="5">
        <v>48.325499999999998</v>
      </c>
      <c r="DH16" s="5">
        <v>27.1495</v>
      </c>
      <c r="DI16" s="5">
        <v>0.6993286065934935</v>
      </c>
      <c r="DJ16" s="5">
        <v>65.710999999999999</v>
      </c>
      <c r="DK16" s="5">
        <v>1.7479679630931515</v>
      </c>
      <c r="DL16" s="5">
        <v>48.4985</v>
      </c>
      <c r="DM16" s="5">
        <v>0.32597622612699734</v>
      </c>
      <c r="DN16" s="5">
        <v>16.738999999999997</v>
      </c>
      <c r="DO16" s="5">
        <v>3.5355339059327882E-2</v>
      </c>
      <c r="DP16" s="8">
        <f t="shared" si="8"/>
        <v>495.69299999999987</v>
      </c>
      <c r="DQ16" s="8">
        <f t="shared" si="9"/>
        <v>48.465786950693371</v>
      </c>
    </row>
    <row r="17" spans="1:121" x14ac:dyDescent="0.3">
      <c r="A17" s="3" t="s">
        <v>185</v>
      </c>
      <c r="B17" s="4">
        <v>4.4000000000000004</v>
      </c>
      <c r="C17" s="4">
        <v>2.8284271247461926E-2</v>
      </c>
      <c r="D17" s="5">
        <v>122.74388016075996</v>
      </c>
      <c r="E17" s="5">
        <v>1.7298912095228542</v>
      </c>
      <c r="F17" s="4">
        <v>12.053750000000001</v>
      </c>
      <c r="G17" s="4">
        <v>0.18764438884939391</v>
      </c>
      <c r="H17" s="5">
        <v>151.82299999999998</v>
      </c>
      <c r="I17" s="5">
        <v>0.86974134085989518</v>
      </c>
      <c r="J17" s="5">
        <v>27.001000000000001</v>
      </c>
      <c r="K17" s="5">
        <v>0</v>
      </c>
      <c r="L17" s="5">
        <v>30.367145666666666</v>
      </c>
      <c r="M17" s="5">
        <v>1.1180984556156071</v>
      </c>
      <c r="N17" s="5">
        <v>46.14</v>
      </c>
      <c r="O17" s="5">
        <v>0.26870057685016507</v>
      </c>
      <c r="P17" s="4">
        <v>2.8866666666666667</v>
      </c>
      <c r="Q17" s="4">
        <v>0.15947831618541639</v>
      </c>
      <c r="R17" s="4">
        <v>0.60333333333333339</v>
      </c>
      <c r="S17" s="4">
        <v>1.1547005383792525E-2</v>
      </c>
      <c r="T17" s="4">
        <v>1.1646778042959429</v>
      </c>
      <c r="U17" s="4">
        <v>1.6201014557018802E-2</v>
      </c>
      <c r="V17" s="7">
        <v>7.3902377917224182</v>
      </c>
      <c r="W17" s="7">
        <v>1.271620507424116</v>
      </c>
      <c r="X17" s="8">
        <v>10.557144804614442</v>
      </c>
      <c r="Y17" s="8">
        <v>0.60885280989393731</v>
      </c>
      <c r="Z17" s="8">
        <v>40.743298437062691</v>
      </c>
      <c r="AA17" s="8">
        <v>1.7770710351554722</v>
      </c>
      <c r="AB17" s="8">
        <f>SUM(V17,X17,Z17)</f>
        <v>58.690681033399549</v>
      </c>
      <c r="AC17" s="8">
        <f>SQRT(W17*W17+Y17*Y17+AA17*AA17)</f>
        <v>2.268413966410419</v>
      </c>
      <c r="AD17" s="8">
        <v>16.082113368451544</v>
      </c>
      <c r="AE17" s="8">
        <v>1.0801343143795252</v>
      </c>
      <c r="AF17" s="9">
        <v>4.0809428096713646E-2</v>
      </c>
      <c r="AG17" s="9">
        <v>2.9431766805291747E-3</v>
      </c>
      <c r="AH17" s="9">
        <v>8.8698618934123799E-2</v>
      </c>
      <c r="AI17" s="9">
        <v>1.3400382561507069E-2</v>
      </c>
      <c r="AJ17" s="9">
        <v>1.3561450742124943</v>
      </c>
      <c r="AK17" s="9">
        <v>4.0859206243703275E-2</v>
      </c>
      <c r="AL17" s="9">
        <v>0.14930327404018845</v>
      </c>
      <c r="AM17" s="9">
        <v>6.2297748344831089E-3</v>
      </c>
      <c r="AN17" s="9">
        <v>9.0417604079029712E-2</v>
      </c>
      <c r="AO17" s="9">
        <v>1.0634296183197453E-2</v>
      </c>
      <c r="AP17" s="9">
        <v>0.36892020420276261</v>
      </c>
      <c r="AQ17" s="9">
        <v>5.3793128496769413E-2</v>
      </c>
      <c r="AR17" s="8">
        <f t="shared" si="2"/>
        <v>18.17640757201686</v>
      </c>
      <c r="AS17" s="8">
        <f t="shared" si="3"/>
        <v>1.0824017014953506</v>
      </c>
      <c r="AT17" s="8">
        <v>29.144827109285156</v>
      </c>
      <c r="AU17" s="8">
        <v>1.8014160134660289</v>
      </c>
      <c r="AV17" s="8">
        <v>6.7259073753963037</v>
      </c>
      <c r="AW17" s="8">
        <v>0.35640959581895743</v>
      </c>
      <c r="AX17" s="8">
        <v>18.573174360542595</v>
      </c>
      <c r="AY17" s="8">
        <v>0.87842901945739871</v>
      </c>
      <c r="AZ17" s="7">
        <v>0.79591485441907728</v>
      </c>
      <c r="BA17" s="7">
        <v>0.16702956580428219</v>
      </c>
      <c r="BB17" s="8">
        <v>226.29687000379553</v>
      </c>
      <c r="BC17" s="8">
        <v>34.575690505942838</v>
      </c>
      <c r="BD17" s="8">
        <v>27.757941017265132</v>
      </c>
      <c r="BE17" s="8">
        <v>4.835147331505925</v>
      </c>
      <c r="BF17" s="9">
        <v>9.0891526928417163E-2</v>
      </c>
      <c r="BG17" s="9">
        <v>3.3598481536378663E-2</v>
      </c>
      <c r="BH17" s="7">
        <v>7.2929372294651245</v>
      </c>
      <c r="BI17" s="7">
        <v>1.566129021460088</v>
      </c>
      <c r="BJ17" s="8">
        <f t="shared" si="4"/>
        <v>316.67846347709735</v>
      </c>
      <c r="BK17" s="8">
        <f t="shared" si="5"/>
        <v>35.006893271491215</v>
      </c>
      <c r="BL17" s="6" t="s">
        <v>199</v>
      </c>
      <c r="BM17" s="6" t="s">
        <v>199</v>
      </c>
      <c r="BN17" s="6" t="s">
        <v>199</v>
      </c>
      <c r="BO17" s="6" t="s">
        <v>199</v>
      </c>
      <c r="BP17" s="6" t="s">
        <v>199</v>
      </c>
      <c r="BQ17" s="6" t="s">
        <v>199</v>
      </c>
      <c r="BR17" s="6" t="s">
        <v>199</v>
      </c>
      <c r="BS17" s="6" t="s">
        <v>199</v>
      </c>
      <c r="BT17" s="6" t="s">
        <v>199</v>
      </c>
      <c r="BU17" s="6" t="s">
        <v>199</v>
      </c>
      <c r="BV17" s="6" t="s">
        <v>199</v>
      </c>
      <c r="BW17" s="6" t="s">
        <v>199</v>
      </c>
      <c r="BX17" s="6" t="s">
        <v>199</v>
      </c>
      <c r="BY17" s="6" t="s">
        <v>199</v>
      </c>
      <c r="BZ17" s="6" t="s">
        <v>199</v>
      </c>
      <c r="CA17" s="6" t="s">
        <v>199</v>
      </c>
      <c r="CB17" s="5">
        <v>4.6520000000000001</v>
      </c>
      <c r="CC17" s="5">
        <v>0.17677669529663689</v>
      </c>
      <c r="CD17" s="5">
        <v>6.7490000000000006</v>
      </c>
      <c r="CE17" s="5">
        <v>0.38608030252785513</v>
      </c>
      <c r="CF17" s="5">
        <v>4.6980000000000004</v>
      </c>
      <c r="CG17" s="5">
        <v>0.26587214972614209</v>
      </c>
      <c r="CH17" s="5">
        <v>3.4974999999999996</v>
      </c>
      <c r="CI17" s="5">
        <v>0.26233661582020912</v>
      </c>
      <c r="CJ17" s="5">
        <v>41.795500000000004</v>
      </c>
      <c r="CK17" s="5">
        <v>2.7541809127216048</v>
      </c>
      <c r="CL17" s="5">
        <v>42.869</v>
      </c>
      <c r="CM17" s="5">
        <v>2.6573072836990423</v>
      </c>
      <c r="CN17" s="5">
        <v>26.036999999999999</v>
      </c>
      <c r="CO17" s="5">
        <v>1.2940054095713833</v>
      </c>
      <c r="CP17" s="5">
        <v>46.015000000000001</v>
      </c>
      <c r="CQ17" s="5">
        <v>2.4013346289095159</v>
      </c>
      <c r="CR17" s="5">
        <v>1.6105</v>
      </c>
      <c r="CS17" s="5">
        <v>7.4246212024587477E-2</v>
      </c>
      <c r="CT17" s="5">
        <v>117.55199999999999</v>
      </c>
      <c r="CU17" s="5">
        <v>6.5859925599715092</v>
      </c>
      <c r="CV17" s="5">
        <v>362.10450000000003</v>
      </c>
      <c r="CW17" s="5">
        <v>20.528016964626666</v>
      </c>
      <c r="CX17" s="5">
        <v>20.888999999999999</v>
      </c>
      <c r="CY17" s="5">
        <v>0.98712106653642095</v>
      </c>
      <c r="CZ17" s="5">
        <v>15.372</v>
      </c>
      <c r="DA17" s="5">
        <v>0.72973419818451701</v>
      </c>
      <c r="DB17" s="5">
        <v>78.949999999999989</v>
      </c>
      <c r="DC17" s="5">
        <v>5.7473639174842583</v>
      </c>
      <c r="DD17" s="5">
        <v>9.7554999999999996</v>
      </c>
      <c r="DE17" s="5">
        <v>0.66821590822128762</v>
      </c>
      <c r="DF17" s="5">
        <v>79.263999999999996</v>
      </c>
      <c r="DG17" s="5">
        <v>4.6301352032095142</v>
      </c>
      <c r="DH17" s="5">
        <v>26.337499999999999</v>
      </c>
      <c r="DI17" s="5">
        <v>1.5436141033302331</v>
      </c>
      <c r="DJ17" s="5">
        <v>54.262500000000003</v>
      </c>
      <c r="DK17" s="5">
        <v>3.2095576798057355</v>
      </c>
      <c r="DL17" s="5">
        <v>70.781000000000006</v>
      </c>
      <c r="DM17" s="5">
        <v>5.1986490552834903</v>
      </c>
      <c r="DN17" s="5">
        <v>31.140500000000003</v>
      </c>
      <c r="DO17" s="5">
        <v>2.2832477964513638</v>
      </c>
      <c r="DP17" s="8">
        <f t="shared" si="8"/>
        <v>682.22749999999996</v>
      </c>
      <c r="DQ17" s="8">
        <f t="shared" si="9"/>
        <v>12.928079265691403</v>
      </c>
    </row>
    <row r="18" spans="1:121" x14ac:dyDescent="0.3">
      <c r="A18" s="3" t="s">
        <v>186</v>
      </c>
      <c r="B18" s="4">
        <v>4.2449999999999992</v>
      </c>
      <c r="C18" s="4">
        <v>3.5355339059327251E-2</v>
      </c>
      <c r="D18" s="5">
        <v>102.48447204968944</v>
      </c>
      <c r="E18" s="5">
        <v>11.027882691739315</v>
      </c>
      <c r="F18" s="4">
        <v>11.401875</v>
      </c>
      <c r="G18" s="4">
        <v>0.42374999999992335</v>
      </c>
      <c r="H18" s="5">
        <v>63.795999999999992</v>
      </c>
      <c r="I18" s="5">
        <v>0.11596551211459986</v>
      </c>
      <c r="J18" s="5">
        <v>12.461999999999996</v>
      </c>
      <c r="K18" s="5">
        <v>1.0422753954689497</v>
      </c>
      <c r="L18" s="5">
        <v>20.427985666666665</v>
      </c>
      <c r="M18" s="5">
        <v>0.50048216584695571</v>
      </c>
      <c r="N18" s="5">
        <v>43.84</v>
      </c>
      <c r="O18" s="5">
        <v>0.69296464556279347</v>
      </c>
      <c r="P18" s="4">
        <v>0.83000000000000007</v>
      </c>
      <c r="Q18" s="4">
        <v>3.9999999999997794E-2</v>
      </c>
      <c r="R18" s="4">
        <v>0.7533333333333333</v>
      </c>
      <c r="S18" s="4">
        <v>2.0816659994661344E-2</v>
      </c>
      <c r="T18" s="4">
        <v>0.63770883054892602</v>
      </c>
      <c r="U18" s="4">
        <v>4.4552790031800654E-2</v>
      </c>
      <c r="V18" s="7">
        <v>16.813232332268399</v>
      </c>
      <c r="W18" s="7">
        <v>1.4235405213313865</v>
      </c>
      <c r="X18" s="8" t="s">
        <v>57</v>
      </c>
      <c r="Y18" s="8"/>
      <c r="Z18" s="8" t="s">
        <v>57</v>
      </c>
      <c r="AA18" s="8"/>
      <c r="AB18" s="8">
        <f>SUM(V18,X18,Z18)</f>
        <v>16.813232332268399</v>
      </c>
      <c r="AC18" s="8">
        <f>SQRT(W18*W18+Y18*Y18+AA18*AA18)</f>
        <v>1.4235405213313865</v>
      </c>
      <c r="AD18" s="8">
        <v>3.7813115444134233</v>
      </c>
      <c r="AE18" s="8">
        <v>0.49972432268787359</v>
      </c>
      <c r="AF18" s="9">
        <v>0.27641430712065479</v>
      </c>
      <c r="AG18" s="9">
        <v>2.7707314954662755E-2</v>
      </c>
      <c r="AH18" s="9" t="s">
        <v>57</v>
      </c>
      <c r="AI18" s="9"/>
      <c r="AJ18" s="9">
        <v>0.47496451327370881</v>
      </c>
      <c r="AK18" s="9">
        <v>4.1286414651906488E-2</v>
      </c>
      <c r="AL18" s="9">
        <v>2.2545167999195974E-2</v>
      </c>
      <c r="AM18" s="9">
        <v>1.3317669208479899E-3</v>
      </c>
      <c r="AN18" s="9">
        <v>1.5189328457198449E-2</v>
      </c>
      <c r="AO18" s="9">
        <v>3.3640417145949899E-3</v>
      </c>
      <c r="AP18" s="9">
        <v>0.24733033943765861</v>
      </c>
      <c r="AQ18" s="9">
        <v>2.4260191773602051E-2</v>
      </c>
      <c r="AR18" s="8">
        <f t="shared" si="2"/>
        <v>4.81775520070184</v>
      </c>
      <c r="AS18" s="8">
        <f t="shared" si="3"/>
        <v>0.50279052229267507</v>
      </c>
      <c r="AT18" s="8">
        <v>16.50585794865097</v>
      </c>
      <c r="AU18" s="8">
        <v>1.16345380341685</v>
      </c>
      <c r="AV18" s="8">
        <v>7.5533393728264322</v>
      </c>
      <c r="AW18" s="8">
        <v>0.83930497549259109</v>
      </c>
      <c r="AX18" s="8">
        <v>18.781656965460048</v>
      </c>
      <c r="AY18" s="8">
        <v>1.2685302654450563</v>
      </c>
      <c r="AZ18" s="7">
        <v>0.94200135297980891</v>
      </c>
      <c r="BA18" s="7">
        <v>4.4004554574196532E-2</v>
      </c>
      <c r="BB18" s="8">
        <v>236.81496624716118</v>
      </c>
      <c r="BC18" s="8">
        <v>16.818881763007141</v>
      </c>
      <c r="BD18" s="8">
        <v>16.832689974388515</v>
      </c>
      <c r="BE18" s="8">
        <v>1.3512565946181634</v>
      </c>
      <c r="BF18" s="9">
        <v>0.12047457888682889</v>
      </c>
      <c r="BG18" s="9">
        <v>5.3765109859917381E-3</v>
      </c>
      <c r="BH18" s="7">
        <v>9.5074265953924915</v>
      </c>
      <c r="BI18" s="7">
        <v>1.1985096412791711</v>
      </c>
      <c r="BJ18" s="8">
        <f t="shared" si="4"/>
        <v>307.0584130357463</v>
      </c>
      <c r="BK18" s="8">
        <f t="shared" si="5"/>
        <v>17.023698054164608</v>
      </c>
      <c r="BL18" s="6" t="s">
        <v>199</v>
      </c>
      <c r="BM18" s="6" t="s">
        <v>199</v>
      </c>
      <c r="BN18" s="6" t="s">
        <v>199</v>
      </c>
      <c r="BO18" s="6" t="s">
        <v>199</v>
      </c>
      <c r="BP18" s="6" t="s">
        <v>199</v>
      </c>
      <c r="BQ18" s="6" t="s">
        <v>199</v>
      </c>
      <c r="BR18" s="6" t="s">
        <v>199</v>
      </c>
      <c r="BS18" s="6" t="s">
        <v>199</v>
      </c>
      <c r="BT18" s="6" t="s">
        <v>199</v>
      </c>
      <c r="BU18" s="6" t="s">
        <v>199</v>
      </c>
      <c r="BV18" s="6" t="s">
        <v>199</v>
      </c>
      <c r="BW18" s="6" t="s">
        <v>199</v>
      </c>
      <c r="BX18" s="6" t="s">
        <v>199</v>
      </c>
      <c r="BY18" s="6" t="s">
        <v>199</v>
      </c>
      <c r="BZ18" s="6" t="s">
        <v>199</v>
      </c>
      <c r="CA18" s="6" t="s">
        <v>199</v>
      </c>
      <c r="CB18" s="5">
        <v>3.8120000000000003</v>
      </c>
      <c r="CC18" s="5">
        <v>0.17536248173426364</v>
      </c>
      <c r="CD18" s="5">
        <v>55.133499999999998</v>
      </c>
      <c r="CE18" s="5">
        <v>3.0483373336952067</v>
      </c>
      <c r="CF18" s="5">
        <v>51.516000000000005</v>
      </c>
      <c r="CG18" s="5">
        <v>0.27860007178749857</v>
      </c>
      <c r="CH18" s="5">
        <v>3.9445000000000001</v>
      </c>
      <c r="CI18" s="5">
        <v>0.19304015126392787</v>
      </c>
      <c r="CJ18" s="5">
        <v>41.115499999999997</v>
      </c>
      <c r="CK18" s="5">
        <v>1.9537360364184295</v>
      </c>
      <c r="CL18" s="5">
        <v>21.9985</v>
      </c>
      <c r="CM18" s="5">
        <v>0.84782103064266912</v>
      </c>
      <c r="CN18" s="5">
        <v>42.362499999999997</v>
      </c>
      <c r="CO18" s="5">
        <v>3.1374327881247144</v>
      </c>
      <c r="CP18" s="5">
        <v>50.457499999999996</v>
      </c>
      <c r="CQ18" s="5">
        <v>3.9364634508655101</v>
      </c>
      <c r="CR18" s="5">
        <v>37.286000000000001</v>
      </c>
      <c r="CS18" s="5">
        <v>2.3277955236661154</v>
      </c>
      <c r="CT18" s="5">
        <v>64.868499999999997</v>
      </c>
      <c r="CU18" s="5">
        <v>4.9009571004039643</v>
      </c>
      <c r="CV18" s="5">
        <v>211.56700000000001</v>
      </c>
      <c r="CW18" s="5">
        <v>13.572207558094584</v>
      </c>
      <c r="CX18" s="5">
        <v>1.5670000000000002</v>
      </c>
      <c r="CY18" s="5">
        <v>9.899494936611658E-2</v>
      </c>
      <c r="CZ18" s="5">
        <v>19.319499999999998</v>
      </c>
      <c r="DA18" s="5">
        <v>1.5789694423895611</v>
      </c>
      <c r="DB18" s="5">
        <v>56.945999999999998</v>
      </c>
      <c r="DC18" s="5">
        <v>1.8271639225860359</v>
      </c>
      <c r="DD18" s="5">
        <v>20.415500000000002</v>
      </c>
      <c r="DE18" s="5">
        <v>0.9991418818165918</v>
      </c>
      <c r="DF18" s="5">
        <v>73.538499999999999</v>
      </c>
      <c r="DG18" s="5">
        <v>5.0819764363877251</v>
      </c>
      <c r="DH18" s="5">
        <v>41.172499999999999</v>
      </c>
      <c r="DI18" s="5">
        <v>2.7513524855968603</v>
      </c>
      <c r="DJ18" s="5">
        <v>103.3775</v>
      </c>
      <c r="DK18" s="5">
        <v>6.7677190027364453</v>
      </c>
      <c r="DL18" s="5">
        <v>73.645499999999998</v>
      </c>
      <c r="DM18" s="5">
        <v>2.3864853865045981</v>
      </c>
      <c r="DN18" s="5">
        <v>24.247500000000002</v>
      </c>
      <c r="DO18" s="5">
        <v>0.71912759646671842</v>
      </c>
      <c r="DP18" s="8">
        <f t="shared" si="8"/>
        <v>786.72399999999993</v>
      </c>
      <c r="DQ18" s="8">
        <f t="shared" si="9"/>
        <v>12.688647721487111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Fresh</vt:lpstr>
      <vt:lpstr>Aged</vt:lpstr>
    </vt:vector>
  </TitlesOfParts>
  <Company>Odisee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Jeroen Bauwens</dc:creator>
  <cp:lastModifiedBy>Jeroen Bauwens</cp:lastModifiedBy>
  <dcterms:created xsi:type="dcterms:W3CDTF">2021-01-25T14:57:44Z</dcterms:created>
  <dcterms:modified xsi:type="dcterms:W3CDTF">2021-11-30T13:12:54Z</dcterms:modified>
</cp:coreProperties>
</file>