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9" yWindow="-109" windowWidth="19426" windowHeight="13014"/>
  </bookViews>
  <sheets>
    <sheet name="summary" sheetId="1" r:id="rId1"/>
    <sheet name="2008" sheetId="3" r:id="rId2"/>
    <sheet name="2012" sheetId="5" r:id="rId3"/>
    <sheet name="2014" sheetId="6" r:id="rId4"/>
    <sheet name="2016" sheetId="7" r:id="rId5"/>
    <sheet name="2010" sheetId="4" r:id="rId6"/>
  </sheets>
  <calcPr calcId="181029"/>
</workbook>
</file>

<file path=xl/calcChain.xml><?xml version="1.0" encoding="utf-8"?>
<calcChain xmlns="http://schemas.openxmlformats.org/spreadsheetml/2006/main">
  <c r="H71" i="7" l="1"/>
  <c r="G71" i="7"/>
  <c r="J71" i="7" s="1"/>
  <c r="F71" i="7"/>
  <c r="H70" i="7"/>
  <c r="G70" i="7"/>
  <c r="J70" i="7" s="1"/>
  <c r="F70" i="7"/>
  <c r="H69" i="7"/>
  <c r="G69" i="7"/>
  <c r="J69" i="7" s="1"/>
  <c r="F69" i="7"/>
  <c r="H68" i="7"/>
  <c r="G68" i="7"/>
  <c r="J68" i="7" s="1"/>
  <c r="F68" i="7"/>
  <c r="I68" i="7" s="1"/>
  <c r="H67" i="7"/>
  <c r="G67" i="7"/>
  <c r="J67" i="7" s="1"/>
  <c r="F67" i="7"/>
  <c r="H66" i="7"/>
  <c r="G66" i="7"/>
  <c r="J66" i="7" s="1"/>
  <c r="F66" i="7"/>
  <c r="H65" i="7"/>
  <c r="G65" i="7"/>
  <c r="J65" i="7" s="1"/>
  <c r="F65" i="7"/>
  <c r="H64" i="7"/>
  <c r="G64" i="7"/>
  <c r="J64" i="7" s="1"/>
  <c r="F64" i="7"/>
  <c r="H63" i="7"/>
  <c r="G63" i="7"/>
  <c r="J63" i="7" s="1"/>
  <c r="F63" i="7"/>
  <c r="H62" i="7"/>
  <c r="G62" i="7"/>
  <c r="J62" i="7" s="1"/>
  <c r="F62" i="7"/>
  <c r="H59" i="7"/>
  <c r="G59" i="7"/>
  <c r="J59" i="7" s="1"/>
  <c r="F59" i="7"/>
  <c r="H58" i="7"/>
  <c r="G58" i="7"/>
  <c r="J58" i="7" s="1"/>
  <c r="F58" i="7"/>
  <c r="H57" i="7"/>
  <c r="G57" i="7"/>
  <c r="J57" i="7" s="1"/>
  <c r="F57" i="7"/>
  <c r="H56" i="7"/>
  <c r="G56" i="7"/>
  <c r="J56" i="7" s="1"/>
  <c r="F56" i="7"/>
  <c r="H55" i="7"/>
  <c r="G55" i="7"/>
  <c r="J55" i="7" s="1"/>
  <c r="F55" i="7"/>
  <c r="H54" i="7"/>
  <c r="G54" i="7"/>
  <c r="J54" i="7" s="1"/>
  <c r="F54" i="7"/>
  <c r="I54" i="7" s="1"/>
  <c r="H53" i="7"/>
  <c r="G53" i="7"/>
  <c r="J53" i="7" s="1"/>
  <c r="F53" i="7"/>
  <c r="H52" i="7"/>
  <c r="G52" i="7"/>
  <c r="J52" i="7" s="1"/>
  <c r="F52" i="7"/>
  <c r="H51" i="7"/>
  <c r="G51" i="7"/>
  <c r="J51" i="7" s="1"/>
  <c r="F51" i="7"/>
  <c r="H50" i="7"/>
  <c r="G50" i="7"/>
  <c r="J50" i="7" s="1"/>
  <c r="F50" i="7"/>
  <c r="H47" i="7"/>
  <c r="G47" i="7"/>
  <c r="J47" i="7" s="1"/>
  <c r="F47" i="7"/>
  <c r="I47" i="7" s="1"/>
  <c r="H46" i="7"/>
  <c r="G46" i="7"/>
  <c r="J46" i="7" s="1"/>
  <c r="F46" i="7"/>
  <c r="H45" i="7"/>
  <c r="G45" i="7"/>
  <c r="J45" i="7" s="1"/>
  <c r="F45" i="7"/>
  <c r="H44" i="7"/>
  <c r="G44" i="7"/>
  <c r="J44" i="7" s="1"/>
  <c r="F44" i="7"/>
  <c r="H43" i="7"/>
  <c r="G43" i="7"/>
  <c r="J43" i="7" s="1"/>
  <c r="F43" i="7"/>
  <c r="I43" i="7" s="1"/>
  <c r="H42" i="7"/>
  <c r="G42" i="7"/>
  <c r="J42" i="7" s="1"/>
  <c r="F42" i="7"/>
  <c r="H41" i="7"/>
  <c r="G41" i="7"/>
  <c r="J41" i="7" s="1"/>
  <c r="F41" i="7"/>
  <c r="H40" i="7"/>
  <c r="G40" i="7"/>
  <c r="J40" i="7" s="1"/>
  <c r="F40" i="7"/>
  <c r="H39" i="7"/>
  <c r="G39" i="7"/>
  <c r="J39" i="7" s="1"/>
  <c r="F39" i="7"/>
  <c r="H38" i="7"/>
  <c r="G38" i="7"/>
  <c r="J38" i="7" s="1"/>
  <c r="F38" i="7"/>
  <c r="H35" i="7"/>
  <c r="G35" i="7"/>
  <c r="J35" i="7" s="1"/>
  <c r="F35" i="7"/>
  <c r="H34" i="7"/>
  <c r="G34" i="7"/>
  <c r="J34" i="7" s="1"/>
  <c r="F34" i="7"/>
  <c r="I34" i="7" s="1"/>
  <c r="H33" i="7"/>
  <c r="G33" i="7"/>
  <c r="J33" i="7" s="1"/>
  <c r="F33" i="7"/>
  <c r="H32" i="7"/>
  <c r="G32" i="7"/>
  <c r="J32" i="7" s="1"/>
  <c r="F32" i="7"/>
  <c r="J31" i="7"/>
  <c r="H31" i="7"/>
  <c r="G31" i="7"/>
  <c r="F31" i="7"/>
  <c r="J30" i="7"/>
  <c r="H30" i="7"/>
  <c r="G30" i="7"/>
  <c r="F30" i="7"/>
  <c r="H29" i="7"/>
  <c r="G29" i="7"/>
  <c r="J29" i="7" s="1"/>
  <c r="F29" i="7"/>
  <c r="H28" i="7"/>
  <c r="G28" i="7"/>
  <c r="J28" i="7" s="1"/>
  <c r="F28" i="7"/>
  <c r="H27" i="7"/>
  <c r="G27" i="7"/>
  <c r="J27" i="7" s="1"/>
  <c r="F27" i="7"/>
  <c r="H26" i="7"/>
  <c r="G26" i="7"/>
  <c r="J26" i="7" s="1"/>
  <c r="F26" i="7"/>
  <c r="H23" i="7"/>
  <c r="G23" i="7"/>
  <c r="J23" i="7" s="1"/>
  <c r="F23" i="7"/>
  <c r="I23" i="7" s="1"/>
  <c r="H22" i="7"/>
  <c r="G22" i="7"/>
  <c r="J22" i="7" s="1"/>
  <c r="F22" i="7"/>
  <c r="H21" i="7"/>
  <c r="G21" i="7"/>
  <c r="J21" i="7" s="1"/>
  <c r="F21" i="7"/>
  <c r="H20" i="7"/>
  <c r="G20" i="7"/>
  <c r="J20" i="7" s="1"/>
  <c r="F20" i="7"/>
  <c r="I20" i="7" s="1"/>
  <c r="H19" i="7"/>
  <c r="G19" i="7"/>
  <c r="J19" i="7" s="1"/>
  <c r="F19" i="7"/>
  <c r="I19" i="7" s="1"/>
  <c r="H18" i="7"/>
  <c r="G18" i="7"/>
  <c r="J18" i="7" s="1"/>
  <c r="F18" i="7"/>
  <c r="H17" i="7"/>
  <c r="G17" i="7"/>
  <c r="J17" i="7" s="1"/>
  <c r="F17" i="7"/>
  <c r="J16" i="7"/>
  <c r="H16" i="7"/>
  <c r="G16" i="7"/>
  <c r="F16" i="7"/>
  <c r="I16" i="7" s="1"/>
  <c r="H15" i="7"/>
  <c r="G15" i="7"/>
  <c r="J15" i="7" s="1"/>
  <c r="F15" i="7"/>
  <c r="H14" i="7"/>
  <c r="I14" i="7" s="1"/>
  <c r="G14" i="7"/>
  <c r="J14" i="7" s="1"/>
  <c r="F14" i="7"/>
  <c r="H11" i="7"/>
  <c r="I11" i="7" s="1"/>
  <c r="G11" i="7"/>
  <c r="J11" i="7" s="1"/>
  <c r="F11" i="7"/>
  <c r="H10" i="7"/>
  <c r="G10" i="7"/>
  <c r="J10" i="7" s="1"/>
  <c r="F10" i="7"/>
  <c r="H9" i="7"/>
  <c r="G9" i="7"/>
  <c r="J9" i="7" s="1"/>
  <c r="F9" i="7"/>
  <c r="H8" i="7"/>
  <c r="G8" i="7"/>
  <c r="J8" i="7" s="1"/>
  <c r="F8" i="7"/>
  <c r="H7" i="7"/>
  <c r="G7" i="7"/>
  <c r="J7" i="7" s="1"/>
  <c r="F7" i="7"/>
  <c r="H6" i="7"/>
  <c r="G6" i="7"/>
  <c r="J6" i="7" s="1"/>
  <c r="F6" i="7"/>
  <c r="H5" i="7"/>
  <c r="G5" i="7"/>
  <c r="J5" i="7" s="1"/>
  <c r="F5" i="7"/>
  <c r="I5" i="7" s="1"/>
  <c r="H4" i="7"/>
  <c r="G4" i="7"/>
  <c r="J4" i="7" s="1"/>
  <c r="F4" i="7"/>
  <c r="H3" i="7"/>
  <c r="G3" i="7"/>
  <c r="J3" i="7" s="1"/>
  <c r="F3" i="7"/>
  <c r="H2" i="7"/>
  <c r="G2" i="7"/>
  <c r="J2" i="7" s="1"/>
  <c r="F2" i="7"/>
  <c r="H95" i="6"/>
  <c r="G95" i="6"/>
  <c r="J95" i="6" s="1"/>
  <c r="F95" i="6"/>
  <c r="H94" i="6"/>
  <c r="G94" i="6"/>
  <c r="J94" i="6" s="1"/>
  <c r="F94" i="6"/>
  <c r="H93" i="6"/>
  <c r="G93" i="6"/>
  <c r="J93" i="6" s="1"/>
  <c r="F93" i="6"/>
  <c r="H92" i="6"/>
  <c r="G92" i="6"/>
  <c r="J92" i="6" s="1"/>
  <c r="F92" i="6"/>
  <c r="H91" i="6"/>
  <c r="G91" i="6"/>
  <c r="J91" i="6" s="1"/>
  <c r="F91" i="6"/>
  <c r="H90" i="6"/>
  <c r="G90" i="6"/>
  <c r="J90" i="6" s="1"/>
  <c r="F90" i="6"/>
  <c r="H89" i="6"/>
  <c r="G89" i="6"/>
  <c r="J89" i="6" s="1"/>
  <c r="F89" i="6"/>
  <c r="H88" i="6"/>
  <c r="G88" i="6"/>
  <c r="J88" i="6" s="1"/>
  <c r="F88" i="6"/>
  <c r="H87" i="6"/>
  <c r="G87" i="6"/>
  <c r="J87" i="6" s="1"/>
  <c r="F87" i="6"/>
  <c r="H86" i="6"/>
  <c r="G86" i="6"/>
  <c r="J86" i="6" s="1"/>
  <c r="F86" i="6"/>
  <c r="H83" i="6"/>
  <c r="G83" i="6"/>
  <c r="J83" i="6" s="1"/>
  <c r="F83" i="6"/>
  <c r="H82" i="6"/>
  <c r="G82" i="6"/>
  <c r="J82" i="6" s="1"/>
  <c r="F82" i="6"/>
  <c r="H81" i="6"/>
  <c r="G81" i="6"/>
  <c r="J81" i="6" s="1"/>
  <c r="F81" i="6"/>
  <c r="H80" i="6"/>
  <c r="G80" i="6"/>
  <c r="J80" i="6" s="1"/>
  <c r="F80" i="6"/>
  <c r="H79" i="6"/>
  <c r="G79" i="6"/>
  <c r="J79" i="6" s="1"/>
  <c r="F79" i="6"/>
  <c r="H78" i="6"/>
  <c r="G78" i="6"/>
  <c r="J78" i="6" s="1"/>
  <c r="F78" i="6"/>
  <c r="H77" i="6"/>
  <c r="G77" i="6"/>
  <c r="J77" i="6" s="1"/>
  <c r="F77" i="6"/>
  <c r="H76" i="6"/>
  <c r="G76" i="6"/>
  <c r="J76" i="6" s="1"/>
  <c r="F76" i="6"/>
  <c r="H75" i="6"/>
  <c r="G75" i="6"/>
  <c r="J75" i="6" s="1"/>
  <c r="F75" i="6"/>
  <c r="H74" i="6"/>
  <c r="G74" i="6"/>
  <c r="J74" i="6" s="1"/>
  <c r="F74" i="6"/>
  <c r="H71" i="6"/>
  <c r="G71" i="6"/>
  <c r="J71" i="6" s="1"/>
  <c r="F71" i="6"/>
  <c r="H70" i="6"/>
  <c r="G70" i="6"/>
  <c r="J70" i="6" s="1"/>
  <c r="F70" i="6"/>
  <c r="I70" i="6" s="1"/>
  <c r="H69" i="6"/>
  <c r="G69" i="6"/>
  <c r="J69" i="6" s="1"/>
  <c r="F69" i="6"/>
  <c r="H68" i="6"/>
  <c r="G68" i="6"/>
  <c r="J68" i="6" s="1"/>
  <c r="F68" i="6"/>
  <c r="J67" i="6"/>
  <c r="H67" i="6"/>
  <c r="G67" i="6"/>
  <c r="F67" i="6"/>
  <c r="H66" i="6"/>
  <c r="G66" i="6"/>
  <c r="J66" i="6" s="1"/>
  <c r="F66" i="6"/>
  <c r="H65" i="6"/>
  <c r="G65" i="6"/>
  <c r="J65" i="6" s="1"/>
  <c r="F65" i="6"/>
  <c r="H64" i="6"/>
  <c r="G64" i="6"/>
  <c r="J64" i="6" s="1"/>
  <c r="F64" i="6"/>
  <c r="H63" i="6"/>
  <c r="G63" i="6"/>
  <c r="J63" i="6" s="1"/>
  <c r="F63" i="6"/>
  <c r="H62" i="6"/>
  <c r="G62" i="6"/>
  <c r="J62" i="6" s="1"/>
  <c r="F62" i="6"/>
  <c r="H59" i="6"/>
  <c r="G59" i="6"/>
  <c r="J59" i="6" s="1"/>
  <c r="F59" i="6"/>
  <c r="H58" i="6"/>
  <c r="G58" i="6"/>
  <c r="J58" i="6" s="1"/>
  <c r="F58" i="6"/>
  <c r="H57" i="6"/>
  <c r="G57" i="6"/>
  <c r="J57" i="6" s="1"/>
  <c r="F57" i="6"/>
  <c r="H56" i="6"/>
  <c r="G56" i="6"/>
  <c r="J56" i="6" s="1"/>
  <c r="F56" i="6"/>
  <c r="H55" i="6"/>
  <c r="G55" i="6"/>
  <c r="J55" i="6" s="1"/>
  <c r="F55" i="6"/>
  <c r="I55" i="6" s="1"/>
  <c r="H54" i="6"/>
  <c r="G54" i="6"/>
  <c r="J54" i="6" s="1"/>
  <c r="F54" i="6"/>
  <c r="H53" i="6"/>
  <c r="G53" i="6"/>
  <c r="J53" i="6" s="1"/>
  <c r="F53" i="6"/>
  <c r="J52" i="6"/>
  <c r="H52" i="6"/>
  <c r="G52" i="6"/>
  <c r="F52" i="6"/>
  <c r="H51" i="6"/>
  <c r="G51" i="6"/>
  <c r="J51" i="6" s="1"/>
  <c r="F51" i="6"/>
  <c r="H50" i="6"/>
  <c r="G50" i="6"/>
  <c r="J50" i="6" s="1"/>
  <c r="F50" i="6"/>
  <c r="H47" i="6"/>
  <c r="G47" i="6"/>
  <c r="J47" i="6" s="1"/>
  <c r="F47" i="6"/>
  <c r="J46" i="6"/>
  <c r="H46" i="6"/>
  <c r="G46" i="6"/>
  <c r="F46" i="6"/>
  <c r="H45" i="6"/>
  <c r="G45" i="6"/>
  <c r="J45" i="6" s="1"/>
  <c r="F45" i="6"/>
  <c r="H44" i="6"/>
  <c r="G44" i="6"/>
  <c r="J44" i="6" s="1"/>
  <c r="F44" i="6"/>
  <c r="H43" i="6"/>
  <c r="G43" i="6"/>
  <c r="J43" i="6" s="1"/>
  <c r="F43" i="6"/>
  <c r="H42" i="6"/>
  <c r="G42" i="6"/>
  <c r="J42" i="6" s="1"/>
  <c r="F42" i="6"/>
  <c r="H41" i="6"/>
  <c r="G41" i="6"/>
  <c r="J41" i="6" s="1"/>
  <c r="F41" i="6"/>
  <c r="H40" i="6"/>
  <c r="G40" i="6"/>
  <c r="J40" i="6" s="1"/>
  <c r="F40" i="6"/>
  <c r="H39" i="6"/>
  <c r="G39" i="6"/>
  <c r="J39" i="6" s="1"/>
  <c r="F39" i="6"/>
  <c r="H38" i="6"/>
  <c r="G38" i="6"/>
  <c r="J38" i="6" s="1"/>
  <c r="F38" i="6"/>
  <c r="H35" i="6"/>
  <c r="G35" i="6"/>
  <c r="J35" i="6" s="1"/>
  <c r="F35" i="6"/>
  <c r="I35" i="6" s="1"/>
  <c r="H34" i="6"/>
  <c r="G34" i="6"/>
  <c r="J34" i="6" s="1"/>
  <c r="F34" i="6"/>
  <c r="J33" i="6"/>
  <c r="H33" i="6"/>
  <c r="G33" i="6"/>
  <c r="F33" i="6"/>
  <c r="H32" i="6"/>
  <c r="G32" i="6"/>
  <c r="J32" i="6" s="1"/>
  <c r="F32" i="6"/>
  <c r="H31" i="6"/>
  <c r="G31" i="6"/>
  <c r="J31" i="6" s="1"/>
  <c r="F31" i="6"/>
  <c r="H30" i="6"/>
  <c r="G30" i="6"/>
  <c r="J30" i="6" s="1"/>
  <c r="F30" i="6"/>
  <c r="J29" i="6"/>
  <c r="H29" i="6"/>
  <c r="G29" i="6"/>
  <c r="F29" i="6"/>
  <c r="H28" i="6"/>
  <c r="G28" i="6"/>
  <c r="J28" i="6" s="1"/>
  <c r="F28" i="6"/>
  <c r="H27" i="6"/>
  <c r="G27" i="6"/>
  <c r="J27" i="6" s="1"/>
  <c r="F27" i="6"/>
  <c r="H26" i="6"/>
  <c r="G26" i="6"/>
  <c r="J26" i="6" s="1"/>
  <c r="F26" i="6"/>
  <c r="H23" i="6"/>
  <c r="G23" i="6"/>
  <c r="J23" i="6" s="1"/>
  <c r="F23" i="6"/>
  <c r="H22" i="6"/>
  <c r="G22" i="6"/>
  <c r="J22" i="6" s="1"/>
  <c r="F22" i="6"/>
  <c r="H21" i="6"/>
  <c r="G21" i="6"/>
  <c r="J21" i="6" s="1"/>
  <c r="F21" i="6"/>
  <c r="H20" i="6"/>
  <c r="G20" i="6"/>
  <c r="J20" i="6" s="1"/>
  <c r="F20" i="6"/>
  <c r="H19" i="6"/>
  <c r="G19" i="6"/>
  <c r="J19" i="6" s="1"/>
  <c r="F19" i="6"/>
  <c r="H18" i="6"/>
  <c r="G18" i="6"/>
  <c r="J18" i="6" s="1"/>
  <c r="F18" i="6"/>
  <c r="H17" i="6"/>
  <c r="G17" i="6"/>
  <c r="J17" i="6" s="1"/>
  <c r="F17" i="6"/>
  <c r="H16" i="6"/>
  <c r="G16" i="6"/>
  <c r="J16" i="6" s="1"/>
  <c r="F16" i="6"/>
  <c r="H15" i="6"/>
  <c r="G15" i="6"/>
  <c r="J15" i="6" s="1"/>
  <c r="F15" i="6"/>
  <c r="H14" i="6"/>
  <c r="G14" i="6"/>
  <c r="J14" i="6" s="1"/>
  <c r="F14" i="6"/>
  <c r="H11" i="6"/>
  <c r="G11" i="6"/>
  <c r="J11" i="6" s="1"/>
  <c r="F11" i="6"/>
  <c r="J10" i="6"/>
  <c r="H10" i="6"/>
  <c r="G10" i="6"/>
  <c r="F10" i="6"/>
  <c r="H9" i="6"/>
  <c r="G9" i="6"/>
  <c r="J9" i="6" s="1"/>
  <c r="F9" i="6"/>
  <c r="H8" i="6"/>
  <c r="G8" i="6"/>
  <c r="J8" i="6" s="1"/>
  <c r="F8" i="6"/>
  <c r="H7" i="6"/>
  <c r="G7" i="6"/>
  <c r="J7" i="6" s="1"/>
  <c r="F7" i="6"/>
  <c r="H6" i="6"/>
  <c r="G6" i="6"/>
  <c r="J6" i="6" s="1"/>
  <c r="F6" i="6"/>
  <c r="J5" i="6"/>
  <c r="H5" i="6"/>
  <c r="G5" i="6"/>
  <c r="F5" i="6"/>
  <c r="H4" i="6"/>
  <c r="G4" i="6"/>
  <c r="J4" i="6" s="1"/>
  <c r="F4" i="6"/>
  <c r="H3" i="6"/>
  <c r="G3" i="6"/>
  <c r="J3" i="6" s="1"/>
  <c r="F3" i="6"/>
  <c r="H2" i="6"/>
  <c r="G2" i="6"/>
  <c r="J2" i="6" s="1"/>
  <c r="F2" i="6"/>
  <c r="H59" i="5"/>
  <c r="G59" i="5"/>
  <c r="J59" i="5" s="1"/>
  <c r="F59" i="5"/>
  <c r="H58" i="5"/>
  <c r="G58" i="5"/>
  <c r="J58" i="5" s="1"/>
  <c r="F58" i="5"/>
  <c r="H57" i="5"/>
  <c r="G57" i="5"/>
  <c r="J57" i="5" s="1"/>
  <c r="F57" i="5"/>
  <c r="H56" i="5"/>
  <c r="G56" i="5"/>
  <c r="J56" i="5" s="1"/>
  <c r="F56" i="5"/>
  <c r="H55" i="5"/>
  <c r="G55" i="5"/>
  <c r="J55" i="5" s="1"/>
  <c r="F55" i="5"/>
  <c r="H54" i="5"/>
  <c r="G54" i="5"/>
  <c r="J54" i="5" s="1"/>
  <c r="F54" i="5"/>
  <c r="H53" i="5"/>
  <c r="G53" i="5"/>
  <c r="J53" i="5" s="1"/>
  <c r="F53" i="5"/>
  <c r="I53" i="5" s="1"/>
  <c r="H52" i="5"/>
  <c r="G52" i="5"/>
  <c r="J52" i="5" s="1"/>
  <c r="F52" i="5"/>
  <c r="H51" i="5"/>
  <c r="G51" i="5"/>
  <c r="J51" i="5" s="1"/>
  <c r="F51" i="5"/>
  <c r="H50" i="5"/>
  <c r="G50" i="5"/>
  <c r="J50" i="5" s="1"/>
  <c r="F50" i="5"/>
  <c r="H47" i="5"/>
  <c r="G47" i="5"/>
  <c r="J47" i="5" s="1"/>
  <c r="F47" i="5"/>
  <c r="H46" i="5"/>
  <c r="G46" i="5"/>
  <c r="J46" i="5" s="1"/>
  <c r="F46" i="5"/>
  <c r="H45" i="5"/>
  <c r="G45" i="5"/>
  <c r="J45" i="5" s="1"/>
  <c r="F45" i="5"/>
  <c r="H44" i="5"/>
  <c r="G44" i="5"/>
  <c r="J44" i="5" s="1"/>
  <c r="F44" i="5"/>
  <c r="H43" i="5"/>
  <c r="G43" i="5"/>
  <c r="J43" i="5" s="1"/>
  <c r="F43" i="5"/>
  <c r="I43" i="5" s="1"/>
  <c r="H42" i="5"/>
  <c r="G42" i="5"/>
  <c r="J42" i="5" s="1"/>
  <c r="F42" i="5"/>
  <c r="H41" i="5"/>
  <c r="G41" i="5"/>
  <c r="J41" i="5" s="1"/>
  <c r="F41" i="5"/>
  <c r="H40" i="5"/>
  <c r="G40" i="5"/>
  <c r="J40" i="5" s="1"/>
  <c r="F40" i="5"/>
  <c r="H39" i="5"/>
  <c r="G39" i="5"/>
  <c r="J39" i="5" s="1"/>
  <c r="F39" i="5"/>
  <c r="H38" i="5"/>
  <c r="G38" i="5"/>
  <c r="J38" i="5" s="1"/>
  <c r="F38" i="5"/>
  <c r="H35" i="5"/>
  <c r="G35" i="5"/>
  <c r="J35" i="5" s="1"/>
  <c r="F35" i="5"/>
  <c r="H34" i="5"/>
  <c r="G34" i="5"/>
  <c r="J34" i="5" s="1"/>
  <c r="F34" i="5"/>
  <c r="H33" i="5"/>
  <c r="G33" i="5"/>
  <c r="J33" i="5" s="1"/>
  <c r="F33" i="5"/>
  <c r="I33" i="5" s="1"/>
  <c r="H32" i="5"/>
  <c r="G32" i="5"/>
  <c r="J32" i="5" s="1"/>
  <c r="F32" i="5"/>
  <c r="H31" i="5"/>
  <c r="G31" i="5"/>
  <c r="J31" i="5" s="1"/>
  <c r="F31" i="5"/>
  <c r="H30" i="5"/>
  <c r="G30" i="5"/>
  <c r="J30" i="5" s="1"/>
  <c r="F30" i="5"/>
  <c r="H29" i="5"/>
  <c r="G29" i="5"/>
  <c r="J29" i="5" s="1"/>
  <c r="F29" i="5"/>
  <c r="I29" i="5" s="1"/>
  <c r="H28" i="5"/>
  <c r="G28" i="5"/>
  <c r="J28" i="5" s="1"/>
  <c r="F28" i="5"/>
  <c r="H27" i="5"/>
  <c r="G27" i="5"/>
  <c r="J27" i="5" s="1"/>
  <c r="F27" i="5"/>
  <c r="H26" i="5"/>
  <c r="G26" i="5"/>
  <c r="J26" i="5" s="1"/>
  <c r="F26" i="5"/>
  <c r="H23" i="5"/>
  <c r="G23" i="5"/>
  <c r="J23" i="5" s="1"/>
  <c r="F23" i="5"/>
  <c r="I23" i="5" s="1"/>
  <c r="H22" i="5"/>
  <c r="G22" i="5"/>
  <c r="J22" i="5" s="1"/>
  <c r="F22" i="5"/>
  <c r="I22" i="5" s="1"/>
  <c r="H21" i="5"/>
  <c r="G21" i="5"/>
  <c r="J21" i="5" s="1"/>
  <c r="F21" i="5"/>
  <c r="H20" i="5"/>
  <c r="G20" i="5"/>
  <c r="J20" i="5" s="1"/>
  <c r="F20" i="5"/>
  <c r="H19" i="5"/>
  <c r="G19" i="5"/>
  <c r="J19" i="5" s="1"/>
  <c r="F19" i="5"/>
  <c r="I19" i="5" s="1"/>
  <c r="H18" i="5"/>
  <c r="G18" i="5"/>
  <c r="J18" i="5" s="1"/>
  <c r="F18" i="5"/>
  <c r="H17" i="5"/>
  <c r="G17" i="5"/>
  <c r="J17" i="5" s="1"/>
  <c r="F17" i="5"/>
  <c r="H16" i="5"/>
  <c r="G16" i="5"/>
  <c r="J16" i="5" s="1"/>
  <c r="F16" i="5"/>
  <c r="H15" i="5"/>
  <c r="G15" i="5"/>
  <c r="J15" i="5" s="1"/>
  <c r="F15" i="5"/>
  <c r="I15" i="5" s="1"/>
  <c r="H14" i="5"/>
  <c r="G14" i="5"/>
  <c r="J14" i="5" s="1"/>
  <c r="F14" i="5"/>
  <c r="I14" i="5" s="1"/>
  <c r="H11" i="5"/>
  <c r="G11" i="5"/>
  <c r="J11" i="5" s="1"/>
  <c r="F11" i="5"/>
  <c r="H10" i="5"/>
  <c r="G10" i="5"/>
  <c r="J10" i="5" s="1"/>
  <c r="F10" i="5"/>
  <c r="H9" i="5"/>
  <c r="G9" i="5"/>
  <c r="J9" i="5" s="1"/>
  <c r="F9" i="5"/>
  <c r="I9" i="5" s="1"/>
  <c r="H8" i="5"/>
  <c r="G8" i="5"/>
  <c r="J8" i="5" s="1"/>
  <c r="F8" i="5"/>
  <c r="I8" i="5" s="1"/>
  <c r="H7" i="5"/>
  <c r="G7" i="5"/>
  <c r="J7" i="5" s="1"/>
  <c r="F7" i="5"/>
  <c r="J6" i="5"/>
  <c r="H6" i="5"/>
  <c r="G6" i="5"/>
  <c r="F6" i="5"/>
  <c r="H5" i="5"/>
  <c r="G5" i="5"/>
  <c r="J5" i="5" s="1"/>
  <c r="F5" i="5"/>
  <c r="H4" i="5"/>
  <c r="G4" i="5"/>
  <c r="J4" i="5" s="1"/>
  <c r="F4" i="5"/>
  <c r="I4" i="5" s="1"/>
  <c r="H3" i="5"/>
  <c r="G3" i="5"/>
  <c r="J3" i="5" s="1"/>
  <c r="F3" i="5"/>
  <c r="H2" i="5"/>
  <c r="G2" i="5"/>
  <c r="J2" i="5" s="1"/>
  <c r="F2" i="5"/>
  <c r="H83" i="4"/>
  <c r="G83" i="4"/>
  <c r="J83" i="4" s="1"/>
  <c r="F83" i="4"/>
  <c r="I83" i="4" s="1"/>
  <c r="H82" i="4"/>
  <c r="G82" i="4"/>
  <c r="J82" i="4" s="1"/>
  <c r="F82" i="4"/>
  <c r="I82" i="4" s="1"/>
  <c r="J81" i="4"/>
  <c r="H81" i="4"/>
  <c r="G81" i="4"/>
  <c r="F81" i="4"/>
  <c r="H80" i="4"/>
  <c r="G80" i="4"/>
  <c r="J80" i="4" s="1"/>
  <c r="F80" i="4"/>
  <c r="H79" i="4"/>
  <c r="G79" i="4"/>
  <c r="J79" i="4" s="1"/>
  <c r="F79" i="4"/>
  <c r="H78" i="4"/>
  <c r="G78" i="4"/>
  <c r="J78" i="4" s="1"/>
  <c r="F78" i="4"/>
  <c r="H77" i="4"/>
  <c r="I77" i="4" s="1"/>
  <c r="G77" i="4"/>
  <c r="J77" i="4" s="1"/>
  <c r="F77" i="4"/>
  <c r="H76" i="4"/>
  <c r="G76" i="4"/>
  <c r="J76" i="4" s="1"/>
  <c r="F76" i="4"/>
  <c r="H75" i="4"/>
  <c r="G75" i="4"/>
  <c r="J75" i="4" s="1"/>
  <c r="F75" i="4"/>
  <c r="H74" i="4"/>
  <c r="G74" i="4"/>
  <c r="J74" i="4" s="1"/>
  <c r="F74" i="4"/>
  <c r="H71" i="4"/>
  <c r="G71" i="4"/>
  <c r="J71" i="4" s="1"/>
  <c r="F71" i="4"/>
  <c r="H70" i="4"/>
  <c r="G70" i="4"/>
  <c r="J70" i="4" s="1"/>
  <c r="F70" i="4"/>
  <c r="H69" i="4"/>
  <c r="G69" i="4"/>
  <c r="J69" i="4" s="1"/>
  <c r="F69" i="4"/>
  <c r="H68" i="4"/>
  <c r="G68" i="4"/>
  <c r="J68" i="4" s="1"/>
  <c r="F68" i="4"/>
  <c r="H67" i="4"/>
  <c r="G67" i="4"/>
  <c r="J67" i="4" s="1"/>
  <c r="F67" i="4"/>
  <c r="H66" i="4"/>
  <c r="G66" i="4"/>
  <c r="J66" i="4" s="1"/>
  <c r="F66" i="4"/>
  <c r="H65" i="4"/>
  <c r="G65" i="4"/>
  <c r="J65" i="4" s="1"/>
  <c r="F65" i="4"/>
  <c r="H64" i="4"/>
  <c r="G64" i="4"/>
  <c r="J64" i="4" s="1"/>
  <c r="F64" i="4"/>
  <c r="H63" i="4"/>
  <c r="G63" i="4"/>
  <c r="J63" i="4" s="1"/>
  <c r="F63" i="4"/>
  <c r="I63" i="4" s="1"/>
  <c r="H62" i="4"/>
  <c r="G62" i="4"/>
  <c r="J62" i="4" s="1"/>
  <c r="F62" i="4"/>
  <c r="J59" i="4"/>
  <c r="H59" i="4"/>
  <c r="G59" i="4"/>
  <c r="F59" i="4"/>
  <c r="J58" i="4"/>
  <c r="H58" i="4"/>
  <c r="G58" i="4"/>
  <c r="F58" i="4"/>
  <c r="I58" i="4" s="1"/>
  <c r="H57" i="4"/>
  <c r="G57" i="4"/>
  <c r="J57" i="4" s="1"/>
  <c r="F57" i="4"/>
  <c r="H56" i="4"/>
  <c r="G56" i="4"/>
  <c r="J56" i="4" s="1"/>
  <c r="F56" i="4"/>
  <c r="H55" i="4"/>
  <c r="G55" i="4"/>
  <c r="J55" i="4" s="1"/>
  <c r="F55" i="4"/>
  <c r="H54" i="4"/>
  <c r="G54" i="4"/>
  <c r="J54" i="4" s="1"/>
  <c r="F54" i="4"/>
  <c r="H53" i="4"/>
  <c r="G53" i="4"/>
  <c r="J53" i="4" s="1"/>
  <c r="F53" i="4"/>
  <c r="I53" i="4" s="1"/>
  <c r="H52" i="4"/>
  <c r="G52" i="4"/>
  <c r="J52" i="4" s="1"/>
  <c r="F52" i="4"/>
  <c r="J51" i="4"/>
  <c r="H51" i="4"/>
  <c r="G51" i="4"/>
  <c r="F51" i="4"/>
  <c r="H50" i="4"/>
  <c r="G50" i="4"/>
  <c r="J50" i="4" s="1"/>
  <c r="F50" i="4"/>
  <c r="H47" i="4"/>
  <c r="G47" i="4"/>
  <c r="J47" i="4" s="1"/>
  <c r="F47" i="4"/>
  <c r="H46" i="4"/>
  <c r="G46" i="4"/>
  <c r="J46" i="4" s="1"/>
  <c r="F46" i="4"/>
  <c r="H45" i="4"/>
  <c r="G45" i="4"/>
  <c r="J45" i="4" s="1"/>
  <c r="F45" i="4"/>
  <c r="I45" i="4" s="1"/>
  <c r="H44" i="4"/>
  <c r="G44" i="4"/>
  <c r="J44" i="4" s="1"/>
  <c r="F44" i="4"/>
  <c r="H43" i="4"/>
  <c r="G43" i="4"/>
  <c r="J43" i="4" s="1"/>
  <c r="F43" i="4"/>
  <c r="H42" i="4"/>
  <c r="G42" i="4"/>
  <c r="J42" i="4" s="1"/>
  <c r="F42" i="4"/>
  <c r="H41" i="4"/>
  <c r="G41" i="4"/>
  <c r="J41" i="4" s="1"/>
  <c r="F41" i="4"/>
  <c r="I41" i="4" s="1"/>
  <c r="J40" i="4"/>
  <c r="H40" i="4"/>
  <c r="G40" i="4"/>
  <c r="F40" i="4"/>
  <c r="I40" i="4" s="1"/>
  <c r="H39" i="4"/>
  <c r="G39" i="4"/>
  <c r="J39" i="4" s="1"/>
  <c r="F39" i="4"/>
  <c r="J38" i="4"/>
  <c r="H38" i="4"/>
  <c r="G38" i="4"/>
  <c r="F38" i="4"/>
  <c r="H35" i="4"/>
  <c r="G35" i="4"/>
  <c r="J35" i="4" s="1"/>
  <c r="F35" i="4"/>
  <c r="H34" i="4"/>
  <c r="G34" i="4"/>
  <c r="J34" i="4" s="1"/>
  <c r="F34" i="4"/>
  <c r="H33" i="4"/>
  <c r="G33" i="4"/>
  <c r="J33" i="4" s="1"/>
  <c r="F33" i="4"/>
  <c r="H32" i="4"/>
  <c r="G32" i="4"/>
  <c r="J32" i="4" s="1"/>
  <c r="F32" i="4"/>
  <c r="I32" i="4" s="1"/>
  <c r="H31" i="4"/>
  <c r="G31" i="4"/>
  <c r="J31" i="4" s="1"/>
  <c r="F31" i="4"/>
  <c r="H30" i="4"/>
  <c r="G30" i="4"/>
  <c r="J30" i="4" s="1"/>
  <c r="F30" i="4"/>
  <c r="H29" i="4"/>
  <c r="G29" i="4"/>
  <c r="J29" i="4" s="1"/>
  <c r="F29" i="4"/>
  <c r="H28" i="4"/>
  <c r="G28" i="4"/>
  <c r="J28" i="4" s="1"/>
  <c r="F28" i="4"/>
  <c r="H27" i="4"/>
  <c r="G27" i="4"/>
  <c r="J27" i="4" s="1"/>
  <c r="F27" i="4"/>
  <c r="H26" i="4"/>
  <c r="G26" i="4"/>
  <c r="J26" i="4" s="1"/>
  <c r="F26" i="4"/>
  <c r="H23" i="4"/>
  <c r="G23" i="4"/>
  <c r="J23" i="4" s="1"/>
  <c r="F23" i="4"/>
  <c r="H22" i="4"/>
  <c r="G22" i="4"/>
  <c r="J22" i="4" s="1"/>
  <c r="F22" i="4"/>
  <c r="H21" i="4"/>
  <c r="G21" i="4"/>
  <c r="J21" i="4" s="1"/>
  <c r="F21" i="4"/>
  <c r="I21" i="4" s="1"/>
  <c r="H20" i="4"/>
  <c r="G20" i="4"/>
  <c r="J20" i="4" s="1"/>
  <c r="F20" i="4"/>
  <c r="H19" i="4"/>
  <c r="G19" i="4"/>
  <c r="J19" i="4" s="1"/>
  <c r="F19" i="4"/>
  <c r="H18" i="4"/>
  <c r="G18" i="4"/>
  <c r="J18" i="4" s="1"/>
  <c r="F18" i="4"/>
  <c r="H17" i="4"/>
  <c r="G17" i="4"/>
  <c r="J17" i="4" s="1"/>
  <c r="F17" i="4"/>
  <c r="I17" i="4" s="1"/>
  <c r="J16" i="4"/>
  <c r="H16" i="4"/>
  <c r="G16" i="4"/>
  <c r="F16" i="4"/>
  <c r="H15" i="4"/>
  <c r="G15" i="4"/>
  <c r="J15" i="4" s="1"/>
  <c r="F15" i="4"/>
  <c r="H14" i="4"/>
  <c r="G14" i="4"/>
  <c r="J14" i="4" s="1"/>
  <c r="F14" i="4"/>
  <c r="H11" i="4"/>
  <c r="G11" i="4"/>
  <c r="J11" i="4" s="1"/>
  <c r="F11" i="4"/>
  <c r="H10" i="4"/>
  <c r="G10" i="4"/>
  <c r="J10" i="4" s="1"/>
  <c r="F10" i="4"/>
  <c r="H9" i="4"/>
  <c r="G9" i="4"/>
  <c r="J9" i="4" s="1"/>
  <c r="F9" i="4"/>
  <c r="H8" i="4"/>
  <c r="G8" i="4"/>
  <c r="J8" i="4" s="1"/>
  <c r="F8" i="4"/>
  <c r="H7" i="4"/>
  <c r="G7" i="4"/>
  <c r="J7" i="4" s="1"/>
  <c r="F7" i="4"/>
  <c r="I7" i="4" s="1"/>
  <c r="H6" i="4"/>
  <c r="G6" i="4"/>
  <c r="J6" i="4" s="1"/>
  <c r="F6" i="4"/>
  <c r="H5" i="4"/>
  <c r="G5" i="4"/>
  <c r="J5" i="4" s="1"/>
  <c r="F5" i="4"/>
  <c r="H4" i="4"/>
  <c r="G4" i="4"/>
  <c r="J4" i="4" s="1"/>
  <c r="F4" i="4"/>
  <c r="H3" i="4"/>
  <c r="G3" i="4"/>
  <c r="J3" i="4" s="1"/>
  <c r="F3" i="4"/>
  <c r="J2" i="4"/>
  <c r="H2" i="4"/>
  <c r="G2" i="4"/>
  <c r="F2" i="4"/>
  <c r="H59" i="3"/>
  <c r="G59" i="3"/>
  <c r="J59" i="3" s="1"/>
  <c r="F59" i="3"/>
  <c r="J58" i="3"/>
  <c r="H58" i="3"/>
  <c r="G58" i="3"/>
  <c r="F58" i="3"/>
  <c r="H57" i="3"/>
  <c r="G57" i="3"/>
  <c r="J57" i="3" s="1"/>
  <c r="F57" i="3"/>
  <c r="H56" i="3"/>
  <c r="G56" i="3"/>
  <c r="J56" i="3" s="1"/>
  <c r="F56" i="3"/>
  <c r="H55" i="3"/>
  <c r="G55" i="3"/>
  <c r="J55" i="3" s="1"/>
  <c r="F55" i="3"/>
  <c r="H54" i="3"/>
  <c r="G54" i="3"/>
  <c r="J54" i="3" s="1"/>
  <c r="F54" i="3"/>
  <c r="I54" i="3" s="1"/>
  <c r="H53" i="3"/>
  <c r="G53" i="3"/>
  <c r="J53" i="3" s="1"/>
  <c r="F53" i="3"/>
  <c r="H52" i="3"/>
  <c r="G52" i="3"/>
  <c r="J52" i="3" s="1"/>
  <c r="F52" i="3"/>
  <c r="H51" i="3"/>
  <c r="G51" i="3"/>
  <c r="J51" i="3" s="1"/>
  <c r="F51" i="3"/>
  <c r="I51" i="3" s="1"/>
  <c r="H50" i="3"/>
  <c r="G50" i="3"/>
  <c r="J50" i="3" s="1"/>
  <c r="F50" i="3"/>
  <c r="H47" i="3"/>
  <c r="G47" i="3"/>
  <c r="J47" i="3" s="1"/>
  <c r="F47" i="3"/>
  <c r="H46" i="3"/>
  <c r="G46" i="3"/>
  <c r="J46" i="3" s="1"/>
  <c r="F46" i="3"/>
  <c r="H45" i="3"/>
  <c r="G45" i="3"/>
  <c r="J45" i="3" s="1"/>
  <c r="F45" i="3"/>
  <c r="H44" i="3"/>
  <c r="G44" i="3"/>
  <c r="J44" i="3" s="1"/>
  <c r="F44" i="3"/>
  <c r="I44" i="3" s="1"/>
  <c r="H43" i="3"/>
  <c r="I43" i="3" s="1"/>
  <c r="G43" i="3"/>
  <c r="J43" i="3" s="1"/>
  <c r="F43" i="3"/>
  <c r="H42" i="3"/>
  <c r="G42" i="3"/>
  <c r="J42" i="3" s="1"/>
  <c r="F42" i="3"/>
  <c r="H41" i="3"/>
  <c r="G41" i="3"/>
  <c r="J41" i="3" s="1"/>
  <c r="F41" i="3"/>
  <c r="I41" i="3" s="1"/>
  <c r="H40" i="3"/>
  <c r="G40" i="3"/>
  <c r="J40" i="3" s="1"/>
  <c r="F40" i="3"/>
  <c r="H39" i="3"/>
  <c r="G39" i="3"/>
  <c r="J39" i="3" s="1"/>
  <c r="F39" i="3"/>
  <c r="I39" i="3" s="1"/>
  <c r="J38" i="3"/>
  <c r="H38" i="3"/>
  <c r="G38" i="3"/>
  <c r="F38" i="3"/>
  <c r="H35" i="3"/>
  <c r="G35" i="3"/>
  <c r="J35" i="3" s="1"/>
  <c r="F35" i="3"/>
  <c r="H34" i="3"/>
  <c r="G34" i="3"/>
  <c r="J34" i="3" s="1"/>
  <c r="F34" i="3"/>
  <c r="H33" i="3"/>
  <c r="G33" i="3"/>
  <c r="J33" i="3" s="1"/>
  <c r="F33" i="3"/>
  <c r="I33" i="3" s="1"/>
  <c r="H32" i="3"/>
  <c r="G32" i="3"/>
  <c r="J32" i="3" s="1"/>
  <c r="F32" i="3"/>
  <c r="I32" i="3" s="1"/>
  <c r="H31" i="3"/>
  <c r="G31" i="3"/>
  <c r="J31" i="3" s="1"/>
  <c r="F31" i="3"/>
  <c r="H30" i="3"/>
  <c r="G30" i="3"/>
  <c r="J30" i="3" s="1"/>
  <c r="F30" i="3"/>
  <c r="H29" i="3"/>
  <c r="G29" i="3"/>
  <c r="J29" i="3" s="1"/>
  <c r="F29" i="3"/>
  <c r="H28" i="3"/>
  <c r="G28" i="3"/>
  <c r="J28" i="3" s="1"/>
  <c r="F28" i="3"/>
  <c r="I28" i="3" s="1"/>
  <c r="J27" i="3"/>
  <c r="H27" i="3"/>
  <c r="G27" i="3"/>
  <c r="F27" i="3"/>
  <c r="H26" i="3"/>
  <c r="G26" i="3"/>
  <c r="J26" i="3" s="1"/>
  <c r="F26" i="3"/>
  <c r="H23" i="3"/>
  <c r="G23" i="3"/>
  <c r="J23" i="3" s="1"/>
  <c r="F23" i="3"/>
  <c r="H22" i="3"/>
  <c r="G22" i="3"/>
  <c r="J22" i="3" s="1"/>
  <c r="F22" i="3"/>
  <c r="I22" i="3" s="1"/>
  <c r="H21" i="3"/>
  <c r="G21" i="3"/>
  <c r="J21" i="3" s="1"/>
  <c r="F21" i="3"/>
  <c r="H20" i="3"/>
  <c r="G20" i="3"/>
  <c r="J20" i="3" s="1"/>
  <c r="F20" i="3"/>
  <c r="H19" i="3"/>
  <c r="G19" i="3"/>
  <c r="J19" i="3" s="1"/>
  <c r="F19" i="3"/>
  <c r="H18" i="3"/>
  <c r="G18" i="3"/>
  <c r="J18" i="3" s="1"/>
  <c r="F18" i="3"/>
  <c r="H17" i="3"/>
  <c r="G17" i="3"/>
  <c r="J17" i="3" s="1"/>
  <c r="F17" i="3"/>
  <c r="I17" i="3" s="1"/>
  <c r="J16" i="3"/>
  <c r="H16" i="3"/>
  <c r="G16" i="3"/>
  <c r="F16" i="3"/>
  <c r="H15" i="3"/>
  <c r="G15" i="3"/>
  <c r="J15" i="3" s="1"/>
  <c r="F15" i="3"/>
  <c r="H14" i="3"/>
  <c r="G14" i="3"/>
  <c r="J14" i="3" s="1"/>
  <c r="F14" i="3"/>
  <c r="H11" i="3"/>
  <c r="G11" i="3"/>
  <c r="J11" i="3" s="1"/>
  <c r="F11" i="3"/>
  <c r="I11" i="3" s="1"/>
  <c r="H10" i="3"/>
  <c r="G10" i="3"/>
  <c r="J10" i="3" s="1"/>
  <c r="F10" i="3"/>
  <c r="I10" i="3" s="1"/>
  <c r="H9" i="3"/>
  <c r="G9" i="3"/>
  <c r="J9" i="3" s="1"/>
  <c r="F9" i="3"/>
  <c r="H8" i="3"/>
  <c r="G8" i="3"/>
  <c r="J8" i="3" s="1"/>
  <c r="F8" i="3"/>
  <c r="H7" i="3"/>
  <c r="G7" i="3"/>
  <c r="J7" i="3" s="1"/>
  <c r="F7" i="3"/>
  <c r="H6" i="3"/>
  <c r="G6" i="3"/>
  <c r="J6" i="3" s="1"/>
  <c r="F6" i="3"/>
  <c r="I6" i="3" s="1"/>
  <c r="J5" i="3"/>
  <c r="H5" i="3"/>
  <c r="G5" i="3"/>
  <c r="F5" i="3"/>
  <c r="H4" i="3"/>
  <c r="G4" i="3"/>
  <c r="J4" i="3" s="1"/>
  <c r="F4" i="3"/>
  <c r="H3" i="3"/>
  <c r="G3" i="3"/>
  <c r="J3" i="3" s="1"/>
  <c r="F3" i="3"/>
  <c r="H2" i="3"/>
  <c r="G2" i="3"/>
  <c r="J2" i="3" s="1"/>
  <c r="F2" i="3"/>
  <c r="I2" i="3" s="1"/>
  <c r="I6" i="7" l="1"/>
  <c r="I18" i="7"/>
  <c r="I40" i="7"/>
  <c r="I58" i="7"/>
  <c r="I63" i="7"/>
  <c r="I4" i="7"/>
  <c r="I31" i="7"/>
  <c r="I3" i="7"/>
  <c r="I7" i="7"/>
  <c r="I22" i="7"/>
  <c r="I10" i="4"/>
  <c r="I30" i="4"/>
  <c r="I20" i="3"/>
  <c r="I26" i="3"/>
  <c r="I53" i="3"/>
  <c r="I59" i="3"/>
  <c r="I6" i="4"/>
  <c r="I15" i="4"/>
  <c r="I26" i="4"/>
  <c r="I44" i="4"/>
  <c r="I51" i="4"/>
  <c r="I52" i="4"/>
  <c r="I65" i="4"/>
  <c r="I67" i="4"/>
  <c r="I69" i="4"/>
  <c r="I71" i="4"/>
  <c r="I80" i="4"/>
  <c r="I2" i="5"/>
  <c r="I7" i="5"/>
  <c r="I17" i="5"/>
  <c r="I27" i="5"/>
  <c r="I35" i="5"/>
  <c r="I45" i="5"/>
  <c r="I55" i="5"/>
  <c r="I3" i="6"/>
  <c r="I6" i="6"/>
  <c r="I28" i="6"/>
  <c r="I41" i="6"/>
  <c r="I45" i="6"/>
  <c r="I75" i="6"/>
  <c r="I2" i="7"/>
  <c r="I8" i="7"/>
  <c r="I15" i="7"/>
  <c r="I17" i="7"/>
  <c r="I29" i="7"/>
  <c r="I38" i="7"/>
  <c r="I52" i="7"/>
  <c r="I56" i="7"/>
  <c r="I29" i="4"/>
  <c r="I3" i="3"/>
  <c r="I5" i="3"/>
  <c r="I8" i="3"/>
  <c r="I16" i="3"/>
  <c r="I19" i="3"/>
  <c r="I23" i="3"/>
  <c r="I27" i="3"/>
  <c r="I30" i="3"/>
  <c r="I42" i="3"/>
  <c r="I46" i="3"/>
  <c r="I52" i="3"/>
  <c r="I57" i="3"/>
  <c r="I5" i="4"/>
  <c r="I35" i="4"/>
  <c r="I47" i="4"/>
  <c r="I50" i="4"/>
  <c r="I76" i="4"/>
  <c r="I78" i="4"/>
  <c r="I81" i="4"/>
  <c r="I5" i="5"/>
  <c r="I16" i="5"/>
  <c r="I26" i="5"/>
  <c r="I32" i="6"/>
  <c r="I51" i="6"/>
  <c r="I56" i="6"/>
  <c r="I62" i="6"/>
  <c r="I66" i="6"/>
  <c r="I9" i="7"/>
  <c r="I10" i="7"/>
  <c r="I27" i="7"/>
  <c r="I41" i="7"/>
  <c r="I45" i="7"/>
  <c r="I59" i="7"/>
  <c r="I70" i="7"/>
  <c r="I8" i="4"/>
  <c r="I2" i="4"/>
  <c r="I33" i="4"/>
  <c r="I39" i="4"/>
  <c r="I55" i="4"/>
  <c r="I57" i="4"/>
  <c r="I59" i="4"/>
  <c r="I70" i="4"/>
  <c r="I74" i="4"/>
  <c r="I9" i="4"/>
  <c r="I20" i="4"/>
  <c r="I68" i="4"/>
  <c r="I18" i="4"/>
  <c r="I23" i="4"/>
  <c r="I64" i="4"/>
  <c r="I66" i="4"/>
  <c r="I79" i="4"/>
  <c r="I19" i="4"/>
  <c r="I28" i="4"/>
  <c r="I46" i="4"/>
  <c r="I3" i="4"/>
  <c r="I14" i="4"/>
  <c r="I27" i="4"/>
  <c r="I38" i="4"/>
  <c r="I43" i="4"/>
  <c r="I62" i="4"/>
  <c r="I75" i="4"/>
  <c r="I39" i="7"/>
  <c r="I46" i="7"/>
  <c r="I50" i="7"/>
  <c r="I57" i="7"/>
  <c r="I64" i="7"/>
  <c r="I66" i="7"/>
  <c r="I65" i="7"/>
  <c r="I26" i="7"/>
  <c r="I35" i="7"/>
  <c r="I44" i="7"/>
  <c r="I53" i="7"/>
  <c r="I55" i="7"/>
  <c r="I28" i="7"/>
  <c r="I30" i="7"/>
  <c r="I42" i="7"/>
  <c r="I62" i="7"/>
  <c r="I69" i="7"/>
  <c r="I51" i="7"/>
  <c r="I4" i="6"/>
  <c r="I8" i="6"/>
  <c r="I15" i="6"/>
  <c r="I17" i="6"/>
  <c r="I19" i="6"/>
  <c r="I31" i="6"/>
  <c r="I46" i="6"/>
  <c r="I52" i="6"/>
  <c r="I69" i="6"/>
  <c r="I7" i="6"/>
  <c r="I27" i="6"/>
  <c r="I65" i="6"/>
  <c r="I2" i="6"/>
  <c r="I38" i="6"/>
  <c r="I42" i="6"/>
  <c r="I59" i="6"/>
  <c r="I76" i="6"/>
  <c r="I20" i="5"/>
  <c r="I30" i="5"/>
  <c r="I40" i="5"/>
  <c r="I50" i="5"/>
  <c r="I58" i="5"/>
  <c r="I18" i="5"/>
  <c r="I28" i="5"/>
  <c r="I38" i="5"/>
  <c r="I46" i="5"/>
  <c r="I56" i="5"/>
  <c r="I11" i="5"/>
  <c r="I21" i="5"/>
  <c r="I31" i="5"/>
  <c r="I41" i="5"/>
  <c r="I51" i="5"/>
  <c r="I59" i="5"/>
  <c r="I14" i="3"/>
  <c r="I45" i="3"/>
  <c r="I21" i="3"/>
  <c r="I50" i="3"/>
  <c r="I4" i="3"/>
  <c r="I55" i="3"/>
  <c r="I9" i="3"/>
  <c r="I29" i="3"/>
  <c r="I31" i="3"/>
  <c r="I38" i="3"/>
  <c r="I47" i="3"/>
  <c r="I56" i="3"/>
  <c r="I15" i="3"/>
  <c r="I35" i="3"/>
  <c r="I7" i="3"/>
  <c r="I18" i="3"/>
  <c r="I34" i="3"/>
  <c r="I40" i="3"/>
  <c r="I58" i="3"/>
  <c r="I71" i="7"/>
  <c r="I14" i="6"/>
  <c r="I18" i="6"/>
  <c r="I29" i="6"/>
  <c r="I39" i="6"/>
  <c r="I47" i="6"/>
  <c r="I57" i="6"/>
  <c r="I67" i="6"/>
  <c r="I77" i="6"/>
  <c r="I26" i="6"/>
  <c r="I34" i="6"/>
  <c r="I44" i="6"/>
  <c r="I54" i="6"/>
  <c r="I64" i="6"/>
  <c r="I74" i="6"/>
  <c r="I79" i="6"/>
  <c r="I81" i="6"/>
  <c r="I83" i="6"/>
  <c r="I87" i="6"/>
  <c r="I89" i="6"/>
  <c r="I91" i="6"/>
  <c r="I93" i="6"/>
  <c r="I95" i="6"/>
  <c r="I20" i="6"/>
  <c r="I33" i="6"/>
  <c r="I43" i="6"/>
  <c r="I53" i="6"/>
  <c r="I63" i="6"/>
  <c r="I71" i="6"/>
  <c r="I16" i="6"/>
  <c r="I30" i="6"/>
  <c r="I40" i="6"/>
  <c r="I50" i="6"/>
  <c r="I58" i="6"/>
  <c r="I68" i="6"/>
  <c r="I78" i="6"/>
  <c r="I80" i="6"/>
  <c r="I82" i="6"/>
  <c r="I86" i="6"/>
  <c r="I88" i="6"/>
  <c r="I90" i="6"/>
  <c r="I92" i="6"/>
  <c r="I94" i="6"/>
  <c r="I6" i="5"/>
  <c r="I3" i="5"/>
  <c r="I32" i="5"/>
  <c r="I42" i="5"/>
  <c r="I52" i="5"/>
  <c r="I34" i="5"/>
  <c r="I44" i="5"/>
  <c r="I54" i="5"/>
  <c r="I39" i="5"/>
  <c r="I47" i="5"/>
  <c r="I57" i="5"/>
  <c r="I11" i="4"/>
  <c r="I16" i="4"/>
  <c r="I31" i="4"/>
  <c r="I34" i="4"/>
  <c r="I54" i="4"/>
  <c r="I42" i="4"/>
  <c r="I56" i="4"/>
  <c r="I4" i="4"/>
  <c r="I22" i="4"/>
</calcChain>
</file>

<file path=xl/sharedStrings.xml><?xml version="1.0" encoding="utf-8"?>
<sst xmlns="http://schemas.openxmlformats.org/spreadsheetml/2006/main" count="407" uniqueCount="94">
  <si>
    <t>Va</t>
    <phoneticPr fontId="1" type="noConversion"/>
  </si>
  <si>
    <t>Vb</t>
    <phoneticPr fontId="1" type="noConversion"/>
  </si>
  <si>
    <t>Year</t>
    <phoneticPr fontId="1" type="noConversion"/>
  </si>
  <si>
    <t>layer</t>
    <phoneticPr fontId="1" type="noConversion"/>
  </si>
  <si>
    <t>85.1°N, 147.1°W</t>
  </si>
  <si>
    <t>85.2°N, 147.3°W</t>
  </si>
  <si>
    <t>83.0°N, 150.9°W</t>
  </si>
  <si>
    <t>81.0°N, 155.3°W</t>
  </si>
  <si>
    <t>79.9°N, 162.8°W</t>
  </si>
  <si>
    <t>80.5°N, 161.3°W</t>
  </si>
  <si>
    <t>82.5°N, 165.6°W</t>
  </si>
  <si>
    <t>84.2°N, 167.1°W</t>
  </si>
  <si>
    <t>88.4°N, 177.2°W</t>
  </si>
  <si>
    <t>83.7°N, 170.7°W</t>
  </si>
  <si>
    <t>82.0°N, 169.0°W</t>
  </si>
  <si>
    <t>86.5°N, 120.3°E</t>
  </si>
  <si>
    <t>87.4°N, 123.0°E</t>
  </si>
  <si>
    <t>86.4°N, 120.2°E</t>
  </si>
  <si>
    <t>84.6°N, 145.2°E</t>
  </si>
  <si>
    <t>84.1°N, 158.5°E</t>
  </si>
  <si>
    <t>83.4°N, 161.4°E</t>
  </si>
  <si>
    <t>77.2°N, 154.6°W</t>
  </si>
  <si>
    <t>77.5°N, 163.1°W</t>
  </si>
  <si>
    <t>78.3°N, 161.0°W</t>
  </si>
  <si>
    <t>79.9°N, 158.6°W</t>
  </si>
  <si>
    <t>80.9°N, 157.6°W</t>
  </si>
  <si>
    <t>80.0°N, 152.6°W</t>
  </si>
  <si>
    <t>78.8°N, 149.4°W</t>
  </si>
  <si>
    <t>79.0°N, 169.2°W</t>
  </si>
  <si>
    <t>80.1°N, 169.0°W</t>
  </si>
  <si>
    <t>81.5°N, 167.7°W</t>
  </si>
  <si>
    <t>82.3°N, 168.1°W</t>
  </si>
  <si>
    <t>82.6°N, 167.0°W</t>
  </si>
  <si>
    <t>79.9°N, 179.3°W</t>
  </si>
  <si>
    <t>76.3°N, 179.6°W</t>
  </si>
  <si>
    <t>Location</t>
    <phoneticPr fontId="1" type="noConversion"/>
  </si>
  <si>
    <t>Thickness(cm)</t>
    <phoneticPr fontId="1" type="noConversion"/>
  </si>
  <si>
    <t>08s1</t>
    <phoneticPr fontId="1" type="noConversion"/>
  </si>
  <si>
    <t>layer</t>
    <phoneticPr fontId="1" type="noConversion"/>
  </si>
  <si>
    <t>T</t>
    <phoneticPr fontId="1" type="noConversion"/>
  </si>
  <si>
    <t>S</t>
    <phoneticPr fontId="1" type="noConversion"/>
  </si>
  <si>
    <t>ρ</t>
    <phoneticPr fontId="1" type="noConversion"/>
  </si>
  <si>
    <t>ρi</t>
  </si>
  <si>
    <t>F1</t>
  </si>
  <si>
    <t>F2</t>
  </si>
  <si>
    <t>va</t>
  </si>
  <si>
    <t>vb</t>
  </si>
  <si>
    <t>08s2</t>
    <phoneticPr fontId="1" type="noConversion"/>
  </si>
  <si>
    <t>08s3</t>
    <phoneticPr fontId="1" type="noConversion"/>
  </si>
  <si>
    <t>T</t>
    <phoneticPr fontId="1" type="noConversion"/>
  </si>
  <si>
    <t>S</t>
    <phoneticPr fontId="1" type="noConversion"/>
  </si>
  <si>
    <t>ρ</t>
    <phoneticPr fontId="1" type="noConversion"/>
  </si>
  <si>
    <t>08s4</t>
    <phoneticPr fontId="1" type="noConversion"/>
  </si>
  <si>
    <t>08s5</t>
    <phoneticPr fontId="1" type="noConversion"/>
  </si>
  <si>
    <t>10s1</t>
    <phoneticPr fontId="1" type="noConversion"/>
  </si>
  <si>
    <t>10s2</t>
    <phoneticPr fontId="1" type="noConversion"/>
  </si>
  <si>
    <t>10s3</t>
    <phoneticPr fontId="1" type="noConversion"/>
  </si>
  <si>
    <t>10s4</t>
    <phoneticPr fontId="1" type="noConversion"/>
  </si>
  <si>
    <t>10s5</t>
    <phoneticPr fontId="1" type="noConversion"/>
  </si>
  <si>
    <t>10s6</t>
    <phoneticPr fontId="1" type="noConversion"/>
  </si>
  <si>
    <t>10s7</t>
    <phoneticPr fontId="1" type="noConversion"/>
  </si>
  <si>
    <t>12s1</t>
    <phoneticPr fontId="1" type="noConversion"/>
  </si>
  <si>
    <t>12s2</t>
    <phoneticPr fontId="1" type="noConversion"/>
  </si>
  <si>
    <t>layer</t>
    <phoneticPr fontId="1" type="noConversion"/>
  </si>
  <si>
    <t>12s3</t>
    <phoneticPr fontId="1" type="noConversion"/>
  </si>
  <si>
    <t>12s4</t>
    <phoneticPr fontId="1" type="noConversion"/>
  </si>
  <si>
    <t>layer</t>
    <phoneticPr fontId="1" type="noConversion"/>
  </si>
  <si>
    <t>T</t>
    <phoneticPr fontId="1" type="noConversion"/>
  </si>
  <si>
    <t>S</t>
    <phoneticPr fontId="1" type="noConversion"/>
  </si>
  <si>
    <t>ρ</t>
    <phoneticPr fontId="1" type="noConversion"/>
  </si>
  <si>
    <t>12s5</t>
    <phoneticPr fontId="1" type="noConversion"/>
  </si>
  <si>
    <t>layer</t>
    <phoneticPr fontId="1" type="noConversion"/>
  </si>
  <si>
    <t>14s1</t>
    <phoneticPr fontId="1" type="noConversion"/>
  </si>
  <si>
    <t>layer</t>
    <phoneticPr fontId="1" type="noConversion"/>
  </si>
  <si>
    <t>14s2</t>
    <phoneticPr fontId="1" type="noConversion"/>
  </si>
  <si>
    <t>14s3</t>
    <phoneticPr fontId="1" type="noConversion"/>
  </si>
  <si>
    <t>14s4</t>
    <phoneticPr fontId="1" type="noConversion"/>
  </si>
  <si>
    <t>14s5</t>
    <phoneticPr fontId="1" type="noConversion"/>
  </si>
  <si>
    <t>14s7</t>
    <phoneticPr fontId="1" type="noConversion"/>
  </si>
  <si>
    <t>14s8</t>
    <phoneticPr fontId="1" type="noConversion"/>
  </si>
  <si>
    <t>14s6</t>
    <phoneticPr fontId="1" type="noConversion"/>
  </si>
  <si>
    <t>16s1</t>
    <phoneticPr fontId="1" type="noConversion"/>
  </si>
  <si>
    <t>16s2</t>
    <phoneticPr fontId="1" type="noConversion"/>
  </si>
  <si>
    <t>layer</t>
    <phoneticPr fontId="1" type="noConversion"/>
  </si>
  <si>
    <t>T</t>
    <phoneticPr fontId="1" type="noConversion"/>
  </si>
  <si>
    <t>S</t>
    <phoneticPr fontId="1" type="noConversion"/>
  </si>
  <si>
    <t>ρ</t>
    <phoneticPr fontId="1" type="noConversion"/>
  </si>
  <si>
    <t>16s3</t>
    <phoneticPr fontId="1" type="noConversion"/>
  </si>
  <si>
    <t>16s4</t>
    <phoneticPr fontId="1" type="noConversion"/>
  </si>
  <si>
    <t>T</t>
    <phoneticPr fontId="1" type="noConversion"/>
  </si>
  <si>
    <t>S</t>
    <phoneticPr fontId="1" type="noConversion"/>
  </si>
  <si>
    <t>ρ</t>
    <phoneticPr fontId="1" type="noConversion"/>
  </si>
  <si>
    <t>16s6</t>
    <phoneticPr fontId="1" type="noConversion"/>
  </si>
  <si>
    <t>16s7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</si>
</sst>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Calibri Light"/>
      <family val="2"/>
    </font>
    <font>
      <i/>
      <sz val="11"/>
      <color theme="1"/>
      <name val="Calibri Light"/>
      <family val="2"/>
    </font>
    <font>
      <sz val="12"/>
      <name val="Calibri Light"/>
      <family val="2"/>
    </font>
    <font>
      <i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workbookViewId="0">
      <selection activeCell="O17" sqref="O17"/>
    </sheetView>
  </sheetViews>
  <sheetFormatPr defaultColWidth="9" defaultRowHeight="14.3" x14ac:dyDescent="0.25"/>
  <cols>
    <col min="1" max="1" width="8.625" style="6" customWidth="1"/>
    <col min="2" max="2" width="18.75" style="6" customWidth="1"/>
    <col min="3" max="4" width="8.625" style="6" customWidth="1"/>
    <col min="5" max="14" width="9" style="2"/>
    <col min="15" max="15" width="9" style="1"/>
    <col min="16" max="17" width="9" style="1" customWidth="1"/>
    <col min="18" max="18" width="9" style="1"/>
    <col min="19" max="19" width="9" style="1" customWidth="1"/>
    <col min="20" max="16384" width="9" style="1"/>
  </cols>
  <sheetData>
    <row r="1" spans="1:14" x14ac:dyDescent="0.25">
      <c r="A1" s="4" t="s">
        <v>2</v>
      </c>
      <c r="B1" s="4" t="s">
        <v>35</v>
      </c>
      <c r="C1" s="4" t="s">
        <v>36</v>
      </c>
      <c r="D1" s="4" t="s">
        <v>3</v>
      </c>
      <c r="E1" s="5">
        <v>1</v>
      </c>
      <c r="F1" s="5">
        <v>2</v>
      </c>
      <c r="G1" s="5">
        <v>3</v>
      </c>
      <c r="H1" s="5">
        <v>4</v>
      </c>
      <c r="I1" s="5">
        <v>5</v>
      </c>
      <c r="J1" s="5">
        <v>6</v>
      </c>
      <c r="K1" s="5">
        <v>7</v>
      </c>
      <c r="L1" s="5">
        <v>8</v>
      </c>
      <c r="M1" s="5">
        <v>9</v>
      </c>
      <c r="N1" s="5">
        <v>10</v>
      </c>
    </row>
    <row r="2" spans="1:14" x14ac:dyDescent="0.25">
      <c r="A2" s="6">
        <v>2008</v>
      </c>
      <c r="B2" s="6" t="s">
        <v>4</v>
      </c>
      <c r="C2" s="6">
        <v>160.69999999999999</v>
      </c>
      <c r="D2" s="6" t="s">
        <v>0</v>
      </c>
      <c r="E2" s="2">
        <v>24.284662496582705</v>
      </c>
      <c r="F2" s="2">
        <v>22.099486019135593</v>
      </c>
      <c r="G2" s="2">
        <v>23.633249055229154</v>
      </c>
      <c r="H2" s="2">
        <v>22.091118378645263</v>
      </c>
      <c r="I2" s="2">
        <v>23.952732522569224</v>
      </c>
      <c r="J2" s="2">
        <v>21.3397594828994</v>
      </c>
      <c r="K2" s="2">
        <v>21.552377138600935</v>
      </c>
      <c r="L2" s="2">
        <v>20.90109251705325</v>
      </c>
      <c r="M2" s="2">
        <v>21.162284189776571</v>
      </c>
      <c r="N2" s="2">
        <v>15.976114241019079</v>
      </c>
    </row>
    <row r="3" spans="1:14" x14ac:dyDescent="0.25">
      <c r="D3" s="6" t="s">
        <v>1</v>
      </c>
      <c r="E3" s="2">
        <v>1.6346091614192519</v>
      </c>
      <c r="F3" s="2">
        <v>1.2944202878380708</v>
      </c>
      <c r="G3" s="2">
        <v>0.76297249226311026</v>
      </c>
      <c r="H3" s="2">
        <v>5.2708955463563791</v>
      </c>
      <c r="I3" s="2">
        <v>7.1600375481164811</v>
      </c>
      <c r="J3" s="2">
        <v>8.33246693993385</v>
      </c>
      <c r="K3" s="2">
        <v>8.3735361680936489</v>
      </c>
      <c r="L3" s="2">
        <v>6.7291056042542969</v>
      </c>
      <c r="M3" s="2">
        <v>5.5064454805686625</v>
      </c>
      <c r="N3" s="2">
        <v>3.3662753418329707</v>
      </c>
    </row>
    <row r="4" spans="1:14" x14ac:dyDescent="0.25">
      <c r="B4" s="6" t="s">
        <v>5</v>
      </c>
      <c r="C4" s="6">
        <v>160</v>
      </c>
      <c r="D4" s="6" t="s">
        <v>0</v>
      </c>
      <c r="E4" s="2">
        <v>22.638739808728445</v>
      </c>
      <c r="F4" s="2">
        <v>22.668487555105482</v>
      </c>
      <c r="G4" s="2">
        <v>20.285136674284672</v>
      </c>
      <c r="H4" s="2">
        <v>13.433643625740258</v>
      </c>
      <c r="I4" s="2">
        <v>14.672493416485736</v>
      </c>
      <c r="J4" s="2">
        <v>13.06140674477173</v>
      </c>
      <c r="K4" s="2">
        <v>14.123868519401533</v>
      </c>
      <c r="L4" s="2">
        <v>17.548470724937754</v>
      </c>
      <c r="M4" s="2">
        <v>14.202154368449621</v>
      </c>
      <c r="N4" s="2">
        <v>11.629106265853697</v>
      </c>
    </row>
    <row r="5" spans="1:14" x14ac:dyDescent="0.25">
      <c r="D5" s="6" t="s">
        <v>1</v>
      </c>
      <c r="E5" s="2">
        <v>1.1898007087306412E-2</v>
      </c>
      <c r="F5" s="2">
        <v>0.24405679255795643</v>
      </c>
      <c r="G5" s="2">
        <v>0.12814669215283003</v>
      </c>
      <c r="H5" s="2">
        <v>0.898616282597265</v>
      </c>
      <c r="I5" s="2">
        <v>2.2839706071465895</v>
      </c>
      <c r="J5" s="2">
        <v>3.976969937932171</v>
      </c>
      <c r="K5" s="2">
        <v>4.5412680086067416</v>
      </c>
      <c r="L5" s="2">
        <v>3.817733551662259</v>
      </c>
      <c r="M5" s="2">
        <v>3.1166606478337187</v>
      </c>
      <c r="N5" s="2">
        <v>2.7657849013347087</v>
      </c>
    </row>
    <row r="6" spans="1:14" x14ac:dyDescent="0.25">
      <c r="B6" s="6" t="s">
        <v>6</v>
      </c>
      <c r="C6" s="6">
        <v>205.3</v>
      </c>
      <c r="D6" s="6" t="s">
        <v>0</v>
      </c>
      <c r="E6" s="2">
        <v>28.451687185209295</v>
      </c>
      <c r="F6" s="2">
        <v>27.287552744877917</v>
      </c>
      <c r="G6" s="2">
        <v>34.979720285642486</v>
      </c>
      <c r="H6" s="2">
        <v>26.096809072155537</v>
      </c>
      <c r="I6" s="2">
        <v>30.708417347656798</v>
      </c>
      <c r="J6" s="2">
        <v>22.312844248103975</v>
      </c>
      <c r="K6" s="2">
        <v>23.547118155400661</v>
      </c>
      <c r="L6" s="2">
        <v>26.452573253846346</v>
      </c>
      <c r="M6" s="2">
        <v>25.061856671608577</v>
      </c>
      <c r="N6" s="2">
        <v>23.202295828067154</v>
      </c>
    </row>
    <row r="7" spans="1:14" x14ac:dyDescent="0.25">
      <c r="D7" s="6" t="s">
        <v>1</v>
      </c>
      <c r="E7" s="2">
        <v>3.222291381353025</v>
      </c>
      <c r="F7" s="2">
        <v>4.5616411263987873</v>
      </c>
      <c r="G7" s="2">
        <v>3.3957796541719829</v>
      </c>
      <c r="H7" s="2">
        <v>3.6717116599378028</v>
      </c>
      <c r="I7" s="2">
        <v>4.1025321072766348</v>
      </c>
      <c r="J7" s="2">
        <v>4.5313321419637651</v>
      </c>
      <c r="K7" s="2">
        <v>5.0826355115710085</v>
      </c>
      <c r="L7" s="2">
        <v>4.3374690006765819</v>
      </c>
      <c r="M7" s="2">
        <v>3.8313605905370167</v>
      </c>
      <c r="N7" s="2">
        <v>4.4172838941271433</v>
      </c>
    </row>
    <row r="8" spans="1:14" x14ac:dyDescent="0.25">
      <c r="B8" s="6" t="s">
        <v>7</v>
      </c>
      <c r="C8" s="6">
        <v>168</v>
      </c>
      <c r="D8" s="6" t="s">
        <v>0</v>
      </c>
      <c r="E8" s="2">
        <v>19.273506617784239</v>
      </c>
      <c r="F8" s="2">
        <v>14.833852263972652</v>
      </c>
      <c r="G8" s="2">
        <v>11.357125672803079</v>
      </c>
      <c r="H8" s="2">
        <v>12.523759094806767</v>
      </c>
      <c r="I8" s="2">
        <v>11.975314443315114</v>
      </c>
      <c r="J8" s="2">
        <v>10.74910091864847</v>
      </c>
      <c r="K8" s="2">
        <v>11.176225196819493</v>
      </c>
      <c r="L8" s="2">
        <v>9.7612632479782278</v>
      </c>
      <c r="M8" s="2">
        <v>9.7253080368145746</v>
      </c>
      <c r="N8" s="2">
        <v>10.389530298927989</v>
      </c>
    </row>
    <row r="9" spans="1:14" x14ac:dyDescent="0.25">
      <c r="D9" s="6" t="s">
        <v>1</v>
      </c>
      <c r="E9" s="2">
        <v>1.8736686215504066</v>
      </c>
      <c r="F9" s="2">
        <v>0.84947679207964566</v>
      </c>
      <c r="G9" s="2">
        <v>2.4269396902014404</v>
      </c>
      <c r="H9" s="2">
        <v>4.4397209554956936</v>
      </c>
      <c r="I9" s="2">
        <v>4.8873922156754368</v>
      </c>
      <c r="J9" s="2">
        <v>5.7090708192575956</v>
      </c>
      <c r="K9" s="2">
        <v>6.3197666726020172</v>
      </c>
      <c r="L9" s="2">
        <v>7.2935982942867641</v>
      </c>
      <c r="M9" s="2">
        <v>6.0988426341936766</v>
      </c>
      <c r="N9" s="2">
        <v>4.4029831011330947</v>
      </c>
    </row>
    <row r="10" spans="1:14" x14ac:dyDescent="0.25">
      <c r="B10" s="6" t="s">
        <v>8</v>
      </c>
      <c r="C10" s="6">
        <v>76.7</v>
      </c>
      <c r="D10" s="6" t="s">
        <v>0</v>
      </c>
      <c r="E10" s="2">
        <v>25.433232009544877</v>
      </c>
      <c r="F10" s="2">
        <v>11.963096660539223</v>
      </c>
      <c r="G10" s="2">
        <v>10.45472101915294</v>
      </c>
      <c r="H10" s="2">
        <v>11.227370114129682</v>
      </c>
      <c r="I10" s="2">
        <v>13.963173826115206</v>
      </c>
      <c r="J10" s="2">
        <v>35.126481571146087</v>
      </c>
      <c r="K10" s="2">
        <v>17.065192064463918</v>
      </c>
      <c r="L10" s="2">
        <v>10.599168303113665</v>
      </c>
      <c r="M10" s="2">
        <v>10.154694692718072</v>
      </c>
      <c r="N10" s="2">
        <v>10.138118936958065</v>
      </c>
    </row>
    <row r="11" spans="1:14" x14ac:dyDescent="0.25">
      <c r="A11" s="4"/>
      <c r="B11" s="4"/>
      <c r="C11" s="4"/>
      <c r="D11" s="4" t="s">
        <v>1</v>
      </c>
      <c r="E11" s="5">
        <v>1.7603020136503</v>
      </c>
      <c r="F11" s="5">
        <v>1.4413216991063633</v>
      </c>
      <c r="G11" s="5">
        <v>1.9288410237937887</v>
      </c>
      <c r="H11" s="5">
        <v>2.6061970704365134</v>
      </c>
      <c r="I11" s="5">
        <v>3.9602068635721834</v>
      </c>
      <c r="J11" s="5">
        <v>5.9403189863362567</v>
      </c>
      <c r="K11" s="5">
        <v>6.1218339091774832</v>
      </c>
      <c r="L11" s="5">
        <v>5.8858389815326566</v>
      </c>
      <c r="M11" s="5">
        <v>5.5557489765031125</v>
      </c>
      <c r="N11" s="5">
        <v>5.3632687755025792</v>
      </c>
    </row>
    <row r="12" spans="1:14" x14ac:dyDescent="0.25">
      <c r="A12" s="6">
        <v>2010</v>
      </c>
      <c r="B12" s="6" t="s">
        <v>9</v>
      </c>
      <c r="C12" s="6">
        <v>135.69999999999999</v>
      </c>
      <c r="D12" s="6" t="s">
        <v>0</v>
      </c>
      <c r="E12" s="2">
        <v>19.233660091055448</v>
      </c>
      <c r="F12" s="2">
        <v>9.2009700620978947</v>
      </c>
      <c r="G12" s="2">
        <v>7.4824211041595925</v>
      </c>
      <c r="H12" s="2">
        <v>5.172023529491641</v>
      </c>
      <c r="I12" s="2">
        <v>6.0929706709653733</v>
      </c>
      <c r="J12" s="2">
        <v>4.5540088467070889</v>
      </c>
      <c r="K12" s="2">
        <v>5.2953366681180567</v>
      </c>
      <c r="L12" s="2">
        <v>5.2161059152726379</v>
      </c>
      <c r="M12" s="2">
        <v>7.6418865802266422</v>
      </c>
      <c r="N12" s="2">
        <v>9.7451301776406218</v>
      </c>
    </row>
    <row r="13" spans="1:14" x14ac:dyDescent="0.25">
      <c r="D13" s="6" t="s">
        <v>1</v>
      </c>
      <c r="E13" s="2">
        <v>0</v>
      </c>
      <c r="F13" s="2">
        <v>1.3576569458322001</v>
      </c>
      <c r="G13" s="2">
        <v>8.9290845213409362</v>
      </c>
      <c r="H13" s="2">
        <v>11.750017888376826</v>
      </c>
      <c r="I13" s="2">
        <v>12.152865375125774</v>
      </c>
      <c r="J13" s="2">
        <v>11.982890942195642</v>
      </c>
      <c r="K13" s="2">
        <v>13.159816733957808</v>
      </c>
      <c r="L13" s="2">
        <v>12.967808055015512</v>
      </c>
      <c r="M13" s="2">
        <v>10.340526084474936</v>
      </c>
      <c r="N13" s="2">
        <v>10.284660985155629</v>
      </c>
    </row>
    <row r="14" spans="1:14" x14ac:dyDescent="0.25">
      <c r="B14" s="6" t="s">
        <v>10</v>
      </c>
      <c r="C14" s="6">
        <v>173.3</v>
      </c>
      <c r="D14" s="6" t="s">
        <v>0</v>
      </c>
      <c r="E14" s="2">
        <v>22.56599420489113</v>
      </c>
      <c r="F14" s="2">
        <v>17.646814759443266</v>
      </c>
      <c r="G14" s="2">
        <v>16.697258363466375</v>
      </c>
      <c r="H14" s="2">
        <v>15.165327753591527</v>
      </c>
      <c r="I14" s="2">
        <v>7.089334850633497</v>
      </c>
      <c r="J14" s="2">
        <v>3.9249767657814156</v>
      </c>
      <c r="K14" s="2">
        <v>4.5927155464609362</v>
      </c>
      <c r="L14" s="2">
        <v>4.3779352047670175</v>
      </c>
      <c r="M14" s="2">
        <v>3.2016939702929279</v>
      </c>
      <c r="N14" s="2">
        <v>3.1805359162377007</v>
      </c>
    </row>
    <row r="15" spans="1:14" x14ac:dyDescent="0.25">
      <c r="D15" s="6" t="s">
        <v>1</v>
      </c>
      <c r="E15" s="2">
        <v>3.6857594782088028</v>
      </c>
      <c r="F15" s="2">
        <v>5.3117204041053894</v>
      </c>
      <c r="G15" s="2">
        <v>9.6376542867406201</v>
      </c>
      <c r="H15" s="2">
        <v>13.433555767923957</v>
      </c>
      <c r="I15" s="2">
        <v>14.01259190321521</v>
      </c>
      <c r="J15" s="2">
        <v>11.521025263071765</v>
      </c>
      <c r="K15" s="2">
        <v>12.768682073726154</v>
      </c>
      <c r="L15" s="2">
        <v>13.138998380456593</v>
      </c>
      <c r="M15" s="2">
        <v>9.2610835981730677</v>
      </c>
      <c r="N15" s="2">
        <v>7.0346825113929405</v>
      </c>
    </row>
    <row r="16" spans="1:14" x14ac:dyDescent="0.25">
      <c r="B16" s="6" t="s">
        <v>11</v>
      </c>
      <c r="C16" s="6">
        <v>121.7</v>
      </c>
      <c r="D16" s="6" t="s">
        <v>0</v>
      </c>
      <c r="E16" s="2">
        <v>18.868447011958629</v>
      </c>
      <c r="F16" s="2">
        <v>15.322736372258372</v>
      </c>
      <c r="G16" s="2">
        <v>13.222908127698974</v>
      </c>
      <c r="H16" s="2">
        <v>10.406016397060409</v>
      </c>
      <c r="I16" s="2">
        <v>7.7941563149388644</v>
      </c>
      <c r="J16" s="2">
        <v>1.4346765913582937</v>
      </c>
      <c r="K16" s="2">
        <v>0.98519293661082208</v>
      </c>
      <c r="L16" s="2">
        <v>1.7417976591157318</v>
      </c>
      <c r="M16" s="2">
        <v>1.28837976360013</v>
      </c>
      <c r="N16" s="2">
        <v>1.1309754508946472</v>
      </c>
    </row>
    <row r="17" spans="1:14" x14ac:dyDescent="0.25">
      <c r="D17" s="6" t="s">
        <v>1</v>
      </c>
      <c r="E17" s="2">
        <v>0.91625005760587275</v>
      </c>
      <c r="F17" s="2">
        <v>4.9311481649297502</v>
      </c>
      <c r="G17" s="2">
        <v>11.273832093570713</v>
      </c>
      <c r="H17" s="2">
        <v>12.352726931679959</v>
      </c>
      <c r="I17" s="2">
        <v>12.986594628064681</v>
      </c>
      <c r="J17" s="2">
        <v>14.614840534556695</v>
      </c>
      <c r="K17" s="2">
        <v>13.268010005039748</v>
      </c>
      <c r="L17" s="2">
        <v>12.979699851002948</v>
      </c>
      <c r="M17" s="2">
        <v>11.195120447258667</v>
      </c>
      <c r="N17" s="2">
        <v>10.314191373411438</v>
      </c>
    </row>
    <row r="18" spans="1:14" x14ac:dyDescent="0.25">
      <c r="B18" s="6" t="s">
        <v>12</v>
      </c>
      <c r="C18" s="6">
        <v>121.7</v>
      </c>
      <c r="D18" s="6" t="s">
        <v>0</v>
      </c>
      <c r="E18" s="2">
        <v>18.747895023741204</v>
      </c>
      <c r="F18" s="2">
        <v>16.75424980508895</v>
      </c>
      <c r="G18" s="2">
        <v>18.29657364939181</v>
      </c>
      <c r="H18" s="2">
        <v>11.918056953078397</v>
      </c>
      <c r="I18" s="2">
        <v>5.9353896425144601</v>
      </c>
      <c r="J18" s="2">
        <v>10.110173924076946</v>
      </c>
      <c r="K18" s="2">
        <v>7.6812677011335122</v>
      </c>
      <c r="L18" s="2">
        <v>9.1101111723220107</v>
      </c>
      <c r="M18" s="2">
        <v>11.94481210699602</v>
      </c>
      <c r="N18" s="2">
        <v>6.261592060962565</v>
      </c>
    </row>
    <row r="19" spans="1:14" x14ac:dyDescent="0.25">
      <c r="D19" s="6" t="s">
        <v>1</v>
      </c>
      <c r="E19" s="2">
        <v>0.84617373940460028</v>
      </c>
      <c r="F19" s="2">
        <v>0.6684396482888687</v>
      </c>
      <c r="G19" s="2">
        <v>8.3608650901866977</v>
      </c>
      <c r="H19" s="2">
        <v>11.930842029834766</v>
      </c>
      <c r="I19" s="2">
        <v>14.264050333382672</v>
      </c>
      <c r="J19" s="2">
        <v>13.553858350832995</v>
      </c>
      <c r="K19" s="2">
        <v>15.223737440346111</v>
      </c>
      <c r="L19" s="2">
        <v>13.660192736759338</v>
      </c>
      <c r="M19" s="2">
        <v>11.448368993871066</v>
      </c>
      <c r="N19" s="2">
        <v>11.008998116363477</v>
      </c>
    </row>
    <row r="20" spans="1:14" x14ac:dyDescent="0.25">
      <c r="B20" s="6" t="s">
        <v>13</v>
      </c>
      <c r="C20" s="6">
        <v>120.7</v>
      </c>
      <c r="D20" s="6" t="s">
        <v>0</v>
      </c>
      <c r="E20" s="2">
        <v>21.460943031195946</v>
      </c>
      <c r="F20" s="2">
        <v>16.300618610719877</v>
      </c>
      <c r="G20" s="2">
        <v>11.917457559551954</v>
      </c>
      <c r="H20" s="2">
        <v>10.630716111591379</v>
      </c>
      <c r="I20" s="2">
        <v>24.383477882373683</v>
      </c>
      <c r="J20" s="2">
        <v>7.4165893325082015</v>
      </c>
      <c r="K20" s="2">
        <v>9.7689789959968607</v>
      </c>
      <c r="L20" s="2">
        <v>9.2213385231208544</v>
      </c>
      <c r="M20" s="2">
        <v>9.8540777198534677</v>
      </c>
      <c r="N20" s="2">
        <v>10.17193844756801</v>
      </c>
    </row>
    <row r="21" spans="1:14" x14ac:dyDescent="0.25">
      <c r="D21" s="6" t="s">
        <v>1</v>
      </c>
      <c r="E21" s="2">
        <v>7.5923122890639823</v>
      </c>
      <c r="F21" s="2">
        <v>3.7990960045980815</v>
      </c>
      <c r="G21" s="2">
        <v>7.7506395212080994</v>
      </c>
      <c r="H21" s="2">
        <v>21.558394805305944</v>
      </c>
      <c r="I21" s="2">
        <v>17.168030162514675</v>
      </c>
      <c r="J21" s="2">
        <v>17.691301441667427</v>
      </c>
      <c r="K21" s="2">
        <v>16.837922995908379</v>
      </c>
      <c r="L21" s="2">
        <v>17.243024586764175</v>
      </c>
      <c r="M21" s="2">
        <v>17.48776753528939</v>
      </c>
      <c r="N21" s="2">
        <v>17.218082545461719</v>
      </c>
    </row>
    <row r="22" spans="1:14" x14ac:dyDescent="0.25">
      <c r="B22" s="6" t="s">
        <v>14</v>
      </c>
      <c r="C22" s="6">
        <v>86</v>
      </c>
      <c r="D22" s="6" t="s">
        <v>0</v>
      </c>
      <c r="E22" s="2">
        <v>15.035276658299432</v>
      </c>
      <c r="F22" s="2">
        <v>14.475734294400834</v>
      </c>
      <c r="G22" s="2">
        <v>18.461500803015401</v>
      </c>
      <c r="H22" s="2">
        <v>21.453703759036369</v>
      </c>
      <c r="I22" s="2">
        <v>21.327660383222465</v>
      </c>
      <c r="J22" s="2">
        <v>18.283276844141533</v>
      </c>
      <c r="K22" s="2">
        <v>16.342380578498144</v>
      </c>
      <c r="L22" s="2">
        <v>28.020215910756406</v>
      </c>
      <c r="M22" s="2">
        <v>26.824544217625352</v>
      </c>
      <c r="N22" s="2">
        <v>32.228578840828575</v>
      </c>
    </row>
    <row r="23" spans="1:14" x14ac:dyDescent="0.25">
      <c r="A23" s="4"/>
      <c r="B23" s="4"/>
      <c r="C23" s="4"/>
      <c r="D23" s="4" t="s">
        <v>1</v>
      </c>
      <c r="E23" s="5">
        <v>7.040823726888636</v>
      </c>
      <c r="F23" s="5">
        <v>6.8197656778290412</v>
      </c>
      <c r="G23" s="5">
        <v>7.3249094250135416</v>
      </c>
      <c r="H23" s="5">
        <v>8.9983159500045087</v>
      </c>
      <c r="I23" s="5">
        <v>12.229755512480443</v>
      </c>
      <c r="J23" s="5">
        <v>12.437742792320767</v>
      </c>
      <c r="K23" s="5">
        <v>15.926555169535215</v>
      </c>
      <c r="L23" s="5">
        <v>11.873252013770427</v>
      </c>
      <c r="M23" s="5">
        <v>7.8502241198504104</v>
      </c>
      <c r="N23" s="5">
        <v>3.5644523622277484</v>
      </c>
    </row>
    <row r="24" spans="1:14" x14ac:dyDescent="0.25">
      <c r="A24" s="6">
        <v>2012</v>
      </c>
      <c r="B24" s="6" t="s">
        <v>15</v>
      </c>
      <c r="C24" s="6">
        <v>107.7</v>
      </c>
      <c r="D24" s="6" t="s">
        <v>0</v>
      </c>
      <c r="E24" s="2">
        <v>11.263240796345936</v>
      </c>
      <c r="F24" s="2">
        <v>9.2898561504531152</v>
      </c>
      <c r="G24" s="2">
        <v>17.276423400198286</v>
      </c>
      <c r="H24" s="2">
        <v>17.971543895879176</v>
      </c>
      <c r="I24" s="2">
        <v>17.172021026631043</v>
      </c>
      <c r="J24" s="2">
        <v>17.407474696493356</v>
      </c>
      <c r="K24" s="2">
        <v>17.419161812292369</v>
      </c>
      <c r="L24" s="2">
        <v>17.122027873982596</v>
      </c>
      <c r="M24" s="2">
        <v>13.976835619245598</v>
      </c>
      <c r="N24" s="2">
        <v>12.712245492365138</v>
      </c>
    </row>
    <row r="25" spans="1:14" x14ac:dyDescent="0.25">
      <c r="D25" s="6" t="s">
        <v>1</v>
      </c>
      <c r="E25" s="2">
        <v>7.8226873593483344</v>
      </c>
      <c r="F25" s="2">
        <v>7.0893494594551116</v>
      </c>
      <c r="G25" s="2">
        <v>10.53872241991105</v>
      </c>
      <c r="H25" s="2">
        <v>7.9283593300219559</v>
      </c>
      <c r="I25" s="2">
        <v>7.2950150177507531</v>
      </c>
      <c r="J25" s="2">
        <v>6.7121240529754402</v>
      </c>
      <c r="K25" s="2">
        <v>7.9929041136734034</v>
      </c>
      <c r="L25" s="2">
        <v>9.2990965576083138</v>
      </c>
      <c r="M25" s="2">
        <v>7.9330016454863772</v>
      </c>
      <c r="N25" s="2">
        <v>7.3894479183177957</v>
      </c>
    </row>
    <row r="26" spans="1:14" x14ac:dyDescent="0.25">
      <c r="B26" s="6" t="s">
        <v>16</v>
      </c>
      <c r="C26" s="6">
        <v>128.30000000000001</v>
      </c>
      <c r="D26" s="6" t="s">
        <v>0</v>
      </c>
      <c r="E26" s="2">
        <v>25.38120602216712</v>
      </c>
      <c r="F26" s="2">
        <v>25.132891490974657</v>
      </c>
      <c r="G26" s="2">
        <v>24.438760290612578</v>
      </c>
      <c r="H26" s="2">
        <v>24.458282309781453</v>
      </c>
      <c r="I26" s="2">
        <v>17.231231003421232</v>
      </c>
      <c r="J26" s="2">
        <v>10.840503335516807</v>
      </c>
      <c r="K26" s="2">
        <v>4.837917685298561</v>
      </c>
      <c r="L26" s="2">
        <v>3.0752579465705359</v>
      </c>
      <c r="M26" s="2">
        <v>0</v>
      </c>
      <c r="N26" s="2">
        <v>6.8240648424170267</v>
      </c>
    </row>
    <row r="27" spans="1:14" x14ac:dyDescent="0.25">
      <c r="D27" s="6" t="s">
        <v>1</v>
      </c>
      <c r="E27" s="2">
        <v>1.4977455985945014</v>
      </c>
      <c r="F27" s="2">
        <v>1.3145800244855057</v>
      </c>
      <c r="G27" s="2">
        <v>1.7066456518543054</v>
      </c>
      <c r="H27" s="2">
        <v>1.8883640647716897</v>
      </c>
      <c r="I27" s="2">
        <v>2.0646013540999175</v>
      </c>
      <c r="J27" s="2">
        <v>2.6700830828196227</v>
      </c>
      <c r="K27" s="2">
        <v>5.5355449765922478</v>
      </c>
      <c r="L27" s="2">
        <v>6.6117053149028733</v>
      </c>
      <c r="M27" s="2">
        <v>6.0494446680655436</v>
      </c>
      <c r="N27" s="2">
        <v>6.6389829497395549</v>
      </c>
    </row>
    <row r="28" spans="1:14" x14ac:dyDescent="0.25">
      <c r="B28" s="6" t="s">
        <v>17</v>
      </c>
      <c r="C28" s="6">
        <v>73.3</v>
      </c>
      <c r="D28" s="6" t="s">
        <v>0</v>
      </c>
      <c r="E28" s="2">
        <v>37.249680115070085</v>
      </c>
      <c r="F28" s="2">
        <v>37.272294690221571</v>
      </c>
      <c r="G28" s="2">
        <v>35.482555706127862</v>
      </c>
      <c r="H28" s="2">
        <v>24.522148158322224</v>
      </c>
      <c r="I28" s="2">
        <v>28.845624648027762</v>
      </c>
      <c r="J28" s="2">
        <v>26.88968778811925</v>
      </c>
      <c r="K28" s="2">
        <v>25.583700708885239</v>
      </c>
      <c r="L28" s="2">
        <v>28.890321054144781</v>
      </c>
      <c r="M28" s="2">
        <v>19.900320449679405</v>
      </c>
      <c r="N28" s="2">
        <v>15.878529422866855</v>
      </c>
    </row>
    <row r="29" spans="1:14" x14ac:dyDescent="0.25">
      <c r="D29" s="6" t="s">
        <v>1</v>
      </c>
      <c r="E29" s="2">
        <v>1.246402380652575</v>
      </c>
      <c r="F29" s="2">
        <v>1.4801028270249328</v>
      </c>
      <c r="G29" s="2">
        <v>2.0045149849006627</v>
      </c>
      <c r="H29" s="2">
        <v>2.8084874572639014</v>
      </c>
      <c r="I29" s="2">
        <v>4.4491378014050582</v>
      </c>
      <c r="J29" s="2">
        <v>6.884165402442548</v>
      </c>
      <c r="K29" s="2">
        <v>7.5594033074400961</v>
      </c>
      <c r="L29" s="2">
        <v>7.4527829549600133</v>
      </c>
      <c r="M29" s="2">
        <v>7.6507683940318314</v>
      </c>
      <c r="N29" s="2">
        <v>8.3202043316619587</v>
      </c>
    </row>
    <row r="30" spans="1:14" x14ac:dyDescent="0.25">
      <c r="B30" s="6" t="s">
        <v>18</v>
      </c>
      <c r="C30" s="6">
        <v>183.3</v>
      </c>
      <c r="D30" s="6" t="s">
        <v>0</v>
      </c>
      <c r="E30" s="2">
        <v>10.165241470252257</v>
      </c>
      <c r="F30" s="2">
        <v>16.604493112431086</v>
      </c>
      <c r="G30" s="2">
        <v>15.884064003799326</v>
      </c>
      <c r="H30" s="2">
        <v>14.488002671993433</v>
      </c>
      <c r="I30" s="2">
        <v>17.02135586615643</v>
      </c>
      <c r="J30" s="2">
        <v>10.404847985774254</v>
      </c>
      <c r="K30" s="2">
        <v>9.3098245650199036</v>
      </c>
      <c r="L30" s="2">
        <v>9.0500340972346098</v>
      </c>
      <c r="M30" s="2">
        <v>2.0869109790684393</v>
      </c>
      <c r="N30" s="2">
        <v>2.394806350785327</v>
      </c>
    </row>
    <row r="31" spans="1:14" x14ac:dyDescent="0.25">
      <c r="D31" s="6" t="s">
        <v>1</v>
      </c>
      <c r="E31" s="2">
        <v>2.3510164197738699</v>
      </c>
      <c r="F31" s="2">
        <v>7.6761125728800454</v>
      </c>
      <c r="G31" s="2">
        <v>12.627624207698307</v>
      </c>
      <c r="H31" s="2">
        <v>9.0853035097456658</v>
      </c>
      <c r="I31" s="2">
        <v>14.655047423701475</v>
      </c>
      <c r="J31" s="2">
        <v>12.676554893033797</v>
      </c>
      <c r="K31" s="2">
        <v>13.227391981141626</v>
      </c>
      <c r="L31" s="2">
        <v>10.541941346245274</v>
      </c>
      <c r="M31" s="2">
        <v>10.605217110797302</v>
      </c>
      <c r="N31" s="2">
        <v>11.37653650587492</v>
      </c>
    </row>
    <row r="32" spans="1:14" x14ac:dyDescent="0.25">
      <c r="B32" s="6" t="s">
        <v>19</v>
      </c>
      <c r="C32" s="6">
        <v>126</v>
      </c>
      <c r="D32" s="6" t="s">
        <v>0</v>
      </c>
      <c r="E32" s="2">
        <v>32.902165113719519</v>
      </c>
      <c r="F32" s="2">
        <v>11.736497444777791</v>
      </c>
      <c r="G32" s="2">
        <v>11.04180620542477</v>
      </c>
      <c r="H32" s="2">
        <v>33.482638543817728</v>
      </c>
      <c r="I32" s="2">
        <v>10.914241029086853</v>
      </c>
      <c r="J32" s="2">
        <v>13.457368106843514</v>
      </c>
      <c r="K32" s="2">
        <v>15.826992235024006</v>
      </c>
      <c r="L32" s="2">
        <v>13.849834636387698</v>
      </c>
      <c r="M32" s="2">
        <v>13.69861796873297</v>
      </c>
      <c r="N32" s="2">
        <v>10.333661133857747</v>
      </c>
    </row>
    <row r="33" spans="1:14" x14ac:dyDescent="0.25">
      <c r="D33" s="6" t="s">
        <v>1</v>
      </c>
      <c r="E33" s="2">
        <v>6.4425107607252254</v>
      </c>
      <c r="F33" s="2">
        <v>6.1038854098371687</v>
      </c>
      <c r="G33" s="2">
        <v>7.3960800591066818</v>
      </c>
      <c r="H33" s="2">
        <v>4.6795194658435975</v>
      </c>
      <c r="I33" s="2">
        <v>9.7829112779947494</v>
      </c>
      <c r="J33" s="2">
        <v>10.719289019031462</v>
      </c>
      <c r="K33" s="2">
        <v>10.868664535613917</v>
      </c>
      <c r="L33" s="2">
        <v>10.165404817254521</v>
      </c>
      <c r="M33" s="2">
        <v>12.172901640017821</v>
      </c>
      <c r="N33" s="2">
        <v>16.112932306772933</v>
      </c>
    </row>
    <row r="34" spans="1:14" x14ac:dyDescent="0.25">
      <c r="B34" s="6" t="s">
        <v>20</v>
      </c>
      <c r="C34" s="6">
        <v>172.3</v>
      </c>
      <c r="D34" s="6" t="s">
        <v>0</v>
      </c>
      <c r="E34" s="2">
        <v>29.470662001270533</v>
      </c>
      <c r="F34" s="2">
        <v>23.828966340130812</v>
      </c>
      <c r="G34" s="2">
        <v>11.713319396175386</v>
      </c>
      <c r="H34" s="2">
        <v>5.647457648377995</v>
      </c>
      <c r="I34" s="2">
        <v>2.2671518627883716</v>
      </c>
      <c r="J34" s="2">
        <v>6.4609498439548414</v>
      </c>
      <c r="K34" s="2">
        <v>6.5785434184995841</v>
      </c>
      <c r="L34" s="2">
        <v>2.782836275698477</v>
      </c>
      <c r="M34" s="2">
        <v>1.4821802260287775</v>
      </c>
      <c r="N34" s="2">
        <v>4.8628908467190657</v>
      </c>
    </row>
    <row r="35" spans="1:14" x14ac:dyDescent="0.25">
      <c r="A35" s="4"/>
      <c r="B35" s="4"/>
      <c r="C35" s="4"/>
      <c r="D35" s="4" t="s">
        <v>1</v>
      </c>
      <c r="E35" s="5">
        <v>1.2643585280612397</v>
      </c>
      <c r="F35" s="5">
        <v>6.7226846728340455</v>
      </c>
      <c r="G35" s="5">
        <v>5.4179321162843257</v>
      </c>
      <c r="H35" s="5">
        <v>7.8205729963438442</v>
      </c>
      <c r="I35" s="5">
        <v>7.0379317217450401</v>
      </c>
      <c r="J35" s="5">
        <v>12.946672804888887</v>
      </c>
      <c r="K35" s="5">
        <v>10.608228328685371</v>
      </c>
      <c r="L35" s="5">
        <v>15.418797272871728</v>
      </c>
      <c r="M35" s="5">
        <v>12.310918741824278</v>
      </c>
      <c r="N35" s="5">
        <v>13.239816347973829</v>
      </c>
    </row>
    <row r="36" spans="1:14" x14ac:dyDescent="0.25">
      <c r="A36" s="6">
        <v>2014</v>
      </c>
      <c r="B36" s="6" t="s">
        <v>21</v>
      </c>
      <c r="C36" s="6">
        <v>104.7</v>
      </c>
      <c r="D36" s="6" t="s">
        <v>0</v>
      </c>
      <c r="E36" s="2">
        <v>26.650473452242231</v>
      </c>
      <c r="F36" s="2">
        <v>23.464107810963224</v>
      </c>
      <c r="G36" s="2">
        <v>22.477305424466216</v>
      </c>
      <c r="H36" s="2">
        <v>13.055939912188785</v>
      </c>
      <c r="I36" s="2">
        <v>5.319540641545335</v>
      </c>
      <c r="J36" s="2">
        <v>7.7326460371295429</v>
      </c>
      <c r="K36" s="2">
        <v>4.533814124603162</v>
      </c>
      <c r="L36" s="2">
        <v>0</v>
      </c>
      <c r="M36" s="2">
        <v>0</v>
      </c>
      <c r="N36" s="2">
        <v>0</v>
      </c>
    </row>
    <row r="37" spans="1:14" x14ac:dyDescent="0.25">
      <c r="D37" s="6" t="s">
        <v>1</v>
      </c>
      <c r="E37" s="2">
        <v>3.7437233694804157</v>
      </c>
      <c r="F37" s="2">
        <v>4.2990062692542157</v>
      </c>
      <c r="G37" s="2">
        <v>11.173174856243516</v>
      </c>
      <c r="H37" s="2">
        <v>31.019669518774606</v>
      </c>
      <c r="I37" s="2">
        <v>27.096802947873872</v>
      </c>
      <c r="J37" s="2">
        <v>20.882912830619841</v>
      </c>
      <c r="K37" s="2">
        <v>5.7342424370123899</v>
      </c>
      <c r="L37" s="2">
        <v>6.7827496162875924</v>
      </c>
      <c r="M37" s="2">
        <v>7.4678857000154641</v>
      </c>
      <c r="N37" s="2">
        <v>8.1052787041051406</v>
      </c>
    </row>
    <row r="38" spans="1:14" x14ac:dyDescent="0.25">
      <c r="B38" s="6" t="s">
        <v>22</v>
      </c>
      <c r="C38" s="6">
        <v>183.3</v>
      </c>
      <c r="D38" s="6" t="s">
        <v>0</v>
      </c>
      <c r="E38" s="2">
        <v>16.089714544070528</v>
      </c>
      <c r="F38" s="2">
        <v>18.873340815031444</v>
      </c>
      <c r="G38" s="2">
        <v>13.140069049893089</v>
      </c>
      <c r="H38" s="2">
        <v>10.826862853756669</v>
      </c>
      <c r="I38" s="2">
        <v>11.45484371923472</v>
      </c>
      <c r="J38" s="2">
        <v>8.0200341613535926</v>
      </c>
      <c r="K38" s="2">
        <v>12.650134065999339</v>
      </c>
      <c r="L38" s="2">
        <v>11.869555366118139</v>
      </c>
      <c r="M38" s="2">
        <v>9.8445331673222523</v>
      </c>
      <c r="N38" s="2">
        <v>10.913103013429534</v>
      </c>
    </row>
    <row r="39" spans="1:14" x14ac:dyDescent="0.25">
      <c r="D39" s="6" t="s">
        <v>1</v>
      </c>
      <c r="E39" s="2">
        <v>4.078707076027543</v>
      </c>
      <c r="F39" s="2">
        <v>7.6310671891857558</v>
      </c>
      <c r="G39" s="2">
        <v>9.4866012874717178</v>
      </c>
      <c r="H39" s="2">
        <v>11.321809932134515</v>
      </c>
      <c r="I39" s="2">
        <v>12.412685536306945</v>
      </c>
      <c r="J39" s="2">
        <v>10.756206858578745</v>
      </c>
      <c r="K39" s="2">
        <v>9.5124565376454999</v>
      </c>
      <c r="L39" s="2">
        <v>9.2764465649140035</v>
      </c>
      <c r="M39" s="2">
        <v>8.0158841597917103</v>
      </c>
      <c r="N39" s="2">
        <v>5.5749457609076147</v>
      </c>
    </row>
    <row r="40" spans="1:14" x14ac:dyDescent="0.25">
      <c r="B40" s="6" t="s">
        <v>23</v>
      </c>
      <c r="C40" s="6">
        <v>120</v>
      </c>
      <c r="D40" s="6" t="s">
        <v>0</v>
      </c>
      <c r="E40" s="2">
        <v>20.445357897723468</v>
      </c>
      <c r="F40" s="2">
        <v>20.890546659166112</v>
      </c>
      <c r="G40" s="2">
        <v>7.8457148110280706</v>
      </c>
      <c r="H40" s="2">
        <v>5.9345890187800991</v>
      </c>
      <c r="I40" s="2">
        <v>1.7982274495595518</v>
      </c>
      <c r="J40" s="2">
        <v>2.9296590829995623</v>
      </c>
      <c r="K40" s="2">
        <v>3.0622190199808093</v>
      </c>
      <c r="L40" s="2">
        <v>2.8577697436981144</v>
      </c>
      <c r="M40" s="2">
        <v>1.9676630948850971</v>
      </c>
      <c r="N40" s="2">
        <v>2.9642500136078591</v>
      </c>
    </row>
    <row r="41" spans="1:14" x14ac:dyDescent="0.25">
      <c r="D41" s="6" t="s">
        <v>1</v>
      </c>
      <c r="E41" s="2">
        <v>4.060429382526773</v>
      </c>
      <c r="F41" s="2">
        <v>6.8867197982858244</v>
      </c>
      <c r="G41" s="2">
        <v>21.947597429263396</v>
      </c>
      <c r="H41" s="2">
        <v>23.645020073715717</v>
      </c>
      <c r="I41" s="2">
        <v>23.174541140085921</v>
      </c>
      <c r="J41" s="2">
        <v>18.290529150036818</v>
      </c>
      <c r="K41" s="2">
        <v>16.352141140916569</v>
      </c>
      <c r="L41" s="2">
        <v>14.183200222252085</v>
      </c>
      <c r="M41" s="2">
        <v>22.03671819329924</v>
      </c>
      <c r="N41" s="2">
        <v>20.534677456893789</v>
      </c>
    </row>
    <row r="42" spans="1:14" x14ac:dyDescent="0.25">
      <c r="B42" s="6" t="s">
        <v>24</v>
      </c>
      <c r="C42" s="6">
        <v>140</v>
      </c>
      <c r="D42" s="6" t="s">
        <v>0</v>
      </c>
      <c r="E42" s="2">
        <v>34.439463916205646</v>
      </c>
      <c r="F42" s="2">
        <v>27.365889967361433</v>
      </c>
      <c r="G42" s="2">
        <v>31.113936772155494</v>
      </c>
      <c r="H42" s="2">
        <v>18.591920723758491</v>
      </c>
      <c r="I42" s="2">
        <v>17.748007856964872</v>
      </c>
      <c r="J42" s="2">
        <v>14.081594597640004</v>
      </c>
      <c r="K42" s="2">
        <v>10.607189846140248</v>
      </c>
      <c r="L42" s="2">
        <v>9.677691883549624</v>
      </c>
      <c r="M42" s="2">
        <v>11.603364128749078</v>
      </c>
      <c r="N42" s="2">
        <v>11.827473756927652</v>
      </c>
    </row>
    <row r="43" spans="1:14" x14ac:dyDescent="0.25">
      <c r="D43" s="6" t="s">
        <v>1</v>
      </c>
      <c r="E43" s="2">
        <v>3.3461771684750961</v>
      </c>
      <c r="F43" s="2">
        <v>3.7072088662161011</v>
      </c>
      <c r="G43" s="2">
        <v>18.23963923972272</v>
      </c>
      <c r="H43" s="2">
        <v>22.081919224809972</v>
      </c>
      <c r="I43" s="2">
        <v>26.340895984742001</v>
      </c>
      <c r="J43" s="2">
        <v>37.331981282803447</v>
      </c>
      <c r="K43" s="2">
        <v>28.716126879146998</v>
      </c>
      <c r="L43" s="2">
        <v>36.750051133385909</v>
      </c>
      <c r="M43" s="2">
        <v>23.128439242198358</v>
      </c>
      <c r="N43" s="2">
        <v>14.456633606538629</v>
      </c>
    </row>
    <row r="44" spans="1:14" x14ac:dyDescent="0.25">
      <c r="B44" s="6" t="s">
        <v>25</v>
      </c>
      <c r="C44" s="6">
        <v>120</v>
      </c>
      <c r="D44" s="6" t="s">
        <v>0</v>
      </c>
      <c r="E44" s="2">
        <v>19.244901738843367</v>
      </c>
      <c r="F44" s="2">
        <v>65.405107467144006</v>
      </c>
      <c r="G44" s="2">
        <v>60.867276370486742</v>
      </c>
      <c r="H44" s="2">
        <v>42.177554693867073</v>
      </c>
      <c r="I44" s="2">
        <v>33.851604361380431</v>
      </c>
      <c r="J44" s="2">
        <v>30.766146596932991</v>
      </c>
      <c r="K44" s="2">
        <v>28.784633867375518</v>
      </c>
      <c r="L44" s="2">
        <v>28.953097613278047</v>
      </c>
      <c r="M44" s="2">
        <v>22.5609782867391</v>
      </c>
      <c r="N44" s="2">
        <v>21.483995977333954</v>
      </c>
    </row>
    <row r="45" spans="1:14" x14ac:dyDescent="0.25">
      <c r="D45" s="6" t="s">
        <v>1</v>
      </c>
      <c r="E45" s="2">
        <v>4.1217000680725073</v>
      </c>
      <c r="F45" s="2">
        <v>3.3690678079574621</v>
      </c>
      <c r="G45" s="2">
        <v>3.5579978311789078</v>
      </c>
      <c r="H45" s="2">
        <v>5.127079161343592</v>
      </c>
      <c r="I45" s="2">
        <v>7.3030937614695537</v>
      </c>
      <c r="J45" s="2">
        <v>8.6295120414301536</v>
      </c>
      <c r="K45" s="2">
        <v>11.026652983487201</v>
      </c>
      <c r="L45" s="2">
        <v>12.599386048758991</v>
      </c>
      <c r="M45" s="2">
        <v>14.531573494065993</v>
      </c>
      <c r="N45" s="2">
        <v>16.130069334635387</v>
      </c>
    </row>
    <row r="46" spans="1:14" x14ac:dyDescent="0.25">
      <c r="B46" s="6" t="s">
        <v>26</v>
      </c>
      <c r="C46" s="6">
        <v>98.7</v>
      </c>
      <c r="D46" s="6" t="s">
        <v>0</v>
      </c>
      <c r="E46" s="2">
        <v>30.20421985476786</v>
      </c>
      <c r="F46" s="2">
        <v>23.8361581150304</v>
      </c>
      <c r="G46" s="2">
        <v>25.25386123308493</v>
      </c>
      <c r="H46" s="2">
        <v>33.246670322384006</v>
      </c>
      <c r="I46" s="2">
        <v>29.805829959155378</v>
      </c>
      <c r="J46" s="2">
        <v>27.973683322834347</v>
      </c>
      <c r="K46" s="2">
        <v>26.91049555573542</v>
      </c>
      <c r="L46" s="2">
        <v>24.103617537778316</v>
      </c>
      <c r="M46" s="2">
        <v>19.38315399478531</v>
      </c>
      <c r="N46" s="2">
        <v>19.815828767284863</v>
      </c>
    </row>
    <row r="47" spans="1:14" x14ac:dyDescent="0.25">
      <c r="D47" s="6" t="s">
        <v>1</v>
      </c>
      <c r="E47" s="2">
        <v>3.5623419198308421</v>
      </c>
      <c r="F47" s="2">
        <v>3.8873646251625109</v>
      </c>
      <c r="G47" s="2">
        <v>2.8176945328888441</v>
      </c>
      <c r="H47" s="2">
        <v>5.3563176999711448</v>
      </c>
      <c r="I47" s="2">
        <v>9.4829345239174376</v>
      </c>
      <c r="J47" s="2">
        <v>11.011388328387461</v>
      </c>
      <c r="K47" s="2">
        <v>13.690058970594363</v>
      </c>
      <c r="L47" s="2">
        <v>12.852127614924825</v>
      </c>
      <c r="M47" s="2">
        <v>14.065661380446528</v>
      </c>
      <c r="N47" s="2">
        <v>10.307940610906982</v>
      </c>
    </row>
    <row r="48" spans="1:14" x14ac:dyDescent="0.25">
      <c r="B48" s="6" t="s">
        <v>27</v>
      </c>
      <c r="C48" s="6">
        <v>106.7</v>
      </c>
      <c r="D48" s="6" t="s">
        <v>0</v>
      </c>
      <c r="E48" s="2">
        <v>20.036296491866384</v>
      </c>
      <c r="F48" s="2">
        <v>13.281067840356556</v>
      </c>
      <c r="G48" s="2">
        <v>27.556352231781609</v>
      </c>
      <c r="H48" s="2">
        <v>25.923589563087663</v>
      </c>
      <c r="I48" s="2">
        <v>30.092315286790665</v>
      </c>
      <c r="J48" s="2">
        <v>21.64566354644057</v>
      </c>
      <c r="K48" s="2">
        <v>15.754067124521889</v>
      </c>
      <c r="L48" s="2">
        <v>18.82545615946427</v>
      </c>
      <c r="M48" s="2">
        <v>13.926201304485749</v>
      </c>
      <c r="N48" s="2">
        <v>9.2583926056688366</v>
      </c>
    </row>
    <row r="49" spans="1:14" x14ac:dyDescent="0.25">
      <c r="A49" s="4"/>
      <c r="B49" s="4"/>
      <c r="C49" s="4"/>
      <c r="D49" s="4" t="s">
        <v>1</v>
      </c>
      <c r="E49" s="5">
        <v>4.0813076733179559</v>
      </c>
      <c r="F49" s="5">
        <v>8.4452340010024685</v>
      </c>
      <c r="G49" s="5">
        <v>21.939517346323843</v>
      </c>
      <c r="H49" s="5">
        <v>33.474671191932799</v>
      </c>
      <c r="I49" s="5">
        <v>32.211340956655384</v>
      </c>
      <c r="J49" s="5">
        <v>32.672124950616791</v>
      </c>
      <c r="K49" s="5">
        <v>21.353172844730043</v>
      </c>
      <c r="L49" s="5">
        <v>19.45088601190821</v>
      </c>
      <c r="M49" s="5">
        <v>17.794041900536715</v>
      </c>
      <c r="N49" s="5">
        <v>16.985333659256138</v>
      </c>
    </row>
    <row r="50" spans="1:14" x14ac:dyDescent="0.25">
      <c r="A50" s="6">
        <v>2016</v>
      </c>
      <c r="B50" s="6" t="s">
        <v>28</v>
      </c>
      <c r="C50" s="6">
        <v>82.2</v>
      </c>
      <c r="D50" s="6" t="s">
        <v>0</v>
      </c>
      <c r="E50" s="2">
        <v>32.782801714150331</v>
      </c>
      <c r="F50" s="2">
        <v>17.7502729613336</v>
      </c>
      <c r="G50" s="2">
        <v>10.592970737153472</v>
      </c>
      <c r="H50" s="2">
        <v>7.3703180060371132</v>
      </c>
      <c r="I50" s="2">
        <v>15.656279327963812</v>
      </c>
      <c r="J50" s="2">
        <v>18.193338701907667</v>
      </c>
      <c r="K50" s="2">
        <v>13.46357098617584</v>
      </c>
      <c r="L50" s="2">
        <v>10.391732256748364</v>
      </c>
      <c r="M50" s="2">
        <v>8.0071194620996735</v>
      </c>
      <c r="N50" s="2">
        <v>3.6453393378332462</v>
      </c>
    </row>
    <row r="51" spans="1:14" x14ac:dyDescent="0.25">
      <c r="D51" s="6" t="s">
        <v>1</v>
      </c>
      <c r="E51" s="2">
        <v>0</v>
      </c>
      <c r="F51" s="2">
        <v>0</v>
      </c>
      <c r="G51" s="2">
        <v>6.7645805799464691</v>
      </c>
      <c r="H51" s="2">
        <v>15.890892396119311</v>
      </c>
      <c r="I51" s="2">
        <v>14.048448432147431</v>
      </c>
      <c r="J51" s="2">
        <v>15.478989230850534</v>
      </c>
      <c r="K51" s="2">
        <v>20.294542893625696</v>
      </c>
      <c r="L51" s="2">
        <v>22.853653956321146</v>
      </c>
      <c r="M51" s="2">
        <v>23.695760525774606</v>
      </c>
      <c r="N51" s="2">
        <v>24.682563949610056</v>
      </c>
    </row>
    <row r="52" spans="1:14" x14ac:dyDescent="0.25">
      <c r="B52" s="6" t="s">
        <v>29</v>
      </c>
      <c r="C52" s="6">
        <v>136</v>
      </c>
      <c r="D52" s="6" t="s">
        <v>0</v>
      </c>
      <c r="E52" s="2">
        <v>17.758945611638289</v>
      </c>
      <c r="F52" s="2">
        <v>12.046781373167379</v>
      </c>
      <c r="G52" s="2">
        <v>11.96855070622003</v>
      </c>
      <c r="H52" s="2">
        <v>7.5451459933165435</v>
      </c>
      <c r="I52" s="2">
        <v>6.4346100361140506</v>
      </c>
      <c r="J52" s="2">
        <v>9.2745987243895396</v>
      </c>
      <c r="K52" s="2">
        <v>4.8869257267656163</v>
      </c>
      <c r="L52" s="2">
        <v>4.4771873223070342</v>
      </c>
      <c r="M52" s="2">
        <v>6.056510876812637</v>
      </c>
      <c r="N52" s="2">
        <v>7.91250780392176</v>
      </c>
    </row>
    <row r="53" spans="1:14" x14ac:dyDescent="0.25">
      <c r="D53" s="6" t="s">
        <v>1</v>
      </c>
      <c r="E53" s="2">
        <v>13.169561630534959</v>
      </c>
      <c r="F53" s="2">
        <v>19.992695044080378</v>
      </c>
      <c r="G53" s="2">
        <v>26.065110865430945</v>
      </c>
      <c r="H53" s="2">
        <v>21.553827056056935</v>
      </c>
      <c r="I53" s="2">
        <v>19.330278342091855</v>
      </c>
      <c r="J53" s="2">
        <v>25.15765608112893</v>
      </c>
      <c r="K53" s="2">
        <v>28.156364450647647</v>
      </c>
      <c r="L53" s="2">
        <v>26.589031953763165</v>
      </c>
      <c r="M53" s="2">
        <v>21.649601846241023</v>
      </c>
      <c r="N53" s="2">
        <v>21.870992565234921</v>
      </c>
    </row>
    <row r="54" spans="1:14" x14ac:dyDescent="0.25">
      <c r="B54" s="6" t="s">
        <v>30</v>
      </c>
      <c r="C54" s="6">
        <v>82.8</v>
      </c>
      <c r="D54" s="6" t="s">
        <v>0</v>
      </c>
      <c r="E54" s="2">
        <v>43.999234974028589</v>
      </c>
      <c r="F54" s="2">
        <v>22.723000510660714</v>
      </c>
      <c r="G54" s="2">
        <v>2.6113161698561225</v>
      </c>
      <c r="H54" s="2">
        <v>21.174711483317601</v>
      </c>
      <c r="I54" s="2">
        <v>13.158240609075357</v>
      </c>
      <c r="J54" s="2">
        <v>8.8857540013024696</v>
      </c>
      <c r="K54" s="2">
        <v>5.3360008857581684</v>
      </c>
      <c r="L54" s="2">
        <v>0</v>
      </c>
      <c r="M54" s="2">
        <v>1.560347535659242</v>
      </c>
      <c r="N54" s="2">
        <v>5.0376793803658959</v>
      </c>
    </row>
    <row r="55" spans="1:14" x14ac:dyDescent="0.25">
      <c r="D55" s="6" t="s">
        <v>1</v>
      </c>
      <c r="E55" s="2">
        <v>11.596225118603371</v>
      </c>
      <c r="F55" s="2">
        <v>10.734906639706974</v>
      </c>
      <c r="G55" s="2">
        <v>14.036416038059535</v>
      </c>
      <c r="H55" s="2">
        <v>10.004833098526881</v>
      </c>
      <c r="I55" s="2">
        <v>14.716851228833322</v>
      </c>
      <c r="J55" s="2">
        <v>21.759978952008399</v>
      </c>
      <c r="K55" s="2">
        <v>17.939929645239705</v>
      </c>
      <c r="L55" s="2">
        <v>16.6885856274384</v>
      </c>
      <c r="M55" s="2">
        <v>13.940741336263255</v>
      </c>
      <c r="N55" s="2">
        <v>16.538880683392446</v>
      </c>
    </row>
    <row r="56" spans="1:14" x14ac:dyDescent="0.25">
      <c r="B56" s="6" t="s">
        <v>31</v>
      </c>
      <c r="C56" s="6">
        <v>49.3</v>
      </c>
      <c r="D56" s="6" t="s">
        <v>0</v>
      </c>
      <c r="E56" s="2">
        <v>10.949017868352573</v>
      </c>
      <c r="F56" s="2">
        <v>10.951742683915411</v>
      </c>
      <c r="G56" s="2">
        <v>13.209344266345724</v>
      </c>
      <c r="H56" s="2">
        <v>13.17782164774014</v>
      </c>
      <c r="I56" s="2">
        <v>18.171694823734875</v>
      </c>
      <c r="J56" s="2">
        <v>16.369160329380307</v>
      </c>
      <c r="K56" s="2">
        <v>9.9999999999999995E-7</v>
      </c>
      <c r="L56" s="2">
        <v>0</v>
      </c>
      <c r="M56" s="2">
        <v>2.1350726909154472</v>
      </c>
      <c r="N56" s="2">
        <v>3.1271302045375293</v>
      </c>
    </row>
    <row r="57" spans="1:14" x14ac:dyDescent="0.25">
      <c r="D57" s="6" t="s">
        <v>1</v>
      </c>
      <c r="E57" s="2">
        <v>0</v>
      </c>
      <c r="F57" s="2">
        <v>0</v>
      </c>
      <c r="G57" s="2">
        <v>10.191676054233419</v>
      </c>
      <c r="H57" s="2">
        <v>6.0900076597131916</v>
      </c>
      <c r="I57" s="2">
        <v>0</v>
      </c>
      <c r="J57" s="2">
        <v>0</v>
      </c>
      <c r="K57" s="2">
        <v>9.9999999999999995E-7</v>
      </c>
      <c r="L57" s="2">
        <v>1.8493679554393934</v>
      </c>
      <c r="M57" s="2">
        <v>1.283713752619436</v>
      </c>
      <c r="N57" s="2">
        <v>10.609809803459722</v>
      </c>
    </row>
    <row r="58" spans="1:14" x14ac:dyDescent="0.25">
      <c r="B58" s="6" t="s">
        <v>32</v>
      </c>
      <c r="C58" s="6">
        <v>126.7</v>
      </c>
      <c r="D58" s="6" t="s">
        <v>0</v>
      </c>
      <c r="E58" s="2">
        <v>29.60976057395397</v>
      </c>
      <c r="F58" s="2">
        <v>17.605196508678379</v>
      </c>
      <c r="G58" s="2">
        <v>16.134001439855432</v>
      </c>
      <c r="H58" s="2">
        <v>19.799115891385025</v>
      </c>
      <c r="I58" s="2">
        <v>6.3419490502726754</v>
      </c>
      <c r="J58" s="2">
        <v>5.9009568470428135</v>
      </c>
      <c r="K58" s="2">
        <v>11.85067190266594</v>
      </c>
      <c r="L58" s="2">
        <v>6.0156779177396498</v>
      </c>
      <c r="M58" s="2">
        <v>6.3342782066256129</v>
      </c>
      <c r="N58" s="2">
        <v>3.0696725497939221</v>
      </c>
    </row>
    <row r="59" spans="1:14" x14ac:dyDescent="0.25">
      <c r="D59" s="6" t="s">
        <v>1</v>
      </c>
      <c r="E59" s="2">
        <v>1.1380538715589141</v>
      </c>
      <c r="F59" s="2">
        <v>0</v>
      </c>
      <c r="G59" s="2">
        <v>15.283802764460228</v>
      </c>
      <c r="H59" s="2">
        <v>18.292988613301365</v>
      </c>
      <c r="I59" s="2">
        <v>20.486496572787384</v>
      </c>
      <c r="J59" s="2">
        <v>21.479988523859188</v>
      </c>
      <c r="K59" s="2">
        <v>17.817214401782444</v>
      </c>
      <c r="L59" s="2">
        <v>18.39172898745549</v>
      </c>
      <c r="M59" s="2">
        <v>19.47491450171476</v>
      </c>
      <c r="N59" s="2">
        <v>16.941602102504831</v>
      </c>
    </row>
    <row r="60" spans="1:14" x14ac:dyDescent="0.25">
      <c r="B60" s="6" t="s">
        <v>33</v>
      </c>
      <c r="C60" s="6">
        <v>114.3</v>
      </c>
      <c r="D60" s="6" t="s">
        <v>0</v>
      </c>
      <c r="E60" s="2">
        <v>23.711643115930471</v>
      </c>
      <c r="F60" s="2">
        <v>30.20120230092181</v>
      </c>
      <c r="G60" s="2">
        <v>22.438496525603995</v>
      </c>
      <c r="H60" s="2">
        <v>18.269803562938669</v>
      </c>
      <c r="I60" s="2">
        <v>11.207492527638111</v>
      </c>
      <c r="J60" s="2">
        <v>20.20194110111148</v>
      </c>
      <c r="K60" s="2">
        <v>21.290672187670737</v>
      </c>
      <c r="L60" s="2">
        <v>12.97652987897866</v>
      </c>
      <c r="M60" s="2">
        <v>10.240537315215692</v>
      </c>
      <c r="N60" s="2">
        <v>12.960841386424224</v>
      </c>
    </row>
    <row r="61" spans="1:14" x14ac:dyDescent="0.25">
      <c r="D61" s="6" t="s">
        <v>1</v>
      </c>
      <c r="E61" s="2">
        <v>8.1249521043986324</v>
      </c>
      <c r="F61" s="2">
        <v>12.439744910915259</v>
      </c>
      <c r="G61" s="2">
        <v>9.8269346396784822</v>
      </c>
      <c r="H61" s="2">
        <v>18.817591939194187</v>
      </c>
      <c r="I61" s="2">
        <v>25.763922243505888</v>
      </c>
      <c r="J61" s="2">
        <v>22.082491982543036</v>
      </c>
      <c r="K61" s="2">
        <v>33.841469803938843</v>
      </c>
      <c r="L61" s="2">
        <v>61.821963483107055</v>
      </c>
      <c r="M61" s="2">
        <v>40.070749806667237</v>
      </c>
      <c r="N61" s="2">
        <v>26.212693981189418</v>
      </c>
    </row>
    <row r="62" spans="1:14" x14ac:dyDescent="0.25">
      <c r="B62" s="6" t="s">
        <v>34</v>
      </c>
      <c r="C62" s="6">
        <v>107</v>
      </c>
      <c r="D62" s="6" t="s">
        <v>0</v>
      </c>
      <c r="E62" s="2">
        <v>21.643378765174688</v>
      </c>
      <c r="F62" s="2">
        <v>1.3059682512687381</v>
      </c>
      <c r="G62" s="2">
        <v>15.800785914229579</v>
      </c>
      <c r="H62" s="2">
        <v>3.5685166416105329</v>
      </c>
      <c r="I62" s="2">
        <v>1.1781903225207397</v>
      </c>
      <c r="J62" s="2">
        <v>0</v>
      </c>
      <c r="K62" s="2">
        <v>4.1058087280507136</v>
      </c>
      <c r="L62" s="2">
        <v>4.5065815008001469</v>
      </c>
      <c r="M62" s="2">
        <v>5.6082614732099492</v>
      </c>
      <c r="N62" s="2">
        <v>7.1509616970933596</v>
      </c>
    </row>
    <row r="63" spans="1:14" x14ac:dyDescent="0.25">
      <c r="A63" s="4"/>
      <c r="B63" s="4"/>
      <c r="C63" s="4"/>
      <c r="D63" s="4" t="s">
        <v>1</v>
      </c>
      <c r="E63" s="5">
        <v>0.11171210081938594</v>
      </c>
      <c r="F63" s="5">
        <v>2.3458620466927287</v>
      </c>
      <c r="G63" s="5">
        <v>9.234005364105272</v>
      </c>
      <c r="H63" s="5">
        <v>33.151357694609572</v>
      </c>
      <c r="I63" s="5">
        <v>17.484202523383559</v>
      </c>
      <c r="J63" s="5">
        <v>20.594519216120059</v>
      </c>
      <c r="K63" s="5">
        <v>14.088340877903571</v>
      </c>
      <c r="L63" s="5">
        <v>8.7401023578240444</v>
      </c>
      <c r="M63" s="5">
        <v>13.734682448729588</v>
      </c>
      <c r="N63" s="5">
        <v>12.954627575293239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activeCell="B2" sqref="B2"/>
    </sheetView>
  </sheetViews>
  <sheetFormatPr defaultColWidth="9" defaultRowHeight="14.3" x14ac:dyDescent="0.15"/>
  <cols>
    <col min="1" max="16384" width="9" style="6"/>
  </cols>
  <sheetData>
    <row r="1" spans="1:13" ht="16.3" x14ac:dyDescent="0.15">
      <c r="A1" s="6" t="s">
        <v>37</v>
      </c>
      <c r="B1" s="6" t="s">
        <v>38</v>
      </c>
      <c r="C1" s="6" t="s">
        <v>39</v>
      </c>
      <c r="D1" s="6" t="s">
        <v>40</v>
      </c>
      <c r="E1" s="7" t="s">
        <v>41</v>
      </c>
      <c r="F1" s="3" t="s">
        <v>42</v>
      </c>
      <c r="G1" s="3" t="s">
        <v>43</v>
      </c>
      <c r="H1" s="6" t="s">
        <v>44</v>
      </c>
      <c r="I1" s="8" t="s">
        <v>45</v>
      </c>
      <c r="J1" s="8" t="s">
        <v>46</v>
      </c>
      <c r="K1" s="8"/>
      <c r="L1" s="8"/>
      <c r="M1" s="8"/>
    </row>
    <row r="2" spans="1:13" x14ac:dyDescent="0.15">
      <c r="B2" s="6">
        <v>1</v>
      </c>
      <c r="C2" s="6">
        <v>-0.91</v>
      </c>
      <c r="D2" s="6">
        <v>0.4</v>
      </c>
      <c r="E2" s="6">
        <v>695.98</v>
      </c>
      <c r="F2" s="6">
        <f>0.917-0.0001403*C2</f>
        <v>0.91712767300000009</v>
      </c>
      <c r="G2" s="6">
        <f>-0.041221-18.407*C2+0.58402*C2^2+0.21454*C2^3</f>
        <v>17.031104839659999</v>
      </c>
      <c r="H2" s="6">
        <f>0.090312-0.016111*C2+0.00012291*C2^2+0.00013603*C2^3</f>
        <v>0.10497228350787</v>
      </c>
      <c r="I2" s="6">
        <f>1-E2/1000/F2+E2/1000*D2*H2/G2</f>
        <v>0.24284662496582704</v>
      </c>
      <c r="J2" s="6">
        <f>D2*E2/1000/G2</f>
        <v>1.634609161419252E-2</v>
      </c>
    </row>
    <row r="3" spans="1:13" x14ac:dyDescent="0.15">
      <c r="B3" s="6">
        <v>2</v>
      </c>
      <c r="C3" s="6">
        <v>-0.3</v>
      </c>
      <c r="D3" s="6">
        <v>0.1</v>
      </c>
      <c r="E3" s="6">
        <v>715.51</v>
      </c>
      <c r="F3" s="6">
        <f t="shared" ref="F3:F11" si="0">0.917-0.0001403*C3</f>
        <v>0.91704209000000003</v>
      </c>
      <c r="G3" s="6">
        <f t="shared" ref="G3:G11" si="1">-0.041221-18.407*C3+0.58402*C3^2+0.21454*C3^3</f>
        <v>5.5276482200000006</v>
      </c>
      <c r="H3" s="6">
        <f t="shared" ref="H3:H11" si="2">0.090312-0.016111*C3+0.00012291*C3^2+0.00013603*C3^3</f>
        <v>9.5152689090000006E-2</v>
      </c>
      <c r="I3" s="6">
        <f t="shared" ref="I3:I11" si="3">1-E3/1000/F3+E3/1000*D3*H3/G3</f>
        <v>0.22099486019135595</v>
      </c>
      <c r="J3" s="6">
        <f t="shared" ref="J3:J11" si="4">D3*E3/1000/G3</f>
        <v>1.2944202878380709E-2</v>
      </c>
    </row>
    <row r="4" spans="1:13" x14ac:dyDescent="0.15">
      <c r="B4" s="6">
        <v>3</v>
      </c>
      <c r="C4" s="6">
        <v>-0.25</v>
      </c>
      <c r="D4" s="6">
        <v>0.05</v>
      </c>
      <c r="E4" s="6">
        <v>700.97</v>
      </c>
      <c r="F4" s="6">
        <f t="shared" si="0"/>
        <v>0.91703507500000003</v>
      </c>
      <c r="G4" s="6">
        <f t="shared" si="1"/>
        <v>4.5936780624999995</v>
      </c>
      <c r="H4" s="6">
        <f t="shared" si="2"/>
        <v>9.4345306406249996E-2</v>
      </c>
      <c r="I4" s="6">
        <f t="shared" si="3"/>
        <v>0.23633249055229155</v>
      </c>
      <c r="J4" s="6">
        <f t="shared" si="4"/>
        <v>7.6297249226311026E-3</v>
      </c>
    </row>
    <row r="5" spans="1:13" x14ac:dyDescent="0.15">
      <c r="B5" s="6">
        <v>4</v>
      </c>
      <c r="C5" s="6">
        <v>-0.36</v>
      </c>
      <c r="D5" s="6">
        <v>0.48749999999999999</v>
      </c>
      <c r="E5" s="6">
        <v>719.11</v>
      </c>
      <c r="F5" s="6">
        <f t="shared" si="0"/>
        <v>0.91705050799999999</v>
      </c>
      <c r="G5" s="6">
        <f t="shared" si="1"/>
        <v>6.6509784137599999</v>
      </c>
      <c r="H5" s="6">
        <f t="shared" si="2"/>
        <v>9.612154252032E-2</v>
      </c>
      <c r="I5" s="6">
        <f t="shared" si="3"/>
        <v>0.22091118378645261</v>
      </c>
      <c r="J5" s="6">
        <f t="shared" si="4"/>
        <v>5.2708955463563793E-2</v>
      </c>
    </row>
    <row r="6" spans="1:13" x14ac:dyDescent="0.15">
      <c r="B6" s="6">
        <v>5</v>
      </c>
      <c r="C6" s="6">
        <v>-0.64</v>
      </c>
      <c r="D6" s="6">
        <v>1.2124999999999999</v>
      </c>
      <c r="E6" s="6">
        <v>704.03</v>
      </c>
      <c r="F6" s="6">
        <f t="shared" si="0"/>
        <v>0.91708979200000007</v>
      </c>
      <c r="G6" s="6">
        <f t="shared" si="1"/>
        <v>11.922233218240001</v>
      </c>
      <c r="H6" s="6">
        <f t="shared" si="2"/>
        <v>0.10063772448767999</v>
      </c>
      <c r="I6" s="6">
        <f t="shared" si="3"/>
        <v>0.23952732522569226</v>
      </c>
      <c r="J6" s="6">
        <f t="shared" si="4"/>
        <v>7.160037548116481E-2</v>
      </c>
    </row>
    <row r="7" spans="1:13" x14ac:dyDescent="0.15">
      <c r="B7" s="6">
        <v>6</v>
      </c>
      <c r="C7" s="6">
        <v>-0.86</v>
      </c>
      <c r="D7" s="6">
        <v>1.8374999999999999</v>
      </c>
      <c r="E7" s="6">
        <v>729.37</v>
      </c>
      <c r="F7" s="6">
        <f t="shared" si="0"/>
        <v>0.91712065800000009</v>
      </c>
      <c r="G7" s="6">
        <f t="shared" si="1"/>
        <v>16.084280737759997</v>
      </c>
      <c r="H7" s="6">
        <f t="shared" si="2"/>
        <v>0.10417184153832</v>
      </c>
      <c r="I7" s="6">
        <f t="shared" si="3"/>
        <v>0.21339759482899398</v>
      </c>
      <c r="J7" s="6">
        <f t="shared" si="4"/>
        <v>8.3324669399338497E-2</v>
      </c>
    </row>
    <row r="8" spans="1:13" x14ac:dyDescent="0.15">
      <c r="B8" s="6">
        <v>7</v>
      </c>
      <c r="C8" s="6">
        <v>-0.98</v>
      </c>
      <c r="D8" s="6">
        <v>2.1124999999999998</v>
      </c>
      <c r="E8" s="6">
        <v>727.62</v>
      </c>
      <c r="F8" s="6">
        <f t="shared" si="0"/>
        <v>0.917137494</v>
      </c>
      <c r="G8" s="6">
        <f t="shared" si="1"/>
        <v>18.356608476319998</v>
      </c>
      <c r="H8" s="6">
        <f t="shared" si="2"/>
        <v>0.10609079241624</v>
      </c>
      <c r="I8" s="6">
        <f t="shared" si="3"/>
        <v>0.21552377138600937</v>
      </c>
      <c r="J8" s="6">
        <f t="shared" si="4"/>
        <v>8.3735361680936496E-2</v>
      </c>
    </row>
    <row r="9" spans="1:13" x14ac:dyDescent="0.15">
      <c r="B9" s="6">
        <v>8</v>
      </c>
      <c r="C9" s="6">
        <v>-1.1599999999999999</v>
      </c>
      <c r="D9" s="6">
        <v>2</v>
      </c>
      <c r="E9" s="6">
        <v>732.19</v>
      </c>
      <c r="F9" s="6">
        <f t="shared" si="0"/>
        <v>0.91716274800000008</v>
      </c>
      <c r="G9" s="6">
        <f t="shared" si="1"/>
        <v>21.761881684159999</v>
      </c>
      <c r="H9" s="6">
        <f t="shared" si="2"/>
        <v>0.10895381901312</v>
      </c>
      <c r="I9" s="6">
        <f t="shared" si="3"/>
        <v>0.20901092517053249</v>
      </c>
      <c r="J9" s="6">
        <f t="shared" si="4"/>
        <v>6.7291056042542971E-2</v>
      </c>
    </row>
    <row r="10" spans="1:13" x14ac:dyDescent="0.15">
      <c r="B10" s="6">
        <v>9</v>
      </c>
      <c r="C10" s="6">
        <v>-1.19</v>
      </c>
      <c r="D10" s="6">
        <v>1.6875</v>
      </c>
      <c r="E10" s="6">
        <v>728.6</v>
      </c>
      <c r="F10" s="6">
        <f t="shared" si="0"/>
        <v>0.91716695700000006</v>
      </c>
      <c r="G10" s="6">
        <f t="shared" si="1"/>
        <v>22.328605710139996</v>
      </c>
      <c r="H10" s="6">
        <f t="shared" si="2"/>
        <v>0.10942891067223001</v>
      </c>
      <c r="I10" s="6">
        <f t="shared" si="3"/>
        <v>0.2116228418977657</v>
      </c>
      <c r="J10" s="6">
        <f t="shared" si="4"/>
        <v>5.506445480568662E-2</v>
      </c>
    </row>
    <row r="11" spans="1:13" x14ac:dyDescent="0.15">
      <c r="B11" s="6">
        <v>10</v>
      </c>
      <c r="C11" s="6">
        <v>-1.21</v>
      </c>
      <c r="D11" s="6">
        <v>0.98750000000000004</v>
      </c>
      <c r="E11" s="6">
        <v>774.03</v>
      </c>
      <c r="F11" s="6">
        <f t="shared" si="0"/>
        <v>0.91716976300000008</v>
      </c>
      <c r="G11" s="6">
        <f t="shared" si="1"/>
        <v>22.70624198506</v>
      </c>
      <c r="H11" s="6">
        <f t="shared" si="2"/>
        <v>0.10974527708817002</v>
      </c>
      <c r="I11" s="6">
        <f t="shared" si="3"/>
        <v>0.15976114241019079</v>
      </c>
      <c r="J11" s="6">
        <f t="shared" si="4"/>
        <v>3.3662753418329708E-2</v>
      </c>
    </row>
    <row r="13" spans="1:13" ht="16.3" x14ac:dyDescent="0.15">
      <c r="A13" s="6" t="s">
        <v>47</v>
      </c>
      <c r="B13" s="6" t="s">
        <v>38</v>
      </c>
      <c r="C13" s="6" t="s">
        <v>39</v>
      </c>
      <c r="D13" s="6" t="s">
        <v>40</v>
      </c>
      <c r="E13" s="7" t="s">
        <v>41</v>
      </c>
      <c r="F13" s="3" t="s">
        <v>42</v>
      </c>
      <c r="G13" s="3" t="s">
        <v>43</v>
      </c>
      <c r="H13" s="6" t="s">
        <v>44</v>
      </c>
      <c r="I13" s="8" t="s">
        <v>45</v>
      </c>
      <c r="J13" s="8" t="s">
        <v>46</v>
      </c>
      <c r="K13" s="8"/>
      <c r="L13" s="8"/>
      <c r="M13" s="8"/>
    </row>
    <row r="14" spans="1:13" x14ac:dyDescent="0.15">
      <c r="B14" s="6">
        <v>1</v>
      </c>
      <c r="C14" s="6">
        <v>-1.79</v>
      </c>
      <c r="D14" s="6">
        <v>5.6249999999999998E-3</v>
      </c>
      <c r="E14" s="6">
        <v>709.61</v>
      </c>
      <c r="F14" s="6">
        <f>0.917-0.0001403*C14</f>
        <v>0.91725113700000005</v>
      </c>
      <c r="G14" s="6">
        <f>-0.041221-18.407*C14+0.58402*C14^2+0.21454*C14^3</f>
        <v>33.548107852939999</v>
      </c>
      <c r="H14" s="6">
        <f>0.090312-0.016111*C14+0.00012291*C14^2+0.00013603*C14^3</f>
        <v>0.11876432776683001</v>
      </c>
      <c r="I14" s="6">
        <f>1-E14/1000/F14+E14/1000*D14*H14/G14</f>
        <v>0.22638739808728445</v>
      </c>
      <c r="J14" s="6">
        <f>D14*E14/1000/G14</f>
        <v>1.1898007087306412E-4</v>
      </c>
    </row>
    <row r="15" spans="1:13" x14ac:dyDescent="0.15">
      <c r="B15" s="6">
        <v>2</v>
      </c>
      <c r="C15" s="6">
        <v>-1.51</v>
      </c>
      <c r="D15" s="6">
        <v>9.7500000000000003E-2</v>
      </c>
      <c r="E15" s="6">
        <v>709.55</v>
      </c>
      <c r="F15" s="6">
        <f t="shared" ref="F15:F23" si="5">0.917-0.0001403*C15</f>
        <v>0.91721185300000008</v>
      </c>
      <c r="G15" s="6">
        <f t="shared" ref="G15:G22" si="6">-0.041221-18.407*C15+0.58402*C15^2+0.21454*C15^3</f>
        <v>28.346322294459998</v>
      </c>
      <c r="H15" s="6">
        <f t="shared" ref="H15:H22" si="7">0.090312-0.016111*C15+0.00012291*C15^2+0.00013603*C15^3</f>
        <v>0.11445151246646999</v>
      </c>
      <c r="I15" s="6">
        <f t="shared" ref="I15:I23" si="8">1-E15/1000/F15+E15/1000*D15*H15/G15</f>
        <v>0.22668487555105482</v>
      </c>
      <c r="J15" s="6">
        <f t="shared" ref="J15:J23" si="9">D15*E15/1000/G15</f>
        <v>2.4405679255795642E-3</v>
      </c>
    </row>
    <row r="16" spans="1:13" x14ac:dyDescent="0.15">
      <c r="B16" s="6">
        <v>3</v>
      </c>
      <c r="C16" s="6">
        <v>-1.52</v>
      </c>
      <c r="D16" s="6">
        <v>0.05</v>
      </c>
      <c r="E16" s="6">
        <v>731.29</v>
      </c>
      <c r="F16" s="6">
        <f t="shared" si="5"/>
        <v>0.91721325600000003</v>
      </c>
      <c r="G16" s="6">
        <f t="shared" si="6"/>
        <v>28.533315519679999</v>
      </c>
      <c r="H16" s="6">
        <f t="shared" si="7"/>
        <v>0.11460698002176001</v>
      </c>
      <c r="I16" s="6">
        <f t="shared" si="8"/>
        <v>0.20285136674284673</v>
      </c>
      <c r="J16" s="6">
        <f t="shared" si="9"/>
        <v>1.2814669215283003E-3</v>
      </c>
    </row>
    <row r="17" spans="1:16" x14ac:dyDescent="0.15">
      <c r="B17" s="6">
        <v>4</v>
      </c>
      <c r="C17" s="6">
        <v>-1.71</v>
      </c>
      <c r="D17" s="6">
        <v>0.36249999999999999</v>
      </c>
      <c r="E17" s="6">
        <v>794.99</v>
      </c>
      <c r="F17" s="6">
        <f t="shared" si="5"/>
        <v>0.91723991300000007</v>
      </c>
      <c r="G17" s="6">
        <f t="shared" si="6"/>
        <v>32.069736614059998</v>
      </c>
      <c r="H17" s="6">
        <f t="shared" si="7"/>
        <v>0.11754103242867001</v>
      </c>
      <c r="I17" s="6">
        <f t="shared" si="8"/>
        <v>0.13433643625740257</v>
      </c>
      <c r="J17" s="6">
        <f t="shared" si="9"/>
        <v>8.9861628259726503E-3</v>
      </c>
    </row>
    <row r="18" spans="1:16" x14ac:dyDescent="0.15">
      <c r="B18" s="6">
        <v>5</v>
      </c>
      <c r="C18" s="6">
        <v>-1.8</v>
      </c>
      <c r="D18" s="6">
        <v>0.98124999999999996</v>
      </c>
      <c r="E18" s="6">
        <v>785.16</v>
      </c>
      <c r="F18" s="6">
        <f t="shared" si="5"/>
        <v>0.91725254000000001</v>
      </c>
      <c r="G18" s="6">
        <f t="shared" si="6"/>
        <v>33.732406520000005</v>
      </c>
      <c r="H18" s="6">
        <f t="shared" si="7"/>
        <v>0.11891670144000001</v>
      </c>
      <c r="I18" s="6">
        <f t="shared" si="8"/>
        <v>0.14672493416485735</v>
      </c>
      <c r="J18" s="6">
        <f t="shared" si="9"/>
        <v>2.2839706071465897E-2</v>
      </c>
    </row>
    <row r="19" spans="1:16" x14ac:dyDescent="0.15">
      <c r="B19" s="6">
        <v>6</v>
      </c>
      <c r="C19" s="6">
        <v>-1.72</v>
      </c>
      <c r="D19" s="6">
        <v>1.6</v>
      </c>
      <c r="E19" s="6">
        <v>801.73</v>
      </c>
      <c r="F19" s="6">
        <f t="shared" si="5"/>
        <v>0.91724131600000003</v>
      </c>
      <c r="G19" s="6">
        <f t="shared" si="6"/>
        <v>32.254908134079997</v>
      </c>
      <c r="H19" s="6">
        <f t="shared" si="7"/>
        <v>0.11769435536256001</v>
      </c>
      <c r="I19" s="6">
        <f t="shared" si="8"/>
        <v>0.13061406744771731</v>
      </c>
      <c r="J19" s="6">
        <f t="shared" si="9"/>
        <v>3.9769699379321712E-2</v>
      </c>
      <c r="P19" s="6">
        <v>123</v>
      </c>
    </row>
    <row r="20" spans="1:16" x14ac:dyDescent="0.15">
      <c r="B20" s="6">
        <v>7</v>
      </c>
      <c r="C20" s="6">
        <v>-1.61</v>
      </c>
      <c r="D20" s="6">
        <v>1.73125</v>
      </c>
      <c r="E20" s="6">
        <v>792.51</v>
      </c>
      <c r="F20" s="6">
        <f t="shared" si="5"/>
        <v>0.91722588300000008</v>
      </c>
      <c r="G20" s="6">
        <f t="shared" si="6"/>
        <v>30.212551536260001</v>
      </c>
      <c r="H20" s="6">
        <f t="shared" si="7"/>
        <v>0.11600161359657001</v>
      </c>
      <c r="I20" s="6">
        <f t="shared" si="8"/>
        <v>0.14123868519401533</v>
      </c>
      <c r="J20" s="6">
        <f t="shared" si="9"/>
        <v>4.5412680086067414E-2</v>
      </c>
    </row>
    <row r="21" spans="1:16" x14ac:dyDescent="0.15">
      <c r="B21" s="6">
        <v>8</v>
      </c>
      <c r="C21" s="6">
        <v>-1.78</v>
      </c>
      <c r="D21" s="6">
        <v>1.675</v>
      </c>
      <c r="E21" s="6">
        <v>760.44</v>
      </c>
      <c r="F21" s="6">
        <f t="shared" si="5"/>
        <v>0.91724973399999998</v>
      </c>
      <c r="G21" s="6">
        <f t="shared" si="6"/>
        <v>33.363695573920005</v>
      </c>
      <c r="H21" s="6">
        <f t="shared" si="7"/>
        <v>0.11861183257944001</v>
      </c>
      <c r="I21" s="6">
        <f t="shared" si="8"/>
        <v>0.17548470724937754</v>
      </c>
      <c r="J21" s="6">
        <f t="shared" si="9"/>
        <v>3.8177335516622592E-2</v>
      </c>
    </row>
    <row r="22" spans="1:16" x14ac:dyDescent="0.15">
      <c r="B22" s="6">
        <v>9</v>
      </c>
      <c r="C22" s="6">
        <v>-1.94</v>
      </c>
      <c r="D22" s="6">
        <v>1.4312499999999999</v>
      </c>
      <c r="E22" s="6">
        <v>790.46</v>
      </c>
      <c r="F22" s="6">
        <f t="shared" si="5"/>
        <v>0.91727218200000005</v>
      </c>
      <c r="G22" s="6">
        <f t="shared" si="6"/>
        <v>36.299937748639998</v>
      </c>
      <c r="H22" s="6">
        <f t="shared" si="7"/>
        <v>0.12103671681047999</v>
      </c>
      <c r="I22" s="6">
        <f t="shared" si="8"/>
        <v>0.14202154368449621</v>
      </c>
      <c r="J22" s="6">
        <f t="shared" si="9"/>
        <v>3.1166606478337189E-2</v>
      </c>
    </row>
    <row r="23" spans="1:16" x14ac:dyDescent="0.15">
      <c r="B23" s="6">
        <v>10</v>
      </c>
      <c r="C23" s="6">
        <v>-2</v>
      </c>
      <c r="D23" s="6">
        <v>1.28125</v>
      </c>
      <c r="E23" s="6">
        <v>813.71</v>
      </c>
      <c r="F23" s="6">
        <f t="shared" si="5"/>
        <v>0.9172806</v>
      </c>
      <c r="G23" s="6">
        <f>-4.732-22.45*C23-0.6397*C23^2-0.01074*C23^3</f>
        <v>37.695120000000003</v>
      </c>
      <c r="H23" s="6">
        <f>0.08903-0.01763*C23-0.000533*C23^2-0.000008801*C23^3</f>
        <v>0.122228408</v>
      </c>
      <c r="I23" s="6">
        <f t="shared" si="8"/>
        <v>0.11629106265853696</v>
      </c>
      <c r="J23" s="6">
        <f t="shared" si="9"/>
        <v>2.7657849013347086E-2</v>
      </c>
    </row>
    <row r="25" spans="1:16" ht="16.3" x14ac:dyDescent="0.15">
      <c r="A25" s="6" t="s">
        <v>48</v>
      </c>
      <c r="B25" s="6" t="s">
        <v>38</v>
      </c>
      <c r="C25" s="6" t="s">
        <v>49</v>
      </c>
      <c r="D25" s="6" t="s">
        <v>50</v>
      </c>
      <c r="E25" s="7" t="s">
        <v>51</v>
      </c>
      <c r="F25" s="3" t="s">
        <v>42</v>
      </c>
      <c r="G25" s="3" t="s">
        <v>43</v>
      </c>
      <c r="H25" s="6" t="s">
        <v>44</v>
      </c>
      <c r="I25" s="8" t="s">
        <v>45</v>
      </c>
      <c r="J25" s="8" t="s">
        <v>46</v>
      </c>
      <c r="K25" s="8"/>
      <c r="L25" s="8"/>
      <c r="M25" s="8"/>
    </row>
    <row r="26" spans="1:16" x14ac:dyDescent="0.15">
      <c r="B26" s="6">
        <v>1</v>
      </c>
      <c r="C26" s="6">
        <v>-2.3199999999999998</v>
      </c>
      <c r="D26" s="6">
        <v>2.15</v>
      </c>
      <c r="E26" s="6">
        <v>660.09</v>
      </c>
      <c r="F26" s="6">
        <f t="shared" ref="F26:F35" si="10">0.917-0.0001403*C26</f>
        <v>0.91732549600000002</v>
      </c>
      <c r="G26" s="6">
        <f>-4.732-22.45*C26-0.6397*C26^2-0.01074*C26^3</f>
        <v>44.04299090432</v>
      </c>
      <c r="H26" s="6">
        <f>0.08903-0.01763*C26-0.000533*C26^2-0.000008801*C26^3</f>
        <v>0.12717268036556797</v>
      </c>
      <c r="I26" s="6">
        <f t="shared" ref="I26:I35" si="11">1-E26/1000/F26+E26/1000*D26*H26/G26</f>
        <v>0.28451687185209296</v>
      </c>
      <c r="J26" s="6">
        <f t="shared" ref="J26:J35" si="12">D26*E26/1000/G26</f>
        <v>3.2222913813530249E-2</v>
      </c>
    </row>
    <row r="27" spans="1:16" x14ac:dyDescent="0.15">
      <c r="B27" s="6">
        <v>2</v>
      </c>
      <c r="C27" s="6">
        <v>-2.74</v>
      </c>
      <c r="D27" s="6">
        <v>3.54</v>
      </c>
      <c r="E27" s="6">
        <v>672.64</v>
      </c>
      <c r="F27" s="6">
        <f t="shared" si="10"/>
        <v>0.91738442200000003</v>
      </c>
      <c r="G27" s="6">
        <f t="shared" ref="G27:G35" si="13">-4.732-22.45*C27-0.6397*C27^2-0.01074*C27^3</f>
        <v>52.199318929760004</v>
      </c>
      <c r="H27" s="6">
        <f t="shared" ref="H27:H35" si="14">0.08903-0.01763*C27-0.000533*C27^2-0.000008801*C27^3</f>
        <v>0.13351569302202398</v>
      </c>
      <c r="I27" s="6">
        <f t="shared" si="11"/>
        <v>0.27287552744877919</v>
      </c>
      <c r="J27" s="6">
        <f t="shared" si="12"/>
        <v>4.5616411263987876E-2</v>
      </c>
    </row>
    <row r="28" spans="1:16" x14ac:dyDescent="0.15">
      <c r="B28" s="6">
        <v>3</v>
      </c>
      <c r="C28" s="6">
        <v>-3.0750000000000002</v>
      </c>
      <c r="D28" s="6">
        <v>3.31</v>
      </c>
      <c r="E28" s="6">
        <v>600.83000000000004</v>
      </c>
      <c r="F28" s="6">
        <f t="shared" si="10"/>
        <v>0.91743142249999998</v>
      </c>
      <c r="G28" s="6">
        <f t="shared" si="13"/>
        <v>58.565263430937499</v>
      </c>
      <c r="H28" s="6">
        <f t="shared" si="14"/>
        <v>0.1384583001635469</v>
      </c>
      <c r="I28" s="6">
        <f t="shared" si="11"/>
        <v>0.34979720285642485</v>
      </c>
      <c r="J28" s="6">
        <f t="shared" si="12"/>
        <v>3.3957796541719827E-2</v>
      </c>
    </row>
    <row r="29" spans="1:16" x14ac:dyDescent="0.15">
      <c r="B29" s="6">
        <v>4</v>
      </c>
      <c r="C29" s="6">
        <v>-2.8</v>
      </c>
      <c r="D29" s="6">
        <v>2.87</v>
      </c>
      <c r="E29" s="6">
        <v>682.51</v>
      </c>
      <c r="F29" s="6">
        <f t="shared" si="10"/>
        <v>0.91739283999999999</v>
      </c>
      <c r="G29" s="6">
        <f t="shared" si="13"/>
        <v>53.348516479999994</v>
      </c>
      <c r="H29" s="6">
        <f t="shared" si="14"/>
        <v>0.134408479552</v>
      </c>
      <c r="I29" s="6">
        <f t="shared" si="11"/>
        <v>0.26096809072155536</v>
      </c>
      <c r="J29" s="6">
        <f t="shared" si="12"/>
        <v>3.6717116599378027E-2</v>
      </c>
    </row>
    <row r="30" spans="1:16" x14ac:dyDescent="0.15">
      <c r="B30" s="6">
        <v>5</v>
      </c>
      <c r="C30" s="6">
        <v>-2.7625000000000002</v>
      </c>
      <c r="D30" s="6">
        <v>3.37</v>
      </c>
      <c r="E30" s="6">
        <v>640.71</v>
      </c>
      <c r="F30" s="6">
        <f t="shared" si="10"/>
        <v>0.91738757874999999</v>
      </c>
      <c r="G30" s="6">
        <f t="shared" si="13"/>
        <v>52.630732521757821</v>
      </c>
      <c r="H30" s="6">
        <f t="shared" si="14"/>
        <v>0.13385087603644727</v>
      </c>
      <c r="I30" s="6">
        <f t="shared" si="11"/>
        <v>0.30708417347656797</v>
      </c>
      <c r="J30" s="6">
        <f t="shared" si="12"/>
        <v>4.1025321072766345E-2</v>
      </c>
    </row>
    <row r="31" spans="1:16" x14ac:dyDescent="0.15">
      <c r="B31" s="6">
        <v>6</v>
      </c>
      <c r="C31" s="6">
        <v>-2.7124999999999999</v>
      </c>
      <c r="D31" s="6">
        <v>3.26</v>
      </c>
      <c r="E31" s="6">
        <v>718.22</v>
      </c>
      <c r="F31" s="6">
        <f t="shared" si="10"/>
        <v>0.91738056374999999</v>
      </c>
      <c r="G31" s="6">
        <f t="shared" si="13"/>
        <v>51.671277378164056</v>
      </c>
      <c r="H31" s="6">
        <f t="shared" si="14"/>
        <v>0.13310539143108008</v>
      </c>
      <c r="I31" s="6">
        <f t="shared" si="11"/>
        <v>0.22312844248103975</v>
      </c>
      <c r="J31" s="6">
        <f t="shared" si="12"/>
        <v>4.5313321419637655E-2</v>
      </c>
    </row>
    <row r="32" spans="1:16" x14ac:dyDescent="0.15">
      <c r="B32" s="6">
        <v>7</v>
      </c>
      <c r="C32" s="6">
        <v>-2.6749999999999998</v>
      </c>
      <c r="D32" s="6">
        <v>3.66</v>
      </c>
      <c r="E32" s="6">
        <v>707.54</v>
      </c>
      <c r="F32" s="6">
        <f t="shared" si="10"/>
        <v>0.91737530249999999</v>
      </c>
      <c r="G32" s="6">
        <f t="shared" si="13"/>
        <v>50.949874215937498</v>
      </c>
      <c r="H32" s="6">
        <f t="shared" si="14"/>
        <v>0.13254476442879687</v>
      </c>
      <c r="I32" s="6">
        <f t="shared" si="11"/>
        <v>0.23547118155400662</v>
      </c>
      <c r="J32" s="6">
        <f t="shared" si="12"/>
        <v>5.0826355115710084E-2</v>
      </c>
    </row>
    <row r="33" spans="1:13" x14ac:dyDescent="0.15">
      <c r="B33" s="6">
        <v>8</v>
      </c>
      <c r="C33" s="6">
        <v>-2.6749999999999998</v>
      </c>
      <c r="D33" s="6">
        <v>3.25</v>
      </c>
      <c r="E33" s="6">
        <v>679.98</v>
      </c>
      <c r="F33" s="6">
        <f t="shared" si="10"/>
        <v>0.91737530249999999</v>
      </c>
      <c r="G33" s="6">
        <f t="shared" si="13"/>
        <v>50.949874215937498</v>
      </c>
      <c r="H33" s="6">
        <f t="shared" si="14"/>
        <v>0.13254476442879687</v>
      </c>
      <c r="I33" s="6">
        <f t="shared" si="11"/>
        <v>0.26452573253846345</v>
      </c>
      <c r="J33" s="6">
        <f t="shared" si="12"/>
        <v>4.3374690006765818E-2</v>
      </c>
    </row>
    <row r="34" spans="1:13" x14ac:dyDescent="0.15">
      <c r="B34" s="6">
        <v>9</v>
      </c>
      <c r="C34" s="6">
        <v>-2.75</v>
      </c>
      <c r="D34" s="6">
        <v>2.9</v>
      </c>
      <c r="E34" s="6">
        <v>692.17</v>
      </c>
      <c r="F34" s="6">
        <f t="shared" si="10"/>
        <v>0.91738582499999999</v>
      </c>
      <c r="G34" s="6">
        <f t="shared" si="13"/>
        <v>52.391127187500004</v>
      </c>
      <c r="H34" s="6">
        <f t="shared" si="14"/>
        <v>0.13366472079687497</v>
      </c>
      <c r="I34" s="6">
        <f t="shared" si="11"/>
        <v>0.25061856671608579</v>
      </c>
      <c r="J34" s="6">
        <f t="shared" si="12"/>
        <v>3.8313605905370168E-2</v>
      </c>
    </row>
    <row r="35" spans="1:13" x14ac:dyDescent="0.15">
      <c r="B35" s="6">
        <v>10</v>
      </c>
      <c r="C35" s="6">
        <v>-2.7250000000000001</v>
      </c>
      <c r="D35" s="6">
        <v>3.23</v>
      </c>
      <c r="E35" s="6">
        <v>709.93</v>
      </c>
      <c r="F35" s="6">
        <f t="shared" si="10"/>
        <v>0.91738231749999999</v>
      </c>
      <c r="G35" s="6">
        <f t="shared" si="13"/>
        <v>51.911399741562505</v>
      </c>
      <c r="H35" s="6">
        <f t="shared" si="14"/>
        <v>0.13329197859732814</v>
      </c>
      <c r="I35" s="6">
        <f t="shared" si="11"/>
        <v>0.23202295828067154</v>
      </c>
      <c r="J35" s="6">
        <f t="shared" si="12"/>
        <v>4.4172838941271435E-2</v>
      </c>
    </row>
    <row r="37" spans="1:13" ht="16.3" x14ac:dyDescent="0.15">
      <c r="A37" s="6" t="s">
        <v>52</v>
      </c>
      <c r="B37" s="6" t="s">
        <v>38</v>
      </c>
      <c r="C37" s="6" t="s">
        <v>49</v>
      </c>
      <c r="D37" s="6" t="s">
        <v>50</v>
      </c>
      <c r="E37" s="7" t="s">
        <v>51</v>
      </c>
      <c r="F37" s="3" t="s">
        <v>42</v>
      </c>
      <c r="G37" s="3" t="s">
        <v>43</v>
      </c>
      <c r="H37" s="6" t="s">
        <v>44</v>
      </c>
      <c r="I37" s="8" t="s">
        <v>45</v>
      </c>
      <c r="J37" s="8" t="s">
        <v>46</v>
      </c>
      <c r="K37" s="8"/>
      <c r="L37" s="8"/>
      <c r="M37" s="8"/>
    </row>
    <row r="38" spans="1:13" x14ac:dyDescent="0.15">
      <c r="B38" s="6">
        <v>1</v>
      </c>
      <c r="C38" s="6">
        <v>-1.28</v>
      </c>
      <c r="D38" s="6">
        <v>0.57999999999999996</v>
      </c>
      <c r="E38" s="6">
        <v>742.31</v>
      </c>
      <c r="F38" s="6">
        <f t="shared" ref="F38:F47" si="15">0.917-0.0001403*C38</f>
        <v>0.91717958399999999</v>
      </c>
      <c r="G38" s="6">
        <f>-4.732-22.45*C38-0.6397*C38^2-0.01074*C38^3</f>
        <v>22.97843893248</v>
      </c>
      <c r="H38" s="6">
        <f>0.08903-0.01763*C38-0.000533*C38^2-0.000008801*C38^3</f>
        <v>0.11074158983475201</v>
      </c>
      <c r="I38" s="6">
        <f t="shared" ref="I38:I47" si="16">1-E38/1000/F38+E38/1000*D38*H38/G38</f>
        <v>0.19273506617784239</v>
      </c>
      <c r="J38" s="6">
        <f t="shared" ref="J38:J47" si="17">D38*E38/1000/G38</f>
        <v>1.8736686215504065E-2</v>
      </c>
    </row>
    <row r="39" spans="1:13" x14ac:dyDescent="0.15">
      <c r="B39" s="6">
        <v>2</v>
      </c>
      <c r="C39" s="6">
        <v>-0.76</v>
      </c>
      <c r="D39" s="6">
        <v>0.13</v>
      </c>
      <c r="E39" s="6">
        <v>781.86</v>
      </c>
      <c r="F39" s="6">
        <f t="shared" si="15"/>
        <v>0.91710662800000009</v>
      </c>
      <c r="G39" s="6">
        <f t="shared" ref="G39:G47" si="18">-4.732-22.45*C39-0.6397*C39^2-0.01074*C39^3</f>
        <v>11.965223882240002</v>
      </c>
      <c r="H39" s="6">
        <f t="shared" ref="H39:H47" si="19">0.08903-0.01763*C39-0.000533*C39^2-0.000008801*C39^3</f>
        <v>0.102124802627776</v>
      </c>
      <c r="I39" s="6">
        <f t="shared" si="16"/>
        <v>0.14833852263972652</v>
      </c>
      <c r="J39" s="6">
        <f t="shared" si="17"/>
        <v>8.4947679207964567E-3</v>
      </c>
    </row>
    <row r="40" spans="1:13" x14ac:dyDescent="0.15">
      <c r="B40" s="6">
        <v>3</v>
      </c>
      <c r="C40" s="6">
        <v>-1.0974999999999999</v>
      </c>
      <c r="D40" s="6">
        <v>0.56999999999999995</v>
      </c>
      <c r="E40" s="6">
        <v>815.39</v>
      </c>
      <c r="F40" s="6">
        <f t="shared" si="15"/>
        <v>0.91715397925000008</v>
      </c>
      <c r="G40" s="6">
        <f t="shared" si="18"/>
        <v>19.150550047719687</v>
      </c>
      <c r="H40" s="6">
        <f t="shared" si="19"/>
        <v>0.10774855761205811</v>
      </c>
      <c r="I40" s="6">
        <f t="shared" si="16"/>
        <v>0.1135712567280308</v>
      </c>
      <c r="J40" s="6">
        <f t="shared" si="17"/>
        <v>2.4269396902014403E-2</v>
      </c>
    </row>
    <row r="41" spans="1:13" x14ac:dyDescent="0.15">
      <c r="B41" s="6">
        <v>4</v>
      </c>
      <c r="C41" s="6">
        <v>-1.25</v>
      </c>
      <c r="D41" s="6">
        <v>1.23</v>
      </c>
      <c r="E41" s="6">
        <v>806.8</v>
      </c>
      <c r="F41" s="6">
        <f t="shared" si="15"/>
        <v>0.91717537500000001</v>
      </c>
      <c r="G41" s="6">
        <f t="shared" si="18"/>
        <v>22.3519453125</v>
      </c>
      <c r="H41" s="6">
        <f t="shared" si="19"/>
        <v>0.11025187695312499</v>
      </c>
      <c r="I41" s="6">
        <f t="shared" si="16"/>
        <v>0.12523759094806766</v>
      </c>
      <c r="J41" s="6">
        <f t="shared" si="17"/>
        <v>4.4397209554956935E-2</v>
      </c>
    </row>
    <row r="42" spans="1:13" x14ac:dyDescent="0.15">
      <c r="B42" s="6">
        <v>5</v>
      </c>
      <c r="C42" s="6">
        <v>-1.6</v>
      </c>
      <c r="D42" s="6">
        <v>1.78</v>
      </c>
      <c r="E42" s="6">
        <v>812.58</v>
      </c>
      <c r="F42" s="6">
        <f t="shared" si="15"/>
        <v>0.91722448000000001</v>
      </c>
      <c r="G42" s="6">
        <f t="shared" si="18"/>
        <v>29.594359040000004</v>
      </c>
      <c r="H42" s="6">
        <f t="shared" si="19"/>
        <v>0.11590956889599999</v>
      </c>
      <c r="I42" s="6">
        <f t="shared" si="16"/>
        <v>0.11975314443315113</v>
      </c>
      <c r="J42" s="6">
        <f t="shared" si="17"/>
        <v>4.8873922156754367E-2</v>
      </c>
    </row>
    <row r="43" spans="1:13" x14ac:dyDescent="0.15">
      <c r="B43" s="6">
        <v>6</v>
      </c>
      <c r="C43" s="6">
        <v>-1.85</v>
      </c>
      <c r="D43" s="6">
        <v>2.4</v>
      </c>
      <c r="E43" s="6">
        <v>824.94</v>
      </c>
      <c r="F43" s="6">
        <f t="shared" si="15"/>
        <v>0.917259555</v>
      </c>
      <c r="G43" s="6">
        <f t="shared" si="18"/>
        <v>34.679128402499998</v>
      </c>
      <c r="H43" s="6">
        <f t="shared" si="19"/>
        <v>0.11987703213162498</v>
      </c>
      <c r="I43" s="6">
        <f t="shared" si="16"/>
        <v>0.1074910091864847</v>
      </c>
      <c r="J43" s="6">
        <f t="shared" si="17"/>
        <v>5.7090708192575952E-2</v>
      </c>
    </row>
    <row r="44" spans="1:13" x14ac:dyDescent="0.15">
      <c r="B44" s="6">
        <v>7</v>
      </c>
      <c r="C44" s="6">
        <v>-2.04</v>
      </c>
      <c r="D44" s="6">
        <v>2.96</v>
      </c>
      <c r="E44" s="6">
        <v>821.89</v>
      </c>
      <c r="F44" s="6">
        <f t="shared" si="15"/>
        <v>0.91728621200000005</v>
      </c>
      <c r="G44" s="6">
        <f t="shared" si="18"/>
        <v>38.495003471360008</v>
      </c>
      <c r="H44" s="6">
        <f t="shared" si="19"/>
        <v>0.12285178473286401</v>
      </c>
      <c r="I44" s="6">
        <f t="shared" si="16"/>
        <v>0.11176225196819493</v>
      </c>
      <c r="J44" s="6">
        <f t="shared" si="17"/>
        <v>6.3197666726020174E-2</v>
      </c>
    </row>
    <row r="45" spans="1:13" x14ac:dyDescent="0.15">
      <c r="B45" s="6">
        <v>8</v>
      </c>
      <c r="C45" s="6">
        <v>-1.9490000000000001</v>
      </c>
      <c r="D45" s="6">
        <v>3.2</v>
      </c>
      <c r="E45" s="6">
        <v>835.86</v>
      </c>
      <c r="F45" s="6">
        <f t="shared" si="15"/>
        <v>0.91727344470000005</v>
      </c>
      <c r="G45" s="6">
        <f t="shared" si="18"/>
        <v>36.672598244068254</v>
      </c>
      <c r="H45" s="6">
        <f t="shared" si="19"/>
        <v>0.12143137363594454</v>
      </c>
      <c r="I45" s="6">
        <f t="shared" si="16"/>
        <v>9.7612632479782274E-2</v>
      </c>
      <c r="J45" s="6">
        <f t="shared" si="17"/>
        <v>7.2935982942867641E-2</v>
      </c>
    </row>
    <row r="46" spans="1:13" x14ac:dyDescent="0.15">
      <c r="B46" s="6">
        <v>9</v>
      </c>
      <c r="C46" s="6">
        <v>-2.08</v>
      </c>
      <c r="D46" s="6">
        <v>2.87</v>
      </c>
      <c r="E46" s="6">
        <v>834.99</v>
      </c>
      <c r="F46" s="6">
        <f t="shared" si="15"/>
        <v>0.91729182400000009</v>
      </c>
      <c r="G46" s="6">
        <f t="shared" si="18"/>
        <v>39.293050234879999</v>
      </c>
      <c r="H46" s="6">
        <f t="shared" si="19"/>
        <v>0.12347362822451198</v>
      </c>
      <c r="I46" s="6">
        <f t="shared" si="16"/>
        <v>9.7253080368145742E-2</v>
      </c>
      <c r="J46" s="6">
        <f t="shared" si="17"/>
        <v>6.0988426341936769E-2</v>
      </c>
    </row>
    <row r="47" spans="1:13" x14ac:dyDescent="0.15">
      <c r="B47" s="6">
        <v>10</v>
      </c>
      <c r="C47" s="6">
        <v>-2.46</v>
      </c>
      <c r="D47" s="6">
        <v>2.4900000000000002</v>
      </c>
      <c r="E47" s="6">
        <v>827.26</v>
      </c>
      <c r="F47" s="6">
        <f t="shared" si="15"/>
        <v>0.91734513800000006</v>
      </c>
      <c r="G47" s="6">
        <f t="shared" si="18"/>
        <v>46.783677172639997</v>
      </c>
      <c r="H47" s="6">
        <f t="shared" si="19"/>
        <v>0.129305317123736</v>
      </c>
      <c r="I47" s="6">
        <f t="shared" si="16"/>
        <v>0.10389530298927989</v>
      </c>
      <c r="J47" s="6">
        <f t="shared" si="17"/>
        <v>4.4029831011330949E-2</v>
      </c>
    </row>
    <row r="49" spans="1:13" ht="16.3" x14ac:dyDescent="0.15">
      <c r="A49" s="6" t="s">
        <v>53</v>
      </c>
      <c r="B49" s="6" t="s">
        <v>38</v>
      </c>
      <c r="C49" s="6" t="s">
        <v>49</v>
      </c>
      <c r="D49" s="6" t="s">
        <v>50</v>
      </c>
      <c r="E49" s="7" t="s">
        <v>51</v>
      </c>
      <c r="F49" s="3" t="s">
        <v>42</v>
      </c>
      <c r="G49" s="3" t="s">
        <v>43</v>
      </c>
      <c r="H49" s="6" t="s">
        <v>44</v>
      </c>
      <c r="I49" s="8" t="s">
        <v>45</v>
      </c>
      <c r="J49" s="8" t="s">
        <v>46</v>
      </c>
      <c r="K49" s="8"/>
      <c r="L49" s="8"/>
      <c r="M49" s="8"/>
    </row>
    <row r="50" spans="1:13" x14ac:dyDescent="0.15">
      <c r="B50" s="6">
        <v>1</v>
      </c>
      <c r="C50" s="9">
        <v>-2.31</v>
      </c>
      <c r="D50" s="6">
        <v>1.125</v>
      </c>
      <c r="E50" s="6">
        <v>686.07</v>
      </c>
      <c r="F50" s="6">
        <f t="shared" ref="F50:F59" si="20">0.917-0.0001403*C50</f>
        <v>0.91732409300000006</v>
      </c>
      <c r="G50" s="6">
        <f t="shared" ref="G50" si="21">-4.732-22.45*C50-0.6397*C50^2-0.01074*C50^3</f>
        <v>43.846382269339998</v>
      </c>
      <c r="H50" s="6">
        <f t="shared" ref="H50" si="22">0.08903-0.01763*C50-0.000533*C50^2-0.000008801*C50^3</f>
        <v>0.12701964326719101</v>
      </c>
      <c r="I50" s="6">
        <f t="shared" ref="I50:I59" si="23">1-E50/1000/F50+E50/1000*D50*H50/G50</f>
        <v>0.25433232009544876</v>
      </c>
      <c r="J50" s="6">
        <f t="shared" ref="J50:J59" si="24">D50*E50/1000/G50</f>
        <v>1.7603020136503E-2</v>
      </c>
    </row>
    <row r="51" spans="1:13" x14ac:dyDescent="0.15">
      <c r="B51" s="6">
        <v>2</v>
      </c>
      <c r="C51" s="9">
        <v>-1.905</v>
      </c>
      <c r="D51" s="6">
        <v>0.63749999999999996</v>
      </c>
      <c r="E51" s="6">
        <v>809.13</v>
      </c>
      <c r="F51" s="6">
        <f t="shared" si="20"/>
        <v>0.91726727150000009</v>
      </c>
      <c r="G51" s="6">
        <f>-4.732-22.45*C51-0.6397*C51^2-0.01074*C51^3</f>
        <v>35.788011470292496</v>
      </c>
      <c r="H51" s="6">
        <f>0.08903-0.01763*C51-0.000533*C51^2-0.000008801*C51^3</f>
        <v>0.12074172356339263</v>
      </c>
      <c r="I51" s="6">
        <f t="shared" si="23"/>
        <v>0.11963096660539223</v>
      </c>
      <c r="J51" s="6">
        <f t="shared" si="24"/>
        <v>1.4413216991063633E-2</v>
      </c>
    </row>
    <row r="52" spans="1:13" x14ac:dyDescent="0.15">
      <c r="B52" s="6">
        <v>3</v>
      </c>
      <c r="C52" s="9">
        <v>-1.51</v>
      </c>
      <c r="D52" s="6">
        <v>0.65</v>
      </c>
      <c r="E52" s="6">
        <v>823.34500000000003</v>
      </c>
      <c r="F52" s="6">
        <f t="shared" si="20"/>
        <v>0.91721185300000008</v>
      </c>
      <c r="G52" s="6">
        <f t="shared" ref="G52:G59" si="25">-4.732-22.45*C52-0.6397*C52^2-0.01074*C52^3</f>
        <v>27.74589732374</v>
      </c>
      <c r="H52" s="6">
        <f t="shared" ref="H52:H59" si="26">0.08903-0.01763*C52-0.000533*C52^2-0.000008801*C52^3</f>
        <v>0.114466308111751</v>
      </c>
      <c r="I52" s="6">
        <f t="shared" si="23"/>
        <v>0.10454721019152939</v>
      </c>
      <c r="J52" s="6">
        <f t="shared" si="24"/>
        <v>1.9288410237937887E-2</v>
      </c>
    </row>
    <row r="53" spans="1:13" x14ac:dyDescent="0.15">
      <c r="B53" s="6">
        <v>4</v>
      </c>
      <c r="C53" s="9">
        <v>-1.59</v>
      </c>
      <c r="D53" s="6">
        <v>0.9375</v>
      </c>
      <c r="E53" s="6">
        <v>817.01</v>
      </c>
      <c r="F53" s="6">
        <f t="shared" si="20"/>
        <v>0.91722307700000005</v>
      </c>
      <c r="G53" s="6">
        <f t="shared" si="25"/>
        <v>29.389445782460005</v>
      </c>
      <c r="H53" s="6">
        <f t="shared" si="26"/>
        <v>0.115749599894879</v>
      </c>
      <c r="I53" s="6">
        <f t="shared" si="23"/>
        <v>0.11227370114129682</v>
      </c>
      <c r="J53" s="6">
        <f t="shared" si="24"/>
        <v>2.6061970704365132E-2</v>
      </c>
    </row>
    <row r="54" spans="1:13" x14ac:dyDescent="0.15">
      <c r="B54" s="6">
        <v>5</v>
      </c>
      <c r="C54" s="9">
        <v>-1.77</v>
      </c>
      <c r="D54" s="6">
        <v>1.65</v>
      </c>
      <c r="E54" s="6">
        <v>793.48</v>
      </c>
      <c r="F54" s="6">
        <f t="shared" si="20"/>
        <v>0.91724833100000003</v>
      </c>
      <c r="G54" s="6">
        <f t="shared" si="25"/>
        <v>33.059939672420001</v>
      </c>
      <c r="H54" s="6">
        <f t="shared" si="26"/>
        <v>0.118614067895633</v>
      </c>
      <c r="I54" s="6">
        <f t="shared" si="23"/>
        <v>0.13963173826115205</v>
      </c>
      <c r="J54" s="6">
        <f t="shared" si="24"/>
        <v>3.9602068635721834E-2</v>
      </c>
    </row>
    <row r="55" spans="1:13" x14ac:dyDescent="0.15">
      <c r="B55" s="6">
        <v>6</v>
      </c>
      <c r="C55" s="9">
        <v>-2.04</v>
      </c>
      <c r="D55" s="6">
        <v>3.8</v>
      </c>
      <c r="E55" s="6">
        <v>601.77</v>
      </c>
      <c r="F55" s="6">
        <f t="shared" si="20"/>
        <v>0.91728621200000005</v>
      </c>
      <c r="G55" s="6">
        <f t="shared" si="25"/>
        <v>38.495003471360008</v>
      </c>
      <c r="H55" s="6">
        <f t="shared" si="26"/>
        <v>0.12285178473286401</v>
      </c>
      <c r="I55" s="6">
        <f t="shared" si="23"/>
        <v>0.3512648157114609</v>
      </c>
      <c r="J55" s="6">
        <f t="shared" si="24"/>
        <v>5.9403189863362571E-2</v>
      </c>
    </row>
    <row r="56" spans="1:13" x14ac:dyDescent="0.15">
      <c r="B56" s="6">
        <v>7</v>
      </c>
      <c r="C56" s="9">
        <v>-2.2650000000000001</v>
      </c>
      <c r="D56" s="6">
        <v>3.4249999999999998</v>
      </c>
      <c r="E56" s="6">
        <v>767.87</v>
      </c>
      <c r="F56" s="6">
        <f t="shared" si="20"/>
        <v>0.91731777950000004</v>
      </c>
      <c r="G56" s="6">
        <f t="shared" si="25"/>
        <v>42.960243433872499</v>
      </c>
      <c r="H56" s="6">
        <f t="shared" si="26"/>
        <v>0.12632980733965959</v>
      </c>
      <c r="I56" s="6">
        <f t="shared" si="23"/>
        <v>0.17065192064463919</v>
      </c>
      <c r="J56" s="6">
        <f t="shared" si="24"/>
        <v>6.1218339091774834E-2</v>
      </c>
    </row>
    <row r="57" spans="1:13" x14ac:dyDescent="0.15">
      <c r="B57" s="6">
        <v>8</v>
      </c>
      <c r="C57" s="9">
        <v>-2.4750000000000001</v>
      </c>
      <c r="D57" s="6">
        <v>3.35</v>
      </c>
      <c r="E57" s="6">
        <v>827.11</v>
      </c>
      <c r="F57" s="6">
        <f t="shared" si="20"/>
        <v>0.91734724249999999</v>
      </c>
      <c r="G57" s="6">
        <f t="shared" si="25"/>
        <v>47.076015988437497</v>
      </c>
      <c r="H57" s="6">
        <f t="shared" si="26"/>
        <v>0.12953272314842187</v>
      </c>
      <c r="I57" s="6">
        <f t="shared" si="23"/>
        <v>0.10599168303113664</v>
      </c>
      <c r="J57" s="6">
        <f t="shared" si="24"/>
        <v>5.8858389815326567E-2</v>
      </c>
    </row>
    <row r="58" spans="1:13" x14ac:dyDescent="0.15">
      <c r="B58" s="6">
        <v>9</v>
      </c>
      <c r="C58" s="9">
        <v>-2.67</v>
      </c>
      <c r="D58" s="6">
        <v>3.4</v>
      </c>
      <c r="E58" s="6">
        <v>830.96960926193935</v>
      </c>
      <c r="F58" s="6">
        <f t="shared" si="20"/>
        <v>0.91737460100000001</v>
      </c>
      <c r="G58" s="6">
        <f t="shared" si="25"/>
        <v>50.853569580619997</v>
      </c>
      <c r="H58" s="6">
        <f t="shared" si="26"/>
        <v>0.132469915968563</v>
      </c>
      <c r="I58" s="6">
        <f t="shared" si="23"/>
        <v>0.10154694692718072</v>
      </c>
      <c r="J58" s="6">
        <f t="shared" si="24"/>
        <v>5.5557489765031123E-2</v>
      </c>
    </row>
    <row r="59" spans="1:13" x14ac:dyDescent="0.15">
      <c r="B59" s="6">
        <v>10</v>
      </c>
      <c r="C59" s="9">
        <v>-2.7650000000000001</v>
      </c>
      <c r="D59" s="6">
        <v>3.4</v>
      </c>
      <c r="E59" s="6">
        <v>830.96960926193935</v>
      </c>
      <c r="F59" s="6">
        <f t="shared" si="20"/>
        <v>0.91738792950000003</v>
      </c>
      <c r="G59" s="6">
        <f t="shared" si="25"/>
        <v>52.678632933622495</v>
      </c>
      <c r="H59" s="6">
        <f t="shared" si="26"/>
        <v>0.13388808982874711</v>
      </c>
      <c r="I59" s="6">
        <f t="shared" si="23"/>
        <v>0.10138118936958065</v>
      </c>
      <c r="J59" s="6">
        <f t="shared" si="24"/>
        <v>5.363268775502579E-2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selection activeCell="C61" sqref="C61"/>
    </sheetView>
  </sheetViews>
  <sheetFormatPr defaultColWidth="9" defaultRowHeight="14.3" x14ac:dyDescent="0.15"/>
  <cols>
    <col min="1" max="16384" width="9" style="6"/>
  </cols>
  <sheetData>
    <row r="1" spans="1:13" ht="16.3" x14ac:dyDescent="0.15">
      <c r="A1" s="6" t="s">
        <v>61</v>
      </c>
      <c r="B1" s="6" t="s">
        <v>63</v>
      </c>
      <c r="C1" s="6" t="s">
        <v>39</v>
      </c>
      <c r="D1" s="6" t="s">
        <v>40</v>
      </c>
      <c r="E1" s="7" t="s">
        <v>41</v>
      </c>
      <c r="F1" s="3" t="s">
        <v>42</v>
      </c>
      <c r="G1" s="3" t="s">
        <v>43</v>
      </c>
      <c r="H1" s="6" t="s">
        <v>44</v>
      </c>
      <c r="I1" s="8" t="s">
        <v>45</v>
      </c>
      <c r="J1" s="8" t="s">
        <v>46</v>
      </c>
      <c r="K1" s="8"/>
      <c r="L1" s="8"/>
      <c r="M1" s="8"/>
    </row>
    <row r="2" spans="1:13" x14ac:dyDescent="0.15">
      <c r="B2" s="6">
        <v>1</v>
      </c>
      <c r="C2" s="10">
        <v>-0.2</v>
      </c>
      <c r="D2" s="10">
        <v>0.08</v>
      </c>
      <c r="E2" s="6">
        <v>685.56</v>
      </c>
      <c r="F2" s="6">
        <f>0.917-0.0001403*C2</f>
        <v>0.91702806000000003</v>
      </c>
      <c r="G2" s="6">
        <f>-0.041221-18.407*C2+0.58402*C2^2+0.21454*C2^3</f>
        <v>3.6618234799999998</v>
      </c>
      <c r="H2" s="6">
        <f>0.090312-0.016111*C2+0.00012291*C2^2+0.00013603*C2^3</f>
        <v>9.3538028159999995E-2</v>
      </c>
      <c r="I2" s="6">
        <f>1-E2/1000/F2+E2/1000*D2*H2/G2</f>
        <v>0.25381206022167119</v>
      </c>
      <c r="J2" s="6">
        <f>D2*E2/1000/G2</f>
        <v>1.4977455985945014E-2</v>
      </c>
    </row>
    <row r="3" spans="1:13" x14ac:dyDescent="0.15">
      <c r="B3" s="6">
        <v>2</v>
      </c>
      <c r="C3" s="10">
        <v>-0.2</v>
      </c>
      <c r="D3" s="10">
        <v>7.0000000000000007E-2</v>
      </c>
      <c r="E3" s="6">
        <v>687.68</v>
      </c>
      <c r="F3" s="6">
        <f t="shared" ref="F3:F11" si="0">0.917-0.0001403*C3</f>
        <v>0.91702806000000003</v>
      </c>
      <c r="G3" s="6">
        <f t="shared" ref="G3:G11" si="1">-0.041221-18.407*C3+0.58402*C3^2+0.21454*C3^3</f>
        <v>3.6618234799999998</v>
      </c>
      <c r="H3" s="6">
        <f t="shared" ref="H3:H11" si="2">0.090312-0.016111*C3+0.00012291*C3^2+0.00013603*C3^3</f>
        <v>9.3538028159999995E-2</v>
      </c>
      <c r="I3" s="6">
        <f t="shared" ref="I3:I11" si="3">1-E3/1000/F3+E3/1000*D3*H3/G3</f>
        <v>0.25132891490974657</v>
      </c>
      <c r="J3" s="6">
        <f t="shared" ref="J3:J11" si="4">D3*E3/1000/G3</f>
        <v>1.3145800244855057E-2</v>
      </c>
    </row>
    <row r="4" spans="1:13" x14ac:dyDescent="0.15">
      <c r="B4" s="6">
        <v>3</v>
      </c>
      <c r="C4" s="10">
        <v>-0.2</v>
      </c>
      <c r="D4" s="10">
        <v>0.09</v>
      </c>
      <c r="E4" s="6">
        <v>694.38167999999996</v>
      </c>
      <c r="F4" s="6">
        <f t="shared" si="0"/>
        <v>0.91702806000000003</v>
      </c>
      <c r="G4" s="6">
        <f t="shared" si="1"/>
        <v>3.6618234799999998</v>
      </c>
      <c r="H4" s="6">
        <f t="shared" si="2"/>
        <v>9.3538028159999995E-2</v>
      </c>
      <c r="I4" s="6">
        <f t="shared" si="3"/>
        <v>0.24438760290612577</v>
      </c>
      <c r="J4" s="6">
        <f t="shared" si="4"/>
        <v>1.7066456518543053E-2</v>
      </c>
    </row>
    <row r="5" spans="1:13" x14ac:dyDescent="0.15">
      <c r="B5" s="6">
        <v>4</v>
      </c>
      <c r="C5" s="10">
        <v>-0.26</v>
      </c>
      <c r="D5" s="10">
        <v>0.13</v>
      </c>
      <c r="E5" s="6">
        <v>694.38167999999996</v>
      </c>
      <c r="F5" s="6">
        <f t="shared" si="0"/>
        <v>0.91703647799999999</v>
      </c>
      <c r="G5" s="6">
        <f t="shared" si="1"/>
        <v>4.7803079969600004</v>
      </c>
      <c r="H5" s="6">
        <f t="shared" si="2"/>
        <v>9.4506777852720006E-2</v>
      </c>
      <c r="I5" s="6">
        <f t="shared" si="3"/>
        <v>0.24458282309781451</v>
      </c>
      <c r="J5" s="6">
        <f t="shared" si="4"/>
        <v>1.8883640647716898E-2</v>
      </c>
    </row>
    <row r="6" spans="1:13" x14ac:dyDescent="0.15">
      <c r="B6" s="6">
        <v>5</v>
      </c>
      <c r="C6" s="10">
        <v>-0.3</v>
      </c>
      <c r="D6" s="10">
        <v>0.15</v>
      </c>
      <c r="E6" s="6">
        <v>760.82600000000002</v>
      </c>
      <c r="F6" s="6">
        <f t="shared" si="0"/>
        <v>0.91704209000000003</v>
      </c>
      <c r="G6" s="6">
        <f t="shared" si="1"/>
        <v>5.5276482200000006</v>
      </c>
      <c r="H6" s="6">
        <f t="shared" si="2"/>
        <v>9.5152689090000006E-2</v>
      </c>
      <c r="I6" s="6">
        <f t="shared" si="3"/>
        <v>0.17231231003421232</v>
      </c>
      <c r="J6" s="6">
        <f t="shared" si="4"/>
        <v>2.0646013540999174E-2</v>
      </c>
    </row>
    <row r="7" spans="1:13" x14ac:dyDescent="0.15">
      <c r="B7" s="6">
        <v>6</v>
      </c>
      <c r="C7" s="10">
        <v>-0.3</v>
      </c>
      <c r="D7" s="10">
        <v>0.18</v>
      </c>
      <c r="E7" s="6">
        <v>819.96</v>
      </c>
      <c r="F7" s="6">
        <f t="shared" si="0"/>
        <v>0.91704209000000003</v>
      </c>
      <c r="G7" s="6">
        <f t="shared" si="1"/>
        <v>5.5276482200000006</v>
      </c>
      <c r="H7" s="6">
        <f t="shared" si="2"/>
        <v>9.5152689090000006E-2</v>
      </c>
      <c r="I7" s="6">
        <f t="shared" si="3"/>
        <v>0.10840503335516807</v>
      </c>
      <c r="J7" s="6">
        <f t="shared" si="4"/>
        <v>2.6700830828196229E-2</v>
      </c>
    </row>
    <row r="8" spans="1:13" x14ac:dyDescent="0.15">
      <c r="B8" s="6">
        <v>7</v>
      </c>
      <c r="C8" s="10">
        <v>-0.33500000000000002</v>
      </c>
      <c r="D8" s="10">
        <v>0.39</v>
      </c>
      <c r="E8" s="6">
        <v>877.54</v>
      </c>
      <c r="F8" s="6">
        <f t="shared" si="0"/>
        <v>0.91704700049999999</v>
      </c>
      <c r="G8" s="6">
        <f t="shared" si="1"/>
        <v>6.1825999327475003</v>
      </c>
      <c r="H8" s="6">
        <f t="shared" si="2"/>
        <v>9.5717864475888745E-2</v>
      </c>
      <c r="I8" s="6">
        <f t="shared" si="3"/>
        <v>4.8379176852985609E-2</v>
      </c>
      <c r="J8" s="6">
        <f t="shared" si="4"/>
        <v>5.5355449765922479E-2</v>
      </c>
    </row>
    <row r="9" spans="1:13" x14ac:dyDescent="0.15">
      <c r="B9" s="6">
        <v>8</v>
      </c>
      <c r="C9" s="10">
        <v>-0.39500000000000002</v>
      </c>
      <c r="D9" s="10">
        <v>0.54</v>
      </c>
      <c r="E9" s="6">
        <v>894.71600000000001</v>
      </c>
      <c r="F9" s="6">
        <f t="shared" si="0"/>
        <v>0.91705541850000005</v>
      </c>
      <c r="G9" s="6">
        <f t="shared" si="1"/>
        <v>7.3074436471175002</v>
      </c>
      <c r="H9" s="6">
        <f t="shared" si="2"/>
        <v>9.6686638520853768E-2</v>
      </c>
      <c r="I9" s="6">
        <f t="shared" si="3"/>
        <v>3.0752579465705358E-2</v>
      </c>
      <c r="J9" s="6">
        <f t="shared" si="4"/>
        <v>6.6117053149028729E-2</v>
      </c>
    </row>
    <row r="10" spans="1:13" x14ac:dyDescent="0.15">
      <c r="B10" s="6">
        <v>9</v>
      </c>
      <c r="C10" s="10">
        <v>-0.7</v>
      </c>
      <c r="D10" s="10">
        <v>0.83</v>
      </c>
      <c r="E10" s="6">
        <v>951.60400000000004</v>
      </c>
      <c r="F10" s="6">
        <f t="shared" si="0"/>
        <v>0.91709821000000002</v>
      </c>
      <c r="G10" s="6">
        <f t="shared" si="1"/>
        <v>13.056261579999999</v>
      </c>
      <c r="H10" s="6">
        <f t="shared" si="2"/>
        <v>0.10160326761000001</v>
      </c>
      <c r="I10" s="6">
        <v>0</v>
      </c>
      <c r="J10" s="6">
        <f t="shared" si="4"/>
        <v>6.0494446680655435E-2</v>
      </c>
    </row>
    <row r="11" spans="1:13" x14ac:dyDescent="0.15">
      <c r="B11" s="6">
        <v>10</v>
      </c>
      <c r="C11" s="10">
        <v>-0.99</v>
      </c>
      <c r="D11" s="10">
        <v>1.43</v>
      </c>
      <c r="E11" s="6">
        <v>861.02219000000002</v>
      </c>
      <c r="F11" s="6">
        <f t="shared" si="0"/>
        <v>0.91713889700000006</v>
      </c>
      <c r="G11" s="6">
        <f t="shared" si="1"/>
        <v>18.54593905454</v>
      </c>
      <c r="H11" s="6">
        <f t="shared" si="2"/>
        <v>0.10625036431802999</v>
      </c>
      <c r="I11" s="6">
        <f t="shared" si="3"/>
        <v>6.8240648424170269E-2</v>
      </c>
      <c r="J11" s="6">
        <f t="shared" si="4"/>
        <v>6.6389829497395553E-2</v>
      </c>
    </row>
    <row r="13" spans="1:13" ht="16.3" x14ac:dyDescent="0.15">
      <c r="A13" s="6" t="s">
        <v>62</v>
      </c>
      <c r="B13" s="6" t="s">
        <v>38</v>
      </c>
      <c r="C13" s="6" t="s">
        <v>49</v>
      </c>
      <c r="D13" s="6" t="s">
        <v>50</v>
      </c>
      <c r="E13" s="7" t="s">
        <v>51</v>
      </c>
      <c r="F13" s="3" t="s">
        <v>42</v>
      </c>
      <c r="G13" s="3" t="s">
        <v>43</v>
      </c>
      <c r="H13" s="6" t="s">
        <v>44</v>
      </c>
      <c r="I13" s="8" t="s">
        <v>45</v>
      </c>
      <c r="J13" s="8" t="s">
        <v>46</v>
      </c>
      <c r="K13" s="8"/>
      <c r="L13" s="8"/>
      <c r="M13" s="8"/>
    </row>
    <row r="14" spans="1:13" x14ac:dyDescent="0.15">
      <c r="B14" s="6">
        <v>1</v>
      </c>
      <c r="C14" s="10">
        <v>-0.4</v>
      </c>
      <c r="D14" s="10">
        <v>0.16</v>
      </c>
      <c r="E14" s="6">
        <v>576.56172000000004</v>
      </c>
      <c r="F14" s="6">
        <f>0.917-0.0001403*C14</f>
        <v>0.91705612000000003</v>
      </c>
      <c r="G14" s="6">
        <f>-0.041221-18.407*C14+0.58402*C14^2+0.21454*C14^3</f>
        <v>7.4012916400000002</v>
      </c>
      <c r="H14" s="6">
        <f>0.090312-0.016111*C14+0.00012291*C14^2+0.00013603*C14^3</f>
        <v>9.6767359679999998E-2</v>
      </c>
      <c r="I14" s="6">
        <f>1-E14/1000/F14+E14/1000*D14*H14/G14</f>
        <v>0.37249680115070083</v>
      </c>
      <c r="J14" s="6">
        <f>D14*E14/1000/G14</f>
        <v>1.246402380652575E-2</v>
      </c>
    </row>
    <row r="15" spans="1:13" x14ac:dyDescent="0.15">
      <c r="B15" s="6">
        <v>2</v>
      </c>
      <c r="C15" s="10">
        <v>-0.4</v>
      </c>
      <c r="D15" s="10">
        <v>0.19</v>
      </c>
      <c r="E15" s="6">
        <v>576.56172000000004</v>
      </c>
      <c r="F15" s="6">
        <f t="shared" ref="F15:F23" si="5">0.917-0.0001403*C15</f>
        <v>0.91705612000000003</v>
      </c>
      <c r="G15" s="6">
        <f t="shared" ref="G15:G23" si="6">-0.041221-18.407*C15+0.58402*C15^2+0.21454*C15^3</f>
        <v>7.4012916400000002</v>
      </c>
      <c r="H15" s="6">
        <f t="shared" ref="H15:H23" si="7">0.090312-0.016111*C15+0.00012291*C15^2+0.00013603*C15^3</f>
        <v>9.6767359679999998E-2</v>
      </c>
      <c r="I15" s="6">
        <f t="shared" ref="I15:I23" si="8">1-E15/1000/F15+E15/1000*D15*H15/G15</f>
        <v>0.37272294690221569</v>
      </c>
      <c r="J15" s="6">
        <f t="shared" ref="J15:J23" si="9">D15*E15/1000/G15</f>
        <v>1.4801028270249327E-2</v>
      </c>
    </row>
    <row r="16" spans="1:13" x14ac:dyDescent="0.15">
      <c r="B16" s="6">
        <v>3</v>
      </c>
      <c r="C16" s="10">
        <v>-0.4</v>
      </c>
      <c r="D16" s="10">
        <v>0.25</v>
      </c>
      <c r="E16" s="6">
        <v>593.44000000000005</v>
      </c>
      <c r="F16" s="6">
        <f t="shared" si="5"/>
        <v>0.91705612000000003</v>
      </c>
      <c r="G16" s="6">
        <f t="shared" si="6"/>
        <v>7.4012916400000002</v>
      </c>
      <c r="H16" s="6">
        <f t="shared" si="7"/>
        <v>9.6767359679999998E-2</v>
      </c>
      <c r="I16" s="6">
        <f t="shared" si="8"/>
        <v>0.35482555706127861</v>
      </c>
      <c r="J16" s="6">
        <f t="shared" si="9"/>
        <v>2.0045149849006627E-2</v>
      </c>
    </row>
    <row r="17" spans="1:13" x14ac:dyDescent="0.15">
      <c r="B17" s="6">
        <v>4</v>
      </c>
      <c r="C17" s="10">
        <v>-0.48</v>
      </c>
      <c r="D17" s="10">
        <v>0.36</v>
      </c>
      <c r="E17" s="6">
        <v>694.70830000000001</v>
      </c>
      <c r="F17" s="6">
        <f t="shared" si="5"/>
        <v>0.91706734400000001</v>
      </c>
      <c r="G17" s="6">
        <f t="shared" si="6"/>
        <v>8.9049708003199992</v>
      </c>
      <c r="H17" s="6">
        <f t="shared" si="7"/>
        <v>9.805855463424E-2</v>
      </c>
      <c r="I17" s="6">
        <f t="shared" si="8"/>
        <v>0.24522148158322224</v>
      </c>
      <c r="J17" s="6">
        <f t="shared" si="9"/>
        <v>2.8084874572639012E-2</v>
      </c>
    </row>
    <row r="18" spans="1:13" x14ac:dyDescent="0.15">
      <c r="B18" s="6">
        <v>5</v>
      </c>
      <c r="C18" s="10">
        <v>-0.54</v>
      </c>
      <c r="D18" s="10">
        <v>0.68</v>
      </c>
      <c r="E18" s="6">
        <v>656.58</v>
      </c>
      <c r="F18" s="6">
        <f t="shared" si="5"/>
        <v>0.91707576200000007</v>
      </c>
      <c r="G18" s="6">
        <f t="shared" si="6"/>
        <v>10.03507690544</v>
      </c>
      <c r="H18" s="6">
        <f t="shared" si="7"/>
        <v>9.9026360728080007E-2</v>
      </c>
      <c r="I18" s="6">
        <f t="shared" si="8"/>
        <v>0.28845624648027762</v>
      </c>
      <c r="J18" s="6">
        <f t="shared" si="9"/>
        <v>4.4491378014050585E-2</v>
      </c>
    </row>
    <row r="19" spans="1:13" x14ac:dyDescent="0.15">
      <c r="B19" s="6">
        <v>6</v>
      </c>
      <c r="C19" s="10">
        <v>-0.55000000000000004</v>
      </c>
      <c r="D19" s="10">
        <v>1.04</v>
      </c>
      <c r="E19" s="6">
        <v>676.74</v>
      </c>
      <c r="F19" s="6">
        <f t="shared" si="5"/>
        <v>0.91707716500000003</v>
      </c>
      <c r="G19" s="6">
        <f t="shared" si="6"/>
        <v>10.2236009575</v>
      </c>
      <c r="H19" s="6">
        <f t="shared" si="7"/>
        <v>9.9187598283750011E-2</v>
      </c>
      <c r="I19" s="6">
        <f t="shared" si="8"/>
        <v>0.26889687788119249</v>
      </c>
      <c r="J19" s="6">
        <f t="shared" si="9"/>
        <v>6.8841654024425478E-2</v>
      </c>
    </row>
    <row r="20" spans="1:13" x14ac:dyDescent="0.15">
      <c r="B20" s="6">
        <v>7</v>
      </c>
      <c r="C20" s="10">
        <v>-0.68</v>
      </c>
      <c r="D20" s="10">
        <v>1.39</v>
      </c>
      <c r="E20" s="6">
        <v>689.49</v>
      </c>
      <c r="F20" s="6">
        <f t="shared" si="5"/>
        <v>0.917095404</v>
      </c>
      <c r="G20" s="6">
        <f t="shared" si="6"/>
        <v>12.678131606720001</v>
      </c>
      <c r="H20" s="6">
        <f t="shared" si="7"/>
        <v>0.10128154139904</v>
      </c>
      <c r="I20" s="6">
        <f t="shared" si="8"/>
        <v>0.25583700708885238</v>
      </c>
      <c r="J20" s="6">
        <f t="shared" si="9"/>
        <v>7.5594033074400963E-2</v>
      </c>
    </row>
    <row r="21" spans="1:13" x14ac:dyDescent="0.15">
      <c r="B21" s="6">
        <v>8</v>
      </c>
      <c r="C21" s="10">
        <v>-0.8</v>
      </c>
      <c r="D21" s="10">
        <v>1.69</v>
      </c>
      <c r="E21" s="6">
        <v>659.21</v>
      </c>
      <c r="F21" s="6">
        <f t="shared" si="5"/>
        <v>0.91711224000000002</v>
      </c>
      <c r="G21" s="6">
        <f t="shared" si="6"/>
        <v>14.94830732</v>
      </c>
      <c r="H21" s="6">
        <f t="shared" si="7"/>
        <v>0.10320981504000001</v>
      </c>
      <c r="I21" s="6">
        <f t="shared" si="8"/>
        <v>0.2889032105414478</v>
      </c>
      <c r="J21" s="6">
        <f t="shared" si="9"/>
        <v>7.4527829549600133E-2</v>
      </c>
    </row>
    <row r="22" spans="1:13" x14ac:dyDescent="0.15">
      <c r="B22" s="6">
        <v>9</v>
      </c>
      <c r="C22" s="10">
        <v>-1.03</v>
      </c>
      <c r="D22" s="10">
        <v>1.99</v>
      </c>
      <c r="E22" s="6">
        <v>742.13</v>
      </c>
      <c r="F22" s="6">
        <f t="shared" si="5"/>
        <v>0.917144509</v>
      </c>
      <c r="G22" s="6">
        <f t="shared" si="6"/>
        <v>19.303142167419995</v>
      </c>
      <c r="H22" s="6">
        <f t="shared" si="7"/>
        <v>0.10688808156519002</v>
      </c>
      <c r="I22" s="6">
        <f t="shared" si="8"/>
        <v>0.19900320449679404</v>
      </c>
      <c r="J22" s="6">
        <f t="shared" si="9"/>
        <v>7.6507683940318316E-2</v>
      </c>
    </row>
    <row r="23" spans="1:13" x14ac:dyDescent="0.15">
      <c r="B23" s="6">
        <v>10</v>
      </c>
      <c r="C23" s="10">
        <v>-1.0349999999999999</v>
      </c>
      <c r="D23" s="10">
        <v>2.0699999999999998</v>
      </c>
      <c r="E23" s="6">
        <v>779.67857000000004</v>
      </c>
      <c r="F23" s="6">
        <f t="shared" si="5"/>
        <v>0.91714521050000009</v>
      </c>
      <c r="G23" s="6">
        <f t="shared" si="6"/>
        <v>19.397776491597497</v>
      </c>
      <c r="H23" s="6">
        <f t="shared" si="7"/>
        <v>0.10696773037221376</v>
      </c>
      <c r="I23" s="6">
        <f t="shared" si="8"/>
        <v>0.15878529422866855</v>
      </c>
      <c r="J23" s="6">
        <f t="shared" si="9"/>
        <v>8.3202043316619581E-2</v>
      </c>
    </row>
    <row r="25" spans="1:13" ht="16.3" x14ac:dyDescent="0.15">
      <c r="A25" s="6" t="s">
        <v>64</v>
      </c>
      <c r="B25" s="6" t="s">
        <v>66</v>
      </c>
      <c r="C25" s="6" t="s">
        <v>67</v>
      </c>
      <c r="D25" s="6" t="s">
        <v>68</v>
      </c>
      <c r="E25" s="7" t="s">
        <v>69</v>
      </c>
      <c r="F25" s="3" t="s">
        <v>42</v>
      </c>
      <c r="G25" s="3" t="s">
        <v>43</v>
      </c>
      <c r="H25" s="6" t="s">
        <v>44</v>
      </c>
      <c r="I25" s="8" t="s">
        <v>45</v>
      </c>
      <c r="J25" s="8" t="s">
        <v>46</v>
      </c>
      <c r="K25" s="8"/>
      <c r="L25" s="8"/>
      <c r="M25" s="8"/>
    </row>
    <row r="26" spans="1:13" x14ac:dyDescent="0.15">
      <c r="B26" s="6">
        <v>1</v>
      </c>
      <c r="C26" s="10">
        <v>-0.38</v>
      </c>
      <c r="D26" s="10">
        <v>0.2</v>
      </c>
      <c r="E26" s="6">
        <v>825.91197999999997</v>
      </c>
      <c r="F26" s="6">
        <f>0.917-0.0001403*C26</f>
        <v>0.91705331400000001</v>
      </c>
      <c r="G26" s="6">
        <f>-0.041221-18.407*C26+0.58402*C26^2+0.21454*C26^3</f>
        <v>7.0259992491199998</v>
      </c>
      <c r="H26" s="6">
        <f>0.090312-0.016111*C26+0.00012291*C26^2+0.00013603*C26^3</f>
        <v>9.6444463965839999E-2</v>
      </c>
      <c r="I26" s="6">
        <f>1-E26/1000/F26+E26/1000*D26*H26/G26</f>
        <v>0.10165241470252256</v>
      </c>
      <c r="J26" s="6">
        <f>D26*E26/1000/G26</f>
        <v>2.35101641977387E-2</v>
      </c>
    </row>
    <row r="27" spans="1:13" x14ac:dyDescent="0.15">
      <c r="B27" s="6">
        <v>2</v>
      </c>
      <c r="C27" s="10">
        <v>-0.3</v>
      </c>
      <c r="D27" s="10">
        <v>0.55000000000000004</v>
      </c>
      <c r="E27" s="6">
        <v>771.47</v>
      </c>
      <c r="F27" s="6">
        <f t="shared" ref="F27:F35" si="10">0.917-0.0001403*C27</f>
        <v>0.91704209000000003</v>
      </c>
      <c r="G27" s="6">
        <f t="shared" ref="G27:G35" si="11">-0.041221-18.407*C27+0.58402*C27^2+0.21454*C27^3</f>
        <v>5.5276482200000006</v>
      </c>
      <c r="H27" s="6">
        <f t="shared" ref="H27:H35" si="12">0.090312-0.016111*C27+0.00012291*C27^2+0.00013603*C27^3</f>
        <v>9.5152689090000006E-2</v>
      </c>
      <c r="I27" s="6">
        <f t="shared" ref="I27:I35" si="13">1-E27/1000/F27+E27/1000*D27*H27/G27</f>
        <v>0.16604493112431085</v>
      </c>
      <c r="J27" s="6">
        <f t="shared" ref="J27:J35" si="14">D27*E27/1000/G27</f>
        <v>7.676112572880045E-2</v>
      </c>
    </row>
    <row r="28" spans="1:13" x14ac:dyDescent="0.15">
      <c r="B28" s="6">
        <v>3</v>
      </c>
      <c r="C28" s="10">
        <v>-0.81</v>
      </c>
      <c r="D28" s="10">
        <v>2.44</v>
      </c>
      <c r="E28" s="6">
        <v>783.41</v>
      </c>
      <c r="F28" s="6">
        <f t="shared" si="10"/>
        <v>0.91711364300000009</v>
      </c>
      <c r="G28" s="6">
        <f t="shared" si="11"/>
        <v>15.137609169859999</v>
      </c>
      <c r="H28" s="6">
        <f t="shared" si="12"/>
        <v>0.10337025933177001</v>
      </c>
      <c r="I28" s="6">
        <f t="shared" si="13"/>
        <v>0.15884064003799325</v>
      </c>
      <c r="J28" s="6">
        <f t="shared" si="14"/>
        <v>0.12627624207698307</v>
      </c>
    </row>
    <row r="29" spans="1:13" x14ac:dyDescent="0.15">
      <c r="B29" s="6">
        <v>4</v>
      </c>
      <c r="C29" s="10">
        <v>-1.21</v>
      </c>
      <c r="D29" s="10">
        <v>2.6</v>
      </c>
      <c r="E29" s="6">
        <v>793.43499999999995</v>
      </c>
      <c r="F29" s="6">
        <f t="shared" si="10"/>
        <v>0.91716976300000008</v>
      </c>
      <c r="G29" s="6">
        <f t="shared" si="11"/>
        <v>22.70624198506</v>
      </c>
      <c r="H29" s="6">
        <f t="shared" si="12"/>
        <v>0.10974527708817002</v>
      </c>
      <c r="I29" s="6">
        <f t="shared" si="13"/>
        <v>0.14488002671993433</v>
      </c>
      <c r="J29" s="6">
        <f t="shared" si="14"/>
        <v>9.0853035097456653E-2</v>
      </c>
    </row>
    <row r="30" spans="1:13" x14ac:dyDescent="0.15">
      <c r="B30" s="6">
        <v>5</v>
      </c>
      <c r="C30" s="10">
        <v>-0.84</v>
      </c>
      <c r="D30" s="10">
        <v>2.97</v>
      </c>
      <c r="E30" s="6">
        <v>774.97</v>
      </c>
      <c r="F30" s="6">
        <f t="shared" si="10"/>
        <v>0.91711785200000007</v>
      </c>
      <c r="G30" s="6">
        <f t="shared" si="11"/>
        <v>15.705584795839998</v>
      </c>
      <c r="H30" s="6">
        <f t="shared" si="12"/>
        <v>0.10385133977088</v>
      </c>
      <c r="I30" s="6">
        <f t="shared" si="13"/>
        <v>0.17021355866156429</v>
      </c>
      <c r="J30" s="6">
        <f t="shared" si="14"/>
        <v>0.14655047423701476</v>
      </c>
    </row>
    <row r="31" spans="1:13" x14ac:dyDescent="0.15">
      <c r="B31" s="6">
        <v>6</v>
      </c>
      <c r="C31" s="10">
        <v>-0.98</v>
      </c>
      <c r="D31" s="10">
        <v>2.79</v>
      </c>
      <c r="E31" s="6">
        <v>834.04499999999996</v>
      </c>
      <c r="F31" s="6">
        <f t="shared" si="10"/>
        <v>0.917137494</v>
      </c>
      <c r="G31" s="6">
        <f t="shared" si="11"/>
        <v>18.356608476319998</v>
      </c>
      <c r="H31" s="6">
        <f t="shared" si="12"/>
        <v>0.10609079241624</v>
      </c>
      <c r="I31" s="6">
        <f t="shared" si="13"/>
        <v>0.10404847985774254</v>
      </c>
      <c r="J31" s="6">
        <f t="shared" si="14"/>
        <v>0.12676554893033798</v>
      </c>
    </row>
    <row r="32" spans="1:13" x14ac:dyDescent="0.15">
      <c r="B32" s="6">
        <v>7</v>
      </c>
      <c r="C32" s="10">
        <v>-1.28</v>
      </c>
      <c r="D32" s="10">
        <v>3.76</v>
      </c>
      <c r="E32" s="6">
        <v>845.24</v>
      </c>
      <c r="F32" s="6">
        <f t="shared" si="10"/>
        <v>0.91717958399999999</v>
      </c>
      <c r="G32" s="6">
        <f t="shared" si="11"/>
        <v>24.026674377919999</v>
      </c>
      <c r="H32" s="6">
        <f t="shared" si="12"/>
        <v>0.11085018015744001</v>
      </c>
      <c r="I32" s="6">
        <f t="shared" si="13"/>
        <v>9.309824565019903E-2</v>
      </c>
      <c r="J32" s="6">
        <f t="shared" si="14"/>
        <v>0.13227391981141626</v>
      </c>
    </row>
    <row r="33" spans="1:13" x14ac:dyDescent="0.15">
      <c r="B33" s="6">
        <v>8</v>
      </c>
      <c r="C33" s="10">
        <v>-1.2</v>
      </c>
      <c r="D33" s="10">
        <v>2.81</v>
      </c>
      <c r="E33" s="6">
        <v>844.76</v>
      </c>
      <c r="F33" s="6">
        <f t="shared" si="10"/>
        <v>0.91716836000000002</v>
      </c>
      <c r="G33" s="6">
        <f t="shared" si="11"/>
        <v>22.517442680000002</v>
      </c>
      <c r="H33" s="6">
        <f t="shared" si="12"/>
        <v>0.10958713056</v>
      </c>
      <c r="I33" s="6">
        <f t="shared" si="13"/>
        <v>9.0500340972346105E-2</v>
      </c>
      <c r="J33" s="6">
        <f t="shared" si="14"/>
        <v>0.10541941346245273</v>
      </c>
    </row>
    <row r="34" spans="1:13" x14ac:dyDescent="0.15">
      <c r="B34" s="6">
        <v>9</v>
      </c>
      <c r="C34" s="10">
        <v>-1.1599999999999999</v>
      </c>
      <c r="D34" s="10">
        <v>2.54</v>
      </c>
      <c r="E34" s="6">
        <v>908.62</v>
      </c>
      <c r="F34" s="6">
        <f t="shared" si="10"/>
        <v>0.91716274800000008</v>
      </c>
      <c r="G34" s="6">
        <f t="shared" si="11"/>
        <v>21.761881684159999</v>
      </c>
      <c r="H34" s="6">
        <f t="shared" si="12"/>
        <v>0.10895381901312</v>
      </c>
      <c r="I34" s="6">
        <f t="shared" si="13"/>
        <v>2.0869109790684393E-2</v>
      </c>
      <c r="J34" s="6">
        <f t="shared" si="14"/>
        <v>0.10605217110797302</v>
      </c>
    </row>
    <row r="35" spans="1:13" x14ac:dyDescent="0.15">
      <c r="B35" s="6">
        <v>10</v>
      </c>
      <c r="C35" s="10">
        <v>-1.24</v>
      </c>
      <c r="D35" s="10">
        <v>2.92</v>
      </c>
      <c r="E35" s="6">
        <v>906.71</v>
      </c>
      <c r="F35" s="6">
        <f t="shared" si="10"/>
        <v>0.91717397200000006</v>
      </c>
      <c r="G35" s="6">
        <f t="shared" si="11"/>
        <v>23.272401039040002</v>
      </c>
      <c r="H35" s="6">
        <f t="shared" si="12"/>
        <v>0.11021926835328001</v>
      </c>
      <c r="I35" s="6">
        <f t="shared" si="13"/>
        <v>2.3948063507853272E-2</v>
      </c>
      <c r="J35" s="6">
        <f t="shared" si="14"/>
        <v>0.11376536505874921</v>
      </c>
    </row>
    <row r="37" spans="1:13" ht="16.3" x14ac:dyDescent="0.15">
      <c r="A37" s="6" t="s">
        <v>65</v>
      </c>
      <c r="B37" s="6" t="s">
        <v>71</v>
      </c>
      <c r="C37" s="6" t="s">
        <v>67</v>
      </c>
      <c r="D37" s="6" t="s">
        <v>68</v>
      </c>
      <c r="E37" s="7" t="s">
        <v>69</v>
      </c>
      <c r="F37" s="3" t="s">
        <v>42</v>
      </c>
      <c r="G37" s="3" t="s">
        <v>43</v>
      </c>
      <c r="H37" s="6" t="s">
        <v>44</v>
      </c>
      <c r="I37" s="8" t="s">
        <v>45</v>
      </c>
      <c r="J37" s="8" t="s">
        <v>46</v>
      </c>
      <c r="K37" s="8"/>
      <c r="L37" s="8"/>
      <c r="M37" s="8"/>
    </row>
    <row r="38" spans="1:13" x14ac:dyDescent="0.15">
      <c r="B38" s="6">
        <v>1</v>
      </c>
      <c r="C38" s="10">
        <v>-0.36</v>
      </c>
      <c r="D38" s="10">
        <v>0.69</v>
      </c>
      <c r="E38" s="6">
        <v>621</v>
      </c>
      <c r="F38" s="6">
        <f>0.917-0.0001403*C38</f>
        <v>0.91705050799999999</v>
      </c>
      <c r="G38" s="6">
        <f>-0.041221-18.407*C38+0.58402*C38^2+0.21454*C38^3</f>
        <v>6.6509784137599999</v>
      </c>
      <c r="H38" s="6">
        <f>0.090312-0.016111*C38+0.00012291*C38^2+0.00013603*C38^3</f>
        <v>9.612154252032E-2</v>
      </c>
      <c r="I38" s="6">
        <f>1-E38/1000/F38+E38/1000*D38*H38/G38</f>
        <v>0.32902165113719523</v>
      </c>
      <c r="J38" s="6">
        <f>D38*E38/1000/G38</f>
        <v>6.4425107607252258E-2</v>
      </c>
    </row>
    <row r="39" spans="1:13" x14ac:dyDescent="0.15">
      <c r="B39" s="6">
        <v>2</v>
      </c>
      <c r="C39" s="10">
        <v>-0.34699999999999998</v>
      </c>
      <c r="D39" s="10">
        <v>0.48</v>
      </c>
      <c r="E39" s="6">
        <v>814.78800000000001</v>
      </c>
      <c r="F39" s="6">
        <f t="shared" ref="F39:F47" si="15">0.917-0.0001403*C39</f>
        <v>0.91704868410000007</v>
      </c>
      <c r="G39" s="6">
        <f t="shared" ref="G39:G47" si="16">-0.041221-18.407*C39+0.58402*C39^2+0.21454*C39^3</f>
        <v>6.4073653704195799</v>
      </c>
      <c r="H39" s="6">
        <f t="shared" ref="H39:H47" si="17">0.090312-0.016111*C39+0.00012291*C39^2+0.00013603*C39^3</f>
        <v>9.5911632875204308E-2</v>
      </c>
      <c r="I39" s="6">
        <f t="shared" ref="I39:I47" si="18">1-E39/1000/F39+E39/1000*D39*H39/G39</f>
        <v>0.11736497444777792</v>
      </c>
      <c r="J39" s="6">
        <f t="shared" ref="J39:J47" si="19">D39*E39/1000/G39</f>
        <v>6.1038854098371682E-2</v>
      </c>
    </row>
    <row r="40" spans="1:13" x14ac:dyDescent="0.15">
      <c r="B40" s="6">
        <v>3</v>
      </c>
      <c r="C40" s="10">
        <v>-0.60499999999999998</v>
      </c>
      <c r="D40" s="10">
        <v>1.0125</v>
      </c>
      <c r="E40" s="6">
        <v>822.61</v>
      </c>
      <c r="F40" s="6">
        <f t="shared" si="15"/>
        <v>0.9170848815</v>
      </c>
      <c r="G40" s="6">
        <f t="shared" si="16"/>
        <v>11.2612710833825</v>
      </c>
      <c r="H40" s="6">
        <f t="shared" si="17"/>
        <v>0.10007401995239626</v>
      </c>
      <c r="I40" s="6">
        <f t="shared" si="18"/>
        <v>0.1104180620542477</v>
      </c>
      <c r="J40" s="6">
        <f t="shared" si="19"/>
        <v>7.3960800591066814E-2</v>
      </c>
    </row>
    <row r="41" spans="1:13" x14ac:dyDescent="0.15">
      <c r="B41" s="6">
        <v>4</v>
      </c>
      <c r="C41" s="10">
        <v>-0.81499999999999995</v>
      </c>
      <c r="D41" s="10">
        <v>1.1599999999999999</v>
      </c>
      <c r="E41" s="6">
        <v>614.48</v>
      </c>
      <c r="F41" s="6">
        <f t="shared" si="15"/>
        <v>0.91711434450000007</v>
      </c>
      <c r="G41" s="6">
        <f t="shared" si="16"/>
        <v>15.232264876827498</v>
      </c>
      <c r="H41" s="6">
        <f t="shared" si="17"/>
        <v>0.10345046595544875</v>
      </c>
      <c r="I41" s="6">
        <f t="shared" si="18"/>
        <v>0.33482638543817728</v>
      </c>
      <c r="J41" s="6">
        <f t="shared" si="19"/>
        <v>4.6795194658435971E-2</v>
      </c>
    </row>
    <row r="42" spans="1:13" x14ac:dyDescent="0.15">
      <c r="B42" s="6">
        <v>5</v>
      </c>
      <c r="C42" s="10">
        <v>-0.95199999999999996</v>
      </c>
      <c r="D42" s="10">
        <v>2.11</v>
      </c>
      <c r="E42" s="6">
        <v>826.51400000000001</v>
      </c>
      <c r="F42" s="6">
        <f t="shared" si="15"/>
        <v>0.91713356560000003</v>
      </c>
      <c r="G42" s="6">
        <f t="shared" si="16"/>
        <v>17.826437248007679</v>
      </c>
      <c r="H42" s="6">
        <f t="shared" si="17"/>
        <v>0.10564369894910976</v>
      </c>
      <c r="I42" s="6">
        <f t="shared" si="18"/>
        <v>0.10914241029086852</v>
      </c>
      <c r="J42" s="6">
        <f t="shared" si="19"/>
        <v>9.7829112779947491E-2</v>
      </c>
    </row>
    <row r="43" spans="1:13" x14ac:dyDescent="0.15">
      <c r="B43" s="6">
        <v>6</v>
      </c>
      <c r="C43" s="10">
        <v>-1.18</v>
      </c>
      <c r="D43" s="10">
        <v>2.95</v>
      </c>
      <c r="E43" s="6">
        <v>804.48199999999997</v>
      </c>
      <c r="F43" s="6">
        <f t="shared" si="15"/>
        <v>0.91716555399999999</v>
      </c>
      <c r="G43" s="6">
        <f t="shared" si="16"/>
        <v>22.13973236272</v>
      </c>
      <c r="H43" s="6">
        <f t="shared" si="17"/>
        <v>0.10927061824103999</v>
      </c>
      <c r="I43" s="6">
        <f t="shared" si="18"/>
        <v>0.13457368106843515</v>
      </c>
      <c r="J43" s="6">
        <f t="shared" si="19"/>
        <v>0.10719289019031462</v>
      </c>
    </row>
    <row r="44" spans="1:13" x14ac:dyDescent="0.15">
      <c r="B44" s="6">
        <v>7</v>
      </c>
      <c r="C44" s="10">
        <v>-1.3049999999999999</v>
      </c>
      <c r="D44" s="10">
        <v>3.4</v>
      </c>
      <c r="E44" s="6">
        <v>783.11</v>
      </c>
      <c r="F44" s="6">
        <f t="shared" si="15"/>
        <v>0.91718309149999999</v>
      </c>
      <c r="G44" s="6">
        <f t="shared" si="16"/>
        <v>24.4977107470325</v>
      </c>
      <c r="H44" s="6">
        <f t="shared" si="17"/>
        <v>0.11124385425232125</v>
      </c>
      <c r="I44" s="6">
        <f t="shared" si="18"/>
        <v>0.15826992235024007</v>
      </c>
      <c r="J44" s="6">
        <f t="shared" si="19"/>
        <v>0.10868664535613916</v>
      </c>
    </row>
    <row r="45" spans="1:13" x14ac:dyDescent="0.15">
      <c r="B45" s="6">
        <v>8</v>
      </c>
      <c r="C45" s="10">
        <v>-1.355</v>
      </c>
      <c r="D45" s="10">
        <v>3.23</v>
      </c>
      <c r="E45" s="6">
        <v>800.60599999999999</v>
      </c>
      <c r="F45" s="6">
        <f t="shared" si="15"/>
        <v>0.91719010649999999</v>
      </c>
      <c r="G45" s="6">
        <f t="shared" si="16"/>
        <v>25.438803731757503</v>
      </c>
      <c r="H45" s="6">
        <f t="shared" si="17"/>
        <v>0.11202965351133375</v>
      </c>
      <c r="I45" s="6">
        <f t="shared" si="18"/>
        <v>0.13849834636387698</v>
      </c>
      <c r="J45" s="6">
        <f t="shared" si="19"/>
        <v>0.10165404817254521</v>
      </c>
    </row>
    <row r="46" spans="1:13" x14ac:dyDescent="0.15">
      <c r="B46" s="6">
        <v>9</v>
      </c>
      <c r="C46" s="10">
        <v>-1.2350000000000001</v>
      </c>
      <c r="D46" s="10">
        <v>3.51</v>
      </c>
      <c r="E46" s="6">
        <v>803.83</v>
      </c>
      <c r="F46" s="6">
        <f t="shared" si="15"/>
        <v>0.91717327050000008</v>
      </c>
      <c r="G46" s="6">
        <f t="shared" si="16"/>
        <v>23.178067016697501</v>
      </c>
      <c r="H46" s="6">
        <f t="shared" si="17"/>
        <v>0.11014031710416376</v>
      </c>
      <c r="I46" s="6">
        <f t="shared" si="18"/>
        <v>0.13698617968732971</v>
      </c>
      <c r="J46" s="6">
        <f t="shared" si="19"/>
        <v>0.12172901640017822</v>
      </c>
    </row>
    <row r="47" spans="1:13" x14ac:dyDescent="0.15">
      <c r="B47" s="6">
        <v>10</v>
      </c>
      <c r="C47" s="10">
        <v>-1.165</v>
      </c>
      <c r="D47" s="10">
        <v>4.2</v>
      </c>
      <c r="E47" s="6">
        <v>838.5</v>
      </c>
      <c r="F47" s="6">
        <f t="shared" si="15"/>
        <v>0.91716344950000006</v>
      </c>
      <c r="G47" s="6">
        <f t="shared" si="16"/>
        <v>21.856356949502501</v>
      </c>
      <c r="H47" s="6">
        <f t="shared" si="17"/>
        <v>0.10903304536073626</v>
      </c>
      <c r="I47" s="6">
        <f t="shared" si="18"/>
        <v>0.10333661133857747</v>
      </c>
      <c r="J47" s="6">
        <f t="shared" si="19"/>
        <v>0.16112932306772934</v>
      </c>
    </row>
    <row r="49" spans="1:13" ht="16.3" x14ac:dyDescent="0.15">
      <c r="A49" s="6" t="s">
        <v>70</v>
      </c>
      <c r="B49" s="6" t="s">
        <v>71</v>
      </c>
      <c r="C49" s="6" t="s">
        <v>67</v>
      </c>
      <c r="D49" s="6" t="s">
        <v>68</v>
      </c>
      <c r="E49" s="7" t="s">
        <v>69</v>
      </c>
      <c r="F49" s="3" t="s">
        <v>42</v>
      </c>
      <c r="G49" s="3" t="s">
        <v>43</v>
      </c>
      <c r="H49" s="6" t="s">
        <v>44</v>
      </c>
      <c r="I49" s="8" t="s">
        <v>45</v>
      </c>
      <c r="J49" s="8" t="s">
        <v>46</v>
      </c>
      <c r="K49" s="8"/>
      <c r="L49" s="8"/>
      <c r="M49" s="8"/>
    </row>
    <row r="50" spans="1:13" x14ac:dyDescent="0.15">
      <c r="B50" s="6">
        <v>1</v>
      </c>
      <c r="C50" s="10">
        <v>-0.66</v>
      </c>
      <c r="D50" s="10">
        <v>0.24</v>
      </c>
      <c r="E50" s="6">
        <v>647.99</v>
      </c>
      <c r="F50" s="6">
        <f>0.917-0.0001403*C50</f>
        <v>0.91709259800000009</v>
      </c>
      <c r="G50" s="6">
        <f>-0.041221-18.407*C50+0.58402*C50^2+0.21454*C50^3</f>
        <v>12.30011872016</v>
      </c>
      <c r="H50" s="6">
        <f>0.090312-0.016111*C50+0.00012291*C50^2+0.00013603*C50^3</f>
        <v>0.10095969151512002</v>
      </c>
      <c r="I50" s="6">
        <f>1-E50/1000/F50+E50/1000*D50*H50/G50</f>
        <v>0.29470662001270531</v>
      </c>
      <c r="J50" s="6">
        <f>D50*E50/1000/G50</f>
        <v>1.2643585280612397E-2</v>
      </c>
    </row>
    <row r="51" spans="1:13" x14ac:dyDescent="0.15">
      <c r="B51" s="6">
        <v>2</v>
      </c>
      <c r="C51" s="10">
        <v>-0.43</v>
      </c>
      <c r="D51" s="10">
        <v>0.76</v>
      </c>
      <c r="E51" s="6">
        <v>704.53</v>
      </c>
      <c r="F51" s="6">
        <f t="shared" ref="F51:F59" si="20">0.917-0.0001403*C51</f>
        <v>0.91706032900000001</v>
      </c>
      <c r="G51" s="6">
        <f t="shared" ref="G51:G59" si="21">-0.041221-18.407*C51+0.58402*C51^2+0.21454*C51^3</f>
        <v>7.9647168662199999</v>
      </c>
      <c r="H51" s="6">
        <f t="shared" ref="H51:H59" si="22">0.090312-0.016111*C51+0.00012291*C51^2+0.00013603*C51^3</f>
        <v>9.7251640721790003E-2</v>
      </c>
      <c r="I51" s="6">
        <f t="shared" ref="I51:I59" si="23">1-E51/1000/F51+E51/1000*D51*H51/G51</f>
        <v>0.23828966340130811</v>
      </c>
      <c r="J51" s="6">
        <f t="shared" ref="J51:J59" si="24">D51*E51/1000/G51</f>
        <v>6.722684672834045E-2</v>
      </c>
    </row>
    <row r="52" spans="1:13" x14ac:dyDescent="0.15">
      <c r="B52" s="6">
        <v>3</v>
      </c>
      <c r="C52" s="10">
        <v>-0.35</v>
      </c>
      <c r="D52" s="10">
        <v>0.43</v>
      </c>
      <c r="E52" s="6">
        <v>814.4</v>
      </c>
      <c r="F52" s="6">
        <f t="shared" si="20"/>
        <v>0.91704910500000003</v>
      </c>
      <c r="G52" s="6">
        <f t="shared" si="21"/>
        <v>6.4635730474999997</v>
      </c>
      <c r="H52" s="6">
        <f t="shared" si="22"/>
        <v>9.5960074188750008E-2</v>
      </c>
      <c r="I52" s="6">
        <f t="shared" si="23"/>
        <v>0.11713319396175387</v>
      </c>
      <c r="J52" s="6">
        <f t="shared" si="24"/>
        <v>5.4179321162843255E-2</v>
      </c>
    </row>
    <row r="53" spans="1:13" x14ac:dyDescent="0.15">
      <c r="B53" s="6">
        <v>4</v>
      </c>
      <c r="C53" s="10">
        <v>-0.38</v>
      </c>
      <c r="D53" s="10">
        <v>0.63</v>
      </c>
      <c r="E53" s="6">
        <v>872.18</v>
      </c>
      <c r="F53" s="6">
        <f t="shared" si="20"/>
        <v>0.91705331400000001</v>
      </c>
      <c r="G53" s="6">
        <f t="shared" si="21"/>
        <v>7.0259992491199998</v>
      </c>
      <c r="H53" s="6">
        <f t="shared" si="22"/>
        <v>9.6444463965839999E-2</v>
      </c>
      <c r="I53" s="6">
        <f t="shared" si="23"/>
        <v>5.6474576483779952E-2</v>
      </c>
      <c r="J53" s="6">
        <f t="shared" si="24"/>
        <v>7.8205729963438442E-2</v>
      </c>
    </row>
    <row r="54" spans="1:13" x14ac:dyDescent="0.15">
      <c r="B54" s="6">
        <v>5</v>
      </c>
      <c r="C54" s="10">
        <v>-0.62</v>
      </c>
      <c r="D54" s="10">
        <v>0.9</v>
      </c>
      <c r="E54" s="6">
        <v>902.77</v>
      </c>
      <c r="F54" s="6">
        <f t="shared" si="20"/>
        <v>0.91708698600000005</v>
      </c>
      <c r="G54" s="6">
        <f t="shared" si="21"/>
        <v>11.544485398880001</v>
      </c>
      <c r="H54" s="6">
        <f t="shared" si="22"/>
        <v>0.10031564684616</v>
      </c>
      <c r="I54" s="6">
        <f t="shared" si="23"/>
        <v>2.2671518627883715E-2</v>
      </c>
      <c r="J54" s="6">
        <f t="shared" si="24"/>
        <v>7.0379317217450402E-2</v>
      </c>
    </row>
    <row r="55" spans="1:13" x14ac:dyDescent="0.15">
      <c r="B55" s="6">
        <v>6</v>
      </c>
      <c r="C55" s="10">
        <v>-0.51</v>
      </c>
      <c r="D55" s="10">
        <v>1.41</v>
      </c>
      <c r="E55" s="6">
        <v>869.52</v>
      </c>
      <c r="F55" s="6">
        <f t="shared" si="20"/>
        <v>0.91707155299999998</v>
      </c>
      <c r="G55" s="6">
        <f t="shared" si="21"/>
        <v>9.4697936564600003</v>
      </c>
      <c r="H55" s="6">
        <f t="shared" si="22"/>
        <v>9.8542534375470003E-2</v>
      </c>
      <c r="I55" s="6">
        <f t="shared" si="23"/>
        <v>6.4609498439548413E-2</v>
      </c>
      <c r="J55" s="6">
        <f t="shared" si="24"/>
        <v>0.12946672804888887</v>
      </c>
    </row>
    <row r="56" spans="1:13" x14ac:dyDescent="0.15">
      <c r="B56" s="6">
        <v>7</v>
      </c>
      <c r="C56" s="10">
        <v>-0.77</v>
      </c>
      <c r="D56" s="10">
        <v>1.76</v>
      </c>
      <c r="E56" s="6">
        <v>866.77</v>
      </c>
      <c r="F56" s="6">
        <f t="shared" si="20"/>
        <v>0.91710803100000005</v>
      </c>
      <c r="G56" s="6">
        <f t="shared" si="21"/>
        <v>14.380489868179998</v>
      </c>
      <c r="H56" s="6">
        <f t="shared" si="22"/>
        <v>0.10272824115501</v>
      </c>
      <c r="I56" s="6">
        <f t="shared" si="23"/>
        <v>6.5785434184995842E-2</v>
      </c>
      <c r="J56" s="6">
        <f t="shared" si="24"/>
        <v>0.10608228328685371</v>
      </c>
    </row>
    <row r="57" spans="1:13" x14ac:dyDescent="0.15">
      <c r="B57" s="6">
        <v>8</v>
      </c>
      <c r="C57" s="10">
        <v>-0.69</v>
      </c>
      <c r="D57" s="10">
        <v>2.19</v>
      </c>
      <c r="E57" s="6">
        <v>905.92</v>
      </c>
      <c r="F57" s="6">
        <f t="shared" si="20"/>
        <v>0.91709680700000007</v>
      </c>
      <c r="G57" s="6">
        <f t="shared" si="21"/>
        <v>12.86718260114</v>
      </c>
      <c r="H57" s="6">
        <f t="shared" si="22"/>
        <v>0.10144242037173</v>
      </c>
      <c r="I57" s="6">
        <f t="shared" si="23"/>
        <v>2.7828362756984772E-2</v>
      </c>
      <c r="J57" s="6">
        <f t="shared" si="24"/>
        <v>0.15418797272871729</v>
      </c>
    </row>
    <row r="58" spans="1:13" x14ac:dyDescent="0.15">
      <c r="B58" s="6">
        <v>9</v>
      </c>
      <c r="C58" s="10">
        <v>-1.02</v>
      </c>
      <c r="D58" s="10">
        <v>2.57</v>
      </c>
      <c r="E58" s="6">
        <v>915.6</v>
      </c>
      <c r="F58" s="6">
        <f t="shared" si="20"/>
        <v>0.91714310600000004</v>
      </c>
      <c r="G58" s="6">
        <f t="shared" si="21"/>
        <v>19.113861843679999</v>
      </c>
      <c r="H58" s="6">
        <f t="shared" si="22"/>
        <v>0.10672873943976</v>
      </c>
      <c r="I58" s="6">
        <f t="shared" si="23"/>
        <v>1.4821802260287774E-2</v>
      </c>
      <c r="J58" s="6">
        <f t="shared" si="24"/>
        <v>0.12310918741824277</v>
      </c>
    </row>
    <row r="59" spans="1:13" x14ac:dyDescent="0.15">
      <c r="B59" s="6">
        <v>10</v>
      </c>
      <c r="C59" s="10">
        <v>-1.1200000000000001</v>
      </c>
      <c r="D59" s="10">
        <v>3.14</v>
      </c>
      <c r="E59" s="6">
        <v>885.71</v>
      </c>
      <c r="F59" s="6">
        <f t="shared" si="20"/>
        <v>0.91715713600000004</v>
      </c>
      <c r="G59" s="6">
        <f t="shared" si="21"/>
        <v>21.005800434880001</v>
      </c>
      <c r="H59" s="6">
        <f t="shared" si="22"/>
        <v>0.10831938594816</v>
      </c>
      <c r="I59" s="6">
        <f t="shared" si="23"/>
        <v>4.8628908467190653E-2</v>
      </c>
      <c r="J59" s="6">
        <f t="shared" si="24"/>
        <v>0.13239816347973829</v>
      </c>
    </row>
    <row r="61" spans="1:13" ht="16.3" x14ac:dyDescent="0.15">
      <c r="K61" s="8"/>
      <c r="L61" s="8"/>
      <c r="M61" s="8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zoomScaleNormal="100" workbookViewId="0">
      <selection activeCell="B2" sqref="B2"/>
    </sheetView>
  </sheetViews>
  <sheetFormatPr defaultColWidth="9" defaultRowHeight="14.3" x14ac:dyDescent="0.15"/>
  <cols>
    <col min="1" max="16384" width="9" style="6"/>
  </cols>
  <sheetData>
    <row r="1" spans="1:13" ht="16.3" x14ac:dyDescent="0.15">
      <c r="A1" s="6" t="s">
        <v>72</v>
      </c>
      <c r="B1" s="6" t="s">
        <v>73</v>
      </c>
      <c r="C1" s="6" t="s">
        <v>39</v>
      </c>
      <c r="D1" s="6" t="s">
        <v>40</v>
      </c>
      <c r="E1" s="7" t="s">
        <v>41</v>
      </c>
      <c r="F1" s="3" t="s">
        <v>42</v>
      </c>
      <c r="G1" s="3" t="s">
        <v>43</v>
      </c>
      <c r="H1" s="6" t="s">
        <v>44</v>
      </c>
      <c r="I1" s="8" t="s">
        <v>45</v>
      </c>
      <c r="J1" s="8" t="s">
        <v>46</v>
      </c>
      <c r="K1" s="8"/>
      <c r="L1" s="8"/>
      <c r="M1" s="8"/>
    </row>
    <row r="2" spans="1:13" x14ac:dyDescent="0.15">
      <c r="B2" s="6">
        <v>1</v>
      </c>
      <c r="C2" s="10">
        <v>-0.3</v>
      </c>
      <c r="D2" s="6">
        <v>0.22</v>
      </c>
      <c r="E2" s="6">
        <v>872.57</v>
      </c>
      <c r="F2" s="6">
        <f>0.917-0.0001403*C2</f>
        <v>0.91704209000000003</v>
      </c>
      <c r="G2" s="6">
        <f>-0.041221-18.407*C2+0.58402*C2^2+0.21454*C2^3</f>
        <v>5.5276482200000006</v>
      </c>
      <c r="H2" s="6">
        <f>0.090312-0.016111*C2+0.00012291*C2^2+0.00013603*C2^3</f>
        <v>9.5152689090000006E-2</v>
      </c>
      <c r="I2" s="6">
        <f>1-E2/1000/F2+E2/1000*D2*H2/G2</f>
        <v>5.1799629758353935E-2</v>
      </c>
      <c r="J2" s="6">
        <f>D2*E2/1000/G2</f>
        <v>3.4728222991006467E-2</v>
      </c>
    </row>
    <row r="3" spans="1:13" x14ac:dyDescent="0.15">
      <c r="B3" s="6">
        <v>2</v>
      </c>
      <c r="C3" s="10">
        <v>-0.35</v>
      </c>
      <c r="D3" s="6">
        <v>0.42</v>
      </c>
      <c r="E3" s="6">
        <v>853.55</v>
      </c>
      <c r="F3" s="6">
        <f t="shared" ref="F3:F11" si="0">0.917-0.0001403*C3</f>
        <v>0.91704910500000003</v>
      </c>
      <c r="G3" s="6">
        <f t="shared" ref="G3:G11" si="1">-0.041221-18.407*C3+0.58402*C3^2+0.21454*C3^3</f>
        <v>6.4635730474999997</v>
      </c>
      <c r="H3" s="6">
        <f t="shared" ref="H3:H11" si="2">0.090312-0.016111*C3+0.00012291*C3^2+0.00013603*C3^3</f>
        <v>9.5960074188750008E-2</v>
      </c>
      <c r="I3" s="6">
        <f t="shared" ref="I3:I8" si="3">1-E3/1000/F3+E3/1000*D3*H3/G3</f>
        <v>7.4565123440865841E-2</v>
      </c>
      <c r="J3" s="6">
        <f t="shared" ref="J3:J11" si="4">D3*E3/1000/G3</f>
        <v>5.546328592026329E-2</v>
      </c>
    </row>
    <row r="4" spans="1:13" x14ac:dyDescent="0.15">
      <c r="B4" s="6">
        <v>3</v>
      </c>
      <c r="C4" s="10">
        <v>-0.6</v>
      </c>
      <c r="D4" s="6">
        <v>1.29</v>
      </c>
      <c r="E4" s="6">
        <v>902.54</v>
      </c>
      <c r="F4" s="6">
        <f t="shared" si="0"/>
        <v>0.91708418000000003</v>
      </c>
      <c r="G4" s="6">
        <f t="shared" si="1"/>
        <v>11.166885559999999</v>
      </c>
      <c r="H4" s="6">
        <f t="shared" si="2"/>
        <v>9.999346512E-2</v>
      </c>
      <c r="I4" s="6">
        <f t="shared" si="3"/>
        <v>2.6284626724822662E-2</v>
      </c>
      <c r="J4" s="6">
        <f t="shared" si="4"/>
        <v>0.10426153234438627</v>
      </c>
    </row>
    <row r="5" spans="1:13" x14ac:dyDescent="0.15">
      <c r="B5" s="6">
        <v>4</v>
      </c>
      <c r="C5" s="10">
        <v>-0.79</v>
      </c>
      <c r="D5" s="6">
        <v>1.97</v>
      </c>
      <c r="E5" s="6">
        <v>942.06</v>
      </c>
      <c r="F5" s="6">
        <f t="shared" si="0"/>
        <v>0.91711083700000007</v>
      </c>
      <c r="G5" s="6">
        <f t="shared" si="1"/>
        <v>14.75901929494</v>
      </c>
      <c r="H5" s="6">
        <f t="shared" si="2"/>
        <v>0.10304933003583</v>
      </c>
      <c r="I5" s="6">
        <v>0</v>
      </c>
      <c r="J5" s="6">
        <f t="shared" si="4"/>
        <v>0.12574400526979895</v>
      </c>
    </row>
    <row r="6" spans="1:13" x14ac:dyDescent="0.15">
      <c r="B6" s="6">
        <v>5</v>
      </c>
      <c r="C6" s="10">
        <v>-0.99</v>
      </c>
      <c r="D6" s="6">
        <v>2.04</v>
      </c>
      <c r="E6" s="6">
        <v>859.71</v>
      </c>
      <c r="F6" s="6">
        <f t="shared" si="0"/>
        <v>0.91713889700000006</v>
      </c>
      <c r="G6" s="6">
        <f t="shared" si="1"/>
        <v>18.54593905454</v>
      </c>
      <c r="H6" s="6">
        <f t="shared" si="2"/>
        <v>0.10625036431802999</v>
      </c>
      <c r="I6" s="6">
        <f t="shared" si="3"/>
        <v>7.2665080369548177E-2</v>
      </c>
      <c r="J6" s="6">
        <f t="shared" si="4"/>
        <v>9.4565629426603348E-2</v>
      </c>
    </row>
    <row r="7" spans="1:13" x14ac:dyDescent="0.15">
      <c r="B7" s="6">
        <v>6</v>
      </c>
      <c r="C7" s="10">
        <v>-1.0900000000000001</v>
      </c>
      <c r="D7" s="6">
        <v>2.61</v>
      </c>
      <c r="E7" s="6">
        <v>881.03</v>
      </c>
      <c r="F7" s="6">
        <f t="shared" si="0"/>
        <v>0.91715292700000006</v>
      </c>
      <c r="G7" s="6">
        <f t="shared" si="1"/>
        <v>20.438447640340001</v>
      </c>
      <c r="H7" s="6">
        <f t="shared" si="2"/>
        <v>0.10784285657613001</v>
      </c>
      <c r="I7" s="6">
        <f t="shared" si="3"/>
        <v>5.1519117676761449E-2</v>
      </c>
      <c r="J7" s="6">
        <f t="shared" si="4"/>
        <v>0.11250797225232646</v>
      </c>
    </row>
    <row r="8" spans="1:13" x14ac:dyDescent="0.15">
      <c r="B8" s="6">
        <v>7</v>
      </c>
      <c r="C8" s="10">
        <v>-1.1100000000000001</v>
      </c>
      <c r="D8" s="6">
        <v>1.93</v>
      </c>
      <c r="E8" s="6">
        <v>852.35</v>
      </c>
      <c r="F8" s="6">
        <f t="shared" si="0"/>
        <v>0.91715573300000008</v>
      </c>
      <c r="G8" s="6">
        <f t="shared" si="1"/>
        <v>20.816708487259998</v>
      </c>
      <c r="H8" s="6">
        <f t="shared" si="2"/>
        <v>0.10816060856607002</v>
      </c>
      <c r="I8" s="6">
        <f t="shared" si="3"/>
        <v>7.9206831240532821E-2</v>
      </c>
      <c r="J8" s="6">
        <f t="shared" si="4"/>
        <v>7.9024765178739742E-2</v>
      </c>
    </row>
    <row r="9" spans="1:13" x14ac:dyDescent="0.15">
      <c r="B9" s="6">
        <v>8</v>
      </c>
      <c r="C9" s="10">
        <v>-1.24</v>
      </c>
      <c r="D9" s="6">
        <v>2.1</v>
      </c>
      <c r="E9" s="6">
        <v>949.05</v>
      </c>
      <c r="F9" s="6">
        <f t="shared" si="0"/>
        <v>0.91717397200000006</v>
      </c>
      <c r="G9" s="6">
        <f t="shared" si="1"/>
        <v>23.272401039040002</v>
      </c>
      <c r="H9" s="6">
        <f t="shared" si="2"/>
        <v>0.11021926835328001</v>
      </c>
      <c r="I9" s="6">
        <v>0</v>
      </c>
      <c r="J9" s="6">
        <f t="shared" si="4"/>
        <v>8.5638134056588613E-2</v>
      </c>
    </row>
    <row r="10" spans="1:13" x14ac:dyDescent="0.15">
      <c r="B10" s="6">
        <v>9</v>
      </c>
      <c r="C10" s="10">
        <v>-1.3</v>
      </c>
      <c r="D10" s="6">
        <v>2.23</v>
      </c>
      <c r="E10" s="6">
        <v>973.12</v>
      </c>
      <c r="F10" s="6">
        <f t="shared" si="0"/>
        <v>0.91718239000000001</v>
      </c>
      <c r="G10" s="6">
        <f t="shared" si="1"/>
        <v>24.403528420000001</v>
      </c>
      <c r="H10" s="6">
        <f t="shared" si="2"/>
        <v>0.11116515999</v>
      </c>
      <c r="I10" s="6">
        <v>0</v>
      </c>
      <c r="J10" s="6">
        <f t="shared" si="4"/>
        <v>8.8923927829285612E-2</v>
      </c>
    </row>
    <row r="11" spans="1:13" x14ac:dyDescent="0.15">
      <c r="B11" s="6">
        <v>10</v>
      </c>
      <c r="C11" s="10">
        <v>-1.3</v>
      </c>
      <c r="D11" s="6">
        <v>2.41</v>
      </c>
      <c r="E11" s="6">
        <v>946.75</v>
      </c>
      <c r="F11" s="6">
        <f t="shared" si="0"/>
        <v>0.91718239000000001</v>
      </c>
      <c r="G11" s="6">
        <f t="shared" si="1"/>
        <v>24.403528420000001</v>
      </c>
      <c r="H11" s="6">
        <f t="shared" si="2"/>
        <v>0.11116515999</v>
      </c>
      <c r="I11" s="6">
        <v>0</v>
      </c>
      <c r="J11" s="6">
        <f t="shared" si="4"/>
        <v>9.34974426948052E-2</v>
      </c>
    </row>
    <row r="13" spans="1:13" ht="16.3" x14ac:dyDescent="0.15">
      <c r="A13" s="6" t="s">
        <v>74</v>
      </c>
      <c r="B13" s="6" t="s">
        <v>38</v>
      </c>
      <c r="C13" s="6" t="s">
        <v>49</v>
      </c>
      <c r="D13" s="6" t="s">
        <v>50</v>
      </c>
      <c r="E13" s="7" t="s">
        <v>51</v>
      </c>
      <c r="F13" s="3" t="s">
        <v>42</v>
      </c>
      <c r="G13" s="3" t="s">
        <v>43</v>
      </c>
      <c r="H13" s="6" t="s">
        <v>44</v>
      </c>
      <c r="I13" s="8" t="s">
        <v>45</v>
      </c>
      <c r="J13" s="8" t="s">
        <v>46</v>
      </c>
      <c r="K13" s="8"/>
      <c r="L13" s="8"/>
      <c r="M13" s="8"/>
    </row>
    <row r="14" spans="1:13" x14ac:dyDescent="0.15">
      <c r="B14" s="6">
        <v>1</v>
      </c>
      <c r="C14" s="10">
        <v>-0.1</v>
      </c>
      <c r="D14" s="6">
        <v>0.1</v>
      </c>
      <c r="E14" s="6">
        <v>675.78125</v>
      </c>
      <c r="F14" s="6">
        <f>0.917-0.0001403*C14</f>
        <v>0.91701403000000004</v>
      </c>
      <c r="G14" s="6">
        <f>-0.041221-18.407*C14+0.58402*C14^2+0.21454*C14^3</f>
        <v>1.80510466</v>
      </c>
      <c r="H14" s="6">
        <f>0.090312-0.016111*C14+0.00012291*C14^2+0.00013603*C14^3</f>
        <v>9.1924193070000007E-2</v>
      </c>
      <c r="I14" s="6">
        <f>1-E14/1000/F14+E14/1000*D14*H14/G14</f>
        <v>0.26650473452242229</v>
      </c>
      <c r="J14" s="6">
        <f>D14*E14/1000/G14</f>
        <v>3.7437233694804159E-2</v>
      </c>
    </row>
    <row r="15" spans="1:13" x14ac:dyDescent="0.15">
      <c r="B15" s="6">
        <v>2</v>
      </c>
      <c r="C15" s="10">
        <v>-0.1</v>
      </c>
      <c r="D15" s="6">
        <v>0.11</v>
      </c>
      <c r="E15" s="6">
        <v>705.46875</v>
      </c>
      <c r="F15" s="6">
        <f t="shared" ref="F15:F23" si="5">0.917-0.0001403*C15</f>
        <v>0.91701403000000004</v>
      </c>
      <c r="G15" s="6">
        <f t="shared" ref="G15:G23" si="6">-0.041221-18.407*C15+0.58402*C15^2+0.21454*C15^3</f>
        <v>1.80510466</v>
      </c>
      <c r="H15" s="6">
        <f t="shared" ref="H15:H23" si="7">0.090312-0.016111*C15+0.00012291*C15^2+0.00013603*C15^3</f>
        <v>9.1924193070000007E-2</v>
      </c>
      <c r="I15" s="6">
        <f t="shared" ref="I15:I20" si="8">1-E15/1000/F15+E15/1000*D15*H15/G15</f>
        <v>0.23464107810963222</v>
      </c>
      <c r="J15" s="6">
        <f t="shared" ref="J15:J23" si="9">D15*E15/1000/G15</f>
        <v>4.2990062692542158E-2</v>
      </c>
    </row>
    <row r="16" spans="1:13" x14ac:dyDescent="0.15">
      <c r="B16" s="6">
        <v>3</v>
      </c>
      <c r="C16" s="10">
        <v>-0.1</v>
      </c>
      <c r="D16" s="6">
        <v>0.28000000000000003</v>
      </c>
      <c r="E16" s="6">
        <v>720.3125</v>
      </c>
      <c r="F16" s="6">
        <f t="shared" si="5"/>
        <v>0.91701403000000004</v>
      </c>
      <c r="G16" s="6">
        <f t="shared" si="6"/>
        <v>1.80510466</v>
      </c>
      <c r="H16" s="6">
        <f t="shared" si="7"/>
        <v>9.1924193070000007E-2</v>
      </c>
      <c r="I16" s="6">
        <f t="shared" si="8"/>
        <v>0.22477305424466215</v>
      </c>
      <c r="J16" s="6">
        <f t="shared" si="9"/>
        <v>0.11173174856243516</v>
      </c>
    </row>
    <row r="17" spans="1:13" x14ac:dyDescent="0.15">
      <c r="B17" s="6">
        <v>4</v>
      </c>
      <c r="C17" s="10">
        <v>-0.1</v>
      </c>
      <c r="D17" s="6">
        <v>0.68</v>
      </c>
      <c r="E17" s="6">
        <v>823.4375</v>
      </c>
      <c r="F17" s="6">
        <f t="shared" si="5"/>
        <v>0.91701403000000004</v>
      </c>
      <c r="G17" s="6">
        <f t="shared" si="6"/>
        <v>1.80510466</v>
      </c>
      <c r="H17" s="6">
        <f t="shared" si="7"/>
        <v>9.1924193070000007E-2</v>
      </c>
      <c r="I17" s="6">
        <f t="shared" si="8"/>
        <v>0.13055939912188785</v>
      </c>
      <c r="J17" s="6">
        <f t="shared" si="9"/>
        <v>0.31019669518774606</v>
      </c>
    </row>
    <row r="18" spans="1:13" x14ac:dyDescent="0.15">
      <c r="B18" s="6">
        <v>5</v>
      </c>
      <c r="C18" s="10">
        <v>-0.18</v>
      </c>
      <c r="D18" s="6">
        <v>1</v>
      </c>
      <c r="E18" s="6">
        <v>891.40625</v>
      </c>
      <c r="F18" s="6">
        <f t="shared" si="5"/>
        <v>0.91702525400000001</v>
      </c>
      <c r="G18" s="6">
        <f t="shared" si="6"/>
        <v>3.2897100507200001</v>
      </c>
      <c r="H18" s="6">
        <f t="shared" si="7"/>
        <v>9.3215168957040004E-2</v>
      </c>
      <c r="I18" s="6">
        <f t="shared" si="8"/>
        <v>5.3195406415453353E-2</v>
      </c>
      <c r="J18" s="6">
        <f t="shared" si="9"/>
        <v>0.27096802947873871</v>
      </c>
    </row>
    <row r="19" spans="1:13" x14ac:dyDescent="0.15">
      <c r="B19" s="6">
        <v>6</v>
      </c>
      <c r="C19" s="10">
        <v>-0.21</v>
      </c>
      <c r="D19" s="6">
        <v>0.93</v>
      </c>
      <c r="E19" s="6">
        <v>864.0625</v>
      </c>
      <c r="F19" s="6">
        <f t="shared" si="5"/>
        <v>0.91702946299999999</v>
      </c>
      <c r="G19" s="6">
        <f t="shared" si="6"/>
        <v>3.8480174270599994</v>
      </c>
      <c r="H19" s="6">
        <f t="shared" si="7"/>
        <v>9.3699470557169998E-2</v>
      </c>
      <c r="I19" s="6">
        <f t="shared" si="8"/>
        <v>7.7326460371295425E-2</v>
      </c>
      <c r="J19" s="6">
        <f t="shared" si="9"/>
        <v>0.2088291283061984</v>
      </c>
    </row>
    <row r="20" spans="1:13" x14ac:dyDescent="0.15">
      <c r="B20" s="6">
        <v>7</v>
      </c>
      <c r="C20" s="10">
        <v>-0.3</v>
      </c>
      <c r="D20" s="6">
        <v>0.36</v>
      </c>
      <c r="E20" s="6">
        <v>880.46875</v>
      </c>
      <c r="F20" s="6">
        <f t="shared" si="5"/>
        <v>0.91704209000000003</v>
      </c>
      <c r="G20" s="6">
        <f t="shared" si="6"/>
        <v>5.5276482200000006</v>
      </c>
      <c r="H20" s="6">
        <f t="shared" si="7"/>
        <v>9.5152689090000006E-2</v>
      </c>
      <c r="I20" s="6">
        <f t="shared" si="8"/>
        <v>4.5338141246031617E-2</v>
      </c>
      <c r="J20" s="6">
        <f t="shared" si="9"/>
        <v>5.73424243701239E-2</v>
      </c>
    </row>
    <row r="21" spans="1:13" x14ac:dyDescent="0.15">
      <c r="B21" s="6">
        <v>8</v>
      </c>
      <c r="C21" s="10">
        <v>-0.39</v>
      </c>
      <c r="D21" s="6">
        <v>0.51</v>
      </c>
      <c r="E21" s="6">
        <v>959.375</v>
      </c>
      <c r="F21" s="6">
        <f t="shared" si="5"/>
        <v>0.91705471700000007</v>
      </c>
      <c r="G21" s="6">
        <f t="shared" si="6"/>
        <v>7.2136121437399998</v>
      </c>
      <c r="H21" s="6">
        <f t="shared" si="7"/>
        <v>9.6605915447429996E-2</v>
      </c>
      <c r="I21" s="6">
        <v>0</v>
      </c>
      <c r="J21" s="6">
        <f t="shared" si="9"/>
        <v>6.7827496162875922E-2</v>
      </c>
    </row>
    <row r="22" spans="1:13" x14ac:dyDescent="0.15">
      <c r="B22" s="6">
        <v>9</v>
      </c>
      <c r="C22" s="10">
        <v>-0.4</v>
      </c>
      <c r="D22" s="6">
        <v>0.56000000000000005</v>
      </c>
      <c r="E22" s="6">
        <v>987</v>
      </c>
      <c r="F22" s="6">
        <f t="shared" si="5"/>
        <v>0.91705612000000003</v>
      </c>
      <c r="G22" s="6">
        <f t="shared" si="6"/>
        <v>7.4012916400000002</v>
      </c>
      <c r="H22" s="6">
        <f t="shared" si="7"/>
        <v>9.6767359679999998E-2</v>
      </c>
      <c r="I22" s="6">
        <v>0</v>
      </c>
      <c r="J22" s="6">
        <f t="shared" si="9"/>
        <v>7.4678857000154641E-2</v>
      </c>
    </row>
    <row r="23" spans="1:13" x14ac:dyDescent="0.15">
      <c r="B23" s="6">
        <v>10</v>
      </c>
      <c r="C23" s="10">
        <v>-0.43</v>
      </c>
      <c r="D23" s="6">
        <v>0.66</v>
      </c>
      <c r="E23" s="6">
        <v>978.125</v>
      </c>
      <c r="F23" s="6">
        <f t="shared" si="5"/>
        <v>0.91706032900000001</v>
      </c>
      <c r="G23" s="6">
        <f t="shared" si="6"/>
        <v>7.9647168662199999</v>
      </c>
      <c r="H23" s="6">
        <f t="shared" si="7"/>
        <v>9.7251640721790003E-2</v>
      </c>
      <c r="I23" s="6">
        <v>0</v>
      </c>
      <c r="J23" s="6">
        <f t="shared" si="9"/>
        <v>8.1052787041051413E-2</v>
      </c>
    </row>
    <row r="25" spans="1:13" ht="16.3" x14ac:dyDescent="0.15">
      <c r="A25" s="6" t="s">
        <v>75</v>
      </c>
      <c r="B25" s="6" t="s">
        <v>38</v>
      </c>
      <c r="C25" s="6" t="s">
        <v>49</v>
      </c>
      <c r="D25" s="6" t="s">
        <v>50</v>
      </c>
      <c r="E25" s="7" t="s">
        <v>51</v>
      </c>
      <c r="F25" s="3" t="s">
        <v>42</v>
      </c>
      <c r="G25" s="3" t="s">
        <v>43</v>
      </c>
      <c r="H25" s="6" t="s">
        <v>44</v>
      </c>
      <c r="I25" s="8" t="s">
        <v>45</v>
      </c>
      <c r="J25" s="8" t="s">
        <v>46</v>
      </c>
      <c r="K25" s="8"/>
      <c r="L25" s="8"/>
      <c r="M25" s="8"/>
    </row>
    <row r="26" spans="1:13" x14ac:dyDescent="0.15">
      <c r="B26" s="6">
        <v>1</v>
      </c>
      <c r="C26" s="10">
        <v>-0.45</v>
      </c>
      <c r="D26" s="6">
        <v>0.44</v>
      </c>
      <c r="E26" s="6">
        <v>773.16</v>
      </c>
      <c r="F26" s="6">
        <f>0.917-0.0001403*C26</f>
        <v>0.91706313500000003</v>
      </c>
      <c r="G26" s="6">
        <f>-0.041221-18.407*C26+0.58402*C26^2+0.21454*C26^3</f>
        <v>8.3406430925000006</v>
      </c>
      <c r="H26" s="6">
        <f>0.090312-0.016111*C26+0.00012291*C26^2+0.00013603*C26^3</f>
        <v>9.757444354125E-2</v>
      </c>
      <c r="I26" s="6">
        <f>1-E26/1000/F26+E26/1000*D26*H26/G26</f>
        <v>0.1608971454407053</v>
      </c>
      <c r="J26" s="6">
        <f>D26*E26/1000/G26</f>
        <v>4.0787070760275428E-2</v>
      </c>
    </row>
    <row r="27" spans="1:13" x14ac:dyDescent="0.15">
      <c r="B27" s="6">
        <v>2</v>
      </c>
      <c r="C27" s="10">
        <v>-0.42499999999999999</v>
      </c>
      <c r="D27" s="6">
        <v>0.8</v>
      </c>
      <c r="E27" s="6">
        <v>750.78</v>
      </c>
      <c r="F27" s="6">
        <f t="shared" ref="F27:F35" si="10">0.917-0.0001403*C27</f>
        <v>0.91705962750000003</v>
      </c>
      <c r="G27" s="6">
        <f t="shared" ref="G27:G35" si="11">-0.041221-18.407*C27+0.58402*C27^2+0.21454*C27^3</f>
        <v>7.8707733153124995</v>
      </c>
      <c r="H27" s="6">
        <f t="shared" ref="H27:H35" si="12">0.090312-0.016111*C27+0.00012291*C27^2+0.00013603*C27^3</f>
        <v>9.7170933190781253E-2</v>
      </c>
      <c r="I27" s="6">
        <f t="shared" ref="I27:I35" si="13">1-E27/1000/F27+E27/1000*D27*H27/G27</f>
        <v>0.18873340815031445</v>
      </c>
      <c r="J27" s="6">
        <f t="shared" ref="J27:J35" si="14">D27*E27/1000/G27</f>
        <v>7.6310671891857557E-2</v>
      </c>
    </row>
    <row r="28" spans="1:13" x14ac:dyDescent="0.15">
      <c r="B28" s="6">
        <v>3</v>
      </c>
      <c r="C28" s="10">
        <v>-0.57499999999999996</v>
      </c>
      <c r="D28" s="6">
        <v>1.26</v>
      </c>
      <c r="E28" s="6">
        <v>805.24</v>
      </c>
      <c r="F28" s="6">
        <f t="shared" si="10"/>
        <v>0.91708067250000003</v>
      </c>
      <c r="G28" s="6">
        <f t="shared" si="11"/>
        <v>10.695109547187499</v>
      </c>
      <c r="H28" s="6">
        <f t="shared" si="12"/>
        <v>9.9590601540468768E-2</v>
      </c>
      <c r="I28" s="6">
        <f t="shared" si="13"/>
        <v>0.13140069049893088</v>
      </c>
      <c r="J28" s="6">
        <f t="shared" si="14"/>
        <v>9.4866012874717187E-2</v>
      </c>
    </row>
    <row r="29" spans="1:13" x14ac:dyDescent="0.15">
      <c r="B29" s="6">
        <v>4</v>
      </c>
      <c r="C29" s="10">
        <v>-0.67500000000000004</v>
      </c>
      <c r="D29" s="6">
        <v>1.72</v>
      </c>
      <c r="E29" s="6">
        <v>828.31</v>
      </c>
      <c r="F29" s="6">
        <f t="shared" si="10"/>
        <v>0.91709470250000003</v>
      </c>
      <c r="G29" s="6">
        <f t="shared" si="11"/>
        <v>12.5836170059375</v>
      </c>
      <c r="H29" s="6">
        <f t="shared" si="12"/>
        <v>0.10120109026734377</v>
      </c>
      <c r="I29" s="6">
        <f t="shared" si="13"/>
        <v>0.10826862853756669</v>
      </c>
      <c r="J29" s="6">
        <f t="shared" si="14"/>
        <v>0.11321809932134516</v>
      </c>
    </row>
    <row r="30" spans="1:13" x14ac:dyDescent="0.15">
      <c r="B30" s="6">
        <v>5</v>
      </c>
      <c r="C30" s="10">
        <v>-0.75</v>
      </c>
      <c r="D30" s="6">
        <v>2.11</v>
      </c>
      <c r="E30" s="6">
        <v>823.71</v>
      </c>
      <c r="F30" s="6">
        <f t="shared" si="10"/>
        <v>0.91710522500000002</v>
      </c>
      <c r="G30" s="6">
        <f t="shared" si="11"/>
        <v>14.0020311875</v>
      </c>
      <c r="H30" s="6">
        <f t="shared" si="12"/>
        <v>0.10240699921875</v>
      </c>
      <c r="I30" s="6">
        <f t="shared" si="13"/>
        <v>0.1145484371923472</v>
      </c>
      <c r="J30" s="6">
        <f t="shared" si="14"/>
        <v>0.12412685536306944</v>
      </c>
    </row>
    <row r="31" spans="1:13" x14ac:dyDescent="0.15">
      <c r="B31" s="6">
        <v>6</v>
      </c>
      <c r="C31" s="10">
        <v>-0.97499999999999998</v>
      </c>
      <c r="D31" s="6">
        <v>2.2999999999999998</v>
      </c>
      <c r="E31" s="6">
        <v>854.04</v>
      </c>
      <c r="F31" s="6">
        <f t="shared" si="10"/>
        <v>0.91713679250000002</v>
      </c>
      <c r="G31" s="6">
        <f t="shared" si="11"/>
        <v>18.2619396021875</v>
      </c>
      <c r="H31" s="6">
        <f t="shared" si="12"/>
        <v>0.10601098563796875</v>
      </c>
      <c r="I31" s="6">
        <f t="shared" si="13"/>
        <v>8.0200341613535925E-2</v>
      </c>
      <c r="J31" s="6">
        <f t="shared" si="14"/>
        <v>0.10756206858578744</v>
      </c>
    </row>
    <row r="32" spans="1:13" x14ac:dyDescent="0.15">
      <c r="B32" s="6">
        <v>7</v>
      </c>
      <c r="C32" s="10">
        <v>-1.05</v>
      </c>
      <c r="D32" s="6">
        <v>2.31</v>
      </c>
      <c r="E32" s="6">
        <v>810.48</v>
      </c>
      <c r="F32" s="6">
        <f t="shared" si="10"/>
        <v>0.91714731500000002</v>
      </c>
      <c r="G32" s="6">
        <f t="shared" si="11"/>
        <v>19.681654182499997</v>
      </c>
      <c r="H32" s="6">
        <f t="shared" si="12"/>
        <v>0.10720658654625001</v>
      </c>
      <c r="I32" s="6">
        <f t="shared" si="13"/>
        <v>0.12650134065999338</v>
      </c>
      <c r="J32" s="6">
        <f t="shared" si="14"/>
        <v>9.5124565376455E-2</v>
      </c>
    </row>
    <row r="33" spans="1:13" x14ac:dyDescent="0.15">
      <c r="B33" s="6">
        <v>8</v>
      </c>
      <c r="C33" s="10">
        <v>-1.0249999999999999</v>
      </c>
      <c r="D33" s="6">
        <v>2.1800000000000002</v>
      </c>
      <c r="E33" s="6">
        <v>817.37</v>
      </c>
      <c r="F33" s="6">
        <f t="shared" si="10"/>
        <v>0.91714380750000002</v>
      </c>
      <c r="G33" s="6">
        <f t="shared" si="11"/>
        <v>19.208503897812498</v>
      </c>
      <c r="H33" s="6">
        <f t="shared" si="12"/>
        <v>0.10680841788703126</v>
      </c>
      <c r="I33" s="6">
        <f t="shared" si="13"/>
        <v>0.11869555366118138</v>
      </c>
      <c r="J33" s="6">
        <f t="shared" si="14"/>
        <v>9.2764465649140038E-2</v>
      </c>
    </row>
    <row r="34" spans="1:13" x14ac:dyDescent="0.15">
      <c r="B34" s="6">
        <v>9</v>
      </c>
      <c r="C34" s="10">
        <v>-1.05</v>
      </c>
      <c r="D34" s="6">
        <v>1.89</v>
      </c>
      <c r="E34" s="6">
        <v>834.74</v>
      </c>
      <c r="F34" s="6">
        <f t="shared" si="10"/>
        <v>0.91714731500000002</v>
      </c>
      <c r="G34" s="6">
        <f t="shared" si="11"/>
        <v>19.681654182499997</v>
      </c>
      <c r="H34" s="6">
        <f t="shared" si="12"/>
        <v>0.10720658654625001</v>
      </c>
      <c r="I34" s="6">
        <f t="shared" si="13"/>
        <v>9.844533167322253E-2</v>
      </c>
      <c r="J34" s="6">
        <f t="shared" si="14"/>
        <v>8.0158841597917099E-2</v>
      </c>
    </row>
    <row r="35" spans="1:13" x14ac:dyDescent="0.15">
      <c r="B35" s="6">
        <v>10</v>
      </c>
      <c r="C35" s="10">
        <v>-1.125</v>
      </c>
      <c r="D35" s="6">
        <v>1.43</v>
      </c>
      <c r="E35" s="6">
        <v>822.61</v>
      </c>
      <c r="F35" s="6">
        <f t="shared" si="10"/>
        <v>0.91715783750000002</v>
      </c>
      <c r="G35" s="6">
        <f t="shared" si="11"/>
        <v>21.100336226562504</v>
      </c>
      <c r="H35" s="6">
        <f t="shared" si="12"/>
        <v>0.10839874962890625</v>
      </c>
      <c r="I35" s="6">
        <f t="shared" si="13"/>
        <v>0.10913103013429534</v>
      </c>
      <c r="J35" s="6">
        <f t="shared" si="14"/>
        <v>5.5749457609076146E-2</v>
      </c>
    </row>
    <row r="37" spans="1:13" ht="16.3" x14ac:dyDescent="0.15">
      <c r="A37" s="6" t="s">
        <v>76</v>
      </c>
      <c r="B37" s="6" t="s">
        <v>38</v>
      </c>
      <c r="C37" s="6" t="s">
        <v>49</v>
      </c>
      <c r="D37" s="6" t="s">
        <v>50</v>
      </c>
      <c r="E37" s="7" t="s">
        <v>51</v>
      </c>
      <c r="F37" s="3" t="s">
        <v>42</v>
      </c>
      <c r="G37" s="3" t="s">
        <v>43</v>
      </c>
      <c r="H37" s="6" t="s">
        <v>44</v>
      </c>
      <c r="I37" s="8" t="s">
        <v>45</v>
      </c>
      <c r="J37" s="8" t="s">
        <v>46</v>
      </c>
      <c r="K37" s="8"/>
      <c r="L37" s="8"/>
      <c r="M37" s="8"/>
    </row>
    <row r="38" spans="1:13" x14ac:dyDescent="0.15">
      <c r="B38" s="6">
        <v>1</v>
      </c>
      <c r="C38" s="10">
        <v>-0.1</v>
      </c>
      <c r="D38" s="6">
        <v>0.1</v>
      </c>
      <c r="E38" s="6">
        <v>732.95</v>
      </c>
      <c r="F38" s="6">
        <f>0.917-0.0001403*C38</f>
        <v>0.91701403000000004</v>
      </c>
      <c r="G38" s="6">
        <f>-0.041221-18.407*C38+0.58402*C38^2+0.21454*C38^3</f>
        <v>1.80510466</v>
      </c>
      <c r="H38" s="6">
        <f>0.090312-0.016111*C38+0.00012291*C38^2+0.00013603*C38^3</f>
        <v>9.1924193070000007E-2</v>
      </c>
      <c r="I38" s="6">
        <f>1-E38/1000/F38+E38/1000*D38*H38/G38</f>
        <v>0.20445357897723468</v>
      </c>
      <c r="J38" s="6">
        <f>D38*E38/1000/G38</f>
        <v>4.0604293825267729E-2</v>
      </c>
    </row>
    <row r="39" spans="1:13" x14ac:dyDescent="0.15">
      <c r="B39" s="6">
        <v>2</v>
      </c>
      <c r="C39" s="10">
        <v>-0.1</v>
      </c>
      <c r="D39" s="6">
        <v>0.17</v>
      </c>
      <c r="E39" s="6">
        <v>731.25</v>
      </c>
      <c r="F39" s="6">
        <f t="shared" ref="F39:F47" si="15">0.917-0.0001403*C39</f>
        <v>0.91701403000000004</v>
      </c>
      <c r="G39" s="6">
        <f t="shared" ref="G39:G47" si="16">-0.041221-18.407*C39+0.58402*C39^2+0.21454*C39^3</f>
        <v>1.80510466</v>
      </c>
      <c r="H39" s="6">
        <f t="shared" ref="H39:H47" si="17">0.090312-0.016111*C39+0.00012291*C39^2+0.00013603*C39^3</f>
        <v>9.1924193070000007E-2</v>
      </c>
      <c r="I39" s="6">
        <f t="shared" ref="I39:I47" si="18">1-E39/1000/F39+E39/1000*D39*H39/G39</f>
        <v>0.20890546659166112</v>
      </c>
      <c r="J39" s="6">
        <f t="shared" ref="J39:J47" si="19">D39*E39/1000/G39</f>
        <v>6.8867197982858244E-2</v>
      </c>
    </row>
    <row r="40" spans="1:13" x14ac:dyDescent="0.15">
      <c r="B40" s="6">
        <v>3</v>
      </c>
      <c r="C40" s="10">
        <v>-0.13</v>
      </c>
      <c r="D40" s="6">
        <v>0.6</v>
      </c>
      <c r="E40" s="6">
        <v>863.67</v>
      </c>
      <c r="F40" s="6">
        <f t="shared" si="15"/>
        <v>0.91701823900000001</v>
      </c>
      <c r="G40" s="6">
        <f t="shared" si="16"/>
        <v>2.3610875936199998</v>
      </c>
      <c r="H40" s="6">
        <f t="shared" si="17"/>
        <v>9.2408208321089993E-2</v>
      </c>
      <c r="I40" s="6">
        <f t="shared" si="18"/>
        <v>7.8457148110280706E-2</v>
      </c>
      <c r="J40" s="6">
        <f t="shared" si="19"/>
        <v>0.21947597429263396</v>
      </c>
    </row>
    <row r="41" spans="1:13" x14ac:dyDescent="0.15">
      <c r="B41" s="6">
        <v>4</v>
      </c>
      <c r="C41" s="10">
        <v>-0.25</v>
      </c>
      <c r="D41" s="6">
        <v>1.23</v>
      </c>
      <c r="E41" s="6">
        <v>883.07</v>
      </c>
      <c r="F41" s="6">
        <f t="shared" si="15"/>
        <v>0.91703507500000003</v>
      </c>
      <c r="G41" s="6">
        <f t="shared" si="16"/>
        <v>4.5936780624999995</v>
      </c>
      <c r="H41" s="6">
        <f t="shared" si="17"/>
        <v>9.4345306406249996E-2</v>
      </c>
      <c r="I41" s="6">
        <f t="shared" si="18"/>
        <v>5.9345890187800995E-2</v>
      </c>
      <c r="J41" s="6">
        <f t="shared" si="19"/>
        <v>0.23645020073715717</v>
      </c>
    </row>
    <row r="42" spans="1:13" x14ac:dyDescent="0.15">
      <c r="B42" s="6">
        <v>5</v>
      </c>
      <c r="C42" s="10">
        <v>-0.42499999999999999</v>
      </c>
      <c r="D42" s="6">
        <v>1.98</v>
      </c>
      <c r="E42" s="6">
        <v>921.22</v>
      </c>
      <c r="F42" s="6">
        <f t="shared" si="15"/>
        <v>0.91705962750000003</v>
      </c>
      <c r="G42" s="6">
        <f t="shared" si="16"/>
        <v>7.8707733153124995</v>
      </c>
      <c r="H42" s="6">
        <f t="shared" si="17"/>
        <v>9.7170933190781253E-2</v>
      </c>
      <c r="I42" s="6">
        <f t="shared" si="18"/>
        <v>1.7982274495595519E-2</v>
      </c>
      <c r="J42" s="6">
        <f t="shared" si="19"/>
        <v>0.23174541140085922</v>
      </c>
    </row>
    <row r="43" spans="1:13" x14ac:dyDescent="0.15">
      <c r="B43" s="6">
        <v>6</v>
      </c>
      <c r="C43" s="10">
        <v>-0.66</v>
      </c>
      <c r="D43" s="6">
        <v>2.48</v>
      </c>
      <c r="E43" s="6">
        <v>907.16</v>
      </c>
      <c r="F43" s="6">
        <f t="shared" si="15"/>
        <v>0.91709259800000009</v>
      </c>
      <c r="G43" s="6">
        <f t="shared" si="16"/>
        <v>12.30011872016</v>
      </c>
      <c r="H43" s="6">
        <f t="shared" si="17"/>
        <v>0.10095969151512002</v>
      </c>
      <c r="I43" s="6">
        <f t="shared" si="18"/>
        <v>2.9296590829995622E-2</v>
      </c>
      <c r="J43" s="6">
        <f t="shared" si="19"/>
        <v>0.18290529150036816</v>
      </c>
    </row>
    <row r="44" spans="1:13" x14ac:dyDescent="0.15">
      <c r="B44" s="6">
        <v>7</v>
      </c>
      <c r="C44" s="10">
        <v>-0.77</v>
      </c>
      <c r="D44" s="6">
        <v>2.6</v>
      </c>
      <c r="E44" s="6">
        <v>904.43</v>
      </c>
      <c r="F44" s="6">
        <f t="shared" si="15"/>
        <v>0.91710803100000005</v>
      </c>
      <c r="G44" s="6">
        <f t="shared" si="16"/>
        <v>14.380489868179998</v>
      </c>
      <c r="H44" s="6">
        <f t="shared" si="17"/>
        <v>0.10272824115501</v>
      </c>
      <c r="I44" s="6">
        <f t="shared" si="18"/>
        <v>3.0622190199808094E-2</v>
      </c>
      <c r="J44" s="6">
        <f t="shared" si="19"/>
        <v>0.16352141140916568</v>
      </c>
    </row>
    <row r="45" spans="1:13" x14ac:dyDescent="0.15">
      <c r="B45" s="6">
        <v>8</v>
      </c>
      <c r="C45" s="10">
        <v>-0.78500000000000003</v>
      </c>
      <c r="D45" s="6">
        <v>2.2999999999999998</v>
      </c>
      <c r="E45" s="6">
        <v>904.29499999999996</v>
      </c>
      <c r="F45" s="6">
        <f t="shared" si="15"/>
        <v>0.91711013550000009</v>
      </c>
      <c r="G45" s="6">
        <f t="shared" si="16"/>
        <v>14.664380868972501</v>
      </c>
      <c r="H45" s="6">
        <f t="shared" si="17"/>
        <v>0.10296907252165126</v>
      </c>
      <c r="I45" s="6">
        <f t="shared" si="18"/>
        <v>2.8577697436981145E-2</v>
      </c>
      <c r="J45" s="6">
        <f t="shared" si="19"/>
        <v>0.14183200222252085</v>
      </c>
    </row>
    <row r="46" spans="1:13" x14ac:dyDescent="0.15">
      <c r="B46" s="6">
        <v>9</v>
      </c>
      <c r="C46" s="10">
        <v>-0.76</v>
      </c>
      <c r="D46" s="6">
        <v>3.4</v>
      </c>
      <c r="E46" s="6">
        <v>919.79</v>
      </c>
      <c r="F46" s="6">
        <f t="shared" si="15"/>
        <v>0.91710662800000009</v>
      </c>
      <c r="G46" s="6">
        <f t="shared" si="16"/>
        <v>14.191251040959999</v>
      </c>
      <c r="H46" s="6">
        <f t="shared" si="17"/>
        <v>0.10256763891071999</v>
      </c>
      <c r="I46" s="6">
        <f t="shared" si="18"/>
        <v>1.9676630948850971E-2</v>
      </c>
      <c r="J46" s="6">
        <f t="shared" si="19"/>
        <v>0.2203671819329924</v>
      </c>
    </row>
    <row r="47" spans="1:13" x14ac:dyDescent="0.15">
      <c r="B47" s="6">
        <v>10</v>
      </c>
      <c r="C47" s="10">
        <v>-0.97</v>
      </c>
      <c r="D47" s="6">
        <v>4.0999999999999996</v>
      </c>
      <c r="E47" s="6">
        <v>909.9</v>
      </c>
      <c r="F47" s="6">
        <f t="shared" si="15"/>
        <v>0.91713609100000004</v>
      </c>
      <c r="G47" s="6">
        <f t="shared" si="16"/>
        <v>18.167268552580001</v>
      </c>
      <c r="H47" s="6">
        <f t="shared" si="17"/>
        <v>0.10593116511081001</v>
      </c>
      <c r="I47" s="6">
        <f t="shared" si="18"/>
        <v>2.9642500136078592E-2</v>
      </c>
      <c r="J47" s="6">
        <f t="shared" si="19"/>
        <v>0.20534677456893788</v>
      </c>
    </row>
    <row r="49" spans="1:13" ht="16.3" x14ac:dyDescent="0.15">
      <c r="A49" s="6" t="s">
        <v>77</v>
      </c>
      <c r="B49" s="6" t="s">
        <v>66</v>
      </c>
      <c r="C49" s="6" t="s">
        <v>67</v>
      </c>
      <c r="D49" s="6" t="s">
        <v>68</v>
      </c>
      <c r="E49" s="7" t="s">
        <v>69</v>
      </c>
      <c r="F49" s="3" t="s">
        <v>42</v>
      </c>
      <c r="G49" s="3" t="s">
        <v>43</v>
      </c>
      <c r="H49" s="6" t="s">
        <v>44</v>
      </c>
      <c r="I49" s="8" t="s">
        <v>45</v>
      </c>
      <c r="J49" s="8" t="s">
        <v>46</v>
      </c>
      <c r="K49" s="8"/>
      <c r="L49" s="8"/>
      <c r="M49" s="8"/>
    </row>
    <row r="50" spans="1:13" x14ac:dyDescent="0.15">
      <c r="B50" s="6">
        <v>1</v>
      </c>
      <c r="C50" s="10">
        <v>-0.1</v>
      </c>
      <c r="D50" s="6">
        <v>0.1</v>
      </c>
      <c r="E50" s="6">
        <v>604.02</v>
      </c>
      <c r="F50" s="6">
        <f>0.917-0.0001403*C50</f>
        <v>0.91701403000000004</v>
      </c>
      <c r="G50" s="6">
        <f>-0.041221-18.407*C50+0.58402*C50^2+0.21454*C50^3</f>
        <v>1.80510466</v>
      </c>
      <c r="H50" s="6">
        <f>0.090312-0.016111*C50+0.00012291*C50^2+0.00013603*C50^3</f>
        <v>9.1924193070000007E-2</v>
      </c>
      <c r="I50" s="6">
        <f>1-E50/1000/F50+E50/1000*D50*H50/G50</f>
        <v>0.34439463916205648</v>
      </c>
      <c r="J50" s="6">
        <f>D50*E50/1000/G50</f>
        <v>3.3461771684750959E-2</v>
      </c>
    </row>
    <row r="51" spans="1:13" x14ac:dyDescent="0.15">
      <c r="B51" s="6">
        <v>2</v>
      </c>
      <c r="C51" s="10">
        <v>-0.1</v>
      </c>
      <c r="D51" s="6">
        <v>0.1</v>
      </c>
      <c r="E51" s="6">
        <v>669.19</v>
      </c>
      <c r="F51" s="6">
        <f t="shared" ref="F51:F59" si="20">0.917-0.0001403*C51</f>
        <v>0.91701403000000004</v>
      </c>
      <c r="G51" s="6">
        <f t="shared" ref="G51:G59" si="21">-0.041221-18.407*C51+0.58402*C51^2+0.21454*C51^3</f>
        <v>1.80510466</v>
      </c>
      <c r="H51" s="6">
        <f t="shared" ref="H51:H59" si="22">0.090312-0.016111*C51+0.00012291*C51^2+0.00013603*C51^3</f>
        <v>9.1924193070000007E-2</v>
      </c>
      <c r="I51" s="6">
        <f t="shared" ref="I51:I59" si="23">1-E51/1000/F51+E51/1000*D51*H51/G51</f>
        <v>0.27365889967361434</v>
      </c>
      <c r="J51" s="6">
        <f t="shared" ref="J51:J59" si="24">D51*E51/1000/G51</f>
        <v>3.707208866216101E-2</v>
      </c>
    </row>
    <row r="52" spans="1:13" x14ac:dyDescent="0.15">
      <c r="B52" s="6">
        <v>3</v>
      </c>
      <c r="C52" s="10">
        <v>-0.15</v>
      </c>
      <c r="D52" s="6">
        <v>0.77</v>
      </c>
      <c r="E52" s="6">
        <v>647.21</v>
      </c>
      <c r="F52" s="6">
        <f t="shared" si="20"/>
        <v>0.91702104500000003</v>
      </c>
      <c r="G52" s="6">
        <f t="shared" si="21"/>
        <v>2.7322453774999995</v>
      </c>
      <c r="H52" s="6">
        <f t="shared" si="22"/>
        <v>9.2730956373750006E-2</v>
      </c>
      <c r="I52" s="6">
        <f t="shared" si="23"/>
        <v>0.31113936772155493</v>
      </c>
      <c r="J52" s="6">
        <f t="shared" si="24"/>
        <v>0.18239639239722719</v>
      </c>
    </row>
    <row r="53" spans="1:13" x14ac:dyDescent="0.15">
      <c r="B53" s="6">
        <v>4</v>
      </c>
      <c r="C53" s="10">
        <v>-0.21</v>
      </c>
      <c r="D53" s="6">
        <v>1.1100000000000001</v>
      </c>
      <c r="E53" s="6">
        <v>765.51</v>
      </c>
      <c r="F53" s="6">
        <f t="shared" si="20"/>
        <v>0.91702946299999999</v>
      </c>
      <c r="G53" s="6">
        <f t="shared" si="21"/>
        <v>3.8480174270599994</v>
      </c>
      <c r="H53" s="6">
        <f t="shared" si="22"/>
        <v>9.3699470557169998E-2</v>
      </c>
      <c r="I53" s="6">
        <f t="shared" si="23"/>
        <v>0.18591920723758493</v>
      </c>
      <c r="J53" s="6">
        <f t="shared" si="24"/>
        <v>0.22081919224809973</v>
      </c>
    </row>
    <row r="54" spans="1:13" x14ac:dyDescent="0.15">
      <c r="B54" s="6">
        <v>5</v>
      </c>
      <c r="C54" s="10">
        <v>-0.28999999999999998</v>
      </c>
      <c r="D54" s="6">
        <v>1.81</v>
      </c>
      <c r="E54" s="6">
        <v>777.23</v>
      </c>
      <c r="F54" s="6">
        <f t="shared" si="20"/>
        <v>0.91704068700000008</v>
      </c>
      <c r="G54" s="6">
        <f t="shared" si="21"/>
        <v>5.3406926659399998</v>
      </c>
      <c r="H54" s="6">
        <f t="shared" si="22"/>
        <v>9.4991209095329987E-2</v>
      </c>
      <c r="I54" s="6">
        <f t="shared" si="23"/>
        <v>0.17748007856964873</v>
      </c>
      <c r="J54" s="6">
        <f t="shared" si="24"/>
        <v>0.26340895984742002</v>
      </c>
    </row>
    <row r="55" spans="1:13" x14ac:dyDescent="0.15">
      <c r="B55" s="6">
        <v>6</v>
      </c>
      <c r="C55" s="10">
        <v>-0.31</v>
      </c>
      <c r="D55" s="6">
        <v>2.6</v>
      </c>
      <c r="E55" s="6">
        <v>820.54</v>
      </c>
      <c r="F55" s="6">
        <f t="shared" si="20"/>
        <v>0.91704349299999999</v>
      </c>
      <c r="G55" s="6">
        <f t="shared" si="21"/>
        <v>5.7146819608599992</v>
      </c>
      <c r="H55" s="6">
        <f t="shared" si="22"/>
        <v>9.5314169181270017E-2</v>
      </c>
      <c r="I55" s="6">
        <f t="shared" si="23"/>
        <v>0.14081594597640004</v>
      </c>
      <c r="J55" s="6">
        <f t="shared" si="24"/>
        <v>0.3733198128280345</v>
      </c>
    </row>
    <row r="56" spans="1:13" x14ac:dyDescent="0.15">
      <c r="B56" s="6">
        <v>7</v>
      </c>
      <c r="C56" s="10">
        <v>-0.36</v>
      </c>
      <c r="D56" s="6">
        <v>2.2599999999999998</v>
      </c>
      <c r="E56" s="6">
        <v>845.09</v>
      </c>
      <c r="F56" s="6">
        <f t="shared" si="20"/>
        <v>0.91705050799999999</v>
      </c>
      <c r="G56" s="6">
        <f t="shared" si="21"/>
        <v>6.6509784137599999</v>
      </c>
      <c r="H56" s="6">
        <f t="shared" si="22"/>
        <v>9.612154252032E-2</v>
      </c>
      <c r="I56" s="6">
        <f t="shared" si="23"/>
        <v>0.10607189846140247</v>
      </c>
      <c r="J56" s="6">
        <f t="shared" si="24"/>
        <v>0.28716126879146997</v>
      </c>
    </row>
    <row r="57" spans="1:13" x14ac:dyDescent="0.15">
      <c r="B57" s="6">
        <v>8</v>
      </c>
      <c r="C57" s="10">
        <v>-0.35</v>
      </c>
      <c r="D57" s="6">
        <v>2.76</v>
      </c>
      <c r="E57" s="6">
        <v>860.64</v>
      </c>
      <c r="F57" s="6">
        <f t="shared" si="20"/>
        <v>0.91704910500000003</v>
      </c>
      <c r="G57" s="6">
        <f t="shared" si="21"/>
        <v>6.4635730474999997</v>
      </c>
      <c r="H57" s="6">
        <f t="shared" si="22"/>
        <v>9.5960074188750008E-2</v>
      </c>
      <c r="I57" s="6">
        <f t="shared" si="23"/>
        <v>9.6776918835496231E-2</v>
      </c>
      <c r="J57" s="6">
        <f t="shared" si="24"/>
        <v>0.36750051133385908</v>
      </c>
    </row>
    <row r="58" spans="1:13" x14ac:dyDescent="0.15">
      <c r="B58" s="6">
        <v>9</v>
      </c>
      <c r="C58" s="10">
        <v>-0.57999999999999996</v>
      </c>
      <c r="D58" s="6">
        <v>3</v>
      </c>
      <c r="E58" s="6">
        <v>831.81</v>
      </c>
      <c r="F58" s="6">
        <f t="shared" si="20"/>
        <v>0.917081374</v>
      </c>
      <c r="G58" s="6">
        <f t="shared" si="21"/>
        <v>10.78944399952</v>
      </c>
      <c r="H58" s="6">
        <f t="shared" si="22"/>
        <v>9.967118583864E-2</v>
      </c>
      <c r="I58" s="6">
        <f t="shared" si="23"/>
        <v>0.11603364128749077</v>
      </c>
      <c r="J58" s="6">
        <f t="shared" si="24"/>
        <v>0.23128439242198359</v>
      </c>
    </row>
    <row r="59" spans="1:13" x14ac:dyDescent="0.15">
      <c r="B59" s="6">
        <v>10</v>
      </c>
      <c r="C59" s="10">
        <v>-0.9</v>
      </c>
      <c r="D59" s="6">
        <v>2.96</v>
      </c>
      <c r="E59" s="6">
        <v>822.55</v>
      </c>
      <c r="F59" s="6">
        <f t="shared" si="20"/>
        <v>0.91712627000000002</v>
      </c>
      <c r="G59" s="6">
        <f t="shared" si="21"/>
        <v>16.841735539999998</v>
      </c>
      <c r="H59" s="6">
        <f t="shared" si="22"/>
        <v>0.10481229122999999</v>
      </c>
      <c r="I59" s="6">
        <f t="shared" si="23"/>
        <v>0.11827473756927653</v>
      </c>
      <c r="J59" s="6">
        <f t="shared" si="24"/>
        <v>0.1445663360653863</v>
      </c>
    </row>
    <row r="61" spans="1:13" ht="16.3" x14ac:dyDescent="0.15">
      <c r="A61" s="6" t="s">
        <v>78</v>
      </c>
      <c r="B61" s="6" t="s">
        <v>66</v>
      </c>
      <c r="C61" s="6" t="s">
        <v>67</v>
      </c>
      <c r="D61" s="6" t="s">
        <v>68</v>
      </c>
      <c r="E61" s="7" t="s">
        <v>69</v>
      </c>
      <c r="F61" s="3" t="s">
        <v>42</v>
      </c>
      <c r="G61" s="3" t="s">
        <v>43</v>
      </c>
      <c r="H61" s="6" t="s">
        <v>44</v>
      </c>
      <c r="I61" s="8" t="s">
        <v>45</v>
      </c>
      <c r="J61" s="8" t="s">
        <v>46</v>
      </c>
      <c r="K61" s="8"/>
      <c r="L61" s="8"/>
      <c r="M61" s="8"/>
    </row>
    <row r="62" spans="1:13" x14ac:dyDescent="0.15">
      <c r="B62" s="6">
        <v>1</v>
      </c>
      <c r="C62" s="10">
        <v>-0.1</v>
      </c>
      <c r="D62" s="6">
        <v>0.1</v>
      </c>
      <c r="E62" s="6">
        <v>744.01</v>
      </c>
      <c r="F62" s="6">
        <f>0.917-0.0001403*C62</f>
        <v>0.91701403000000004</v>
      </c>
      <c r="G62" s="6">
        <f>-0.041221-18.407*C62+0.58402*C62^2+0.21454*C62^3</f>
        <v>1.80510466</v>
      </c>
      <c r="H62" s="6">
        <f>0.090312-0.016111*C62+0.00012291*C62^2+0.00013603*C62^3</f>
        <v>9.1924193070000007E-2</v>
      </c>
      <c r="I62" s="6">
        <f>1-E62/1000/F62+E62/1000*D62*H62/G62</f>
        <v>0.19244901738843367</v>
      </c>
      <c r="J62" s="6">
        <f>D62*E62/1000/G62</f>
        <v>4.121700068072507E-2</v>
      </c>
    </row>
    <row r="63" spans="1:13" x14ac:dyDescent="0.15">
      <c r="B63" s="6">
        <v>2</v>
      </c>
      <c r="C63" s="10">
        <v>-0.1</v>
      </c>
      <c r="D63" s="6">
        <v>0.19</v>
      </c>
      <c r="E63" s="6">
        <v>320.08</v>
      </c>
      <c r="F63" s="6">
        <f t="shared" ref="F63:F71" si="25">0.917-0.0001403*C63</f>
        <v>0.91701403000000004</v>
      </c>
      <c r="G63" s="6">
        <f t="shared" ref="G63:G71" si="26">-0.041221-18.407*C63+0.58402*C63^2+0.21454*C63^3</f>
        <v>1.80510466</v>
      </c>
      <c r="H63" s="6">
        <f t="shared" ref="H63:H71" si="27">0.090312-0.016111*C63+0.00012291*C63^2+0.00013603*C63^3</f>
        <v>9.1924193070000007E-2</v>
      </c>
      <c r="I63" s="6">
        <f t="shared" ref="I63:I71" si="28">1-E63/1000/F63+E63/1000*D63*H63/G63</f>
        <v>0.65405107467144008</v>
      </c>
      <c r="J63" s="6">
        <f t="shared" ref="J63:J71" si="29">D63*E63/1000/G63</f>
        <v>3.3690678079574619E-2</v>
      </c>
    </row>
    <row r="64" spans="1:13" x14ac:dyDescent="0.15">
      <c r="B64" s="6">
        <v>3</v>
      </c>
      <c r="C64" s="10">
        <v>-0.2</v>
      </c>
      <c r="D64" s="6">
        <v>0.36</v>
      </c>
      <c r="E64" s="6">
        <v>361.91</v>
      </c>
      <c r="F64" s="6">
        <f t="shared" si="25"/>
        <v>0.91702806000000003</v>
      </c>
      <c r="G64" s="6">
        <f t="shared" si="26"/>
        <v>3.6618234799999998</v>
      </c>
      <c r="H64" s="6">
        <f t="shared" si="27"/>
        <v>9.3538028159999995E-2</v>
      </c>
      <c r="I64" s="6">
        <f t="shared" si="28"/>
        <v>0.60867276370486745</v>
      </c>
      <c r="J64" s="6">
        <f t="shared" si="29"/>
        <v>3.5579978311789079E-2</v>
      </c>
    </row>
    <row r="65" spans="1:13" x14ac:dyDescent="0.15">
      <c r="B65" s="6">
        <v>4</v>
      </c>
      <c r="C65" s="10">
        <v>-0.3</v>
      </c>
      <c r="D65" s="6">
        <v>0.53</v>
      </c>
      <c r="E65" s="6">
        <v>534.73</v>
      </c>
      <c r="F65" s="6">
        <f t="shared" si="25"/>
        <v>0.91704209000000003</v>
      </c>
      <c r="G65" s="6">
        <f t="shared" si="26"/>
        <v>5.5276482200000006</v>
      </c>
      <c r="H65" s="6">
        <f t="shared" si="27"/>
        <v>9.5152689090000006E-2</v>
      </c>
      <c r="I65" s="6">
        <f t="shared" si="28"/>
        <v>0.4217755469386707</v>
      </c>
      <c r="J65" s="6">
        <f t="shared" si="29"/>
        <v>5.1270791613435916E-2</v>
      </c>
    </row>
    <row r="66" spans="1:13" x14ac:dyDescent="0.15">
      <c r="B66" s="6">
        <v>5</v>
      </c>
      <c r="C66" s="10">
        <v>-0.35</v>
      </c>
      <c r="D66" s="6">
        <v>0.77</v>
      </c>
      <c r="E66" s="6">
        <v>613.04</v>
      </c>
      <c r="F66" s="6">
        <f t="shared" si="25"/>
        <v>0.91704910500000003</v>
      </c>
      <c r="G66" s="6">
        <f t="shared" si="26"/>
        <v>6.4635730474999997</v>
      </c>
      <c r="H66" s="6">
        <f t="shared" si="27"/>
        <v>9.5960074188750008E-2</v>
      </c>
      <c r="I66" s="6">
        <f t="shared" si="28"/>
        <v>0.33851604361380433</v>
      </c>
      <c r="J66" s="6">
        <f t="shared" si="29"/>
        <v>7.3030937614695535E-2</v>
      </c>
    </row>
    <row r="67" spans="1:13" x14ac:dyDescent="0.15">
      <c r="B67" s="6">
        <v>6</v>
      </c>
      <c r="C67" s="10">
        <v>-0.45</v>
      </c>
      <c r="D67" s="6">
        <v>1.1200000000000001</v>
      </c>
      <c r="E67" s="6">
        <v>642.64</v>
      </c>
      <c r="F67" s="6">
        <f t="shared" si="25"/>
        <v>0.91706313500000003</v>
      </c>
      <c r="G67" s="6">
        <f t="shared" si="26"/>
        <v>8.3406430925000006</v>
      </c>
      <c r="H67" s="6">
        <f t="shared" si="27"/>
        <v>9.757444354125E-2</v>
      </c>
      <c r="I67" s="6">
        <f t="shared" si="28"/>
        <v>0.30766146596932992</v>
      </c>
      <c r="J67" s="6">
        <f t="shared" si="29"/>
        <v>8.629512041430154E-2</v>
      </c>
    </row>
    <row r="68" spans="1:13" x14ac:dyDescent="0.15">
      <c r="B68" s="6">
        <v>7</v>
      </c>
      <c r="C68" s="10">
        <v>-0.55000000000000004</v>
      </c>
      <c r="D68" s="6">
        <v>1.7</v>
      </c>
      <c r="E68" s="6">
        <v>663.13</v>
      </c>
      <c r="F68" s="6">
        <f t="shared" si="25"/>
        <v>0.91707716500000003</v>
      </c>
      <c r="G68" s="6">
        <f t="shared" si="26"/>
        <v>10.2236009575</v>
      </c>
      <c r="H68" s="6">
        <f t="shared" si="27"/>
        <v>9.9187598283750011E-2</v>
      </c>
      <c r="I68" s="6">
        <f t="shared" si="28"/>
        <v>0.2878463386737552</v>
      </c>
      <c r="J68" s="6">
        <f t="shared" si="29"/>
        <v>0.11026652983487202</v>
      </c>
    </row>
    <row r="69" spans="1:13" x14ac:dyDescent="0.15">
      <c r="B69" s="6">
        <v>8</v>
      </c>
      <c r="C69" s="10">
        <v>-0.7</v>
      </c>
      <c r="D69" s="6">
        <v>2.48</v>
      </c>
      <c r="E69" s="6">
        <v>663.31</v>
      </c>
      <c r="F69" s="6">
        <f t="shared" si="25"/>
        <v>0.91709821000000002</v>
      </c>
      <c r="G69" s="6">
        <f t="shared" si="26"/>
        <v>13.056261579999999</v>
      </c>
      <c r="H69" s="6">
        <f t="shared" si="27"/>
        <v>0.10160326761000001</v>
      </c>
      <c r="I69" s="6">
        <f t="shared" si="28"/>
        <v>0.28953097613278045</v>
      </c>
      <c r="J69" s="6">
        <f t="shared" si="29"/>
        <v>0.1259938604875899</v>
      </c>
    </row>
    <row r="70" spans="1:13" x14ac:dyDescent="0.15">
      <c r="B70" s="6">
        <v>9</v>
      </c>
      <c r="C70" s="10">
        <v>-0.85</v>
      </c>
      <c r="D70" s="6">
        <v>3.19</v>
      </c>
      <c r="E70" s="6">
        <v>724.07</v>
      </c>
      <c r="F70" s="6">
        <f t="shared" si="25"/>
        <v>0.91711925500000002</v>
      </c>
      <c r="G70" s="6">
        <f t="shared" si="26"/>
        <v>15.8949290725</v>
      </c>
      <c r="H70" s="6">
        <f t="shared" si="27"/>
        <v>0.10401161305124999</v>
      </c>
      <c r="I70" s="6">
        <f t="shared" si="28"/>
        <v>0.225609782867391</v>
      </c>
      <c r="J70" s="6">
        <f t="shared" si="29"/>
        <v>0.14531573494065994</v>
      </c>
    </row>
    <row r="71" spans="1:13" x14ac:dyDescent="0.15">
      <c r="B71" s="6">
        <v>10</v>
      </c>
      <c r="C71" s="10">
        <v>-0.95</v>
      </c>
      <c r="D71" s="6">
        <v>3.9</v>
      </c>
      <c r="E71" s="6">
        <v>735.72</v>
      </c>
      <c r="F71" s="6">
        <f t="shared" si="25"/>
        <v>0.91713328500000002</v>
      </c>
      <c r="G71" s="6">
        <f t="shared" si="26"/>
        <v>17.7885658175</v>
      </c>
      <c r="H71" s="6">
        <f t="shared" si="27"/>
        <v>0.10561174755375001</v>
      </c>
      <c r="I71" s="6">
        <f t="shared" si="28"/>
        <v>0.21483995977333953</v>
      </c>
      <c r="J71" s="6">
        <f t="shared" si="29"/>
        <v>0.16130069334635386</v>
      </c>
    </row>
    <row r="73" spans="1:13" ht="16.3" x14ac:dyDescent="0.15">
      <c r="A73" s="6" t="s">
        <v>79</v>
      </c>
      <c r="B73" s="6" t="s">
        <v>66</v>
      </c>
      <c r="C73" s="6" t="s">
        <v>67</v>
      </c>
      <c r="D73" s="6" t="s">
        <v>68</v>
      </c>
      <c r="E73" s="7" t="s">
        <v>69</v>
      </c>
      <c r="F73" s="3" t="s">
        <v>42</v>
      </c>
      <c r="G73" s="3" t="s">
        <v>43</v>
      </c>
      <c r="H73" s="6" t="s">
        <v>44</v>
      </c>
      <c r="I73" s="8" t="s">
        <v>45</v>
      </c>
      <c r="J73" s="8" t="s">
        <v>46</v>
      </c>
      <c r="K73" s="8"/>
      <c r="L73" s="8"/>
      <c r="M73" s="8"/>
    </row>
    <row r="74" spans="1:13" x14ac:dyDescent="0.15">
      <c r="B74" s="6">
        <v>1</v>
      </c>
      <c r="C74" s="10">
        <v>-0.1</v>
      </c>
      <c r="D74" s="6">
        <v>0.1</v>
      </c>
      <c r="E74" s="6">
        <v>643.04</v>
      </c>
      <c r="F74" s="6">
        <f>0.917-0.0001403*C74</f>
        <v>0.91701403000000004</v>
      </c>
      <c r="G74" s="6">
        <f>-0.041221-18.407*C74+0.58402*C74^2+0.21454*C74^3</f>
        <v>1.80510466</v>
      </c>
      <c r="H74" s="6">
        <f>0.090312-0.016111*C74+0.00012291*C74^2+0.00013603*C74^3</f>
        <v>9.1924193070000007E-2</v>
      </c>
      <c r="I74" s="6">
        <f>1-E74/1000/F74+E74/1000*D74*H74/G74</f>
        <v>0.30204219854767861</v>
      </c>
      <c r="J74" s="6">
        <f>D74*E74/1000/G74</f>
        <v>3.5623419198308422E-2</v>
      </c>
    </row>
    <row r="75" spans="1:13" x14ac:dyDescent="0.15">
      <c r="B75" s="6">
        <v>2</v>
      </c>
      <c r="C75" s="10">
        <v>-0.1</v>
      </c>
      <c r="D75" s="6">
        <v>0.1</v>
      </c>
      <c r="E75" s="6">
        <v>701.71</v>
      </c>
      <c r="F75" s="6">
        <f t="shared" ref="F75:F83" si="30">0.917-0.0001403*C75</f>
        <v>0.91701403000000004</v>
      </c>
      <c r="G75" s="6">
        <f t="shared" ref="G75:G83" si="31">-0.041221-18.407*C75+0.58402*C75^2+0.21454*C75^3</f>
        <v>1.80510466</v>
      </c>
      <c r="H75" s="6">
        <f t="shared" ref="H75:H83" si="32">0.090312-0.016111*C75+0.00012291*C75^2+0.00013603*C75^3</f>
        <v>9.1924193070000007E-2</v>
      </c>
      <c r="I75" s="6">
        <f t="shared" ref="I75:I83" si="33">1-E75/1000/F75+E75/1000*D75*H75/G75</f>
        <v>0.23836158115030401</v>
      </c>
      <c r="J75" s="6">
        <f t="shared" ref="J75:J83" si="34">D75*E75/1000/G75</f>
        <v>3.8873646251625107E-2</v>
      </c>
    </row>
    <row r="76" spans="1:13" x14ac:dyDescent="0.15">
      <c r="B76" s="6">
        <v>3</v>
      </c>
      <c r="C76" s="10">
        <v>-0.2</v>
      </c>
      <c r="D76" s="6">
        <v>0.15</v>
      </c>
      <c r="E76" s="6">
        <v>687.86</v>
      </c>
      <c r="F76" s="6">
        <f t="shared" si="30"/>
        <v>0.91702806000000003</v>
      </c>
      <c r="G76" s="6">
        <f t="shared" si="31"/>
        <v>3.6618234799999998</v>
      </c>
      <c r="H76" s="6">
        <f t="shared" si="32"/>
        <v>9.3538028159999995E-2</v>
      </c>
      <c r="I76" s="6">
        <f t="shared" si="33"/>
        <v>0.25253861233084929</v>
      </c>
      <c r="J76" s="6">
        <f t="shared" si="34"/>
        <v>2.8176945328888439E-2</v>
      </c>
    </row>
    <row r="77" spans="1:13" x14ac:dyDescent="0.15">
      <c r="B77" s="6">
        <v>4</v>
      </c>
      <c r="C77" s="10">
        <v>-0.3</v>
      </c>
      <c r="D77" s="6">
        <v>0.48</v>
      </c>
      <c r="E77" s="6">
        <v>616.83000000000004</v>
      </c>
      <c r="F77" s="6">
        <f t="shared" si="30"/>
        <v>0.91704209000000003</v>
      </c>
      <c r="G77" s="6">
        <f t="shared" si="31"/>
        <v>5.5276482200000006</v>
      </c>
      <c r="H77" s="6">
        <f t="shared" si="32"/>
        <v>9.5152689090000006E-2</v>
      </c>
      <c r="I77" s="6">
        <f t="shared" si="33"/>
        <v>0.33246670322384003</v>
      </c>
      <c r="J77" s="6">
        <f t="shared" si="34"/>
        <v>5.356317699971145E-2</v>
      </c>
    </row>
    <row r="78" spans="1:13" x14ac:dyDescent="0.15">
      <c r="B78" s="6">
        <v>5</v>
      </c>
      <c r="C78" s="10">
        <v>-0.35</v>
      </c>
      <c r="D78" s="6">
        <v>0.94</v>
      </c>
      <c r="E78" s="6">
        <v>652.05999999999995</v>
      </c>
      <c r="F78" s="6">
        <f t="shared" si="30"/>
        <v>0.91704910500000003</v>
      </c>
      <c r="G78" s="6">
        <f t="shared" si="31"/>
        <v>6.4635730474999997</v>
      </c>
      <c r="H78" s="6">
        <f t="shared" si="32"/>
        <v>9.5960074188750008E-2</v>
      </c>
      <c r="I78" s="6">
        <f t="shared" si="33"/>
        <v>0.29805829959155378</v>
      </c>
      <c r="J78" s="6">
        <f t="shared" si="34"/>
        <v>9.4829345239174384E-2</v>
      </c>
    </row>
    <row r="79" spans="1:13" x14ac:dyDescent="0.15">
      <c r="B79" s="6">
        <v>6</v>
      </c>
      <c r="C79" s="10">
        <v>-0.45</v>
      </c>
      <c r="D79" s="6">
        <v>1.37</v>
      </c>
      <c r="E79" s="6">
        <v>670.38</v>
      </c>
      <c r="F79" s="6">
        <f t="shared" si="30"/>
        <v>0.91706313500000003</v>
      </c>
      <c r="G79" s="6">
        <f t="shared" si="31"/>
        <v>8.3406430925000006</v>
      </c>
      <c r="H79" s="6">
        <f t="shared" si="32"/>
        <v>9.757444354125E-2</v>
      </c>
      <c r="I79" s="6">
        <f t="shared" si="33"/>
        <v>0.27973683322834347</v>
      </c>
      <c r="J79" s="6">
        <f t="shared" si="34"/>
        <v>0.11011388328387461</v>
      </c>
    </row>
    <row r="80" spans="1:13" x14ac:dyDescent="0.15">
      <c r="B80" s="6">
        <v>7</v>
      </c>
      <c r="C80" s="10">
        <v>-0.55000000000000004</v>
      </c>
      <c r="D80" s="6">
        <v>2.0499999999999998</v>
      </c>
      <c r="E80" s="6">
        <v>682.74</v>
      </c>
      <c r="F80" s="6">
        <f t="shared" si="30"/>
        <v>0.91707716500000003</v>
      </c>
      <c r="G80" s="6">
        <f t="shared" si="31"/>
        <v>10.2236009575</v>
      </c>
      <c r="H80" s="6">
        <f t="shared" si="32"/>
        <v>9.9187598283750011E-2</v>
      </c>
      <c r="I80" s="6">
        <f t="shared" si="33"/>
        <v>0.2691049555573542</v>
      </c>
      <c r="J80" s="6">
        <f t="shared" si="34"/>
        <v>0.13690058970594363</v>
      </c>
    </row>
    <row r="81" spans="1:13" x14ac:dyDescent="0.15">
      <c r="B81" s="6">
        <v>8</v>
      </c>
      <c r="C81" s="10">
        <v>-0.7</v>
      </c>
      <c r="D81" s="6">
        <v>2.37</v>
      </c>
      <c r="E81" s="6">
        <v>708.02</v>
      </c>
      <c r="F81" s="6">
        <f t="shared" si="30"/>
        <v>0.91709821000000002</v>
      </c>
      <c r="G81" s="6">
        <f t="shared" si="31"/>
        <v>13.056261579999999</v>
      </c>
      <c r="H81" s="6">
        <f t="shared" si="32"/>
        <v>0.10160326761000001</v>
      </c>
      <c r="I81" s="6">
        <f t="shared" si="33"/>
        <v>0.24103617537778316</v>
      </c>
      <c r="J81" s="6">
        <f t="shared" si="34"/>
        <v>0.12852127614924824</v>
      </c>
    </row>
    <row r="82" spans="1:13" x14ac:dyDescent="0.15">
      <c r="B82" s="6">
        <v>9</v>
      </c>
      <c r="C82" s="10">
        <v>-0.85</v>
      </c>
      <c r="D82" s="6">
        <v>2.97</v>
      </c>
      <c r="E82" s="6">
        <v>752.77</v>
      </c>
      <c r="F82" s="6">
        <f t="shared" si="30"/>
        <v>0.91711925500000002</v>
      </c>
      <c r="G82" s="6">
        <f t="shared" si="31"/>
        <v>15.8949290725</v>
      </c>
      <c r="H82" s="6">
        <f t="shared" si="32"/>
        <v>0.10401161305124999</v>
      </c>
      <c r="I82" s="6">
        <f t="shared" si="33"/>
        <v>0.1938315399478531</v>
      </c>
      <c r="J82" s="6">
        <f t="shared" si="34"/>
        <v>0.14065661380446529</v>
      </c>
    </row>
    <row r="83" spans="1:13" x14ac:dyDescent="0.15">
      <c r="B83" s="6">
        <v>10</v>
      </c>
      <c r="C83" s="10">
        <v>-0.95</v>
      </c>
      <c r="D83" s="6">
        <v>2.46</v>
      </c>
      <c r="E83" s="6">
        <v>745.38</v>
      </c>
      <c r="F83" s="6">
        <f t="shared" si="30"/>
        <v>0.91713328500000002</v>
      </c>
      <c r="G83" s="6">
        <f t="shared" si="31"/>
        <v>17.7885658175</v>
      </c>
      <c r="H83" s="6">
        <f t="shared" si="32"/>
        <v>0.10561174755375001</v>
      </c>
      <c r="I83" s="6">
        <f t="shared" si="33"/>
        <v>0.19815828767284863</v>
      </c>
      <c r="J83" s="6">
        <f t="shared" si="34"/>
        <v>0.10307940610906982</v>
      </c>
    </row>
    <row r="85" spans="1:13" ht="16.3" x14ac:dyDescent="0.15">
      <c r="A85" s="6" t="s">
        <v>80</v>
      </c>
      <c r="B85" s="6" t="s">
        <v>66</v>
      </c>
      <c r="C85" s="6" t="s">
        <v>67</v>
      </c>
      <c r="D85" s="6" t="s">
        <v>68</v>
      </c>
      <c r="E85" s="7" t="s">
        <v>69</v>
      </c>
      <c r="F85" s="3" t="s">
        <v>42</v>
      </c>
      <c r="G85" s="3" t="s">
        <v>43</v>
      </c>
      <c r="H85" s="6" t="s">
        <v>44</v>
      </c>
      <c r="I85" s="8" t="s">
        <v>45</v>
      </c>
      <c r="J85" s="8" t="s">
        <v>46</v>
      </c>
      <c r="K85" s="8"/>
      <c r="L85" s="8"/>
      <c r="M85" s="8"/>
    </row>
    <row r="86" spans="1:13" x14ac:dyDescent="0.15">
      <c r="B86" s="6">
        <v>1</v>
      </c>
      <c r="C86" s="10">
        <v>-0.1</v>
      </c>
      <c r="D86" s="6">
        <v>0.1</v>
      </c>
      <c r="E86" s="6">
        <v>736.71875</v>
      </c>
      <c r="F86" s="6">
        <f>0.917-0.0001403*C86</f>
        <v>0.91701403000000004</v>
      </c>
      <c r="G86" s="6">
        <f>-0.041221-18.407*C86+0.58402*C86^2+0.21454*C86^3</f>
        <v>1.80510466</v>
      </c>
      <c r="H86" s="6">
        <f>0.090312-0.016111*C86+0.00012291*C86^2+0.00013603*C86^3</f>
        <v>9.1924193070000007E-2</v>
      </c>
      <c r="I86" s="6">
        <f>1-E86/1000/F86+E86/1000*D86*H86/G86</f>
        <v>0.20036296491866384</v>
      </c>
      <c r="J86" s="6">
        <f>D86*E86/1000/G86</f>
        <v>4.0813076733179555E-2</v>
      </c>
    </row>
    <row r="87" spans="1:13" x14ac:dyDescent="0.15">
      <c r="B87" s="6">
        <v>2</v>
      </c>
      <c r="C87" s="10">
        <v>-0.1</v>
      </c>
      <c r="D87" s="6">
        <v>0.19</v>
      </c>
      <c r="E87" s="6">
        <v>802.34375</v>
      </c>
      <c r="F87" s="6">
        <f t="shared" ref="F87:F95" si="35">0.917-0.0001403*C87</f>
        <v>0.91701403000000004</v>
      </c>
      <c r="G87" s="6">
        <f t="shared" ref="G87:G95" si="36">-0.041221-18.407*C87+0.58402*C87^2+0.21454*C87^3</f>
        <v>1.80510466</v>
      </c>
      <c r="H87" s="6">
        <f t="shared" ref="H87:H95" si="37">0.090312-0.016111*C87+0.00012291*C87^2+0.00013603*C87^3</f>
        <v>9.1924193070000007E-2</v>
      </c>
      <c r="I87" s="6">
        <f t="shared" ref="I87:I95" si="38">1-E87/1000/F87+E87/1000*D87*H87/G87</f>
        <v>0.13281067840356556</v>
      </c>
      <c r="J87" s="6">
        <f t="shared" ref="J87:J95" si="39">D87*E87/1000/G87</f>
        <v>8.445234001002469E-2</v>
      </c>
    </row>
    <row r="88" spans="1:13" x14ac:dyDescent="0.15">
      <c r="B88" s="6">
        <v>3</v>
      </c>
      <c r="C88" s="10">
        <v>-0.1</v>
      </c>
      <c r="D88" s="6">
        <v>0.57999999999999996</v>
      </c>
      <c r="E88" s="6">
        <v>682.8125</v>
      </c>
      <c r="F88" s="6">
        <f t="shared" si="35"/>
        <v>0.91701403000000004</v>
      </c>
      <c r="G88" s="6">
        <f t="shared" si="36"/>
        <v>1.80510466</v>
      </c>
      <c r="H88" s="6">
        <f t="shared" si="37"/>
        <v>9.1924193070000007E-2</v>
      </c>
      <c r="I88" s="6">
        <f t="shared" si="38"/>
        <v>0.27556352231781611</v>
      </c>
      <c r="J88" s="6">
        <f t="shared" si="39"/>
        <v>0.21939517346323842</v>
      </c>
    </row>
    <row r="89" spans="1:13" x14ac:dyDescent="0.15">
      <c r="B89" s="6">
        <v>4</v>
      </c>
      <c r="C89" s="10">
        <v>-0.16</v>
      </c>
      <c r="D89" s="6">
        <v>1.38</v>
      </c>
      <c r="E89" s="6">
        <v>707.8125</v>
      </c>
      <c r="F89" s="6">
        <f t="shared" si="35"/>
        <v>0.91702244799999999</v>
      </c>
      <c r="G89" s="6">
        <f t="shared" si="36"/>
        <v>2.9179711561600001</v>
      </c>
      <c r="H89" s="6">
        <f t="shared" si="37"/>
        <v>9.2892349317119996E-2</v>
      </c>
      <c r="I89" s="6">
        <f t="shared" si="38"/>
        <v>0.25923589563087662</v>
      </c>
      <c r="J89" s="6">
        <f t="shared" si="39"/>
        <v>0.33474671191932798</v>
      </c>
    </row>
    <row r="90" spans="1:13" x14ac:dyDescent="0.15">
      <c r="B90" s="6">
        <v>5</v>
      </c>
      <c r="C90" s="10">
        <v>-0.37</v>
      </c>
      <c r="D90" s="6">
        <v>3.29</v>
      </c>
      <c r="E90" s="6">
        <v>669.53125</v>
      </c>
      <c r="F90" s="6">
        <f t="shared" si="35"/>
        <v>0.91705191100000005</v>
      </c>
      <c r="G90" s="6">
        <f t="shared" si="36"/>
        <v>6.8384542433800002</v>
      </c>
      <c r="H90" s="6">
        <f t="shared" si="37"/>
        <v>9.6283006051409992E-2</v>
      </c>
      <c r="I90" s="6">
        <f t="shared" si="38"/>
        <v>0.30092315286790666</v>
      </c>
      <c r="J90" s="6">
        <f t="shared" si="39"/>
        <v>0.32211340956655382</v>
      </c>
    </row>
    <row r="91" spans="1:13" x14ac:dyDescent="0.15">
      <c r="B91" s="6">
        <v>6</v>
      </c>
      <c r="C91" s="10">
        <v>-0.57999999999999996</v>
      </c>
      <c r="D91" s="6">
        <v>4.71</v>
      </c>
      <c r="E91" s="6">
        <v>748.4375</v>
      </c>
      <c r="F91" s="6">
        <f t="shared" si="35"/>
        <v>0.917081374</v>
      </c>
      <c r="G91" s="6">
        <f t="shared" si="36"/>
        <v>10.78944399952</v>
      </c>
      <c r="H91" s="6">
        <f t="shared" si="37"/>
        <v>9.967118583864E-2</v>
      </c>
      <c r="I91" s="6">
        <f t="shared" si="38"/>
        <v>0.21645663546440569</v>
      </c>
      <c r="J91" s="6">
        <f t="shared" si="39"/>
        <v>0.32672124950616793</v>
      </c>
    </row>
    <row r="92" spans="1:13" x14ac:dyDescent="0.15">
      <c r="B92" s="6">
        <v>7</v>
      </c>
      <c r="C92" s="10">
        <v>-0.6</v>
      </c>
      <c r="D92" s="6">
        <v>3.01</v>
      </c>
      <c r="E92" s="6">
        <v>792.1875</v>
      </c>
      <c r="F92" s="6">
        <f t="shared" si="35"/>
        <v>0.91708418000000003</v>
      </c>
      <c r="G92" s="6">
        <f t="shared" si="36"/>
        <v>11.166885559999999</v>
      </c>
      <c r="H92" s="6">
        <f t="shared" si="37"/>
        <v>9.999346512E-2</v>
      </c>
      <c r="I92" s="6">
        <f t="shared" si="38"/>
        <v>0.15754067124521889</v>
      </c>
      <c r="J92" s="6">
        <f t="shared" si="39"/>
        <v>0.21353172844730042</v>
      </c>
    </row>
    <row r="93" spans="1:13" x14ac:dyDescent="0.15">
      <c r="B93" s="6">
        <v>8</v>
      </c>
      <c r="C93" s="10">
        <v>-0.67500000000000004</v>
      </c>
      <c r="D93" s="6">
        <v>3.21</v>
      </c>
      <c r="E93" s="6">
        <v>762.5</v>
      </c>
      <c r="F93" s="6">
        <f t="shared" si="35"/>
        <v>0.91709470250000003</v>
      </c>
      <c r="G93" s="6">
        <f t="shared" si="36"/>
        <v>12.5836170059375</v>
      </c>
      <c r="H93" s="6">
        <f t="shared" si="37"/>
        <v>0.10120109026734377</v>
      </c>
      <c r="I93" s="6">
        <f t="shared" si="38"/>
        <v>0.18825456159464271</v>
      </c>
      <c r="J93" s="6">
        <f t="shared" si="39"/>
        <v>0.19450886011908211</v>
      </c>
    </row>
    <row r="94" spans="1:13" x14ac:dyDescent="0.15">
      <c r="B94" s="6">
        <v>9</v>
      </c>
      <c r="C94" s="10">
        <v>-0.80500000000000005</v>
      </c>
      <c r="D94" s="6">
        <v>3.32</v>
      </c>
      <c r="E94" s="6">
        <v>806.25</v>
      </c>
      <c r="F94" s="6">
        <f t="shared" si="35"/>
        <v>0.9171129415</v>
      </c>
      <c r="G94" s="6">
        <f t="shared" si="36"/>
        <v>15.042956597282501</v>
      </c>
      <c r="H94" s="6">
        <f t="shared" si="37"/>
        <v>0.10329004232594625</v>
      </c>
      <c r="I94" s="6">
        <f t="shared" si="38"/>
        <v>0.1392620130448575</v>
      </c>
      <c r="J94" s="6">
        <f t="shared" si="39"/>
        <v>0.17794041900536714</v>
      </c>
    </row>
    <row r="95" spans="1:13" x14ac:dyDescent="0.15">
      <c r="B95" s="6">
        <v>10</v>
      </c>
      <c r="C95" s="10">
        <v>-0.86</v>
      </c>
      <c r="D95" s="6">
        <v>3.22</v>
      </c>
      <c r="E95" s="6">
        <v>848.4375</v>
      </c>
      <c r="F95" s="6">
        <f t="shared" si="35"/>
        <v>0.91712065800000009</v>
      </c>
      <c r="G95" s="6">
        <f t="shared" si="36"/>
        <v>16.084280737759997</v>
      </c>
      <c r="H95" s="6">
        <f t="shared" si="37"/>
        <v>0.10417184153832</v>
      </c>
      <c r="I95" s="6">
        <f t="shared" si="38"/>
        <v>9.2583926056688359E-2</v>
      </c>
      <c r="J95" s="6">
        <f t="shared" si="39"/>
        <v>0.16985333659256138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>
      <selection activeCell="C73" sqref="C73"/>
    </sheetView>
  </sheetViews>
  <sheetFormatPr defaultColWidth="9" defaultRowHeight="14.3" x14ac:dyDescent="0.15"/>
  <cols>
    <col min="1" max="16384" width="9" style="6"/>
  </cols>
  <sheetData>
    <row r="1" spans="1:13" ht="16.3" x14ac:dyDescent="0.15">
      <c r="A1" s="6" t="s">
        <v>81</v>
      </c>
      <c r="B1" s="6" t="s">
        <v>83</v>
      </c>
      <c r="C1" s="6" t="s">
        <v>84</v>
      </c>
      <c r="D1" s="6" t="s">
        <v>85</v>
      </c>
      <c r="E1" s="7" t="s">
        <v>86</v>
      </c>
      <c r="F1" s="3" t="s">
        <v>42</v>
      </c>
      <c r="G1" s="3" t="s">
        <v>43</v>
      </c>
      <c r="H1" s="6" t="s">
        <v>44</v>
      </c>
      <c r="I1" s="8" t="s">
        <v>45</v>
      </c>
      <c r="J1" s="8" t="s">
        <v>46</v>
      </c>
      <c r="K1" s="8"/>
      <c r="L1" s="8"/>
      <c r="M1" s="8"/>
    </row>
    <row r="2" spans="1:13" x14ac:dyDescent="0.15">
      <c r="B2" s="6">
        <v>1</v>
      </c>
      <c r="C2" s="10">
        <v>-0.2</v>
      </c>
      <c r="D2" s="6">
        <v>0.63</v>
      </c>
      <c r="E2" s="6">
        <v>765.47</v>
      </c>
      <c r="F2" s="6">
        <f>0.917-0.0001403*C2</f>
        <v>0.91702806000000003</v>
      </c>
      <c r="G2" s="6">
        <f>-0.041221-18.407*C2+0.58402*C2^2+0.21454*C2^3</f>
        <v>3.6618234799999998</v>
      </c>
      <c r="H2" s="6">
        <f>0.090312-0.016111*C2+0.00012291*C2^2+0.00013603*C2^3</f>
        <v>9.3538028159999995E-2</v>
      </c>
      <c r="I2" s="6">
        <f>1-E2/1000/F2+E2/1000*D2*H2/G2</f>
        <v>0.17758945611638288</v>
      </c>
      <c r="J2" s="6">
        <f>D2*E2/1000/G2</f>
        <v>0.13169561630534959</v>
      </c>
    </row>
    <row r="3" spans="1:13" x14ac:dyDescent="0.15">
      <c r="B3" s="6">
        <v>2</v>
      </c>
      <c r="C3" s="10">
        <v>-0.26</v>
      </c>
      <c r="D3" s="6">
        <v>1.1599999999999999</v>
      </c>
      <c r="E3" s="6">
        <v>823.89</v>
      </c>
      <c r="F3" s="6">
        <f t="shared" ref="F3:F11" si="0">0.917-0.0001403*C3</f>
        <v>0.91703647799999999</v>
      </c>
      <c r="G3" s="6">
        <f t="shared" ref="G3:G11" si="1">-0.041221-18.407*C3+0.58402*C3^2+0.21454*C3^3</f>
        <v>4.7803079969600004</v>
      </c>
      <c r="H3" s="6">
        <f t="shared" ref="H3:H11" si="2">0.090312-0.016111*C3+0.00012291*C3^2+0.00013603*C3^3</f>
        <v>9.4506777852720006E-2</v>
      </c>
      <c r="I3" s="6">
        <f t="shared" ref="I3:I11" si="3">1-E3/1000/F3+E3/1000*D3*H3/G3</f>
        <v>0.12046781373167378</v>
      </c>
      <c r="J3" s="6">
        <f t="shared" ref="J3:J11" si="4">D3*E3/1000/G3</f>
        <v>0.19992695044080377</v>
      </c>
    </row>
    <row r="4" spans="1:13" x14ac:dyDescent="0.15">
      <c r="B4" s="6">
        <v>3</v>
      </c>
      <c r="C4" s="10">
        <v>-0.27</v>
      </c>
      <c r="D4" s="6">
        <v>1.56</v>
      </c>
      <c r="E4" s="6">
        <v>829.91</v>
      </c>
      <c r="F4" s="6">
        <f t="shared" si="0"/>
        <v>0.91703788100000005</v>
      </c>
      <c r="G4" s="6">
        <f t="shared" si="1"/>
        <v>4.9670212671799998</v>
      </c>
      <c r="H4" s="6">
        <f t="shared" si="2"/>
        <v>9.4668252660509988E-2</v>
      </c>
      <c r="I4" s="6">
        <f t="shared" si="3"/>
        <v>0.1196855070622003</v>
      </c>
      <c r="J4" s="6">
        <f t="shared" si="4"/>
        <v>0.26065110865430946</v>
      </c>
    </row>
    <row r="5" spans="1:13" x14ac:dyDescent="0.15">
      <c r="B5" s="6">
        <v>4</v>
      </c>
      <c r="C5" s="10">
        <v>-0.4</v>
      </c>
      <c r="D5" s="6">
        <v>1.84</v>
      </c>
      <c r="E5" s="6">
        <v>866.99</v>
      </c>
      <c r="F5" s="6">
        <f t="shared" si="0"/>
        <v>0.91705612000000003</v>
      </c>
      <c r="G5" s="6">
        <f t="shared" si="1"/>
        <v>7.4012916400000002</v>
      </c>
      <c r="H5" s="6">
        <f t="shared" si="2"/>
        <v>9.6767359679999998E-2</v>
      </c>
      <c r="I5" s="6">
        <f t="shared" si="3"/>
        <v>7.5451459933165432E-2</v>
      </c>
      <c r="J5" s="6">
        <f t="shared" si="4"/>
        <v>0.21553827056056934</v>
      </c>
    </row>
    <row r="6" spans="1:13" x14ac:dyDescent="0.15">
      <c r="B6" s="6">
        <v>5</v>
      </c>
      <c r="C6" s="10">
        <v>-0.56999999999999995</v>
      </c>
      <c r="D6" s="6">
        <v>2.34</v>
      </c>
      <c r="E6" s="6">
        <v>875.71</v>
      </c>
      <c r="F6" s="6">
        <f t="shared" si="0"/>
        <v>0.91707997100000005</v>
      </c>
      <c r="G6" s="6">
        <f t="shared" si="1"/>
        <v>10.60078579178</v>
      </c>
      <c r="H6" s="6">
        <f t="shared" si="2"/>
        <v>9.9510011655209993E-2</v>
      </c>
      <c r="I6" s="6">
        <f t="shared" si="3"/>
        <v>6.434610036114051E-2</v>
      </c>
      <c r="J6" s="6">
        <f t="shared" si="4"/>
        <v>0.19330278342091856</v>
      </c>
    </row>
    <row r="7" spans="1:13" x14ac:dyDescent="0.15">
      <c r="B7" s="6">
        <v>6</v>
      </c>
      <c r="C7" s="10">
        <v>-0.59</v>
      </c>
      <c r="D7" s="6">
        <v>3.23</v>
      </c>
      <c r="E7" s="6">
        <v>855.06</v>
      </c>
      <c r="F7" s="6">
        <f t="shared" si="0"/>
        <v>0.91708277700000007</v>
      </c>
      <c r="G7" s="6">
        <f t="shared" si="1"/>
        <v>10.978144351340001</v>
      </c>
      <c r="H7" s="6">
        <f t="shared" si="2"/>
        <v>9.9832337265630011E-2</v>
      </c>
      <c r="I7" s="6">
        <f t="shared" si="3"/>
        <v>9.2745987243895392E-2</v>
      </c>
      <c r="J7" s="6">
        <f t="shared" si="4"/>
        <v>0.25157656081128932</v>
      </c>
    </row>
    <row r="8" spans="1:13" x14ac:dyDescent="0.15">
      <c r="B8" s="6">
        <v>7</v>
      </c>
      <c r="C8" s="10">
        <v>-0.61</v>
      </c>
      <c r="D8" s="6">
        <v>3.56</v>
      </c>
      <c r="E8" s="6">
        <v>898.13</v>
      </c>
      <c r="F8" s="6">
        <f t="shared" si="0"/>
        <v>0.91708558299999998</v>
      </c>
      <c r="G8" s="6">
        <f t="shared" si="1"/>
        <v>11.355666338259999</v>
      </c>
      <c r="H8" s="6">
        <f t="shared" si="2"/>
        <v>0.10015456858557001</v>
      </c>
      <c r="I8" s="6">
        <f t="shared" si="3"/>
        <v>4.8869257267656167E-2</v>
      </c>
      <c r="J8" s="6">
        <f t="shared" si="4"/>
        <v>0.28156364450647647</v>
      </c>
    </row>
    <row r="9" spans="1:13" x14ac:dyDescent="0.15">
      <c r="B9" s="6">
        <v>8</v>
      </c>
      <c r="C9" s="10">
        <v>-0.64</v>
      </c>
      <c r="D9" s="6">
        <v>3.52</v>
      </c>
      <c r="E9" s="6">
        <v>900.57</v>
      </c>
      <c r="F9" s="6">
        <f t="shared" si="0"/>
        <v>0.91708979200000007</v>
      </c>
      <c r="G9" s="6">
        <f t="shared" si="1"/>
        <v>11.922233218240001</v>
      </c>
      <c r="H9" s="6">
        <f t="shared" si="2"/>
        <v>0.10063772448767999</v>
      </c>
      <c r="I9" s="6">
        <f t="shared" si="3"/>
        <v>4.4771873223070344E-2</v>
      </c>
      <c r="J9" s="6">
        <f t="shared" si="4"/>
        <v>0.26589031953763165</v>
      </c>
    </row>
    <row r="10" spans="1:13" x14ac:dyDescent="0.15">
      <c r="B10" s="6">
        <v>9</v>
      </c>
      <c r="C10" s="10">
        <v>-0.77</v>
      </c>
      <c r="D10" s="6">
        <v>3.53</v>
      </c>
      <c r="E10" s="6">
        <v>881.96</v>
      </c>
      <c r="F10" s="6">
        <f t="shared" si="0"/>
        <v>0.91710803100000005</v>
      </c>
      <c r="G10" s="6">
        <f t="shared" si="1"/>
        <v>14.380489868179998</v>
      </c>
      <c r="H10" s="6">
        <f t="shared" si="2"/>
        <v>0.10272824115501</v>
      </c>
      <c r="I10" s="6">
        <f t="shared" si="3"/>
        <v>6.0565108768126368E-2</v>
      </c>
      <c r="J10" s="6">
        <f t="shared" si="4"/>
        <v>0.21649601846241023</v>
      </c>
    </row>
    <row r="11" spans="1:13" x14ac:dyDescent="0.15">
      <c r="B11" s="6">
        <v>10</v>
      </c>
      <c r="C11" s="10">
        <v>-0.75</v>
      </c>
      <c r="D11" s="6">
        <v>3.54</v>
      </c>
      <c r="E11" s="6">
        <v>865.08</v>
      </c>
      <c r="F11" s="6">
        <f t="shared" si="0"/>
        <v>0.91710522500000002</v>
      </c>
      <c r="G11" s="6">
        <f t="shared" si="1"/>
        <v>14.0020311875</v>
      </c>
      <c r="H11" s="6">
        <f t="shared" si="2"/>
        <v>0.10240699921875</v>
      </c>
      <c r="I11" s="6">
        <f t="shared" si="3"/>
        <v>7.9125078039217603E-2</v>
      </c>
      <c r="J11" s="6">
        <f t="shared" si="4"/>
        <v>0.21870992565234923</v>
      </c>
    </row>
    <row r="13" spans="1:13" ht="16.3" x14ac:dyDescent="0.15">
      <c r="A13" s="6" t="s">
        <v>82</v>
      </c>
      <c r="B13" s="6" t="s">
        <v>38</v>
      </c>
      <c r="C13" s="6" t="s">
        <v>49</v>
      </c>
      <c r="D13" s="6" t="s">
        <v>50</v>
      </c>
      <c r="E13" s="7" t="s">
        <v>51</v>
      </c>
      <c r="F13" s="3" t="s">
        <v>42</v>
      </c>
      <c r="G13" s="3" t="s">
        <v>43</v>
      </c>
      <c r="H13" s="6" t="s">
        <v>44</v>
      </c>
      <c r="I13" s="8" t="s">
        <v>45</v>
      </c>
      <c r="J13" s="8" t="s">
        <v>46</v>
      </c>
      <c r="K13" s="8"/>
      <c r="L13" s="8"/>
      <c r="M13" s="8"/>
    </row>
    <row r="14" spans="1:13" x14ac:dyDescent="0.15">
      <c r="B14" s="6">
        <v>1</v>
      </c>
      <c r="C14" s="10">
        <v>-0.1</v>
      </c>
      <c r="D14" s="6">
        <v>0.4</v>
      </c>
      <c r="E14" s="6">
        <v>523.30999999999995</v>
      </c>
      <c r="F14" s="6">
        <f>0.917-0.0001403*C14</f>
        <v>0.91701403000000004</v>
      </c>
      <c r="G14" s="6">
        <f>-0.041221-18.407*C14+0.58402*C14^2+0.21454*C14^3</f>
        <v>1.80510466</v>
      </c>
      <c r="H14" s="6">
        <f>0.090312-0.016111*C14+0.00012291*C14^2+0.00013603*C14^3</f>
        <v>9.1924193070000007E-2</v>
      </c>
      <c r="I14" s="6">
        <f>1-E14/1000/F14+E14/1000*D14*H14/G14</f>
        <v>0.43999234974028589</v>
      </c>
      <c r="J14" s="6">
        <f>D14*E14/1000/G14</f>
        <v>0.1159622511860337</v>
      </c>
    </row>
    <row r="15" spans="1:13" x14ac:dyDescent="0.15">
      <c r="B15" s="6">
        <v>2</v>
      </c>
      <c r="C15" s="10">
        <v>-0.1</v>
      </c>
      <c r="D15" s="6">
        <v>0.27</v>
      </c>
      <c r="E15" s="6">
        <v>717.69</v>
      </c>
      <c r="F15" s="6">
        <f t="shared" ref="F15:F23" si="5">0.917-0.0001403*C15</f>
        <v>0.91701403000000004</v>
      </c>
      <c r="G15" s="6">
        <f t="shared" ref="G15:G23" si="6">-0.041221-18.407*C15+0.58402*C15^2+0.21454*C15^3</f>
        <v>1.80510466</v>
      </c>
      <c r="H15" s="6">
        <f t="shared" ref="H15:H23" si="7">0.090312-0.016111*C15+0.00012291*C15^2+0.00013603*C15^3</f>
        <v>9.1924193070000007E-2</v>
      </c>
      <c r="I15" s="6">
        <f t="shared" ref="I15:I23" si="8">1-E15/1000/F15+E15/1000*D15*H15/G15</f>
        <v>0.22723000510660715</v>
      </c>
      <c r="J15" s="6">
        <f t="shared" ref="J15:J23" si="9">D15*E15/1000/G15</f>
        <v>0.10734906639706975</v>
      </c>
    </row>
    <row r="16" spans="1:13" x14ac:dyDescent="0.15">
      <c r="B16" s="6">
        <v>3</v>
      </c>
      <c r="C16" s="10">
        <v>-0.1</v>
      </c>
      <c r="D16" s="6">
        <v>0.28000000000000003</v>
      </c>
      <c r="E16" s="6">
        <v>904.9</v>
      </c>
      <c r="F16" s="6">
        <f t="shared" si="5"/>
        <v>0.91701403000000004</v>
      </c>
      <c r="G16" s="6">
        <f t="shared" si="6"/>
        <v>1.80510466</v>
      </c>
      <c r="H16" s="6">
        <f t="shared" si="7"/>
        <v>9.1924193070000007E-2</v>
      </c>
      <c r="I16" s="6">
        <f t="shared" si="8"/>
        <v>2.6113161698561226E-2</v>
      </c>
      <c r="J16" s="6">
        <f t="shared" si="9"/>
        <v>0.14036416038059535</v>
      </c>
    </row>
    <row r="17" spans="1:13" x14ac:dyDescent="0.15">
      <c r="B17" s="6">
        <v>4</v>
      </c>
      <c r="C17" s="10">
        <v>-0.18</v>
      </c>
      <c r="D17" s="6">
        <v>0.45</v>
      </c>
      <c r="E17" s="6">
        <v>731.4</v>
      </c>
      <c r="F17" s="6">
        <f t="shared" si="5"/>
        <v>0.91702525400000001</v>
      </c>
      <c r="G17" s="6">
        <f t="shared" si="6"/>
        <v>3.2897100507200001</v>
      </c>
      <c r="H17" s="6">
        <f t="shared" si="7"/>
        <v>9.3215168957040004E-2</v>
      </c>
      <c r="I17" s="6">
        <f t="shared" si="8"/>
        <v>0.21174711483317601</v>
      </c>
      <c r="J17" s="6">
        <f t="shared" si="9"/>
        <v>0.1000483309852688</v>
      </c>
    </row>
    <row r="18" spans="1:13" x14ac:dyDescent="0.15">
      <c r="B18" s="6">
        <v>5</v>
      </c>
      <c r="C18" s="10">
        <v>-0.21</v>
      </c>
      <c r="D18" s="6">
        <v>0.7</v>
      </c>
      <c r="E18" s="6">
        <v>809.01</v>
      </c>
      <c r="F18" s="6">
        <f t="shared" si="5"/>
        <v>0.91702946299999999</v>
      </c>
      <c r="G18" s="6">
        <f t="shared" si="6"/>
        <v>3.8480174270599994</v>
      </c>
      <c r="H18" s="6">
        <f t="shared" si="7"/>
        <v>9.3699470557169998E-2</v>
      </c>
      <c r="I18" s="6">
        <f t="shared" si="8"/>
        <v>0.13158240609075356</v>
      </c>
      <c r="J18" s="6">
        <f t="shared" si="9"/>
        <v>0.14716851228833322</v>
      </c>
    </row>
    <row r="19" spans="1:13" x14ac:dyDescent="0.15">
      <c r="B19" s="6">
        <v>6</v>
      </c>
      <c r="C19" s="10">
        <v>-0.28999999999999998</v>
      </c>
      <c r="D19" s="6">
        <v>1.36</v>
      </c>
      <c r="E19" s="6">
        <v>854.51</v>
      </c>
      <c r="F19" s="6">
        <f t="shared" si="5"/>
        <v>0.91704068700000008</v>
      </c>
      <c r="G19" s="6">
        <f t="shared" si="6"/>
        <v>5.3406926659399998</v>
      </c>
      <c r="H19" s="6">
        <f t="shared" si="7"/>
        <v>9.4991209095329987E-2</v>
      </c>
      <c r="I19" s="6">
        <f t="shared" si="8"/>
        <v>8.8857540013024705E-2</v>
      </c>
      <c r="J19" s="6">
        <f t="shared" si="9"/>
        <v>0.21759978952008399</v>
      </c>
    </row>
    <row r="20" spans="1:13" x14ac:dyDescent="0.15">
      <c r="B20" s="6">
        <v>7</v>
      </c>
      <c r="C20" s="10">
        <v>-0.41</v>
      </c>
      <c r="D20" s="6">
        <v>1.54</v>
      </c>
      <c r="E20" s="6">
        <v>884.07</v>
      </c>
      <c r="F20" s="6">
        <f t="shared" si="5"/>
        <v>0.91705752299999999</v>
      </c>
      <c r="G20" s="6">
        <f t="shared" si="6"/>
        <v>7.5890364506599992</v>
      </c>
      <c r="H20" s="6">
        <f t="shared" si="7"/>
        <v>9.6928795847369992E-2</v>
      </c>
      <c r="I20" s="6">
        <f t="shared" si="8"/>
        <v>5.3360008857581687E-2</v>
      </c>
      <c r="J20" s="6">
        <f t="shared" si="9"/>
        <v>0.17939929645239705</v>
      </c>
    </row>
    <row r="21" spans="1:13" x14ac:dyDescent="0.15">
      <c r="B21" s="6">
        <v>8</v>
      </c>
      <c r="C21" s="10">
        <v>-0.55000000000000004</v>
      </c>
      <c r="D21" s="6">
        <v>1.74</v>
      </c>
      <c r="E21" s="6">
        <v>980.56</v>
      </c>
      <c r="F21" s="6">
        <f t="shared" si="5"/>
        <v>0.91707716500000003</v>
      </c>
      <c r="G21" s="6">
        <f t="shared" si="6"/>
        <v>10.2236009575</v>
      </c>
      <c r="H21" s="6">
        <f t="shared" si="7"/>
        <v>9.9187598283750011E-2</v>
      </c>
      <c r="I21" s="6">
        <v>0</v>
      </c>
      <c r="J21" s="6">
        <f t="shared" si="9"/>
        <v>0.16688585627438401</v>
      </c>
    </row>
    <row r="22" spans="1:13" x14ac:dyDescent="0.15">
      <c r="B22" s="6">
        <v>9</v>
      </c>
      <c r="C22" s="10">
        <v>-0.76</v>
      </c>
      <c r="D22" s="6">
        <v>2.16</v>
      </c>
      <c r="E22" s="6">
        <v>915.91</v>
      </c>
      <c r="F22" s="6">
        <f t="shared" si="5"/>
        <v>0.91710662800000009</v>
      </c>
      <c r="G22" s="6">
        <f t="shared" si="6"/>
        <v>14.191251040959999</v>
      </c>
      <c r="H22" s="6">
        <f t="shared" si="7"/>
        <v>0.10256763891071999</v>
      </c>
      <c r="I22" s="6">
        <f t="shared" si="8"/>
        <v>1.5603475356592419E-2</v>
      </c>
      <c r="J22" s="6">
        <f t="shared" si="9"/>
        <v>0.13940741336263254</v>
      </c>
    </row>
    <row r="23" spans="1:13" x14ac:dyDescent="0.15">
      <c r="B23" s="6">
        <v>10</v>
      </c>
      <c r="C23" s="10">
        <v>-0.86</v>
      </c>
      <c r="D23" s="6">
        <v>3</v>
      </c>
      <c r="E23" s="6">
        <v>886.72</v>
      </c>
      <c r="F23" s="6">
        <f t="shared" si="5"/>
        <v>0.91712065800000009</v>
      </c>
      <c r="G23" s="6">
        <f t="shared" si="6"/>
        <v>16.084280737759997</v>
      </c>
      <c r="H23" s="6">
        <f t="shared" si="7"/>
        <v>0.10417184153832</v>
      </c>
      <c r="I23" s="6">
        <f t="shared" si="8"/>
        <v>5.0376793803658955E-2</v>
      </c>
      <c r="J23" s="6">
        <f t="shared" si="9"/>
        <v>0.16538880683392446</v>
      </c>
    </row>
    <row r="25" spans="1:13" ht="16.3" x14ac:dyDescent="0.15">
      <c r="A25" s="6" t="s">
        <v>87</v>
      </c>
      <c r="B25" s="6" t="s">
        <v>3</v>
      </c>
      <c r="C25" s="6" t="s">
        <v>89</v>
      </c>
      <c r="D25" s="6" t="s">
        <v>90</v>
      </c>
      <c r="E25" s="7" t="s">
        <v>91</v>
      </c>
      <c r="F25" s="3" t="s">
        <v>42</v>
      </c>
      <c r="G25" s="3" t="s">
        <v>43</v>
      </c>
      <c r="H25" s="6" t="s">
        <v>44</v>
      </c>
      <c r="I25" s="8" t="s">
        <v>45</v>
      </c>
      <c r="J25" s="8" t="s">
        <v>46</v>
      </c>
      <c r="K25" s="8"/>
      <c r="L25" s="8"/>
      <c r="M25" s="8"/>
    </row>
    <row r="26" spans="1:13" x14ac:dyDescent="0.15">
      <c r="B26" s="6">
        <v>1</v>
      </c>
      <c r="C26" s="10">
        <v>-0.1</v>
      </c>
      <c r="D26" s="6">
        <v>0</v>
      </c>
      <c r="E26" s="6">
        <v>816.61</v>
      </c>
      <c r="F26" s="6">
        <f>0.917-0.0001403*C26</f>
        <v>0.91701403000000004</v>
      </c>
      <c r="G26" s="6">
        <f>-0.041221-18.407*C26+0.58402*C26^2+0.21454*C26^3</f>
        <v>1.80510466</v>
      </c>
      <c r="H26" s="6">
        <f>0.090312-0.016111*C26+0.00012291*C26^2+0.00013603*C26^3</f>
        <v>9.1924193070000007E-2</v>
      </c>
      <c r="I26" s="6">
        <f>1-E26/1000/F26+E26/1000*D26*H26/G26</f>
        <v>0.10949017868352573</v>
      </c>
      <c r="J26" s="6">
        <f>D26*E26/1000/G26</f>
        <v>0</v>
      </c>
    </row>
    <row r="27" spans="1:13" x14ac:dyDescent="0.15">
      <c r="B27" s="6">
        <v>2</v>
      </c>
      <c r="C27" s="10">
        <v>-0.3</v>
      </c>
      <c r="D27" s="6">
        <v>0</v>
      </c>
      <c r="E27" s="6">
        <v>816.61</v>
      </c>
      <c r="F27" s="6">
        <f t="shared" ref="F27:F35" si="10">0.917-0.0001403*C27</f>
        <v>0.91704209000000003</v>
      </c>
      <c r="G27" s="6">
        <f t="shared" ref="G27:G35" si="11">-0.041221-18.407*C27+0.58402*C27^2+0.21454*C27^3</f>
        <v>5.5276482200000006</v>
      </c>
      <c r="H27" s="6">
        <f t="shared" ref="H27:H35" si="12">0.090312-0.016111*C27+0.00012291*C27^2+0.00013603*C27^3</f>
        <v>9.5152689090000006E-2</v>
      </c>
      <c r="I27" s="6">
        <f t="shared" ref="I27:I35" si="13">1-E27/1000/F27+E27/1000*D27*H27/G27</f>
        <v>0.10951742683915411</v>
      </c>
      <c r="J27" s="6">
        <f t="shared" ref="J27:J35" si="14">D27*E27/1000/G27</f>
        <v>0</v>
      </c>
    </row>
    <row r="28" spans="1:13" x14ac:dyDescent="0.15">
      <c r="B28" s="6">
        <v>3</v>
      </c>
      <c r="C28" s="10">
        <v>-0.3</v>
      </c>
      <c r="D28" s="6">
        <v>0.7</v>
      </c>
      <c r="E28" s="6">
        <v>804.8</v>
      </c>
      <c r="F28" s="6">
        <f t="shared" si="10"/>
        <v>0.91704209000000003</v>
      </c>
      <c r="G28" s="6">
        <f t="shared" si="11"/>
        <v>5.5276482200000006</v>
      </c>
      <c r="H28" s="6">
        <f t="shared" si="12"/>
        <v>9.5152689090000006E-2</v>
      </c>
      <c r="I28" s="6">
        <f t="shared" si="13"/>
        <v>0.13209344266345724</v>
      </c>
      <c r="J28" s="6">
        <f t="shared" si="14"/>
        <v>0.10191676054233419</v>
      </c>
    </row>
    <row r="29" spans="1:13" x14ac:dyDescent="0.15">
      <c r="B29" s="6">
        <v>4</v>
      </c>
      <c r="C29" s="10">
        <v>-0.3</v>
      </c>
      <c r="D29" s="6">
        <v>0.42</v>
      </c>
      <c r="E29" s="6">
        <v>801.51</v>
      </c>
      <c r="F29" s="6">
        <f t="shared" si="10"/>
        <v>0.91704209000000003</v>
      </c>
      <c r="G29" s="6">
        <f t="shared" si="11"/>
        <v>5.5276482200000006</v>
      </c>
      <c r="H29" s="6">
        <f t="shared" si="12"/>
        <v>9.5152689090000006E-2</v>
      </c>
      <c r="I29" s="6">
        <f t="shared" si="13"/>
        <v>0.1317782164774014</v>
      </c>
      <c r="J29" s="6">
        <f t="shared" si="14"/>
        <v>6.0900076597131918E-2</v>
      </c>
    </row>
    <row r="30" spans="1:13" x14ac:dyDescent="0.15">
      <c r="B30" s="6">
        <v>5</v>
      </c>
      <c r="C30" s="10">
        <v>-0.3</v>
      </c>
      <c r="D30" s="6">
        <v>0</v>
      </c>
      <c r="E30" s="6">
        <v>750.4</v>
      </c>
      <c r="F30" s="6">
        <f t="shared" si="10"/>
        <v>0.91704209000000003</v>
      </c>
      <c r="G30" s="6">
        <f t="shared" si="11"/>
        <v>5.5276482200000006</v>
      </c>
      <c r="H30" s="6">
        <f t="shared" si="12"/>
        <v>9.5152689090000006E-2</v>
      </c>
      <c r="I30" s="6">
        <f t="shared" si="13"/>
        <v>0.18171694823734874</v>
      </c>
      <c r="J30" s="6">
        <f t="shared" si="14"/>
        <v>0</v>
      </c>
    </row>
    <row r="31" spans="1:13" x14ac:dyDescent="0.15">
      <c r="B31" s="6">
        <v>6</v>
      </c>
      <c r="C31" s="10">
        <v>-0.3</v>
      </c>
      <c r="D31" s="6">
        <v>0</v>
      </c>
      <c r="E31" s="6">
        <v>766.93</v>
      </c>
      <c r="F31" s="6">
        <f t="shared" si="10"/>
        <v>0.91704209000000003</v>
      </c>
      <c r="G31" s="6">
        <f t="shared" si="11"/>
        <v>5.5276482200000006</v>
      </c>
      <c r="H31" s="6">
        <f t="shared" si="12"/>
        <v>9.5152689090000006E-2</v>
      </c>
      <c r="I31" s="6">
        <f t="shared" si="13"/>
        <v>0.16369160329380306</v>
      </c>
      <c r="J31" s="6">
        <f t="shared" si="14"/>
        <v>0</v>
      </c>
    </row>
    <row r="32" spans="1:13" x14ac:dyDescent="0.15">
      <c r="B32" s="6">
        <v>7</v>
      </c>
      <c r="C32" s="10">
        <v>-0.4</v>
      </c>
      <c r="D32" s="6">
        <v>0</v>
      </c>
      <c r="E32" s="6">
        <v>949.6</v>
      </c>
      <c r="F32" s="6">
        <f t="shared" si="10"/>
        <v>0.91705612000000003</v>
      </c>
      <c r="G32" s="6">
        <f t="shared" si="11"/>
        <v>7.4012916400000002</v>
      </c>
      <c r="H32" s="6">
        <f t="shared" si="12"/>
        <v>9.6767359679999998E-2</v>
      </c>
      <c r="I32" s="6">
        <v>0</v>
      </c>
      <c r="J32" s="6">
        <f t="shared" si="14"/>
        <v>0</v>
      </c>
    </row>
    <row r="33" spans="1:13" x14ac:dyDescent="0.15">
      <c r="B33" s="6">
        <v>8</v>
      </c>
      <c r="C33" s="10">
        <v>-0.55000000000000004</v>
      </c>
      <c r="D33" s="6">
        <v>0.2</v>
      </c>
      <c r="E33" s="6">
        <v>945.36</v>
      </c>
      <c r="F33" s="6">
        <f t="shared" si="10"/>
        <v>0.91707716500000003</v>
      </c>
      <c r="G33" s="6">
        <f t="shared" si="11"/>
        <v>10.2236009575</v>
      </c>
      <c r="H33" s="6">
        <f t="shared" si="12"/>
        <v>9.9187598283750011E-2</v>
      </c>
      <c r="I33" s="6">
        <v>0</v>
      </c>
      <c r="J33" s="6">
        <f t="shared" si="14"/>
        <v>1.8493679554393933E-2</v>
      </c>
    </row>
    <row r="34" spans="1:13" x14ac:dyDescent="0.15">
      <c r="B34" s="6">
        <v>9</v>
      </c>
      <c r="C34" s="10">
        <v>-0.75</v>
      </c>
      <c r="D34" s="6">
        <v>0.2</v>
      </c>
      <c r="E34" s="6">
        <v>898.73</v>
      </c>
      <c r="F34" s="6">
        <f t="shared" si="10"/>
        <v>0.91710522500000002</v>
      </c>
      <c r="G34" s="6">
        <f t="shared" si="11"/>
        <v>14.0020311875</v>
      </c>
      <c r="H34" s="6">
        <f t="shared" si="12"/>
        <v>0.10240699921875</v>
      </c>
      <c r="I34" s="6">
        <f t="shared" si="13"/>
        <v>2.1350726909154471E-2</v>
      </c>
      <c r="J34" s="6">
        <f t="shared" si="14"/>
        <v>1.2837137526194359E-2</v>
      </c>
    </row>
    <row r="35" spans="1:13" x14ac:dyDescent="0.15">
      <c r="B35" s="6">
        <v>10</v>
      </c>
      <c r="C35" s="10">
        <v>-0.95</v>
      </c>
      <c r="D35" s="6">
        <v>2.1</v>
      </c>
      <c r="E35" s="6">
        <v>898.73</v>
      </c>
      <c r="F35" s="6">
        <f t="shared" si="10"/>
        <v>0.91713328500000002</v>
      </c>
      <c r="G35" s="6">
        <f t="shared" si="11"/>
        <v>17.7885658175</v>
      </c>
      <c r="H35" s="6">
        <f t="shared" si="12"/>
        <v>0.10561174755375001</v>
      </c>
      <c r="I35" s="6">
        <f t="shared" si="13"/>
        <v>3.1271302045375295E-2</v>
      </c>
      <c r="J35" s="6">
        <f t="shared" si="14"/>
        <v>0.10609809803459723</v>
      </c>
    </row>
    <row r="37" spans="1:13" ht="16.3" x14ac:dyDescent="0.15">
      <c r="A37" s="6" t="s">
        <v>88</v>
      </c>
      <c r="B37" s="6" t="s">
        <v>38</v>
      </c>
      <c r="C37" s="6" t="s">
        <v>49</v>
      </c>
      <c r="D37" s="6" t="s">
        <v>50</v>
      </c>
      <c r="E37" s="7" t="s">
        <v>51</v>
      </c>
      <c r="F37" s="3" t="s">
        <v>42</v>
      </c>
      <c r="G37" s="3" t="s">
        <v>43</v>
      </c>
      <c r="H37" s="6" t="s">
        <v>44</v>
      </c>
      <c r="I37" s="8" t="s">
        <v>45</v>
      </c>
      <c r="J37" s="8" t="s">
        <v>46</v>
      </c>
      <c r="K37" s="8"/>
      <c r="L37" s="8"/>
      <c r="M37" s="8"/>
    </row>
    <row r="38" spans="1:13" x14ac:dyDescent="0.15">
      <c r="B38" s="6">
        <v>1</v>
      </c>
      <c r="C38" s="10">
        <v>-0.52</v>
      </c>
      <c r="D38" s="6">
        <v>0.17</v>
      </c>
      <c r="E38" s="6">
        <v>646.55999999999995</v>
      </c>
      <c r="F38" s="6">
        <f>0.917-0.0001403*C38</f>
        <v>0.91707295600000005</v>
      </c>
      <c r="G38" s="6">
        <f>-0.041221-18.407*C38+0.58402*C38^2+0.21454*C38^3</f>
        <v>9.6581719676800013</v>
      </c>
      <c r="H38" s="6">
        <f>0.090312-0.016111*C38+0.00012291*C38^2+0.00013603*C38^3</f>
        <v>9.8703827957760018E-2</v>
      </c>
      <c r="I38" s="6">
        <f>1-E38/1000/F38+E38/1000*D38*H38/G38</f>
        <v>0.29609760573953969</v>
      </c>
      <c r="J38" s="6">
        <f>D38*E38/1000/G38</f>
        <v>1.1380538715589141E-2</v>
      </c>
    </row>
    <row r="39" spans="1:13" x14ac:dyDescent="0.15">
      <c r="B39" s="6">
        <v>2</v>
      </c>
      <c r="C39" s="10">
        <v>-0.17</v>
      </c>
      <c r="D39" s="6">
        <v>0</v>
      </c>
      <c r="E39" s="6">
        <v>755.58</v>
      </c>
      <c r="F39" s="6">
        <f t="shared" ref="F39:F47" si="15">0.917-0.0001403*C39</f>
        <v>0.91702385100000006</v>
      </c>
      <c r="G39" s="6">
        <f t="shared" ref="G39:G47" si="16">-0.041221-18.407*C39+0.58402*C39^2+0.21454*C39^3</f>
        <v>3.1037931429799999</v>
      </c>
      <c r="H39" s="6">
        <f t="shared" ref="H39:H47" si="17">0.090312-0.016111*C39+0.00012291*C39^2+0.00013603*C39^3</f>
        <v>9.3053753783610013E-2</v>
      </c>
      <c r="I39" s="6">
        <f t="shared" ref="I39:I47" si="18">1-E39/1000/F39+E39/1000*D39*H39/G39</f>
        <v>0.17605196508678378</v>
      </c>
      <c r="J39" s="6">
        <f t="shared" ref="J39:J47" si="19">D39*E39/1000/G39</f>
        <v>0</v>
      </c>
    </row>
    <row r="40" spans="1:13" x14ac:dyDescent="0.15">
      <c r="B40" s="6">
        <v>3</v>
      </c>
      <c r="C40" s="10">
        <v>-0.03</v>
      </c>
      <c r="D40" s="6">
        <v>0.1</v>
      </c>
      <c r="E40" s="6">
        <v>781.78</v>
      </c>
      <c r="F40" s="6">
        <f t="shared" si="15"/>
        <v>0.91700420900000001</v>
      </c>
      <c r="G40" s="6">
        <f t="shared" si="16"/>
        <v>0.51150882541999998</v>
      </c>
      <c r="H40" s="6">
        <f t="shared" si="17"/>
        <v>9.0795436946190008E-2</v>
      </c>
      <c r="I40" s="6">
        <f t="shared" si="18"/>
        <v>0.1613400143985543</v>
      </c>
      <c r="J40" s="6">
        <f t="shared" si="19"/>
        <v>0.15283802764460228</v>
      </c>
    </row>
    <row r="41" spans="1:13" x14ac:dyDescent="0.15">
      <c r="B41" s="6">
        <v>4</v>
      </c>
      <c r="C41" s="10">
        <v>-0.12</v>
      </c>
      <c r="D41" s="6">
        <v>0.53</v>
      </c>
      <c r="E41" s="6">
        <v>750.93</v>
      </c>
      <c r="F41" s="6">
        <f t="shared" si="15"/>
        <v>0.91701683600000006</v>
      </c>
      <c r="G41" s="6">
        <f t="shared" si="16"/>
        <v>2.17565816288</v>
      </c>
      <c r="H41" s="6">
        <f t="shared" si="17"/>
        <v>9.2246854844160009E-2</v>
      </c>
      <c r="I41" s="6">
        <f t="shared" si="18"/>
        <v>0.19799115891385025</v>
      </c>
      <c r="J41" s="6">
        <f t="shared" si="19"/>
        <v>0.18292988613301364</v>
      </c>
    </row>
    <row r="42" spans="1:13" x14ac:dyDescent="0.15">
      <c r="B42" s="6">
        <v>5</v>
      </c>
      <c r="C42" s="10">
        <v>-0.24</v>
      </c>
      <c r="D42" s="6">
        <v>1.03</v>
      </c>
      <c r="E42" s="6">
        <v>876.57</v>
      </c>
      <c r="F42" s="6">
        <f t="shared" si="15"/>
        <v>0.91703367200000008</v>
      </c>
      <c r="G42" s="6">
        <f t="shared" si="16"/>
        <v>4.4071327510399998</v>
      </c>
      <c r="H42" s="6">
        <f t="shared" si="17"/>
        <v>9.4183839137279998E-2</v>
      </c>
      <c r="I42" s="6">
        <f t="shared" si="18"/>
        <v>6.3419490502726758E-2</v>
      </c>
      <c r="J42" s="6">
        <f t="shared" si="19"/>
        <v>0.20486496572787385</v>
      </c>
    </row>
    <row r="43" spans="1:13" x14ac:dyDescent="0.15">
      <c r="B43" s="6">
        <v>6</v>
      </c>
      <c r="C43" s="10">
        <v>-0.36</v>
      </c>
      <c r="D43" s="6">
        <v>1.62</v>
      </c>
      <c r="E43" s="6">
        <v>881.87</v>
      </c>
      <c r="F43" s="6">
        <f t="shared" si="15"/>
        <v>0.91705050799999999</v>
      </c>
      <c r="G43" s="6">
        <f t="shared" si="16"/>
        <v>6.6509784137599999</v>
      </c>
      <c r="H43" s="6">
        <f t="shared" si="17"/>
        <v>9.612154252032E-2</v>
      </c>
      <c r="I43" s="6">
        <f t="shared" si="18"/>
        <v>5.9009568470428132E-2</v>
      </c>
      <c r="J43" s="6">
        <f t="shared" si="19"/>
        <v>0.21479988523859189</v>
      </c>
    </row>
    <row r="44" spans="1:13" x14ac:dyDescent="0.15">
      <c r="B44" s="6">
        <v>7</v>
      </c>
      <c r="C44" s="10">
        <v>-0.4</v>
      </c>
      <c r="D44" s="6">
        <v>1.6</v>
      </c>
      <c r="E44" s="6">
        <v>824.19</v>
      </c>
      <c r="F44" s="6">
        <f t="shared" si="15"/>
        <v>0.91705612000000003</v>
      </c>
      <c r="G44" s="6">
        <f t="shared" si="16"/>
        <v>7.4012916400000002</v>
      </c>
      <c r="H44" s="6">
        <f t="shared" si="17"/>
        <v>9.6767359679999998E-2</v>
      </c>
      <c r="I44" s="6">
        <f t="shared" si="18"/>
        <v>0.11850671902665941</v>
      </c>
      <c r="J44" s="6">
        <f t="shared" si="19"/>
        <v>0.17817214401782444</v>
      </c>
    </row>
    <row r="45" spans="1:13" x14ac:dyDescent="0.15">
      <c r="B45" s="6">
        <v>8</v>
      </c>
      <c r="C45" s="10">
        <v>-0.4</v>
      </c>
      <c r="D45" s="6">
        <v>1.55</v>
      </c>
      <c r="E45" s="6">
        <v>878.21</v>
      </c>
      <c r="F45" s="6">
        <f t="shared" si="15"/>
        <v>0.91705612000000003</v>
      </c>
      <c r="G45" s="6">
        <f t="shared" si="16"/>
        <v>7.4012916400000002</v>
      </c>
      <c r="H45" s="6">
        <f t="shared" si="17"/>
        <v>9.6767359679999998E-2</v>
      </c>
      <c r="I45" s="6">
        <f t="shared" si="18"/>
        <v>6.0156779177396494E-2</v>
      </c>
      <c r="J45" s="6">
        <f t="shared" si="19"/>
        <v>0.18391728987455491</v>
      </c>
    </row>
    <row r="46" spans="1:13" x14ac:dyDescent="0.15">
      <c r="B46" s="6">
        <v>9</v>
      </c>
      <c r="C46" s="10">
        <v>-0.43</v>
      </c>
      <c r="D46" s="6">
        <v>1.77</v>
      </c>
      <c r="E46" s="6">
        <v>876.34</v>
      </c>
      <c r="F46" s="6">
        <f t="shared" si="15"/>
        <v>0.91706032900000001</v>
      </c>
      <c r="G46" s="6">
        <f t="shared" si="16"/>
        <v>7.9647168662199999</v>
      </c>
      <c r="H46" s="6">
        <f t="shared" si="17"/>
        <v>9.7251640721790003E-2</v>
      </c>
      <c r="I46" s="6">
        <f t="shared" si="18"/>
        <v>6.3342782066256126E-2</v>
      </c>
      <c r="J46" s="6">
        <f t="shared" si="19"/>
        <v>0.1947491450171476</v>
      </c>
    </row>
    <row r="47" spans="1:13" x14ac:dyDescent="0.15">
      <c r="B47" s="6">
        <v>10</v>
      </c>
      <c r="C47" s="10">
        <v>-0.54</v>
      </c>
      <c r="D47" s="6">
        <v>1.88</v>
      </c>
      <c r="E47" s="6">
        <v>904.31</v>
      </c>
      <c r="F47" s="6">
        <f t="shared" si="15"/>
        <v>0.91707576200000007</v>
      </c>
      <c r="G47" s="6">
        <f t="shared" si="16"/>
        <v>10.03507690544</v>
      </c>
      <c r="H47" s="6">
        <f t="shared" si="17"/>
        <v>9.9026360728080007E-2</v>
      </c>
      <c r="I47" s="6">
        <f t="shared" si="18"/>
        <v>3.0696725497939222E-2</v>
      </c>
      <c r="J47" s="6">
        <f t="shared" si="19"/>
        <v>0.1694160210250483</v>
      </c>
    </row>
    <row r="49" spans="1:13" ht="16.3" x14ac:dyDescent="0.15">
      <c r="A49" s="6" t="s">
        <v>92</v>
      </c>
      <c r="B49" s="6" t="s">
        <v>38</v>
      </c>
      <c r="C49" s="6" t="s">
        <v>49</v>
      </c>
      <c r="D49" s="6" t="s">
        <v>50</v>
      </c>
      <c r="E49" s="7" t="s">
        <v>51</v>
      </c>
      <c r="F49" s="3" t="s">
        <v>42</v>
      </c>
      <c r="G49" s="3" t="s">
        <v>43</v>
      </c>
      <c r="H49" s="6" t="s">
        <v>44</v>
      </c>
      <c r="I49" s="8" t="s">
        <v>45</v>
      </c>
      <c r="J49" s="8" t="s">
        <v>46</v>
      </c>
      <c r="K49" s="8"/>
      <c r="L49" s="8"/>
      <c r="M49" s="8"/>
    </row>
    <row r="50" spans="1:13" x14ac:dyDescent="0.15">
      <c r="B50" s="6">
        <v>1</v>
      </c>
      <c r="C50" s="10">
        <v>-0.7</v>
      </c>
      <c r="D50" s="6">
        <v>1.5</v>
      </c>
      <c r="E50" s="6">
        <v>707.21</v>
      </c>
      <c r="F50" s="6">
        <f>0.917-0.0001403*C50</f>
        <v>0.91709821000000002</v>
      </c>
      <c r="G50" s="6">
        <f>-0.041221-18.407*C50+0.58402*C50^2+0.21454*C50^3</f>
        <v>13.056261579999999</v>
      </c>
      <c r="H50" s="6">
        <f>0.090312-0.016111*C50+0.00012291*C50^2+0.00013603*C50^3</f>
        <v>0.10160326761000001</v>
      </c>
      <c r="I50" s="6">
        <f>1-E50/1000/F50+E50/1000*D50*H50/G50</f>
        <v>0.23711643115930472</v>
      </c>
      <c r="J50" s="6">
        <f>D50*E50/1000/G50</f>
        <v>8.124952104398632E-2</v>
      </c>
    </row>
    <row r="51" spans="1:13" x14ac:dyDescent="0.15">
      <c r="B51" s="6">
        <v>2</v>
      </c>
      <c r="C51" s="10">
        <v>-0.2</v>
      </c>
      <c r="D51" s="6">
        <v>0.7</v>
      </c>
      <c r="E51" s="6">
        <v>650.745</v>
      </c>
      <c r="F51" s="6">
        <f t="shared" ref="F51:F59" si="20">0.917-0.0001403*C51</f>
        <v>0.91702806000000003</v>
      </c>
      <c r="G51" s="6">
        <f t="shared" ref="G51:G59" si="21">-0.041221-18.407*C51+0.58402*C51^2+0.21454*C51^3</f>
        <v>3.6618234799999998</v>
      </c>
      <c r="H51" s="6">
        <f t="shared" ref="H51:H59" si="22">0.090312-0.016111*C51+0.00012291*C51^2+0.00013603*C51^3</f>
        <v>9.3538028159999995E-2</v>
      </c>
      <c r="I51" s="6">
        <f t="shared" ref="I51:I59" si="23">1-E51/1000/F51+E51/1000*D51*H51/G51</f>
        <v>0.30201202300921809</v>
      </c>
      <c r="J51" s="6">
        <f t="shared" ref="J51:J59" si="24">D51*E51/1000/G51</f>
        <v>0.12439744910915258</v>
      </c>
    </row>
    <row r="52" spans="1:13" x14ac:dyDescent="0.15">
      <c r="B52" s="6">
        <v>3</v>
      </c>
      <c r="C52" s="10">
        <v>-0.2</v>
      </c>
      <c r="D52" s="6">
        <v>0.5</v>
      </c>
      <c r="E52" s="6">
        <v>719.69</v>
      </c>
      <c r="F52" s="6">
        <f t="shared" si="20"/>
        <v>0.91702806000000003</v>
      </c>
      <c r="G52" s="6">
        <f t="shared" si="21"/>
        <v>3.6618234799999998</v>
      </c>
      <c r="H52" s="6">
        <f t="shared" si="22"/>
        <v>9.3538028159999995E-2</v>
      </c>
      <c r="I52" s="6">
        <f t="shared" si="23"/>
        <v>0.22438496525603993</v>
      </c>
      <c r="J52" s="6">
        <f t="shared" si="24"/>
        <v>9.8269346396784821E-2</v>
      </c>
    </row>
    <row r="53" spans="1:13" x14ac:dyDescent="0.15">
      <c r="B53" s="6">
        <v>4</v>
      </c>
      <c r="C53" s="10">
        <v>-0.2</v>
      </c>
      <c r="D53" s="6">
        <v>0.9</v>
      </c>
      <c r="E53" s="6">
        <v>765.63</v>
      </c>
      <c r="F53" s="6">
        <f t="shared" si="20"/>
        <v>0.91702806000000003</v>
      </c>
      <c r="G53" s="6">
        <f t="shared" si="21"/>
        <v>3.6618234799999998</v>
      </c>
      <c r="H53" s="6">
        <f t="shared" si="22"/>
        <v>9.3538028159999995E-2</v>
      </c>
      <c r="I53" s="6">
        <f t="shared" si="23"/>
        <v>0.18269803562938669</v>
      </c>
      <c r="J53" s="6">
        <f t="shared" si="24"/>
        <v>0.18817591939194186</v>
      </c>
    </row>
    <row r="54" spans="1:13" x14ac:dyDescent="0.15">
      <c r="B54" s="6">
        <v>5</v>
      </c>
      <c r="C54" s="10">
        <v>-0.23</v>
      </c>
      <c r="D54" s="6">
        <v>1.3</v>
      </c>
      <c r="E54" s="6">
        <v>836.47</v>
      </c>
      <c r="F54" s="6">
        <f t="shared" si="20"/>
        <v>0.91703226900000001</v>
      </c>
      <c r="G54" s="6">
        <f t="shared" si="21"/>
        <v>4.2206733498200002</v>
      </c>
      <c r="H54" s="6">
        <f t="shared" si="22"/>
        <v>9.4022376861989998E-2</v>
      </c>
      <c r="I54" s="6">
        <f t="shared" si="23"/>
        <v>0.11207492527638112</v>
      </c>
      <c r="J54" s="6">
        <f t="shared" si="24"/>
        <v>0.25763922243505888</v>
      </c>
    </row>
    <row r="55" spans="1:13" x14ac:dyDescent="0.15">
      <c r="B55" s="6">
        <v>6</v>
      </c>
      <c r="C55" s="10">
        <v>-0.35</v>
      </c>
      <c r="D55" s="6">
        <v>1.9</v>
      </c>
      <c r="E55" s="6">
        <v>751.22</v>
      </c>
      <c r="F55" s="6">
        <f t="shared" si="20"/>
        <v>0.91704910500000003</v>
      </c>
      <c r="G55" s="6">
        <f t="shared" si="21"/>
        <v>6.4635730474999997</v>
      </c>
      <c r="H55" s="6">
        <f t="shared" si="22"/>
        <v>9.5960074188750008E-2</v>
      </c>
      <c r="I55" s="6">
        <f t="shared" si="23"/>
        <v>0.20201941101111479</v>
      </c>
      <c r="J55" s="6">
        <f t="shared" si="24"/>
        <v>0.22082491982543037</v>
      </c>
    </row>
    <row r="56" spans="1:13" x14ac:dyDescent="0.15">
      <c r="B56" s="6">
        <v>7</v>
      </c>
      <c r="C56" s="10">
        <v>-0.42</v>
      </c>
      <c r="D56" s="6">
        <v>3.5</v>
      </c>
      <c r="E56" s="6">
        <v>751.9425</v>
      </c>
      <c r="F56" s="6">
        <f t="shared" si="20"/>
        <v>0.91705892600000005</v>
      </c>
      <c r="G56" s="6">
        <f t="shared" si="21"/>
        <v>7.7768452884799997</v>
      </c>
      <c r="H56" s="6">
        <f t="shared" si="22"/>
        <v>9.7090223133360007E-2</v>
      </c>
      <c r="I56" s="6">
        <f t="shared" si="23"/>
        <v>0.21290672187670737</v>
      </c>
      <c r="J56" s="6">
        <f t="shared" si="24"/>
        <v>0.33841469803938845</v>
      </c>
    </row>
    <row r="57" spans="1:13" x14ac:dyDescent="0.15">
      <c r="B57" s="6">
        <v>8</v>
      </c>
      <c r="C57" s="10">
        <v>-0.24</v>
      </c>
      <c r="D57" s="6">
        <v>3.2</v>
      </c>
      <c r="E57" s="6">
        <v>851.43</v>
      </c>
      <c r="F57" s="6">
        <f t="shared" si="20"/>
        <v>0.91703367200000008</v>
      </c>
      <c r="G57" s="6">
        <f t="shared" si="21"/>
        <v>4.4071327510399998</v>
      </c>
      <c r="H57" s="6">
        <f t="shared" si="22"/>
        <v>9.4183839137279998E-2</v>
      </c>
      <c r="I57" s="6">
        <f t="shared" si="23"/>
        <v>0.1297652987897866</v>
      </c>
      <c r="J57" s="6">
        <f t="shared" si="24"/>
        <v>0.61821963483107056</v>
      </c>
    </row>
    <row r="58" spans="1:13" x14ac:dyDescent="0.15">
      <c r="B58" s="6">
        <v>9</v>
      </c>
      <c r="C58" s="10">
        <v>-0.34</v>
      </c>
      <c r="D58" s="6">
        <v>2.93</v>
      </c>
      <c r="E58" s="6">
        <v>858.34</v>
      </c>
      <c r="F58" s="6">
        <f t="shared" si="20"/>
        <v>0.91704770200000008</v>
      </c>
      <c r="G58" s="6">
        <f t="shared" si="21"/>
        <v>6.2762394318400005</v>
      </c>
      <c r="H58" s="6">
        <f t="shared" si="22"/>
        <v>9.5798601872880002E-2</v>
      </c>
      <c r="I58" s="6">
        <f t="shared" si="23"/>
        <v>0.10240537315215692</v>
      </c>
      <c r="J58" s="6">
        <f t="shared" si="24"/>
        <v>0.40070749806667239</v>
      </c>
    </row>
    <row r="59" spans="1:13" x14ac:dyDescent="0.15">
      <c r="B59" s="6">
        <v>10</v>
      </c>
      <c r="C59" s="10">
        <v>-0.54</v>
      </c>
      <c r="D59" s="6">
        <v>3.2</v>
      </c>
      <c r="E59" s="6">
        <v>822.02</v>
      </c>
      <c r="F59" s="6">
        <f t="shared" si="20"/>
        <v>0.91707576200000007</v>
      </c>
      <c r="G59" s="6">
        <f t="shared" si="21"/>
        <v>10.03507690544</v>
      </c>
      <c r="H59" s="6">
        <f t="shared" si="22"/>
        <v>9.9026360728080007E-2</v>
      </c>
      <c r="I59" s="6">
        <f t="shared" si="23"/>
        <v>0.12960841386424224</v>
      </c>
      <c r="J59" s="6">
        <f t="shared" si="24"/>
        <v>0.26212693981189417</v>
      </c>
    </row>
    <row r="61" spans="1:13" ht="16.3" x14ac:dyDescent="0.15">
      <c r="A61" s="6" t="s">
        <v>93</v>
      </c>
      <c r="B61" s="6" t="s">
        <v>38</v>
      </c>
      <c r="C61" s="6" t="s">
        <v>49</v>
      </c>
      <c r="D61" s="6" t="s">
        <v>50</v>
      </c>
      <c r="E61" s="7" t="s">
        <v>51</v>
      </c>
      <c r="F61" s="3" t="s">
        <v>42</v>
      </c>
      <c r="G61" s="3" t="s">
        <v>43</v>
      </c>
      <c r="H61" s="6" t="s">
        <v>44</v>
      </c>
      <c r="I61" s="8" t="s">
        <v>45</v>
      </c>
      <c r="J61" s="8" t="s">
        <v>46</v>
      </c>
      <c r="K61" s="8"/>
      <c r="L61" s="8"/>
      <c r="M61" s="8"/>
    </row>
    <row r="62" spans="1:13" x14ac:dyDescent="0.15">
      <c r="B62" s="6">
        <v>1</v>
      </c>
      <c r="C62" s="10">
        <v>-0.69</v>
      </c>
      <c r="D62" s="6">
        <v>0.02</v>
      </c>
      <c r="E62" s="6">
        <v>718.71</v>
      </c>
      <c r="F62" s="6">
        <f>0.917-0.0001403*C62</f>
        <v>0.91709680700000007</v>
      </c>
      <c r="G62" s="6">
        <f>-0.041221-18.407*C62+0.58402*C62^2+0.21454*C62^3</f>
        <v>12.86718260114</v>
      </c>
      <c r="H62" s="6">
        <f>0.090312-0.016111*C62+0.00012291*C62^2+0.00013603*C62^3</f>
        <v>0.10144242037173</v>
      </c>
      <c r="I62" s="6">
        <f>1-E62/1000/F62+E62/1000*D62*H62/G62</f>
        <v>0.21643378765174687</v>
      </c>
      <c r="J62" s="6">
        <f>D62*E62/1000/G62</f>
        <v>1.1171210081938594E-3</v>
      </c>
    </row>
    <row r="63" spans="1:13" x14ac:dyDescent="0.15">
      <c r="B63" s="6">
        <v>2</v>
      </c>
      <c r="C63" s="10">
        <v>-0.5</v>
      </c>
      <c r="D63" s="6">
        <v>0.24</v>
      </c>
      <c r="E63" s="6">
        <v>907.21</v>
      </c>
      <c r="F63" s="6">
        <f t="shared" ref="F63:F71" si="25">0.917-0.0001403*C63</f>
        <v>0.91707015000000003</v>
      </c>
      <c r="G63" s="6">
        <f t="shared" ref="G63:G71" si="26">-0.041221-18.407*C63+0.58402*C63^2+0.21454*C63^3</f>
        <v>9.2814665000000005</v>
      </c>
      <c r="H63" s="6">
        <f t="shared" ref="H63:H71" si="27">0.090312-0.016111*C63+0.00012291*C63^2+0.00013603*C63^3</f>
        <v>9.8381223749999996E-2</v>
      </c>
      <c r="I63" s="6">
        <f t="shared" ref="I63:I71" si="28">1-E63/1000/F63+E63/1000*D63*H63/G63</f>
        <v>1.305968251268738E-2</v>
      </c>
      <c r="J63" s="6">
        <f t="shared" ref="J63:J71" si="29">D63*E63/1000/G63</f>
        <v>2.3458620466927288E-2</v>
      </c>
    </row>
    <row r="64" spans="1:13" x14ac:dyDescent="0.15">
      <c r="B64" s="6">
        <v>3</v>
      </c>
      <c r="C64" s="10">
        <v>-0.28000000000000003</v>
      </c>
      <c r="D64" s="6">
        <v>0.61</v>
      </c>
      <c r="E64" s="6">
        <v>780.17</v>
      </c>
      <c r="F64" s="6">
        <f t="shared" si="25"/>
        <v>0.91703928400000001</v>
      </c>
      <c r="G64" s="6">
        <f t="shared" si="26"/>
        <v>5.1538165859200005</v>
      </c>
      <c r="H64" s="6">
        <f t="shared" si="27"/>
        <v>9.482973001344E-2</v>
      </c>
      <c r="I64" s="6">
        <f t="shared" si="28"/>
        <v>0.15800785914229579</v>
      </c>
      <c r="J64" s="6">
        <f t="shared" si="29"/>
        <v>9.2340053641052716E-2</v>
      </c>
    </row>
    <row r="65" spans="2:13" x14ac:dyDescent="0.15">
      <c r="B65" s="6">
        <v>4</v>
      </c>
      <c r="C65" s="10">
        <v>-0.2</v>
      </c>
      <c r="D65" s="6">
        <v>1.33</v>
      </c>
      <c r="E65" s="6">
        <v>912.74</v>
      </c>
      <c r="F65" s="6">
        <f t="shared" si="25"/>
        <v>0.91702806000000003</v>
      </c>
      <c r="G65" s="6">
        <f t="shared" si="26"/>
        <v>3.6618234799999998</v>
      </c>
      <c r="H65" s="6">
        <f t="shared" si="27"/>
        <v>9.3538028159999995E-2</v>
      </c>
      <c r="I65" s="6">
        <f t="shared" si="28"/>
        <v>3.5685166416105328E-2</v>
      </c>
      <c r="J65" s="6">
        <f t="shared" si="29"/>
        <v>0.33151357694609573</v>
      </c>
    </row>
    <row r="66" spans="2:13" x14ac:dyDescent="0.15">
      <c r="B66" s="6">
        <v>5</v>
      </c>
      <c r="C66" s="10">
        <v>-0.5</v>
      </c>
      <c r="D66" s="6">
        <v>1.76</v>
      </c>
      <c r="E66" s="6">
        <v>922.04</v>
      </c>
      <c r="F66" s="6">
        <f t="shared" si="25"/>
        <v>0.91707015000000003</v>
      </c>
      <c r="G66" s="6">
        <f t="shared" si="26"/>
        <v>9.2814665000000005</v>
      </c>
      <c r="H66" s="6">
        <f t="shared" si="27"/>
        <v>9.8381223749999996E-2</v>
      </c>
      <c r="I66" s="6">
        <f t="shared" si="28"/>
        <v>1.1781903225207398E-2</v>
      </c>
      <c r="J66" s="6">
        <f t="shared" si="29"/>
        <v>0.1748420252338356</v>
      </c>
    </row>
    <row r="67" spans="2:13" x14ac:dyDescent="0.15">
      <c r="B67" s="6">
        <v>6</v>
      </c>
      <c r="C67" s="10">
        <v>-0.7</v>
      </c>
      <c r="D67" s="6">
        <v>2.87</v>
      </c>
      <c r="E67" s="6">
        <v>936.89</v>
      </c>
      <c r="F67" s="6">
        <f t="shared" si="25"/>
        <v>0.91709821000000002</v>
      </c>
      <c r="G67" s="6">
        <f t="shared" si="26"/>
        <v>13.056261579999999</v>
      </c>
      <c r="H67" s="6">
        <f t="shared" si="27"/>
        <v>0.10160326761000001</v>
      </c>
      <c r="I67" s="6">
        <v>0</v>
      </c>
      <c r="J67" s="6">
        <f t="shared" si="29"/>
        <v>0.20594519216120058</v>
      </c>
    </row>
    <row r="68" spans="2:13" x14ac:dyDescent="0.15">
      <c r="B68" s="6">
        <v>7</v>
      </c>
      <c r="C68" s="10">
        <v>-0.74</v>
      </c>
      <c r="D68" s="6">
        <v>2.1800000000000002</v>
      </c>
      <c r="E68" s="6">
        <v>892.66</v>
      </c>
      <c r="F68" s="6">
        <f t="shared" si="25"/>
        <v>0.91710382200000007</v>
      </c>
      <c r="G68" s="6">
        <f t="shared" si="26"/>
        <v>13.81283159504</v>
      </c>
      <c r="H68" s="6">
        <f t="shared" si="27"/>
        <v>0.10224632289528</v>
      </c>
      <c r="I68" s="6">
        <f t="shared" si="28"/>
        <v>4.1058087280507138E-2</v>
      </c>
      <c r="J68" s="6">
        <f t="shared" si="29"/>
        <v>0.14088340877903571</v>
      </c>
    </row>
    <row r="69" spans="2:13" x14ac:dyDescent="0.15">
      <c r="B69" s="6">
        <v>8</v>
      </c>
      <c r="C69" s="10">
        <v>-0.86</v>
      </c>
      <c r="D69" s="6">
        <v>1.59</v>
      </c>
      <c r="E69" s="6">
        <v>884.14</v>
      </c>
      <c r="F69" s="6">
        <f t="shared" si="25"/>
        <v>0.91712065800000009</v>
      </c>
      <c r="G69" s="6">
        <f t="shared" si="26"/>
        <v>16.084280737759997</v>
      </c>
      <c r="H69" s="6">
        <f t="shared" si="27"/>
        <v>0.10417184153832</v>
      </c>
      <c r="I69" s="6">
        <f t="shared" si="28"/>
        <v>4.506581500800147E-2</v>
      </c>
      <c r="J69" s="6">
        <f t="shared" si="29"/>
        <v>8.7401023578240436E-2</v>
      </c>
    </row>
    <row r="70" spans="2:13" x14ac:dyDescent="0.15">
      <c r="B70" s="6">
        <v>9</v>
      </c>
      <c r="C70" s="10">
        <v>-0.94</v>
      </c>
      <c r="D70" s="6">
        <v>2.75</v>
      </c>
      <c r="E70" s="6">
        <v>878.98</v>
      </c>
      <c r="F70" s="6">
        <f t="shared" si="25"/>
        <v>0.91713188200000006</v>
      </c>
      <c r="G70" s="6">
        <f t="shared" si="26"/>
        <v>17.59920558064</v>
      </c>
      <c r="H70" s="6">
        <f t="shared" si="27"/>
        <v>0.10545195893448001</v>
      </c>
      <c r="I70" s="6">
        <f t="shared" si="28"/>
        <v>5.6082614732099495E-2</v>
      </c>
      <c r="J70" s="6">
        <f t="shared" si="29"/>
        <v>0.13734682448729588</v>
      </c>
    </row>
    <row r="71" spans="2:13" x14ac:dyDescent="0.15">
      <c r="B71" s="6">
        <v>10</v>
      </c>
      <c r="C71" s="10">
        <v>-1.05</v>
      </c>
      <c r="D71" s="6">
        <v>2.95</v>
      </c>
      <c r="E71" s="6">
        <v>864.3</v>
      </c>
      <c r="F71" s="6">
        <f t="shared" si="25"/>
        <v>0.91714731500000002</v>
      </c>
      <c r="G71" s="6">
        <f t="shared" si="26"/>
        <v>19.681654182499997</v>
      </c>
      <c r="H71" s="6">
        <f t="shared" si="27"/>
        <v>0.10720658654625001</v>
      </c>
      <c r="I71" s="6">
        <f t="shared" si="28"/>
        <v>7.1509616970933595E-2</v>
      </c>
      <c r="J71" s="6">
        <f t="shared" si="29"/>
        <v>0.1295462757529324</v>
      </c>
    </row>
    <row r="73" spans="2:13" ht="16.3" x14ac:dyDescent="0.15">
      <c r="K73" s="8"/>
      <c r="L73" s="8"/>
      <c r="M73" s="8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zoomScaleNormal="100" workbookViewId="0">
      <selection activeCell="C2" sqref="C2"/>
    </sheetView>
  </sheetViews>
  <sheetFormatPr defaultColWidth="9" defaultRowHeight="14.3" x14ac:dyDescent="0.15"/>
  <cols>
    <col min="1" max="16384" width="9" style="6"/>
  </cols>
  <sheetData>
    <row r="1" spans="1:13" ht="16.3" x14ac:dyDescent="0.15">
      <c r="A1" s="6" t="s">
        <v>54</v>
      </c>
      <c r="B1" s="6" t="s">
        <v>38</v>
      </c>
      <c r="C1" s="6" t="s">
        <v>49</v>
      </c>
      <c r="D1" s="6" t="s">
        <v>50</v>
      </c>
      <c r="E1" s="7" t="s">
        <v>51</v>
      </c>
      <c r="F1" s="3" t="s">
        <v>42</v>
      </c>
      <c r="G1" s="3" t="s">
        <v>43</v>
      </c>
      <c r="H1" s="6" t="s">
        <v>44</v>
      </c>
      <c r="I1" s="8" t="s">
        <v>45</v>
      </c>
      <c r="J1" s="8" t="s">
        <v>46</v>
      </c>
      <c r="K1" s="8"/>
      <c r="L1" s="8"/>
      <c r="M1" s="8"/>
    </row>
    <row r="2" spans="1:13" x14ac:dyDescent="0.15">
      <c r="B2" s="6">
        <v>1</v>
      </c>
      <c r="C2" s="6">
        <v>-0.18403</v>
      </c>
      <c r="D2" s="6">
        <v>0.4</v>
      </c>
      <c r="E2" s="6">
        <v>829.28</v>
      </c>
      <c r="F2" s="6">
        <f>0.917-0.0001403*C2</f>
        <v>0.91702581940900008</v>
      </c>
      <c r="G2" s="6">
        <f>-0.041221-18.407*C2+0.58402*C2^2+0.21454*C2^3</f>
        <v>3.3646611076197068</v>
      </c>
      <c r="H2" s="6">
        <f>0.090312-0.016111*C2+0.00012291*C2^2+0.00013603*C2^3</f>
        <v>9.3280222114011463E-2</v>
      </c>
      <c r="I2" s="6">
        <f>1-E2/1000/F2+E2/1000*D2*H2/G2</f>
        <v>0.10488144389150186</v>
      </c>
      <c r="J2" s="6">
        <f>D2*E2/1000/G2</f>
        <v>9.8587046180905302E-2</v>
      </c>
    </row>
    <row r="3" spans="1:13" x14ac:dyDescent="0.15">
      <c r="B3" s="6">
        <v>2</v>
      </c>
      <c r="C3" s="6">
        <v>-0.31</v>
      </c>
      <c r="D3" s="6">
        <v>0.1</v>
      </c>
      <c r="E3" s="6">
        <v>904</v>
      </c>
      <c r="F3" s="6">
        <f t="shared" ref="F3:F11" si="0">0.917-0.0001403*C3</f>
        <v>0.91704349299999999</v>
      </c>
      <c r="G3" s="6">
        <f t="shared" ref="G3:G11" si="1">-0.041221-18.407*C3+0.58402*C3^2+0.21454*C3^3</f>
        <v>5.7146819608599992</v>
      </c>
      <c r="H3" s="6">
        <f t="shared" ref="H3:H11" si="2">0.090312-0.016111*C3+0.00012291*C3^2+0.00013603*C3^3</f>
        <v>9.5314169181270017E-2</v>
      </c>
      <c r="I3" s="6">
        <f t="shared" ref="I3:I11" si="3">1-E3/1000/F3+E3/1000*D3*H3/G3</f>
        <v>1.5731183684885276E-2</v>
      </c>
      <c r="J3" s="6">
        <f t="shared" ref="J3:J11" si="4">D3*E3/1000/G3</f>
        <v>1.5818903067423853E-2</v>
      </c>
    </row>
    <row r="4" spans="1:13" x14ac:dyDescent="0.15">
      <c r="B4" s="6">
        <v>3</v>
      </c>
      <c r="C4" s="6">
        <v>-0.48</v>
      </c>
      <c r="D4" s="6">
        <v>0.05</v>
      </c>
      <c r="E4" s="6">
        <v>902.89</v>
      </c>
      <c r="F4" s="6">
        <f t="shared" si="0"/>
        <v>0.91706734400000001</v>
      </c>
      <c r="G4" s="6">
        <f t="shared" si="1"/>
        <v>8.9049708003199992</v>
      </c>
      <c r="H4" s="6">
        <f t="shared" si="2"/>
        <v>9.805855463424E-2</v>
      </c>
      <c r="I4" s="6">
        <f t="shared" si="3"/>
        <v>1.5956552202955481E-2</v>
      </c>
      <c r="J4" s="6">
        <f t="shared" si="4"/>
        <v>5.0695842818909344E-3</v>
      </c>
    </row>
    <row r="5" spans="1:13" x14ac:dyDescent="0.15">
      <c r="B5" s="6">
        <v>4</v>
      </c>
      <c r="C5" s="6">
        <v>-0.61</v>
      </c>
      <c r="D5" s="6">
        <v>0.48749999999999999</v>
      </c>
      <c r="E5" s="6">
        <v>910.09</v>
      </c>
      <c r="F5" s="6">
        <f t="shared" si="0"/>
        <v>0.91708558299999998</v>
      </c>
      <c r="G5" s="6">
        <f t="shared" si="1"/>
        <v>11.355666338259999</v>
      </c>
      <c r="H5" s="6">
        <f t="shared" si="2"/>
        <v>0.10015456858557001</v>
      </c>
      <c r="I5" s="6">
        <f t="shared" si="3"/>
        <v>1.1541124446759414E-2</v>
      </c>
      <c r="J5" s="6">
        <f t="shared" si="4"/>
        <v>3.9070263407191858E-2</v>
      </c>
    </row>
    <row r="6" spans="1:13" x14ac:dyDescent="0.15">
      <c r="B6" s="6">
        <v>5</v>
      </c>
      <c r="C6" s="6">
        <v>-0.81</v>
      </c>
      <c r="D6" s="6">
        <v>1.2124999999999999</v>
      </c>
      <c r="E6" s="6">
        <v>908.11</v>
      </c>
      <c r="F6" s="6">
        <f t="shared" si="0"/>
        <v>0.91711364300000009</v>
      </c>
      <c r="G6" s="6">
        <f t="shared" si="1"/>
        <v>15.137609169859999</v>
      </c>
      <c r="H6" s="6">
        <f t="shared" si="2"/>
        <v>0.10337025933177001</v>
      </c>
      <c r="I6" s="6">
        <f t="shared" si="3"/>
        <v>1.7336341906872332E-2</v>
      </c>
      <c r="J6" s="6">
        <f t="shared" si="4"/>
        <v>7.2738261547426603E-2</v>
      </c>
    </row>
    <row r="7" spans="1:13" x14ac:dyDescent="0.15">
      <c r="B7" s="6">
        <v>6</v>
      </c>
      <c r="C7" s="6">
        <v>-0.9</v>
      </c>
      <c r="D7" s="6">
        <v>1.8374999999999999</v>
      </c>
      <c r="E7" s="6">
        <v>917.92</v>
      </c>
      <c r="F7" s="6">
        <f t="shared" si="0"/>
        <v>0.91712627000000002</v>
      </c>
      <c r="G7" s="6">
        <f t="shared" si="1"/>
        <v>16.841735539999998</v>
      </c>
      <c r="H7" s="6">
        <f t="shared" si="2"/>
        <v>0.10481229122999999</v>
      </c>
      <c r="I7" s="6">
        <f t="shared" si="3"/>
        <v>9.631361861102335E-3</v>
      </c>
      <c r="J7" s="6">
        <f t="shared" si="4"/>
        <v>0.10014870474566305</v>
      </c>
    </row>
    <row r="8" spans="1:13" x14ac:dyDescent="0.15">
      <c r="B8" s="6">
        <v>7</v>
      </c>
      <c r="C8" s="6">
        <v>-0.96</v>
      </c>
      <c r="D8" s="6">
        <v>2.1124999999999998</v>
      </c>
      <c r="E8" s="6">
        <v>901.4</v>
      </c>
      <c r="F8" s="6">
        <f t="shared" si="0"/>
        <v>0.91713468800000009</v>
      </c>
      <c r="G8" s="6">
        <f t="shared" si="1"/>
        <v>17.977920570559998</v>
      </c>
      <c r="H8" s="6">
        <f t="shared" si="2"/>
        <v>0.10577148321792001</v>
      </c>
      <c r="I8" s="6">
        <f t="shared" si="3"/>
        <v>2.8359588719480709E-2</v>
      </c>
      <c r="J8" s="6">
        <f t="shared" si="4"/>
        <v>0.10591922978668969</v>
      </c>
    </row>
    <row r="9" spans="1:13" x14ac:dyDescent="0.15">
      <c r="B9" s="6">
        <v>8</v>
      </c>
      <c r="C9" s="6">
        <v>-1.1000000000000001</v>
      </c>
      <c r="D9" s="6">
        <v>2</v>
      </c>
      <c r="E9" s="6">
        <v>905.5</v>
      </c>
      <c r="F9" s="6">
        <f t="shared" si="0"/>
        <v>0.91715433000000002</v>
      </c>
      <c r="G9" s="6">
        <f t="shared" si="1"/>
        <v>20.62759046</v>
      </c>
      <c r="H9" s="6">
        <f t="shared" si="2"/>
        <v>0.10800176517</v>
      </c>
      <c r="I9" s="6">
        <f t="shared" si="3"/>
        <v>2.2189073053630562E-2</v>
      </c>
      <c r="J9" s="6">
        <f t="shared" si="4"/>
        <v>8.779503372009452E-2</v>
      </c>
    </row>
    <row r="10" spans="1:13" x14ac:dyDescent="0.15">
      <c r="B10" s="6">
        <v>9</v>
      </c>
      <c r="C10" s="6">
        <v>-1.18</v>
      </c>
      <c r="D10" s="6">
        <v>1.6875</v>
      </c>
      <c r="E10" s="6">
        <v>906.61</v>
      </c>
      <c r="F10" s="6">
        <f t="shared" si="0"/>
        <v>0.91716555399999999</v>
      </c>
      <c r="G10" s="6">
        <f t="shared" si="1"/>
        <v>22.13973236272</v>
      </c>
      <c r="H10" s="6">
        <f t="shared" si="2"/>
        <v>0.10927061824103999</v>
      </c>
      <c r="I10" s="6">
        <f t="shared" si="3"/>
        <v>1.9059727125613383E-2</v>
      </c>
      <c r="J10" s="6">
        <f t="shared" si="4"/>
        <v>6.9102207286666675E-2</v>
      </c>
    </row>
    <row r="11" spans="1:13" x14ac:dyDescent="0.15">
      <c r="B11" s="6">
        <v>10</v>
      </c>
      <c r="C11" s="6">
        <v>-1.21</v>
      </c>
      <c r="D11" s="6">
        <v>0.98750000000000004</v>
      </c>
      <c r="E11" s="6">
        <v>899.65</v>
      </c>
      <c r="F11" s="6">
        <f t="shared" si="0"/>
        <v>0.91716976300000008</v>
      </c>
      <c r="G11" s="6">
        <f t="shared" si="1"/>
        <v>22.70624198506</v>
      </c>
      <c r="H11" s="6">
        <f t="shared" si="2"/>
        <v>0.10974527708817002</v>
      </c>
      <c r="I11" s="6">
        <f t="shared" si="3"/>
        <v>2.339587841469731E-2</v>
      </c>
      <c r="J11" s="6">
        <f t="shared" si="4"/>
        <v>3.9125997846078731E-2</v>
      </c>
    </row>
    <row r="13" spans="1:13" ht="16.3" x14ac:dyDescent="0.15">
      <c r="A13" s="6" t="s">
        <v>55</v>
      </c>
      <c r="B13" s="6" t="s">
        <v>38</v>
      </c>
      <c r="C13" s="6" t="s">
        <v>49</v>
      </c>
      <c r="D13" s="6" t="s">
        <v>50</v>
      </c>
      <c r="E13" s="7" t="s">
        <v>51</v>
      </c>
      <c r="F13" s="3" t="s">
        <v>42</v>
      </c>
      <c r="G13" s="3" t="s">
        <v>43</v>
      </c>
      <c r="H13" s="6" t="s">
        <v>44</v>
      </c>
      <c r="I13" s="8" t="s">
        <v>45</v>
      </c>
      <c r="J13" s="8" t="s">
        <v>46</v>
      </c>
      <c r="K13" s="8"/>
      <c r="L13" s="8"/>
      <c r="M13" s="8"/>
    </row>
    <row r="14" spans="1:13" x14ac:dyDescent="0.15">
      <c r="B14" s="6">
        <v>1</v>
      </c>
      <c r="C14" s="6">
        <v>-0.2</v>
      </c>
      <c r="D14" s="6">
        <v>0</v>
      </c>
      <c r="E14" s="6">
        <v>740.65</v>
      </c>
      <c r="F14" s="6">
        <f>0.917-0.0001403*C14</f>
        <v>0.91702806000000003</v>
      </c>
      <c r="G14" s="6">
        <f>-0.041221-18.407*C14+0.58402*C14^2+0.21454*C14^3</f>
        <v>3.6618234799999998</v>
      </c>
      <c r="H14" s="6">
        <f>0.090312-0.016111*C14+0.00012291*C14^2+0.00013603*C14^3</f>
        <v>9.3538028159999995E-2</v>
      </c>
      <c r="I14" s="6">
        <f>1-E14/1000/F14+E14/1000*D14*H14/G14</f>
        <v>0.19233660091055449</v>
      </c>
      <c r="J14" s="6">
        <f>D14*E14/1000/G14</f>
        <v>0</v>
      </c>
    </row>
    <row r="15" spans="1:13" x14ac:dyDescent="0.15">
      <c r="B15" s="6">
        <v>2</v>
      </c>
      <c r="C15" s="6">
        <v>-0.3</v>
      </c>
      <c r="D15" s="6">
        <v>0.09</v>
      </c>
      <c r="E15" s="6">
        <v>833.85</v>
      </c>
      <c r="F15" s="6">
        <f t="shared" ref="F15:F23" si="5">0.917-0.0001403*C15</f>
        <v>0.91704209000000003</v>
      </c>
      <c r="G15" s="6">
        <f t="shared" ref="G15:G23" si="6">-0.041221-18.407*C15+0.58402*C15^2+0.21454*C15^3</f>
        <v>5.5276482200000006</v>
      </c>
      <c r="H15" s="6">
        <f t="shared" ref="H15:H23" si="7">0.090312-0.016111*C15+0.00012291*C15^2+0.00013603*C15^3</f>
        <v>9.5152689090000006E-2</v>
      </c>
      <c r="I15" s="6">
        <f t="shared" ref="I15:I23" si="8">1-E15/1000/F15+E15/1000*D15*H15/G15</f>
        <v>9.2009700620978949E-2</v>
      </c>
      <c r="J15" s="6">
        <f t="shared" ref="J15:J23" si="9">D15*E15/1000/G15</f>
        <v>1.3576569458322002E-2</v>
      </c>
    </row>
    <row r="16" spans="1:13" x14ac:dyDescent="0.15">
      <c r="B16" s="6">
        <v>3</v>
      </c>
      <c r="C16" s="6">
        <v>-0.44</v>
      </c>
      <c r="D16" s="6">
        <v>0.85</v>
      </c>
      <c r="E16" s="6">
        <v>856.42</v>
      </c>
      <c r="F16" s="6">
        <f t="shared" si="5"/>
        <v>0.91706173200000007</v>
      </c>
      <c r="G16" s="6">
        <f t="shared" si="6"/>
        <v>8.1526498966399998</v>
      </c>
      <c r="H16" s="6">
        <f t="shared" si="7"/>
        <v>9.741304779648001E-2</v>
      </c>
      <c r="I16" s="6">
        <f t="shared" si="8"/>
        <v>7.4824211041595923E-2</v>
      </c>
      <c r="J16" s="6">
        <f t="shared" si="9"/>
        <v>8.9290845213409353E-2</v>
      </c>
    </row>
    <row r="17" spans="1:13" x14ac:dyDescent="0.15">
      <c r="B17" s="6">
        <v>4</v>
      </c>
      <c r="C17" s="6">
        <v>-0.57999999999999996</v>
      </c>
      <c r="D17" s="6">
        <v>1.44</v>
      </c>
      <c r="E17" s="6">
        <v>880.39</v>
      </c>
      <c r="F17" s="6">
        <f t="shared" si="5"/>
        <v>0.917081374</v>
      </c>
      <c r="G17" s="6">
        <f t="shared" si="6"/>
        <v>10.78944399952</v>
      </c>
      <c r="H17" s="6">
        <f t="shared" si="7"/>
        <v>9.967118583864E-2</v>
      </c>
      <c r="I17" s="6">
        <f t="shared" si="8"/>
        <v>5.1720235294916414E-2</v>
      </c>
      <c r="J17" s="6">
        <f t="shared" si="9"/>
        <v>0.11750017888376826</v>
      </c>
    </row>
    <row r="18" spans="1:13" x14ac:dyDescent="0.15">
      <c r="B18" s="6">
        <v>5</v>
      </c>
      <c r="C18" s="6">
        <v>-0.75</v>
      </c>
      <c r="D18" s="6">
        <v>1.95</v>
      </c>
      <c r="E18" s="6">
        <v>872.64</v>
      </c>
      <c r="F18" s="6">
        <f t="shared" si="5"/>
        <v>0.91710522500000002</v>
      </c>
      <c r="G18" s="6">
        <f t="shared" si="6"/>
        <v>14.0020311875</v>
      </c>
      <c r="H18" s="6">
        <f t="shared" si="7"/>
        <v>0.10240699921875</v>
      </c>
      <c r="I18" s="6">
        <f t="shared" si="8"/>
        <v>6.0929706709653732E-2</v>
      </c>
      <c r="J18" s="6">
        <f t="shared" si="9"/>
        <v>0.12152865375125775</v>
      </c>
    </row>
    <row r="19" spans="1:13" x14ac:dyDescent="0.15">
      <c r="B19" s="6">
        <v>6</v>
      </c>
      <c r="C19" s="6">
        <v>-0.89</v>
      </c>
      <c r="D19" s="6">
        <v>2.25</v>
      </c>
      <c r="E19" s="6">
        <v>886.86</v>
      </c>
      <c r="F19" s="6">
        <f t="shared" si="5"/>
        <v>0.91712486700000007</v>
      </c>
      <c r="G19" s="6">
        <f t="shared" si="6"/>
        <v>16.652367192739998</v>
      </c>
      <c r="H19" s="6">
        <f t="shared" si="7"/>
        <v>0.10465225007793001</v>
      </c>
      <c r="I19" s="6">
        <f t="shared" si="8"/>
        <v>4.5540088467070888E-2</v>
      </c>
      <c r="J19" s="6">
        <f t="shared" si="9"/>
        <v>0.11982890942195641</v>
      </c>
    </row>
    <row r="20" spans="1:13" x14ac:dyDescent="0.15">
      <c r="B20" s="6">
        <v>7</v>
      </c>
      <c r="C20" s="6">
        <v>-1.04</v>
      </c>
      <c r="D20" s="6">
        <v>2.91</v>
      </c>
      <c r="E20" s="6">
        <v>881.5</v>
      </c>
      <c r="F20" s="6">
        <f t="shared" si="5"/>
        <v>0.91714591200000006</v>
      </c>
      <c r="G20" s="6">
        <f t="shared" si="6"/>
        <v>19.492406709440001</v>
      </c>
      <c r="H20" s="6">
        <f t="shared" si="7"/>
        <v>0.10704736420608001</v>
      </c>
      <c r="I20" s="6">
        <f t="shared" si="8"/>
        <v>5.2953366681180565E-2</v>
      </c>
      <c r="J20" s="6">
        <f t="shared" si="9"/>
        <v>0.13159816733957808</v>
      </c>
    </row>
    <row r="21" spans="1:13" x14ac:dyDescent="0.15">
      <c r="B21" s="6">
        <v>8</v>
      </c>
      <c r="C21" s="6">
        <v>-1.1100000000000001</v>
      </c>
      <c r="D21" s="6">
        <v>3.06</v>
      </c>
      <c r="E21" s="6">
        <v>882.18</v>
      </c>
      <c r="F21" s="6">
        <f t="shared" si="5"/>
        <v>0.91715573300000008</v>
      </c>
      <c r="G21" s="6">
        <f t="shared" si="6"/>
        <v>20.816708487259998</v>
      </c>
      <c r="H21" s="6">
        <f t="shared" si="7"/>
        <v>0.10816060856607002</v>
      </c>
      <c r="I21" s="6">
        <f t="shared" si="8"/>
        <v>5.2161059152726383E-2</v>
      </c>
      <c r="J21" s="6">
        <f t="shared" si="9"/>
        <v>0.12967808055015512</v>
      </c>
    </row>
    <row r="22" spans="1:13" x14ac:dyDescent="0.15">
      <c r="B22" s="6">
        <v>9</v>
      </c>
      <c r="C22" s="6">
        <v>-1.18</v>
      </c>
      <c r="D22" s="6">
        <v>2.67</v>
      </c>
      <c r="E22" s="6">
        <v>857.44</v>
      </c>
      <c r="F22" s="6">
        <f t="shared" si="5"/>
        <v>0.91716555399999999</v>
      </c>
      <c r="G22" s="6">
        <f t="shared" si="6"/>
        <v>22.13973236272</v>
      </c>
      <c r="H22" s="6">
        <f t="shared" si="7"/>
        <v>0.10927061824103999</v>
      </c>
      <c r="I22" s="6">
        <f t="shared" si="8"/>
        <v>7.6418865802266422E-2</v>
      </c>
      <c r="J22" s="6">
        <f t="shared" si="9"/>
        <v>0.10340526084474935</v>
      </c>
    </row>
    <row r="23" spans="1:13" x14ac:dyDescent="0.15">
      <c r="B23" s="6">
        <v>10</v>
      </c>
      <c r="C23" s="6">
        <v>-1.19</v>
      </c>
      <c r="D23" s="6">
        <v>2.74</v>
      </c>
      <c r="E23" s="6">
        <v>838.11</v>
      </c>
      <c r="F23" s="6">
        <f t="shared" si="5"/>
        <v>0.91716695700000006</v>
      </c>
      <c r="G23" s="6">
        <f t="shared" si="6"/>
        <v>22.328605710139996</v>
      </c>
      <c r="H23" s="6">
        <f t="shared" si="7"/>
        <v>0.10942891067223001</v>
      </c>
      <c r="I23" s="6">
        <f t="shared" si="8"/>
        <v>9.7451301776406221E-2</v>
      </c>
      <c r="J23" s="6">
        <f t="shared" si="9"/>
        <v>0.10284660985155629</v>
      </c>
    </row>
    <row r="25" spans="1:13" ht="16.3" x14ac:dyDescent="0.15">
      <c r="A25" s="6" t="s">
        <v>56</v>
      </c>
      <c r="B25" s="6" t="s">
        <v>38</v>
      </c>
      <c r="C25" s="6" t="s">
        <v>49</v>
      </c>
      <c r="D25" s="6" t="s">
        <v>50</v>
      </c>
      <c r="E25" s="7" t="s">
        <v>51</v>
      </c>
      <c r="F25" s="3" t="s">
        <v>42</v>
      </c>
      <c r="G25" s="3" t="s">
        <v>43</v>
      </c>
      <c r="H25" s="6" t="s">
        <v>44</v>
      </c>
      <c r="I25" s="8" t="s">
        <v>45</v>
      </c>
      <c r="J25" s="8" t="s">
        <v>46</v>
      </c>
      <c r="K25" s="8"/>
      <c r="L25" s="8"/>
      <c r="M25" s="8"/>
    </row>
    <row r="26" spans="1:13" x14ac:dyDescent="0.15">
      <c r="B26" s="6">
        <v>1</v>
      </c>
      <c r="C26" s="6">
        <v>-0.18</v>
      </c>
      <c r="D26" s="6">
        <v>0.17</v>
      </c>
      <c r="E26" s="6">
        <v>713.24</v>
      </c>
      <c r="F26" s="6">
        <f>0.917-0.0001403*C26</f>
        <v>0.91702525400000001</v>
      </c>
      <c r="G26" s="6">
        <f>-0.041221-18.407*C26+0.58402*C26^2+0.21454*C26^3</f>
        <v>3.2897100507200001</v>
      </c>
      <c r="H26" s="6">
        <f>0.090312-0.016111*C26+0.00012291*C26^2+0.00013603*C26^3</f>
        <v>9.3215168957040004E-2</v>
      </c>
      <c r="I26" s="6">
        <f>1-E26/1000/F26+E26/1000*D26*H26/G26</f>
        <v>0.22565994204891129</v>
      </c>
      <c r="J26" s="6">
        <f>D26*E26/1000/G26</f>
        <v>3.6857594782088027E-2</v>
      </c>
    </row>
    <row r="27" spans="1:13" x14ac:dyDescent="0.15">
      <c r="B27" s="6">
        <v>2</v>
      </c>
      <c r="C27" s="6">
        <v>-0.18</v>
      </c>
      <c r="D27" s="6">
        <v>0.23</v>
      </c>
      <c r="E27" s="6">
        <v>759.74</v>
      </c>
      <c r="F27" s="6">
        <f t="shared" ref="F27:F35" si="10">0.917-0.0001403*C27</f>
        <v>0.91702525400000001</v>
      </c>
      <c r="G27" s="6">
        <f t="shared" ref="G27:G35" si="11">-0.041221-18.407*C27+0.58402*C27^2+0.21454*C27^3</f>
        <v>3.2897100507200001</v>
      </c>
      <c r="H27" s="6">
        <f t="shared" ref="H27:H35" si="12">0.090312-0.016111*C27+0.00012291*C27^2+0.00013603*C27^3</f>
        <v>9.3215168957040004E-2</v>
      </c>
      <c r="I27" s="6">
        <f t="shared" ref="I27:I35" si="13">1-E27/1000/F27+E27/1000*D27*H27/G27</f>
        <v>0.17646814759443266</v>
      </c>
      <c r="J27" s="6">
        <f t="shared" ref="J27:J35" si="14">D27*E27/1000/G27</f>
        <v>5.3117204041053898E-2</v>
      </c>
    </row>
    <row r="28" spans="1:13" x14ac:dyDescent="0.15">
      <c r="B28" s="6">
        <v>3</v>
      </c>
      <c r="C28" s="6">
        <v>-0.39</v>
      </c>
      <c r="D28" s="6">
        <v>0.9</v>
      </c>
      <c r="E28" s="6">
        <v>772.47</v>
      </c>
      <c r="F28" s="6">
        <f t="shared" si="10"/>
        <v>0.91705471700000007</v>
      </c>
      <c r="G28" s="6">
        <f t="shared" si="11"/>
        <v>7.2136121437399998</v>
      </c>
      <c r="H28" s="6">
        <f t="shared" si="12"/>
        <v>9.6605915447429996E-2</v>
      </c>
      <c r="I28" s="6">
        <f t="shared" si="13"/>
        <v>0.16697258363466375</v>
      </c>
      <c r="J28" s="6">
        <f t="shared" si="14"/>
        <v>9.6376542867406198E-2</v>
      </c>
    </row>
    <row r="29" spans="1:13" x14ac:dyDescent="0.15">
      <c r="B29" s="6">
        <v>4</v>
      </c>
      <c r="C29" s="6">
        <v>-0.56000000000000005</v>
      </c>
      <c r="D29" s="6">
        <v>1.77</v>
      </c>
      <c r="E29" s="6">
        <v>790.24</v>
      </c>
      <c r="F29" s="6">
        <f t="shared" si="10"/>
        <v>0.91707856799999998</v>
      </c>
      <c r="G29" s="6">
        <f t="shared" si="11"/>
        <v>10.41217101536</v>
      </c>
      <c r="H29" s="6">
        <f t="shared" si="12"/>
        <v>9.9348815531520002E-2</v>
      </c>
      <c r="I29" s="6">
        <f t="shared" si="13"/>
        <v>0.15165327753591526</v>
      </c>
      <c r="J29" s="6">
        <f t="shared" si="14"/>
        <v>0.13433555767923958</v>
      </c>
    </row>
    <row r="30" spans="1:13" x14ac:dyDescent="0.15">
      <c r="B30" s="6">
        <v>5</v>
      </c>
      <c r="C30" s="6">
        <v>-0.70499999999999996</v>
      </c>
      <c r="D30" s="6">
        <v>2.13</v>
      </c>
      <c r="E30" s="6">
        <v>865.15</v>
      </c>
      <c r="F30" s="6">
        <f t="shared" si="10"/>
        <v>0.9170989115</v>
      </c>
      <c r="G30" s="6">
        <f t="shared" si="11"/>
        <v>13.150811161332499</v>
      </c>
      <c r="H30" s="6">
        <f t="shared" si="12"/>
        <v>0.10168367907367125</v>
      </c>
      <c r="I30" s="6">
        <f t="shared" si="13"/>
        <v>7.0893348506334969E-2</v>
      </c>
      <c r="J30" s="6">
        <f t="shared" si="14"/>
        <v>0.1401259190321521</v>
      </c>
    </row>
    <row r="31" spans="1:13" x14ac:dyDescent="0.15">
      <c r="B31" s="6">
        <v>6</v>
      </c>
      <c r="C31" s="6">
        <v>-0.98</v>
      </c>
      <c r="D31" s="6">
        <v>2.37</v>
      </c>
      <c r="E31" s="6">
        <v>892.35</v>
      </c>
      <c r="F31" s="6">
        <f t="shared" si="10"/>
        <v>0.917137494</v>
      </c>
      <c r="G31" s="6">
        <f t="shared" si="11"/>
        <v>18.356608476319998</v>
      </c>
      <c r="H31" s="6">
        <f t="shared" si="12"/>
        <v>0.10609079241624</v>
      </c>
      <c r="I31" s="6">
        <f t="shared" si="13"/>
        <v>3.9249767657814155E-2</v>
      </c>
      <c r="J31" s="6">
        <f t="shared" si="14"/>
        <v>0.11521025263071766</v>
      </c>
    </row>
    <row r="32" spans="1:13" x14ac:dyDescent="0.15">
      <c r="B32" s="6">
        <v>7</v>
      </c>
      <c r="C32" s="6">
        <v>-1.0900000000000001</v>
      </c>
      <c r="D32" s="6">
        <v>2.94</v>
      </c>
      <c r="E32" s="6">
        <v>887.66</v>
      </c>
      <c r="F32" s="6">
        <f t="shared" si="10"/>
        <v>0.91715292700000006</v>
      </c>
      <c r="G32" s="6">
        <f t="shared" si="11"/>
        <v>20.438447640340001</v>
      </c>
      <c r="H32" s="6">
        <f t="shared" si="12"/>
        <v>0.10784285657613001</v>
      </c>
      <c r="I32" s="6">
        <f t="shared" si="13"/>
        <v>4.5927155464609362E-2</v>
      </c>
      <c r="J32" s="6">
        <f t="shared" si="14"/>
        <v>0.12768682073726154</v>
      </c>
    </row>
    <row r="33" spans="1:13" x14ac:dyDescent="0.15">
      <c r="B33" s="6">
        <v>8</v>
      </c>
      <c r="C33" s="6">
        <v>-1.17</v>
      </c>
      <c r="D33" s="6">
        <v>3.24</v>
      </c>
      <c r="E33" s="6">
        <v>890.16</v>
      </c>
      <c r="F33" s="6">
        <f t="shared" si="10"/>
        <v>0.91716415100000004</v>
      </c>
      <c r="G33" s="6">
        <f t="shared" si="11"/>
        <v>21.950823924979996</v>
      </c>
      <c r="H33" s="6">
        <f t="shared" si="12"/>
        <v>0.10911225408260999</v>
      </c>
      <c r="I33" s="6">
        <f t="shared" si="13"/>
        <v>4.3779352047670174E-2</v>
      </c>
      <c r="J33" s="6">
        <f t="shared" si="14"/>
        <v>0.13138998380456593</v>
      </c>
    </row>
    <row r="34" spans="1:13" x14ac:dyDescent="0.15">
      <c r="B34" s="6">
        <v>9</v>
      </c>
      <c r="C34" s="6">
        <v>-1.28</v>
      </c>
      <c r="D34" s="6">
        <v>2.48</v>
      </c>
      <c r="E34" s="6">
        <v>897.23</v>
      </c>
      <c r="F34" s="6">
        <f t="shared" si="10"/>
        <v>0.91717958399999999</v>
      </c>
      <c r="G34" s="6">
        <f t="shared" si="11"/>
        <v>24.026674377919999</v>
      </c>
      <c r="H34" s="6">
        <f t="shared" si="12"/>
        <v>0.11085018015744001</v>
      </c>
      <c r="I34" s="6">
        <f t="shared" si="13"/>
        <v>3.2016939702929278E-2</v>
      </c>
      <c r="J34" s="6">
        <f t="shared" si="14"/>
        <v>9.2610835981730671E-2</v>
      </c>
    </row>
    <row r="35" spans="1:13" x14ac:dyDescent="0.15">
      <c r="B35" s="6">
        <v>10</v>
      </c>
      <c r="C35" s="6">
        <v>-1.41</v>
      </c>
      <c r="D35" s="6">
        <v>2.08</v>
      </c>
      <c r="E35" s="6">
        <v>895.31</v>
      </c>
      <c r="F35" s="6">
        <f t="shared" si="10"/>
        <v>0.91719782300000008</v>
      </c>
      <c r="G35" s="6">
        <f t="shared" si="11"/>
        <v>26.47233612866</v>
      </c>
      <c r="H35" s="6">
        <f t="shared" si="12"/>
        <v>0.11289154521837</v>
      </c>
      <c r="I35" s="6">
        <f t="shared" si="13"/>
        <v>3.1805359162377006E-2</v>
      </c>
      <c r="J35" s="6">
        <f t="shared" si="14"/>
        <v>7.0346825113929409E-2</v>
      </c>
    </row>
    <row r="37" spans="1:13" ht="16.3" x14ac:dyDescent="0.15">
      <c r="A37" s="6" t="s">
        <v>57</v>
      </c>
      <c r="B37" s="6" t="s">
        <v>38</v>
      </c>
      <c r="C37" s="6" t="s">
        <v>49</v>
      </c>
      <c r="D37" s="6" t="s">
        <v>50</v>
      </c>
      <c r="E37" s="7" t="s">
        <v>51</v>
      </c>
      <c r="F37" s="3" t="s">
        <v>42</v>
      </c>
      <c r="G37" s="3" t="s">
        <v>43</v>
      </c>
      <c r="H37" s="6" t="s">
        <v>44</v>
      </c>
      <c r="I37" s="8" t="s">
        <v>45</v>
      </c>
      <c r="J37" s="8" t="s">
        <v>46</v>
      </c>
      <c r="K37" s="8"/>
      <c r="L37" s="8"/>
      <c r="M37" s="8"/>
    </row>
    <row r="38" spans="1:13" x14ac:dyDescent="0.15">
      <c r="B38" s="6">
        <v>1</v>
      </c>
      <c r="C38" s="10">
        <v>-0.3</v>
      </c>
      <c r="D38" s="6">
        <v>6.8000000000000005E-2</v>
      </c>
      <c r="E38" s="6">
        <v>744.81</v>
      </c>
      <c r="F38" s="6">
        <f>0.917-0.0001403*C38</f>
        <v>0.91704209000000003</v>
      </c>
      <c r="G38" s="6">
        <f>-0.041221-18.407*C38+0.58402*C38^2+0.21454*C38^3</f>
        <v>5.5276482200000006</v>
      </c>
      <c r="H38" s="6">
        <f>0.090312-0.016111*C38+0.00012291*C38^2+0.00013603*C38^3</f>
        <v>9.5152689090000006E-2</v>
      </c>
      <c r="I38" s="6">
        <f>1-E38/1000/F38+E38/1000*D38*H38/G38</f>
        <v>0.18868447011958631</v>
      </c>
      <c r="J38" s="6">
        <f>D38*E38/1000/G38</f>
        <v>9.1625005760587273E-3</v>
      </c>
    </row>
    <row r="39" spans="1:13" x14ac:dyDescent="0.15">
      <c r="B39" s="6">
        <v>2</v>
      </c>
      <c r="C39" s="10">
        <v>-0.36</v>
      </c>
      <c r="D39" s="6">
        <v>0.42</v>
      </c>
      <c r="E39" s="6">
        <v>780.88</v>
      </c>
      <c r="F39" s="6">
        <f t="shared" ref="F39:F47" si="15">0.917-0.0001403*C39</f>
        <v>0.91705050799999999</v>
      </c>
      <c r="G39" s="6">
        <f t="shared" ref="G39:G47" si="16">-0.041221-18.407*C39+0.58402*C39^2+0.21454*C39^3</f>
        <v>6.6509784137599999</v>
      </c>
      <c r="H39" s="6">
        <f t="shared" ref="H39:H47" si="17">0.090312-0.016111*C39+0.00012291*C39^2+0.00013603*C39^3</f>
        <v>9.612154252032E-2</v>
      </c>
      <c r="I39" s="6">
        <f t="shared" ref="I39:I47" si="18">1-E39/1000/F39+E39/1000*D39*H39/G39</f>
        <v>0.15322736372258372</v>
      </c>
      <c r="J39" s="6">
        <f t="shared" ref="J39:J47" si="19">D39*E39/1000/G39</f>
        <v>4.9311481649297502E-2</v>
      </c>
    </row>
    <row r="40" spans="1:13" x14ac:dyDescent="0.15">
      <c r="B40" s="6">
        <v>3</v>
      </c>
      <c r="C40" s="10">
        <v>-0.42</v>
      </c>
      <c r="D40" s="6">
        <v>1.0880000000000001</v>
      </c>
      <c r="E40" s="6">
        <v>805.83500000000004</v>
      </c>
      <c r="F40" s="6">
        <f t="shared" si="15"/>
        <v>0.91705892600000005</v>
      </c>
      <c r="G40" s="6">
        <f t="shared" si="16"/>
        <v>7.7768452884799997</v>
      </c>
      <c r="H40" s="6">
        <f t="shared" si="17"/>
        <v>9.7090223133360007E-2</v>
      </c>
      <c r="I40" s="6">
        <f t="shared" si="18"/>
        <v>0.13222908127698974</v>
      </c>
      <c r="J40" s="6">
        <f t="shared" si="19"/>
        <v>0.11273832093570713</v>
      </c>
    </row>
    <row r="41" spans="1:13" x14ac:dyDescent="0.15">
      <c r="B41" s="6">
        <v>4</v>
      </c>
      <c r="C41" s="10">
        <v>-0.6</v>
      </c>
      <c r="D41" s="6">
        <v>1.6559999999999999</v>
      </c>
      <c r="E41" s="6">
        <v>832.98</v>
      </c>
      <c r="F41" s="6">
        <f t="shared" si="15"/>
        <v>0.91708418000000003</v>
      </c>
      <c r="G41" s="6">
        <f t="shared" si="16"/>
        <v>11.166885559999999</v>
      </c>
      <c r="H41" s="6">
        <f t="shared" si="17"/>
        <v>9.999346512E-2</v>
      </c>
      <c r="I41" s="6">
        <f t="shared" si="18"/>
        <v>0.10406016397060408</v>
      </c>
      <c r="J41" s="6">
        <f t="shared" si="19"/>
        <v>0.12352726931679958</v>
      </c>
    </row>
    <row r="42" spans="1:13" x14ac:dyDescent="0.15">
      <c r="B42" s="6">
        <v>5</v>
      </c>
      <c r="C42" s="10">
        <v>-0.72</v>
      </c>
      <c r="D42" s="6">
        <v>2.0339999999999998</v>
      </c>
      <c r="E42" s="6">
        <v>857.76</v>
      </c>
      <c r="F42" s="6">
        <f t="shared" si="15"/>
        <v>0.91710101600000005</v>
      </c>
      <c r="G42" s="6">
        <f t="shared" si="16"/>
        <v>13.434498342079999</v>
      </c>
      <c r="H42" s="6">
        <f t="shared" si="17"/>
        <v>0.10192486361856</v>
      </c>
      <c r="I42" s="6">
        <f t="shared" si="18"/>
        <v>7.7941563149388646E-2</v>
      </c>
      <c r="J42" s="6">
        <f t="shared" si="19"/>
        <v>0.12986594628064682</v>
      </c>
    </row>
    <row r="43" spans="1:13" x14ac:dyDescent="0.15">
      <c r="B43" s="6">
        <v>6</v>
      </c>
      <c r="C43" s="10">
        <v>-0.875</v>
      </c>
      <c r="D43" s="6">
        <v>2.6059999999999999</v>
      </c>
      <c r="E43" s="6">
        <v>917.96</v>
      </c>
      <c r="F43" s="6">
        <f t="shared" si="15"/>
        <v>0.91712276250000002</v>
      </c>
      <c r="G43" s="6">
        <f t="shared" si="16"/>
        <v>16.3683192734375</v>
      </c>
      <c r="H43" s="6">
        <f t="shared" si="17"/>
        <v>0.10441209849609374</v>
      </c>
      <c r="I43" s="6">
        <f t="shared" si="18"/>
        <v>1.4346765913582938E-2</v>
      </c>
      <c r="J43" s="6">
        <f t="shared" si="19"/>
        <v>0.14614840534556695</v>
      </c>
    </row>
    <row r="44" spans="1:13" x14ac:dyDescent="0.15">
      <c r="B44" s="6">
        <v>7</v>
      </c>
      <c r="C44" s="10">
        <v>-0.96</v>
      </c>
      <c r="D44" s="6">
        <v>2.59</v>
      </c>
      <c r="E44" s="6">
        <v>920.97</v>
      </c>
      <c r="F44" s="6">
        <f t="shared" si="15"/>
        <v>0.91713468800000009</v>
      </c>
      <c r="G44" s="6">
        <f t="shared" si="16"/>
        <v>17.977920570559998</v>
      </c>
      <c r="H44" s="6">
        <f t="shared" si="17"/>
        <v>0.10577148321792001</v>
      </c>
      <c r="I44" s="6">
        <f t="shared" si="18"/>
        <v>9.8519293661082207E-3</v>
      </c>
      <c r="J44" s="6">
        <f t="shared" si="19"/>
        <v>0.13268010005039749</v>
      </c>
    </row>
    <row r="45" spans="1:13" x14ac:dyDescent="0.15">
      <c r="B45" s="6">
        <v>8</v>
      </c>
      <c r="C45" s="10">
        <v>-1.06</v>
      </c>
      <c r="D45" s="6">
        <v>2.8220000000000001</v>
      </c>
      <c r="E45" s="6">
        <v>913.95500000000004</v>
      </c>
      <c r="F45" s="6">
        <f t="shared" si="15"/>
        <v>0.91714871800000008</v>
      </c>
      <c r="G45" s="6">
        <f t="shared" si="16"/>
        <v>19.870883299360003</v>
      </c>
      <c r="H45" s="6">
        <f t="shared" si="17"/>
        <v>0.10736574776951999</v>
      </c>
      <c r="I45" s="6">
        <f t="shared" si="18"/>
        <v>1.7417976591157319E-2</v>
      </c>
      <c r="J45" s="6">
        <f t="shared" si="19"/>
        <v>0.12979699851002949</v>
      </c>
    </row>
    <row r="46" spans="1:13" x14ac:dyDescent="0.15">
      <c r="B46" s="6">
        <v>9</v>
      </c>
      <c r="C46" s="10">
        <v>-1.3</v>
      </c>
      <c r="D46" s="6">
        <v>2.98</v>
      </c>
      <c r="E46" s="6">
        <v>916.78</v>
      </c>
      <c r="F46" s="6">
        <f t="shared" si="15"/>
        <v>0.91718239000000001</v>
      </c>
      <c r="G46" s="6">
        <f t="shared" si="16"/>
        <v>24.403528420000001</v>
      </c>
      <c r="H46" s="6">
        <f t="shared" si="17"/>
        <v>0.11116515999</v>
      </c>
      <c r="I46" s="6">
        <f t="shared" si="18"/>
        <v>1.2883797636001299E-2</v>
      </c>
      <c r="J46" s="6">
        <f t="shared" si="19"/>
        <v>0.11195120447258666</v>
      </c>
    </row>
    <row r="47" spans="1:13" x14ac:dyDescent="0.15">
      <c r="B47" s="6">
        <v>10</v>
      </c>
      <c r="C47" s="10">
        <v>-1.355</v>
      </c>
      <c r="D47" s="6">
        <v>2.86</v>
      </c>
      <c r="E47" s="6">
        <v>917.41499999999996</v>
      </c>
      <c r="F47" s="6">
        <f t="shared" si="15"/>
        <v>0.91719010649999999</v>
      </c>
      <c r="G47" s="6">
        <f t="shared" si="16"/>
        <v>25.438803731757503</v>
      </c>
      <c r="H47" s="6">
        <f t="shared" si="17"/>
        <v>0.11202965351133375</v>
      </c>
      <c r="I47" s="6">
        <f t="shared" si="18"/>
        <v>1.1309754508946472E-2</v>
      </c>
      <c r="J47" s="6">
        <f t="shared" si="19"/>
        <v>0.10314191373411438</v>
      </c>
    </row>
    <row r="49" spans="1:13" ht="16.3" x14ac:dyDescent="0.15">
      <c r="A49" s="6" t="s">
        <v>58</v>
      </c>
      <c r="B49" s="6" t="s">
        <v>38</v>
      </c>
      <c r="C49" s="6" t="s">
        <v>49</v>
      </c>
      <c r="D49" s="6" t="s">
        <v>50</v>
      </c>
      <c r="E49" s="7" t="s">
        <v>51</v>
      </c>
      <c r="F49" s="3" t="s">
        <v>42</v>
      </c>
      <c r="G49" s="3" t="s">
        <v>43</v>
      </c>
      <c r="H49" s="6" t="s">
        <v>44</v>
      </c>
      <c r="I49" s="8" t="s">
        <v>45</v>
      </c>
      <c r="J49" s="8" t="s">
        <v>46</v>
      </c>
      <c r="K49" s="8"/>
      <c r="L49" s="8"/>
      <c r="M49" s="8"/>
    </row>
    <row r="50" spans="1:13" x14ac:dyDescent="0.15">
      <c r="B50" s="6">
        <v>1</v>
      </c>
      <c r="C50" s="10">
        <v>-0.24</v>
      </c>
      <c r="D50" s="6">
        <v>0.05</v>
      </c>
      <c r="E50" s="6">
        <v>745.84</v>
      </c>
      <c r="F50" s="6">
        <f>0.917-0.0001403*C50</f>
        <v>0.91703367200000008</v>
      </c>
      <c r="G50" s="6">
        <f>-0.041221-18.407*C50+0.58402*C50^2+0.21454*C50^3</f>
        <v>4.4071327510399998</v>
      </c>
      <c r="H50" s="6">
        <f>0.090312-0.016111*C50+0.00012291*C50^2+0.00013603*C50^3</f>
        <v>9.4183839137279998E-2</v>
      </c>
      <c r="I50" s="6">
        <f>1-E50/1000/F50+E50/1000*D50*H50/G50</f>
        <v>0.18747895023741204</v>
      </c>
      <c r="J50" s="6">
        <f>D50*E50/1000/G50</f>
        <v>8.4617373940460028E-3</v>
      </c>
    </row>
    <row r="51" spans="1:13" x14ac:dyDescent="0.15">
      <c r="B51" s="6">
        <v>2</v>
      </c>
      <c r="C51" s="10">
        <v>-0.31</v>
      </c>
      <c r="D51" s="6">
        <v>0.05</v>
      </c>
      <c r="E51" s="6">
        <v>763.98400000000004</v>
      </c>
      <c r="F51" s="6">
        <f t="shared" ref="F51:F59" si="20">0.917-0.0001403*C51</f>
        <v>0.91704349299999999</v>
      </c>
      <c r="G51" s="6">
        <f t="shared" ref="G51:G59" si="21">-0.041221-18.407*C51+0.58402*C51^2+0.21454*C51^3</f>
        <v>5.7146819608599992</v>
      </c>
      <c r="H51" s="6">
        <f t="shared" ref="H51:H59" si="22">0.090312-0.016111*C51+0.00012291*C51^2+0.00013603*C51^3</f>
        <v>9.5314169181270017E-2</v>
      </c>
      <c r="I51" s="6">
        <f t="shared" ref="I51:I59" si="23">1-E51/1000/F51+E51/1000*D51*H51/G51</f>
        <v>0.1675424980508895</v>
      </c>
      <c r="J51" s="6">
        <f t="shared" ref="J51:J59" si="24">D51*E51/1000/G51</f>
        <v>6.6843964828886869E-3</v>
      </c>
    </row>
    <row r="52" spans="1:13" x14ac:dyDescent="0.15">
      <c r="B52" s="6">
        <v>3</v>
      </c>
      <c r="C52" s="10">
        <v>-0.43</v>
      </c>
      <c r="D52" s="6">
        <v>0.88</v>
      </c>
      <c r="E52" s="6">
        <v>756.72640000000001</v>
      </c>
      <c r="F52" s="6">
        <f t="shared" si="20"/>
        <v>0.91706032900000001</v>
      </c>
      <c r="G52" s="6">
        <f t="shared" si="21"/>
        <v>7.9647168662199999</v>
      </c>
      <c r="H52" s="6">
        <f t="shared" si="22"/>
        <v>9.7251640721790003E-2</v>
      </c>
      <c r="I52" s="6">
        <f t="shared" si="23"/>
        <v>0.18296573649391809</v>
      </c>
      <c r="J52" s="6">
        <f t="shared" si="24"/>
        <v>8.3608650901866977E-2</v>
      </c>
    </row>
    <row r="53" spans="1:13" x14ac:dyDescent="0.15">
      <c r="B53" s="6">
        <v>4</v>
      </c>
      <c r="C53" s="10">
        <v>-0.55000000000000004</v>
      </c>
      <c r="D53" s="6">
        <v>1.49</v>
      </c>
      <c r="E53" s="6">
        <v>818.63199999999995</v>
      </c>
      <c r="F53" s="6">
        <f t="shared" si="20"/>
        <v>0.91707716500000003</v>
      </c>
      <c r="G53" s="6">
        <f t="shared" si="21"/>
        <v>10.2236009575</v>
      </c>
      <c r="H53" s="6">
        <f t="shared" si="22"/>
        <v>9.9187598283750011E-2</v>
      </c>
      <c r="I53" s="6">
        <f t="shared" si="23"/>
        <v>0.11918056953078397</v>
      </c>
      <c r="J53" s="6">
        <f t="shared" si="24"/>
        <v>0.11930842029834766</v>
      </c>
    </row>
    <row r="54" spans="1:13" x14ac:dyDescent="0.15">
      <c r="B54" s="6">
        <v>5</v>
      </c>
      <c r="C54" s="10">
        <v>-0.67849999999999999</v>
      </c>
      <c r="D54" s="6">
        <v>2.06</v>
      </c>
      <c r="E54" s="6">
        <v>875.90800000000002</v>
      </c>
      <c r="F54" s="6">
        <f t="shared" si="20"/>
        <v>0.91709519355000002</v>
      </c>
      <c r="G54" s="6">
        <f t="shared" si="21"/>
        <v>12.649776450782472</v>
      </c>
      <c r="H54" s="6">
        <f t="shared" si="22"/>
        <v>0.1012574068664929</v>
      </c>
      <c r="I54" s="6">
        <f t="shared" si="23"/>
        <v>5.9353896425144603E-2</v>
      </c>
      <c r="J54" s="6">
        <f t="shared" si="24"/>
        <v>0.14264050333382672</v>
      </c>
    </row>
    <row r="55" spans="1:13" x14ac:dyDescent="0.15">
      <c r="B55" s="6">
        <v>6</v>
      </c>
      <c r="C55" s="10">
        <v>-0.8</v>
      </c>
      <c r="D55" s="6">
        <v>2.42</v>
      </c>
      <c r="E55" s="6">
        <v>837.22</v>
      </c>
      <c r="F55" s="6">
        <f t="shared" si="20"/>
        <v>0.91711224000000002</v>
      </c>
      <c r="G55" s="6">
        <f t="shared" si="21"/>
        <v>14.94830732</v>
      </c>
      <c r="H55" s="6">
        <f t="shared" si="22"/>
        <v>0.10320981504000001</v>
      </c>
      <c r="I55" s="6">
        <f t="shared" si="23"/>
        <v>0.10110173924076947</v>
      </c>
      <c r="J55" s="6">
        <f t="shared" si="24"/>
        <v>0.13553858350832995</v>
      </c>
    </row>
    <row r="56" spans="1:13" x14ac:dyDescent="0.15">
      <c r="B56" s="6">
        <v>7</v>
      </c>
      <c r="C56" s="10">
        <v>-0.88</v>
      </c>
      <c r="D56" s="6">
        <v>2.91</v>
      </c>
      <c r="E56" s="6">
        <v>861.26599999999996</v>
      </c>
      <c r="F56" s="6">
        <f t="shared" si="20"/>
        <v>0.917123464</v>
      </c>
      <c r="G56" s="6">
        <f t="shared" si="21"/>
        <v>16.463001085120002</v>
      </c>
      <c r="H56" s="6">
        <f t="shared" si="22"/>
        <v>0.10449216086783999</v>
      </c>
      <c r="I56" s="6">
        <f t="shared" si="23"/>
        <v>7.6812677011335123E-2</v>
      </c>
      <c r="J56" s="6">
        <f t="shared" si="24"/>
        <v>0.15223737440346111</v>
      </c>
    </row>
    <row r="57" spans="1:13" x14ac:dyDescent="0.15">
      <c r="B57" s="6">
        <v>8</v>
      </c>
      <c r="C57" s="10">
        <v>-0.96</v>
      </c>
      <c r="D57" s="6">
        <v>2.9</v>
      </c>
      <c r="E57" s="6">
        <v>846.83399999999995</v>
      </c>
      <c r="F57" s="6">
        <f t="shared" si="20"/>
        <v>0.91713468800000009</v>
      </c>
      <c r="G57" s="6">
        <f t="shared" si="21"/>
        <v>17.977920570559998</v>
      </c>
      <c r="H57" s="6">
        <f t="shared" si="22"/>
        <v>0.10577148321792001</v>
      </c>
      <c r="I57" s="6">
        <f t="shared" si="23"/>
        <v>9.1101111723220107E-2</v>
      </c>
      <c r="J57" s="6">
        <f t="shared" si="24"/>
        <v>0.13660192736759338</v>
      </c>
    </row>
    <row r="58" spans="1:13" x14ac:dyDescent="0.15">
      <c r="B58" s="6">
        <v>9</v>
      </c>
      <c r="C58" s="10">
        <v>-1.1100000000000001</v>
      </c>
      <c r="D58" s="6">
        <v>2.91</v>
      </c>
      <c r="E58" s="6">
        <v>818.96</v>
      </c>
      <c r="F58" s="6">
        <f t="shared" si="20"/>
        <v>0.91715573300000008</v>
      </c>
      <c r="G58" s="6">
        <f t="shared" si="21"/>
        <v>20.816708487259998</v>
      </c>
      <c r="H58" s="6">
        <f t="shared" si="22"/>
        <v>0.10816060856607002</v>
      </c>
      <c r="I58" s="6">
        <f t="shared" si="23"/>
        <v>0.11944812106996019</v>
      </c>
      <c r="J58" s="6">
        <f t="shared" si="24"/>
        <v>0.11448368993871065</v>
      </c>
    </row>
    <row r="59" spans="1:13" x14ac:dyDescent="0.15">
      <c r="B59" s="6">
        <v>10</v>
      </c>
      <c r="C59" s="10">
        <v>-1.3065</v>
      </c>
      <c r="D59" s="6">
        <v>3.1</v>
      </c>
      <c r="E59" s="6">
        <v>870.98800000000006</v>
      </c>
      <c r="F59" s="6">
        <f t="shared" si="20"/>
        <v>0.91718330195000008</v>
      </c>
      <c r="G59" s="6">
        <f t="shared" si="21"/>
        <v>24.525962957398452</v>
      </c>
      <c r="H59" s="6">
        <f t="shared" si="22"/>
        <v>0.11126745854159702</v>
      </c>
      <c r="I59" s="6">
        <f t="shared" si="23"/>
        <v>6.2615920609625647E-2</v>
      </c>
      <c r="J59" s="6">
        <f t="shared" si="24"/>
        <v>0.11008998116363478</v>
      </c>
    </row>
    <row r="61" spans="1:13" ht="16.3" x14ac:dyDescent="0.15">
      <c r="A61" s="6" t="s">
        <v>59</v>
      </c>
      <c r="B61" s="6" t="s">
        <v>38</v>
      </c>
      <c r="C61" s="6" t="s">
        <v>49</v>
      </c>
      <c r="D61" s="6" t="s">
        <v>50</v>
      </c>
      <c r="E61" s="7" t="s">
        <v>51</v>
      </c>
      <c r="F61" s="3" t="s">
        <v>42</v>
      </c>
      <c r="G61" s="3" t="s">
        <v>43</v>
      </c>
      <c r="H61" s="6" t="s">
        <v>44</v>
      </c>
      <c r="I61" s="8" t="s">
        <v>45</v>
      </c>
      <c r="J61" s="8" t="s">
        <v>46</v>
      </c>
      <c r="K61" s="8"/>
      <c r="L61" s="8"/>
      <c r="M61" s="8"/>
    </row>
    <row r="62" spans="1:13" x14ac:dyDescent="0.15">
      <c r="B62" s="6">
        <v>1</v>
      </c>
      <c r="C62" s="10">
        <v>-0.21</v>
      </c>
      <c r="D62" s="6">
        <v>0.40200000000000002</v>
      </c>
      <c r="E62" s="6">
        <v>726.75</v>
      </c>
      <c r="F62" s="6">
        <f>0.917-0.0001403*C62</f>
        <v>0.91702946299999999</v>
      </c>
      <c r="G62" s="6">
        <f>-0.041221-18.407*C62+0.58402*C62^2+0.21454*C62^3</f>
        <v>3.8480174270599994</v>
      </c>
      <c r="H62" s="6">
        <f>0.090312-0.016111*C62+0.00012291*C62^2+0.00013603*C62^3</f>
        <v>9.3699470557169998E-2</v>
      </c>
      <c r="I62" s="6">
        <f>1-E62/1000/F62+E62/1000*D62*H62/G62</f>
        <v>0.21460943031195945</v>
      </c>
      <c r="J62" s="6">
        <f>D62*E62/1000/G62</f>
        <v>7.5923122890639821E-2</v>
      </c>
    </row>
    <row r="63" spans="1:13" x14ac:dyDescent="0.15">
      <c r="B63" s="6">
        <v>2</v>
      </c>
      <c r="C63" s="10">
        <v>-0.28000000000000003</v>
      </c>
      <c r="D63" s="6">
        <v>0.254</v>
      </c>
      <c r="E63" s="6">
        <v>770.86</v>
      </c>
      <c r="F63" s="6">
        <f t="shared" ref="F63:F71" si="25">0.917-0.0001403*C63</f>
        <v>0.91703928400000001</v>
      </c>
      <c r="G63" s="6">
        <f t="shared" ref="G63:G71" si="26">-0.041221-18.407*C63+0.58402*C63^2+0.21454*C63^3</f>
        <v>5.1538165859200005</v>
      </c>
      <c r="H63" s="6">
        <f t="shared" ref="H63:H71" si="27">0.090312-0.016111*C63+0.00012291*C63^2+0.00013603*C63^3</f>
        <v>9.482973001344E-2</v>
      </c>
      <c r="I63" s="6">
        <f t="shared" ref="I63:I71" si="28">1-E63/1000/F63+E63/1000*D63*H63/G63</f>
        <v>0.16300618610719877</v>
      </c>
      <c r="J63" s="6">
        <f t="shared" ref="J63:J71" si="29">D63*E63/1000/G63</f>
        <v>3.7990960045980814E-2</v>
      </c>
    </row>
    <row r="64" spans="1:13" x14ac:dyDescent="0.15">
      <c r="B64" s="6">
        <v>3</v>
      </c>
      <c r="C64" s="10">
        <v>-0.373</v>
      </c>
      <c r="D64" s="6">
        <v>0.65600000000000003</v>
      </c>
      <c r="E64" s="6">
        <v>814.61</v>
      </c>
      <c r="F64" s="6">
        <f t="shared" si="25"/>
        <v>0.91705233190000002</v>
      </c>
      <c r="G64" s="6">
        <f t="shared" si="26"/>
        <v>6.8947105401788198</v>
      </c>
      <c r="H64" s="6">
        <f t="shared" si="27"/>
        <v>9.633144405262449E-2</v>
      </c>
      <c r="I64" s="6">
        <f t="shared" si="28"/>
        <v>0.11917457559551954</v>
      </c>
      <c r="J64" s="6">
        <f t="shared" si="29"/>
        <v>7.7506395212080997E-2</v>
      </c>
    </row>
    <row r="65" spans="1:13" x14ac:dyDescent="0.15">
      <c r="B65" s="6">
        <v>4</v>
      </c>
      <c r="C65" s="10">
        <v>-0.47</v>
      </c>
      <c r="D65" s="6">
        <v>2.2400000000000002</v>
      </c>
      <c r="E65" s="6">
        <v>838.93</v>
      </c>
      <c r="F65" s="6">
        <f t="shared" si="25"/>
        <v>0.91706594100000005</v>
      </c>
      <c r="G65" s="6">
        <f t="shared" si="26"/>
        <v>8.7168048315799993</v>
      </c>
      <c r="H65" s="6">
        <f t="shared" si="27"/>
        <v>9.7897197776310008E-2</v>
      </c>
      <c r="I65" s="6">
        <f t="shared" si="28"/>
        <v>0.10630716111591379</v>
      </c>
      <c r="J65" s="6">
        <f t="shared" si="29"/>
        <v>0.21558394805305944</v>
      </c>
    </row>
    <row r="66" spans="1:13" x14ac:dyDescent="0.15">
      <c r="B66" s="6">
        <v>5</v>
      </c>
      <c r="C66" s="10">
        <v>-0.63</v>
      </c>
      <c r="D66" s="6">
        <v>2.84</v>
      </c>
      <c r="E66" s="6">
        <v>709.29</v>
      </c>
      <c r="F66" s="6">
        <f t="shared" si="25"/>
        <v>0.917088389</v>
      </c>
      <c r="G66" s="6">
        <f t="shared" si="26"/>
        <v>11.733341454620001</v>
      </c>
      <c r="H66" s="6">
        <f t="shared" si="27"/>
        <v>0.10047669908559001</v>
      </c>
      <c r="I66" s="6">
        <f t="shared" si="28"/>
        <v>0.24383477882373683</v>
      </c>
      <c r="J66" s="6">
        <f t="shared" si="29"/>
        <v>0.17168030162514675</v>
      </c>
    </row>
    <row r="67" spans="1:13" x14ac:dyDescent="0.15">
      <c r="B67" s="6">
        <v>6</v>
      </c>
      <c r="C67" s="10">
        <v>-0.76</v>
      </c>
      <c r="D67" s="6">
        <v>2.9</v>
      </c>
      <c r="E67" s="6">
        <v>865.73</v>
      </c>
      <c r="F67" s="6">
        <f t="shared" si="25"/>
        <v>0.91710662800000009</v>
      </c>
      <c r="G67" s="6">
        <f t="shared" si="26"/>
        <v>14.191251040959999</v>
      </c>
      <c r="H67" s="6">
        <f t="shared" si="27"/>
        <v>0.10256763891071999</v>
      </c>
      <c r="I67" s="6">
        <f t="shared" si="28"/>
        <v>7.4165893325082013E-2</v>
      </c>
      <c r="J67" s="6">
        <f t="shared" si="29"/>
        <v>0.17691301441667429</v>
      </c>
    </row>
    <row r="68" spans="1:13" x14ac:dyDescent="0.15">
      <c r="B68" s="6">
        <v>7</v>
      </c>
      <c r="C68" s="10">
        <v>-0.87</v>
      </c>
      <c r="D68" s="6">
        <v>3.2480000000000002</v>
      </c>
      <c r="E68" s="6">
        <v>843.64</v>
      </c>
      <c r="F68" s="6">
        <f t="shared" si="25"/>
        <v>0.91712206100000004</v>
      </c>
      <c r="G68" s="6">
        <f t="shared" si="26"/>
        <v>16.273638504379999</v>
      </c>
      <c r="H68" s="6">
        <f t="shared" si="27"/>
        <v>0.10433202441591001</v>
      </c>
      <c r="I68" s="6">
        <f t="shared" si="28"/>
        <v>9.7689789959968604E-2</v>
      </c>
      <c r="J68" s="6">
        <f t="shared" si="29"/>
        <v>0.16837922995908378</v>
      </c>
    </row>
    <row r="69" spans="1:13" x14ac:dyDescent="0.15">
      <c r="B69" s="6">
        <v>8</v>
      </c>
      <c r="C69" s="10">
        <v>-0.9</v>
      </c>
      <c r="D69" s="6">
        <v>3.42</v>
      </c>
      <c r="E69" s="6">
        <v>849.13</v>
      </c>
      <c r="F69" s="6">
        <f t="shared" si="25"/>
        <v>0.91712627000000002</v>
      </c>
      <c r="G69" s="6">
        <f t="shared" si="26"/>
        <v>16.841735539999998</v>
      </c>
      <c r="H69" s="6">
        <f t="shared" si="27"/>
        <v>0.10481229122999999</v>
      </c>
      <c r="I69" s="6">
        <f t="shared" si="28"/>
        <v>9.2213385231208547E-2</v>
      </c>
      <c r="J69" s="6">
        <f t="shared" si="29"/>
        <v>0.17243024586764175</v>
      </c>
    </row>
    <row r="70" spans="1:13" x14ac:dyDescent="0.15">
      <c r="B70" s="6">
        <v>9</v>
      </c>
      <c r="C70" s="10">
        <v>-0.94</v>
      </c>
      <c r="D70" s="6">
        <v>3.6480000000000001</v>
      </c>
      <c r="E70" s="6">
        <v>843.67</v>
      </c>
      <c r="F70" s="6">
        <f t="shared" si="25"/>
        <v>0.91713188200000006</v>
      </c>
      <c r="G70" s="6">
        <f t="shared" si="26"/>
        <v>17.59920558064</v>
      </c>
      <c r="H70" s="6">
        <f t="shared" si="27"/>
        <v>0.10545195893448001</v>
      </c>
      <c r="I70" s="6">
        <f t="shared" si="28"/>
        <v>9.8540777198534685E-2</v>
      </c>
      <c r="J70" s="6">
        <f t="shared" si="29"/>
        <v>0.17487767535289389</v>
      </c>
    </row>
    <row r="71" spans="1:13" x14ac:dyDescent="0.15">
      <c r="B71" s="6">
        <v>10</v>
      </c>
      <c r="C71" s="10">
        <v>-0.98</v>
      </c>
      <c r="D71" s="6">
        <v>3.76</v>
      </c>
      <c r="E71" s="6">
        <v>840.6</v>
      </c>
      <c r="F71" s="6">
        <f t="shared" si="25"/>
        <v>0.917137494</v>
      </c>
      <c r="G71" s="6">
        <f t="shared" si="26"/>
        <v>18.356608476319998</v>
      </c>
      <c r="H71" s="6">
        <f t="shared" si="27"/>
        <v>0.10609079241624</v>
      </c>
      <c r="I71" s="6">
        <f t="shared" si="28"/>
        <v>0.1017193844756801</v>
      </c>
      <c r="J71" s="6">
        <f t="shared" si="29"/>
        <v>0.17218082545461719</v>
      </c>
    </row>
    <row r="73" spans="1:13" ht="16.3" x14ac:dyDescent="0.15">
      <c r="A73" s="6" t="s">
        <v>60</v>
      </c>
      <c r="B73" s="6" t="s">
        <v>38</v>
      </c>
      <c r="C73" s="6" t="s">
        <v>49</v>
      </c>
      <c r="D73" s="6" t="s">
        <v>50</v>
      </c>
      <c r="E73" s="7" t="s">
        <v>51</v>
      </c>
      <c r="F73" s="3" t="s">
        <v>42</v>
      </c>
      <c r="G73" s="3" t="s">
        <v>43</v>
      </c>
      <c r="H73" s="6" t="s">
        <v>44</v>
      </c>
      <c r="I73" s="8" t="s">
        <v>45</v>
      </c>
      <c r="J73" s="8" t="s">
        <v>46</v>
      </c>
      <c r="K73" s="8"/>
      <c r="L73" s="8"/>
      <c r="M73" s="8"/>
    </row>
    <row r="74" spans="1:13" x14ac:dyDescent="0.15">
      <c r="B74" s="6">
        <v>1</v>
      </c>
      <c r="C74" s="10">
        <v>-0.183</v>
      </c>
      <c r="D74" s="6">
        <v>0.3</v>
      </c>
      <c r="E74" s="6">
        <v>785.17</v>
      </c>
      <c r="F74" s="6">
        <f>0.917-0.0001403*C74</f>
        <v>0.91702567490000009</v>
      </c>
      <c r="G74" s="6">
        <f>-0.041221-18.407*C74+0.58402*C74^2+0.21454*C74^3</f>
        <v>3.3455034401790198</v>
      </c>
      <c r="H74" s="6">
        <f>0.090312-0.016111*C74+0.00012291*C74^2+0.00013603*C74^3</f>
        <v>9.3263595474903399E-2</v>
      </c>
      <c r="I74" s="6">
        <f>1-E74/1000/F74+E74/1000*D74*H74/G74</f>
        <v>0.15035276658299432</v>
      </c>
      <c r="J74" s="6">
        <f>D74*E74/1000/G74</f>
        <v>7.0408237268886356E-2</v>
      </c>
    </row>
    <row r="75" spans="1:13" x14ac:dyDescent="0.15">
      <c r="B75" s="6">
        <v>2</v>
      </c>
      <c r="C75" s="10">
        <v>-0.19</v>
      </c>
      <c r="D75" s="6">
        <v>0.3</v>
      </c>
      <c r="E75" s="6">
        <v>790.12</v>
      </c>
      <c r="F75" s="6">
        <f t="shared" ref="F75:F83" si="30">0.917-0.0001403*C75</f>
        <v>0.91702665700000008</v>
      </c>
      <c r="G75" s="6">
        <f t="shared" ref="G75:G83" si="31">-0.041221-18.407*C75+0.58402*C75^2+0.21454*C75^3</f>
        <v>3.4757205921399996</v>
      </c>
      <c r="H75" s="6">
        <f t="shared" ref="H75:H83" si="32">0.090312-0.016111*C75+0.00012291*C75^2+0.00013603*C75^3</f>
        <v>9.3376594021230011E-2</v>
      </c>
      <c r="I75" s="6">
        <f t="shared" ref="I75:I83" si="33">1-E75/1000/F75+E75/1000*D75*H75/G75</f>
        <v>0.14475734294400833</v>
      </c>
      <c r="J75" s="6">
        <f t="shared" ref="J75:J83" si="34">D75*E75/1000/G75</f>
        <v>6.8197656778290414E-2</v>
      </c>
    </row>
    <row r="76" spans="1:13" x14ac:dyDescent="0.15">
      <c r="B76" s="6">
        <v>3</v>
      </c>
      <c r="C76" s="10">
        <v>-0.23</v>
      </c>
      <c r="D76" s="6">
        <v>0.41</v>
      </c>
      <c r="E76" s="6">
        <v>754.05</v>
      </c>
      <c r="F76" s="6">
        <f t="shared" si="30"/>
        <v>0.91703226900000001</v>
      </c>
      <c r="G76" s="6">
        <f t="shared" si="31"/>
        <v>4.2206733498200002</v>
      </c>
      <c r="H76" s="6">
        <f t="shared" si="32"/>
        <v>9.4022376861989998E-2</v>
      </c>
      <c r="I76" s="6">
        <f t="shared" si="33"/>
        <v>0.18461500803015402</v>
      </c>
      <c r="J76" s="6">
        <f t="shared" si="34"/>
        <v>7.3249094250135413E-2</v>
      </c>
    </row>
    <row r="77" spans="1:13" x14ac:dyDescent="0.15">
      <c r="B77" s="6">
        <v>4</v>
      </c>
      <c r="C77" s="10">
        <v>-0.28999999999999998</v>
      </c>
      <c r="D77" s="6">
        <v>0.66</v>
      </c>
      <c r="E77" s="6">
        <v>728.14</v>
      </c>
      <c r="F77" s="6">
        <f t="shared" si="30"/>
        <v>0.91704068700000008</v>
      </c>
      <c r="G77" s="6">
        <f t="shared" si="31"/>
        <v>5.3406926659399998</v>
      </c>
      <c r="H77" s="6">
        <f t="shared" si="32"/>
        <v>9.4991209095329987E-2</v>
      </c>
      <c r="I77" s="6">
        <f t="shared" si="33"/>
        <v>0.21453703759036369</v>
      </c>
      <c r="J77" s="6">
        <f t="shared" si="34"/>
        <v>8.9983159500045082E-2</v>
      </c>
    </row>
    <row r="78" spans="1:13" x14ac:dyDescent="0.15">
      <c r="B78" s="6">
        <v>5</v>
      </c>
      <c r="C78" s="10">
        <v>-0.43</v>
      </c>
      <c r="D78" s="6">
        <v>1.33</v>
      </c>
      <c r="E78" s="6">
        <v>732.38</v>
      </c>
      <c r="F78" s="6">
        <f t="shared" si="30"/>
        <v>0.91706032900000001</v>
      </c>
      <c r="G78" s="6">
        <f t="shared" si="31"/>
        <v>7.9647168662199999</v>
      </c>
      <c r="H78" s="6">
        <f t="shared" si="32"/>
        <v>9.7251640721790003E-2</v>
      </c>
      <c r="I78" s="6">
        <f t="shared" si="33"/>
        <v>0.21327660383222466</v>
      </c>
      <c r="J78" s="6">
        <f t="shared" si="34"/>
        <v>0.12229755512480443</v>
      </c>
    </row>
    <row r="79" spans="1:13" x14ac:dyDescent="0.15">
      <c r="B79" s="6">
        <v>6</v>
      </c>
      <c r="C79" s="10">
        <v>-0.53</v>
      </c>
      <c r="D79" s="6">
        <v>1.61</v>
      </c>
      <c r="E79" s="6">
        <v>760.68</v>
      </c>
      <c r="F79" s="6">
        <f t="shared" si="30"/>
        <v>0.91707435900000001</v>
      </c>
      <c r="G79" s="6">
        <f t="shared" si="31"/>
        <v>9.8466001464200019</v>
      </c>
      <c r="H79" s="6">
        <f t="shared" si="32"/>
        <v>9.886510368069E-2</v>
      </c>
      <c r="I79" s="6">
        <f t="shared" si="33"/>
        <v>0.18283276844141533</v>
      </c>
      <c r="J79" s="6">
        <f t="shared" si="34"/>
        <v>0.12437742792320768</v>
      </c>
    </row>
    <row r="80" spans="1:13" x14ac:dyDescent="0.15">
      <c r="B80" s="6">
        <v>7</v>
      </c>
      <c r="C80" s="10">
        <v>-0.63</v>
      </c>
      <c r="D80" s="6">
        <v>2.39</v>
      </c>
      <c r="E80" s="6">
        <v>781.89</v>
      </c>
      <c r="F80" s="6">
        <f t="shared" si="30"/>
        <v>0.917088389</v>
      </c>
      <c r="G80" s="6">
        <f t="shared" si="31"/>
        <v>11.733341454620001</v>
      </c>
      <c r="H80" s="6">
        <f t="shared" si="32"/>
        <v>0.10047669908559001</v>
      </c>
      <c r="I80" s="6">
        <f t="shared" si="33"/>
        <v>0.16342380578498145</v>
      </c>
      <c r="J80" s="6">
        <f t="shared" si="34"/>
        <v>0.15926555169535214</v>
      </c>
    </row>
    <row r="81" spans="2:10" x14ac:dyDescent="0.15">
      <c r="B81" s="6">
        <v>8</v>
      </c>
      <c r="C81" s="10">
        <v>-0.76</v>
      </c>
      <c r="D81" s="6">
        <v>2.5099999999999998</v>
      </c>
      <c r="E81" s="6">
        <v>671.3</v>
      </c>
      <c r="F81" s="6">
        <f t="shared" si="30"/>
        <v>0.91710662800000009</v>
      </c>
      <c r="G81" s="6">
        <f t="shared" si="31"/>
        <v>14.191251040959999</v>
      </c>
      <c r="H81" s="6">
        <f t="shared" si="32"/>
        <v>0.10256763891071999</v>
      </c>
      <c r="I81" s="6">
        <f t="shared" si="33"/>
        <v>0.28020215910756407</v>
      </c>
      <c r="J81" s="6">
        <f t="shared" si="34"/>
        <v>0.11873252013770427</v>
      </c>
    </row>
    <row r="82" spans="2:10" x14ac:dyDescent="0.15">
      <c r="B82" s="6">
        <v>9</v>
      </c>
      <c r="C82" s="10">
        <v>-0.91</v>
      </c>
      <c r="D82" s="6">
        <v>1.97</v>
      </c>
      <c r="E82" s="6">
        <v>678.67</v>
      </c>
      <c r="F82" s="6">
        <f t="shared" si="30"/>
        <v>0.91712767300000009</v>
      </c>
      <c r="G82" s="6">
        <f t="shared" si="31"/>
        <v>17.031104839659999</v>
      </c>
      <c r="H82" s="6">
        <f t="shared" si="32"/>
        <v>0.10497228350787</v>
      </c>
      <c r="I82" s="6">
        <f t="shared" si="33"/>
        <v>0.26824544217625351</v>
      </c>
      <c r="J82" s="6">
        <f t="shared" si="34"/>
        <v>7.8502241198504102E-2</v>
      </c>
    </row>
    <row r="83" spans="2:10" x14ac:dyDescent="0.15">
      <c r="B83" s="6">
        <v>10</v>
      </c>
      <c r="C83" s="10">
        <v>-1.02</v>
      </c>
      <c r="D83" s="6">
        <v>1.0900000000000001</v>
      </c>
      <c r="E83" s="6">
        <v>625.04999999999995</v>
      </c>
      <c r="F83" s="6">
        <f t="shared" si="30"/>
        <v>0.91714310600000004</v>
      </c>
      <c r="G83" s="6">
        <f t="shared" si="31"/>
        <v>19.113861843679999</v>
      </c>
      <c r="H83" s="6">
        <f t="shared" si="32"/>
        <v>0.10672873943976</v>
      </c>
      <c r="I83" s="6">
        <f t="shared" si="33"/>
        <v>0.32228578840828576</v>
      </c>
      <c r="J83" s="6">
        <f t="shared" si="34"/>
        <v>3.5644523622277484E-2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2008</vt:lpstr>
      <vt:lpstr>2012</vt:lpstr>
      <vt:lpstr>2014</vt:lpstr>
      <vt:lpstr>2016</vt:lpstr>
      <vt:lpstr>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2021-11-30T02:55:51Z</dcterms:modified>
</cp:coreProperties>
</file>