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9" yWindow="-109" windowWidth="19426" windowHeight="13014"/>
  </bookViews>
  <sheets>
    <sheet name="Sheet1" sheetId="1" r:id="rId1"/>
    <sheet name="Sheet2" sheetId="2" r:id="rId2"/>
    <sheet name="Sheet3" sheetId="3" r:id="rId3"/>
    <sheet name="Sheet4" sheetId="4" r:id="rId4"/>
  </sheets>
  <calcPr calcId="152511"/>
</workbook>
</file>

<file path=xl/calcChain.xml><?xml version="1.0" encoding="utf-8"?>
<calcChain xmlns="http://schemas.openxmlformats.org/spreadsheetml/2006/main">
  <c r="H13" i="3" l="1"/>
  <c r="H14" i="3"/>
  <c r="H15" i="3"/>
  <c r="H16" i="3"/>
  <c r="H17" i="3"/>
  <c r="H18" i="3"/>
  <c r="H19" i="3"/>
  <c r="H20" i="3"/>
  <c r="H21" i="3"/>
  <c r="H12" i="3"/>
  <c r="B77" i="1" l="1"/>
  <c r="C77" i="1"/>
  <c r="D77" i="1"/>
  <c r="E77" i="1"/>
  <c r="F77" i="1"/>
  <c r="G77" i="1"/>
  <c r="H77" i="1"/>
  <c r="I77" i="1"/>
  <c r="J77" i="1"/>
  <c r="B78" i="1"/>
  <c r="C78" i="1"/>
  <c r="D78" i="1"/>
  <c r="E78" i="1"/>
  <c r="F78" i="1"/>
  <c r="G78" i="1"/>
  <c r="H78" i="1"/>
  <c r="I78" i="1"/>
  <c r="J78" i="1"/>
  <c r="B75" i="1"/>
  <c r="C75" i="1"/>
  <c r="D75" i="1"/>
  <c r="E75" i="1"/>
  <c r="F75" i="1"/>
  <c r="G75" i="1"/>
  <c r="H75" i="1"/>
  <c r="I75" i="1"/>
  <c r="J75" i="1"/>
  <c r="B76" i="1"/>
  <c r="C76" i="1"/>
  <c r="D76" i="1"/>
  <c r="E76" i="1"/>
  <c r="F76" i="1"/>
  <c r="G76" i="1"/>
  <c r="H76" i="1"/>
  <c r="I76" i="1"/>
  <c r="J76" i="1"/>
  <c r="A78" i="1"/>
  <c r="A77" i="1"/>
  <c r="A76" i="1"/>
  <c r="A75" i="1"/>
  <c r="B73" i="1"/>
  <c r="C73" i="1"/>
  <c r="D73" i="1"/>
  <c r="E73" i="1"/>
  <c r="F73" i="1"/>
  <c r="G73" i="1"/>
  <c r="H73" i="1"/>
  <c r="I73" i="1"/>
  <c r="J73" i="1"/>
  <c r="B74" i="1"/>
  <c r="C74" i="1"/>
  <c r="D74" i="1"/>
  <c r="E74" i="1"/>
  <c r="F74" i="1"/>
  <c r="G74" i="1"/>
  <c r="H74" i="1"/>
  <c r="I74" i="1"/>
  <c r="J74" i="1"/>
  <c r="A74" i="1"/>
  <c r="A73" i="1"/>
  <c r="E95" i="1"/>
  <c r="E94" i="1"/>
  <c r="E93" i="1"/>
  <c r="E92" i="1"/>
  <c r="E91" i="1"/>
  <c r="D95" i="1"/>
  <c r="D94" i="1"/>
  <c r="D93" i="1"/>
  <c r="D92" i="1"/>
  <c r="D91" i="1"/>
  <c r="B95" i="1"/>
  <c r="B94" i="1"/>
  <c r="B93" i="1"/>
  <c r="B92" i="1"/>
  <c r="B91" i="1"/>
  <c r="A95" i="1"/>
  <c r="A94" i="1"/>
  <c r="A93" i="1"/>
  <c r="A92" i="1"/>
  <c r="A91" i="1"/>
  <c r="G91" i="1" l="1"/>
  <c r="G94" i="1"/>
  <c r="G95" i="1"/>
  <c r="G92" i="1"/>
  <c r="G93" i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1" i="1"/>
  <c r="D87" i="1"/>
  <c r="D85" i="1"/>
  <c r="B87" i="1"/>
  <c r="B85" i="1"/>
  <c r="A87" i="1"/>
  <c r="A85" i="1"/>
  <c r="G35" i="3"/>
  <c r="G36" i="3"/>
  <c r="G37" i="3"/>
  <c r="G38" i="3"/>
  <c r="G39" i="3"/>
  <c r="G40" i="3"/>
  <c r="G41" i="3"/>
  <c r="G42" i="3"/>
  <c r="G43" i="3"/>
  <c r="G34" i="3"/>
  <c r="E35" i="3"/>
  <c r="E36" i="3"/>
  <c r="E37" i="3"/>
  <c r="E38" i="3"/>
  <c r="E39" i="3"/>
  <c r="E40" i="3"/>
  <c r="E41" i="3"/>
  <c r="E42" i="3"/>
  <c r="E43" i="3"/>
  <c r="E34" i="3"/>
  <c r="D35" i="3"/>
  <c r="D36" i="3"/>
  <c r="D37" i="3"/>
  <c r="D38" i="3"/>
  <c r="D39" i="3"/>
  <c r="D40" i="3"/>
  <c r="D41" i="3"/>
  <c r="D42" i="3"/>
  <c r="D43" i="3"/>
  <c r="D34" i="3"/>
  <c r="B35" i="3"/>
  <c r="B36" i="3"/>
  <c r="B37" i="3"/>
  <c r="B38" i="3"/>
  <c r="B39" i="3"/>
  <c r="B40" i="3"/>
  <c r="B41" i="3"/>
  <c r="B42" i="3"/>
  <c r="B43" i="3"/>
  <c r="B34" i="3"/>
  <c r="A35" i="3"/>
  <c r="A36" i="3"/>
  <c r="A37" i="3"/>
  <c r="A38" i="3"/>
  <c r="A39" i="3"/>
  <c r="A40" i="3"/>
  <c r="A41" i="3"/>
  <c r="A42" i="3"/>
  <c r="A43" i="3"/>
  <c r="A34" i="3"/>
  <c r="G13" i="3"/>
  <c r="G14" i="3"/>
  <c r="G15" i="3"/>
  <c r="G16" i="3"/>
  <c r="G17" i="3"/>
  <c r="G18" i="3"/>
  <c r="G19" i="3"/>
  <c r="G20" i="3"/>
  <c r="G21" i="3"/>
  <c r="G12" i="3"/>
  <c r="E13" i="3"/>
  <c r="E14" i="3"/>
  <c r="E15" i="3"/>
  <c r="E16" i="3"/>
  <c r="E17" i="3"/>
  <c r="E18" i="3"/>
  <c r="E19" i="3"/>
  <c r="E20" i="3"/>
  <c r="E21" i="3"/>
  <c r="E12" i="3"/>
  <c r="D13" i="3"/>
  <c r="D14" i="3"/>
  <c r="D15" i="3"/>
  <c r="D16" i="3"/>
  <c r="D17" i="3"/>
  <c r="D18" i="3"/>
  <c r="D19" i="3"/>
  <c r="D20" i="3"/>
  <c r="D21" i="3"/>
  <c r="D12" i="3"/>
  <c r="B13" i="3"/>
  <c r="B14" i="3"/>
  <c r="B15" i="3"/>
  <c r="B16" i="3"/>
  <c r="B17" i="3"/>
  <c r="B18" i="3"/>
  <c r="B19" i="3"/>
  <c r="B20" i="3"/>
  <c r="B21" i="3"/>
  <c r="B12" i="3"/>
  <c r="A13" i="3"/>
  <c r="A14" i="3"/>
  <c r="A15" i="3"/>
  <c r="A16" i="3"/>
  <c r="A17" i="3"/>
  <c r="A18" i="3"/>
  <c r="A19" i="3"/>
  <c r="A20" i="3"/>
  <c r="A21" i="3"/>
  <c r="A12" i="3"/>
  <c r="H35" i="3"/>
  <c r="H36" i="3"/>
  <c r="H37" i="3"/>
  <c r="H38" i="3"/>
  <c r="H39" i="3"/>
  <c r="H40" i="3"/>
  <c r="H41" i="3"/>
  <c r="H42" i="3"/>
  <c r="H43" i="3"/>
  <c r="H34" i="3"/>
  <c r="K75" i="1" l="1"/>
  <c r="D99" i="1"/>
  <c r="K78" i="1"/>
  <c r="K77" i="1"/>
  <c r="K73" i="1"/>
  <c r="D101" i="1"/>
  <c r="K76" i="1"/>
  <c r="K74" i="1"/>
  <c r="A101" i="1"/>
  <c r="A99" i="1"/>
  <c r="H8" i="4" l="1"/>
  <c r="H10" i="4"/>
  <c r="G10" i="4"/>
  <c r="G8" i="4"/>
  <c r="E8" i="4"/>
  <c r="E10" i="4"/>
  <c r="D10" i="4"/>
  <c r="D8" i="4"/>
  <c r="B8" i="4"/>
  <c r="B10" i="4"/>
  <c r="A10" i="4"/>
  <c r="A8" i="4"/>
  <c r="D51" i="2" l="1"/>
  <c r="H51" i="2"/>
  <c r="L51" i="2"/>
  <c r="P51" i="2"/>
  <c r="T51" i="2"/>
  <c r="X51" i="2"/>
  <c r="AB51" i="2"/>
  <c r="AB40" i="2"/>
  <c r="X40" i="2"/>
  <c r="T40" i="2"/>
  <c r="P40" i="2"/>
  <c r="L40" i="2"/>
  <c r="H40" i="2"/>
  <c r="D40" i="2"/>
  <c r="D29" i="2"/>
  <c r="H29" i="2"/>
  <c r="L29" i="2"/>
  <c r="P29" i="2"/>
  <c r="T29" i="2"/>
  <c r="X29" i="2"/>
  <c r="X18" i="2"/>
  <c r="T18" i="2"/>
  <c r="P18" i="2"/>
  <c r="L18" i="2"/>
  <c r="H18" i="2"/>
  <c r="D18" i="2"/>
  <c r="T6" i="2"/>
  <c r="P6" i="2"/>
  <c r="L6" i="2"/>
  <c r="H6" i="2"/>
  <c r="D6" i="2"/>
  <c r="E88" i="1" l="1"/>
  <c r="E87" i="1"/>
  <c r="E86" i="1"/>
  <c r="E85" i="1"/>
  <c r="E84" i="1"/>
  <c r="D88" i="1"/>
  <c r="D86" i="1"/>
  <c r="D84" i="1"/>
  <c r="B88" i="1"/>
  <c r="B86" i="1"/>
  <c r="B84" i="1"/>
  <c r="A88" i="1"/>
  <c r="A86" i="1"/>
  <c r="G85" i="1"/>
  <c r="A84" i="1"/>
  <c r="G84" i="1" l="1"/>
  <c r="G88" i="1"/>
  <c r="G86" i="1"/>
  <c r="G87" i="1"/>
  <c r="E99" i="1"/>
  <c r="A100" i="1"/>
  <c r="B98" i="1"/>
  <c r="E102" i="1"/>
  <c r="E101" i="1"/>
  <c r="E100" i="1"/>
  <c r="A102" i="1"/>
  <c r="A98" i="1"/>
  <c r="D98" i="1"/>
  <c r="E98" i="1"/>
  <c r="D100" i="1"/>
  <c r="B100" i="1"/>
  <c r="B101" i="1"/>
  <c r="B99" i="1"/>
  <c r="G101" i="1"/>
  <c r="D102" i="1"/>
  <c r="B102" i="1"/>
  <c r="G100" i="1" l="1"/>
  <c r="G99" i="1"/>
  <c r="G98" i="1"/>
  <c r="G102" i="1"/>
  <c r="A7" i="3" l="1"/>
  <c r="B79" i="1" l="1"/>
  <c r="C79" i="1"/>
  <c r="D79" i="1"/>
  <c r="E79" i="1"/>
  <c r="F79" i="1"/>
  <c r="G79" i="1"/>
  <c r="H79" i="1"/>
  <c r="I79" i="1"/>
  <c r="J79" i="1"/>
  <c r="B80" i="1"/>
  <c r="C80" i="1"/>
  <c r="D80" i="1"/>
  <c r="E80" i="1"/>
  <c r="F80" i="1"/>
  <c r="G80" i="1"/>
  <c r="H80" i="1"/>
  <c r="I80" i="1"/>
  <c r="J80" i="1"/>
  <c r="A80" i="1"/>
  <c r="A79" i="1"/>
  <c r="B71" i="1"/>
  <c r="C71" i="1"/>
  <c r="D71" i="1"/>
  <c r="E71" i="1"/>
  <c r="F71" i="1"/>
  <c r="G71" i="1"/>
  <c r="H71" i="1"/>
  <c r="I71" i="1"/>
  <c r="J71" i="1"/>
  <c r="B72" i="1"/>
  <c r="C72" i="1"/>
  <c r="D72" i="1"/>
  <c r="E72" i="1"/>
  <c r="F72" i="1"/>
  <c r="G72" i="1"/>
  <c r="H72" i="1"/>
  <c r="I72" i="1"/>
  <c r="J72" i="1"/>
  <c r="A72" i="1"/>
  <c r="A71" i="1"/>
  <c r="K71" i="1" l="1"/>
  <c r="K79" i="1"/>
  <c r="K72" i="1"/>
  <c r="K80" i="1"/>
  <c r="B68" i="1"/>
  <c r="B70" i="1" s="1"/>
  <c r="C68" i="1"/>
  <c r="C70" i="1" s="1"/>
  <c r="D68" i="1"/>
  <c r="E68" i="1"/>
  <c r="E70" i="1" s="1"/>
  <c r="F68" i="1"/>
  <c r="F70" i="1" s="1"/>
  <c r="G68" i="1"/>
  <c r="G70" i="1" s="1"/>
  <c r="H68" i="1"/>
  <c r="H70" i="1" s="1"/>
  <c r="I68" i="1"/>
  <c r="I70" i="1" s="1"/>
  <c r="J68" i="1"/>
  <c r="J70" i="1" s="1"/>
  <c r="A68" i="1"/>
  <c r="A70" i="1" s="1"/>
  <c r="B67" i="1"/>
  <c r="B69" i="1" s="1"/>
  <c r="C67" i="1"/>
  <c r="C69" i="1" s="1"/>
  <c r="D67" i="1"/>
  <c r="E67" i="1"/>
  <c r="E69" i="1" s="1"/>
  <c r="F67" i="1"/>
  <c r="F69" i="1" s="1"/>
  <c r="G67" i="1"/>
  <c r="G69" i="1" s="1"/>
  <c r="H67" i="1"/>
  <c r="H69" i="1" s="1"/>
  <c r="I67" i="1"/>
  <c r="I69" i="1" s="1"/>
  <c r="J67" i="1"/>
  <c r="J69" i="1" s="1"/>
  <c r="A67" i="1"/>
  <c r="A69" i="1" s="1"/>
  <c r="D70" i="1" l="1"/>
  <c r="K70" i="1" s="1"/>
  <c r="K68" i="1"/>
  <c r="D69" i="1"/>
  <c r="K69" i="1" s="1"/>
  <c r="K67" i="1"/>
  <c r="A46" i="3"/>
  <c r="A11" i="4" s="1"/>
  <c r="B46" i="3"/>
  <c r="B11" i="4" s="1"/>
  <c r="D46" i="3"/>
  <c r="D11" i="4" s="1"/>
  <c r="E46" i="3"/>
  <c r="E11" i="4" s="1"/>
  <c r="G46" i="3"/>
  <c r="G11" i="4" s="1"/>
  <c r="H46" i="3"/>
  <c r="H11" i="4" s="1"/>
  <c r="A47" i="3"/>
  <c r="B47" i="3"/>
  <c r="D47" i="3"/>
  <c r="E47" i="3"/>
  <c r="G47" i="3"/>
  <c r="H47" i="3"/>
  <c r="A48" i="3"/>
  <c r="B48" i="3"/>
  <c r="D48" i="3"/>
  <c r="E48" i="3"/>
  <c r="G48" i="3"/>
  <c r="H48" i="3"/>
  <c r="A49" i="3"/>
  <c r="B49" i="3"/>
  <c r="D49" i="3"/>
  <c r="E49" i="3"/>
  <c r="G49" i="3"/>
  <c r="H49" i="3"/>
  <c r="A50" i="3"/>
  <c r="B50" i="3"/>
  <c r="D50" i="3"/>
  <c r="E50" i="3"/>
  <c r="G50" i="3"/>
  <c r="H50" i="3"/>
  <c r="A51" i="3"/>
  <c r="B51" i="3"/>
  <c r="D51" i="3"/>
  <c r="E51" i="3"/>
  <c r="G51" i="3"/>
  <c r="H51" i="3"/>
  <c r="A52" i="3"/>
  <c r="B52" i="3"/>
  <c r="D52" i="3"/>
  <c r="E52" i="3"/>
  <c r="G52" i="3"/>
  <c r="H52" i="3"/>
  <c r="A53" i="3"/>
  <c r="B53" i="3"/>
  <c r="D53" i="3"/>
  <c r="E53" i="3"/>
  <c r="G53" i="3"/>
  <c r="H53" i="3"/>
  <c r="A54" i="3"/>
  <c r="B54" i="3"/>
  <c r="D54" i="3"/>
  <c r="E54" i="3"/>
  <c r="G54" i="3"/>
  <c r="H54" i="3"/>
  <c r="H45" i="3"/>
  <c r="H5" i="4" s="1"/>
  <c r="G45" i="3"/>
  <c r="G5" i="4" s="1"/>
  <c r="E45" i="3"/>
  <c r="E5" i="4" s="1"/>
  <c r="D45" i="3"/>
  <c r="D5" i="4" s="1"/>
  <c r="B45" i="3"/>
  <c r="B5" i="4" s="1"/>
  <c r="A45" i="3"/>
  <c r="A5" i="4" s="1"/>
  <c r="H4" i="4"/>
  <c r="G4" i="4"/>
  <c r="E4" i="4"/>
  <c r="D4" i="4"/>
  <c r="B4" i="4"/>
  <c r="A4" i="4"/>
  <c r="G24" i="3"/>
  <c r="G9" i="4" s="1"/>
  <c r="H24" i="3"/>
  <c r="H9" i="4" s="1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D24" i="3"/>
  <c r="D9" i="4" s="1"/>
  <c r="E24" i="3"/>
  <c r="E9" i="4" s="1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A24" i="3"/>
  <c r="A9" i="4" s="1"/>
  <c r="B24" i="3"/>
  <c r="B9" i="4" s="1"/>
  <c r="A25" i="3"/>
  <c r="B25" i="3"/>
  <c r="A26" i="3"/>
  <c r="B26" i="3"/>
  <c r="A27" i="3"/>
  <c r="B27" i="3"/>
  <c r="A28" i="3"/>
  <c r="B28" i="3"/>
  <c r="A29" i="3"/>
  <c r="B29" i="3"/>
  <c r="A30" i="3"/>
  <c r="B30" i="3"/>
  <c r="A31" i="3"/>
  <c r="B31" i="3"/>
  <c r="A32" i="3"/>
  <c r="B32" i="3"/>
  <c r="H23" i="3"/>
  <c r="H3" i="4" s="1"/>
  <c r="G23" i="3"/>
  <c r="G3" i="4" s="1"/>
  <c r="E23" i="3"/>
  <c r="E3" i="4" s="1"/>
  <c r="D23" i="3"/>
  <c r="D3" i="4" s="1"/>
  <c r="B23" i="3"/>
  <c r="B3" i="4" s="1"/>
  <c r="A23" i="3"/>
  <c r="A3" i="4" s="1"/>
  <c r="H2" i="4"/>
  <c r="G2" i="4"/>
  <c r="E2" i="4"/>
  <c r="D2" i="4"/>
  <c r="B2" i="4"/>
  <c r="A2" i="4"/>
  <c r="H2" i="3"/>
  <c r="H7" i="4" s="1"/>
  <c r="H3" i="3"/>
  <c r="H4" i="3"/>
  <c r="H5" i="3"/>
  <c r="H6" i="3"/>
  <c r="H7" i="3"/>
  <c r="H8" i="3"/>
  <c r="H9" i="3"/>
  <c r="H10" i="3"/>
  <c r="H1" i="3"/>
  <c r="H1" i="4" s="1"/>
  <c r="G2" i="3"/>
  <c r="G3" i="3"/>
  <c r="G4" i="3"/>
  <c r="G5" i="3"/>
  <c r="G6" i="3"/>
  <c r="G7" i="3"/>
  <c r="G8" i="3"/>
  <c r="G9" i="3"/>
  <c r="G10" i="3"/>
  <c r="G1" i="3"/>
  <c r="E2" i="3"/>
  <c r="E7" i="4" s="1"/>
  <c r="E3" i="3"/>
  <c r="E4" i="3"/>
  <c r="E5" i="3"/>
  <c r="E6" i="3"/>
  <c r="E7" i="3"/>
  <c r="E8" i="3"/>
  <c r="E9" i="3"/>
  <c r="E10" i="3"/>
  <c r="E1" i="3"/>
  <c r="E1" i="4" s="1"/>
  <c r="D2" i="3"/>
  <c r="D3" i="3"/>
  <c r="D4" i="3"/>
  <c r="D5" i="3"/>
  <c r="D6" i="3"/>
  <c r="D7" i="3"/>
  <c r="D8" i="3"/>
  <c r="D9" i="3"/>
  <c r="D10" i="3"/>
  <c r="D1" i="3"/>
  <c r="B2" i="3"/>
  <c r="B7" i="4" s="1"/>
  <c r="B3" i="3"/>
  <c r="B4" i="3"/>
  <c r="B5" i="3"/>
  <c r="B6" i="3"/>
  <c r="B7" i="3"/>
  <c r="B8" i="3"/>
  <c r="B9" i="3"/>
  <c r="B10" i="3"/>
  <c r="B1" i="3"/>
  <c r="B1" i="4" s="1"/>
  <c r="A2" i="3"/>
  <c r="A3" i="3"/>
  <c r="A4" i="3"/>
  <c r="A5" i="3"/>
  <c r="A6" i="3"/>
  <c r="A8" i="3"/>
  <c r="A9" i="3"/>
  <c r="A10" i="3"/>
  <c r="A1" i="3"/>
  <c r="D1" i="4" l="1"/>
  <c r="G1" i="4"/>
  <c r="A1" i="4"/>
  <c r="A7" i="4"/>
  <c r="D7" i="4"/>
  <c r="G7" i="4"/>
  <c r="D15" i="4"/>
  <c r="E15" i="4"/>
  <c r="A13" i="4"/>
  <c r="A14" i="4"/>
  <c r="G15" i="4"/>
  <c r="G16" i="4"/>
  <c r="A17" i="4"/>
  <c r="E14" i="4"/>
  <c r="E16" i="4"/>
  <c r="B13" i="4"/>
  <c r="D16" i="4"/>
  <c r="H14" i="4"/>
  <c r="B15" i="4"/>
  <c r="B16" i="4"/>
  <c r="H17" i="4"/>
  <c r="E17" i="4"/>
  <c r="E13" i="4"/>
  <c r="D17" i="4"/>
  <c r="B14" i="4"/>
  <c r="H15" i="4"/>
  <c r="H16" i="4"/>
  <c r="B17" i="4"/>
  <c r="G13" i="4"/>
  <c r="H13" i="4"/>
  <c r="D14" i="4"/>
  <c r="D13" i="4"/>
  <c r="G14" i="4"/>
  <c r="A15" i="4"/>
  <c r="A16" i="4"/>
  <c r="G17" i="4"/>
</calcChain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va</t>
        </r>
      </text>
    </comment>
    <comment ref="L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thickness</t>
        </r>
      </text>
    </comment>
    <comment ref="A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vb</t>
        </r>
      </text>
    </comment>
    <comment ref="A67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Mean Vb of all ice cores</t>
        </r>
      </text>
    </comment>
    <comment ref="A68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Mean Vb of all ice cores</t>
        </r>
      </text>
    </comment>
    <comment ref="A7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Mean Va in 2008</t>
        </r>
      </text>
    </comment>
    <comment ref="A73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Mean Va in 2010</t>
        </r>
      </text>
    </comment>
    <comment ref="A75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Mean Va in 2012</t>
        </r>
      </text>
    </comment>
    <comment ref="A77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Mean Va in 2014</t>
        </r>
      </text>
    </comment>
    <comment ref="A79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Mean Va in 2016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IOPs</t>
        </r>
      </text>
    </comment>
    <comment ref="D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AOPs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AOPs when thickness is set 1m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Mean IOPs of each year</t>
        </r>
      </text>
    </comment>
  </commentList>
</comments>
</file>

<file path=xl/comments4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  <r>
          <rPr>
            <sz val="9"/>
            <color indexed="81"/>
            <rFont val="宋体"/>
            <family val="3"/>
            <charset val="134"/>
          </rPr>
          <t>sigma of TL</t>
        </r>
      </text>
    </comment>
    <comment ref="D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K</t>
        </r>
      </text>
    </comment>
    <comment ref="G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g</t>
        </r>
      </text>
    </comment>
    <comment ref="A7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DL</t>
        </r>
      </text>
    </comment>
    <comment ref="A13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IL
</t>
        </r>
      </text>
    </comment>
  </commentList>
</comments>
</file>

<file path=xl/sharedStrings.xml><?xml version="1.0" encoding="utf-8"?>
<sst xmlns="http://schemas.openxmlformats.org/spreadsheetml/2006/main" count="19" uniqueCount="16">
  <si>
    <t>IL</t>
    <phoneticPr fontId="1" type="noConversion"/>
  </si>
  <si>
    <t>Va</t>
    <phoneticPr fontId="1" type="noConversion"/>
  </si>
  <si>
    <t>Vb</t>
    <phoneticPr fontId="1" type="noConversion"/>
  </si>
  <si>
    <t>porosity-TL</t>
    <phoneticPr fontId="1" type="noConversion"/>
  </si>
  <si>
    <t>IL</t>
    <phoneticPr fontId="1" type="noConversion"/>
  </si>
  <si>
    <t>DL</t>
    <phoneticPr fontId="1" type="noConversion"/>
  </si>
  <si>
    <t>TL</t>
    <phoneticPr fontId="1" type="noConversion"/>
  </si>
  <si>
    <t>Vb</t>
    <phoneticPr fontId="1" type="noConversion"/>
  </si>
  <si>
    <t>Va</t>
    <phoneticPr fontId="1" type="noConversion"/>
  </si>
  <si>
    <t>porosity-DL</t>
    <phoneticPr fontId="1" type="noConversion"/>
  </si>
  <si>
    <t>porosity-IL</t>
    <phoneticPr fontId="1" type="noConversion"/>
  </si>
  <si>
    <t>TL</t>
    <phoneticPr fontId="1" type="noConversion"/>
  </si>
  <si>
    <t xml:space="preserve">IOPs, AOPs of all ice cores </t>
    <phoneticPr fontId="1" type="noConversion"/>
  </si>
  <si>
    <t>Mean IOPs in each year</t>
    <phoneticPr fontId="1" type="noConversion"/>
  </si>
  <si>
    <t>Va, Vb of all ice cores</t>
    <phoneticPr fontId="1" type="noConversion"/>
  </si>
  <si>
    <t>Mean IOPs of TL, DL and IL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</si>
</sst>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color indexed="81"/>
      <name val="宋体"/>
      <charset val="134"/>
    </font>
    <font>
      <b/>
      <sz val="9"/>
      <color indexed="81"/>
      <name val="宋体"/>
      <charset val="134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11" fontId="0" fillId="0" borderId="0" xfId="0" applyNumberFormat="1"/>
    <xf numFmtId="0" fontId="0" fillId="0" borderId="0" xfId="0" applyFill="1" applyBorder="1"/>
    <xf numFmtId="0" fontId="0" fillId="0" borderId="2" xfId="0" applyBorder="1"/>
    <xf numFmtId="0" fontId="0" fillId="0" borderId="0" xfId="0" applyNumberFormat="1" applyBorder="1"/>
    <xf numFmtId="0" fontId="0" fillId="0" borderId="0" xfId="0" applyBorder="1"/>
    <xf numFmtId="0" fontId="0" fillId="0" borderId="1" xfId="0" applyFont="1" applyBorder="1"/>
    <xf numFmtId="0" fontId="0" fillId="0" borderId="0" xfId="0"/>
    <xf numFmtId="0" fontId="0" fillId="0" borderId="0" xfId="0" applyFont="1" applyBorder="1"/>
    <xf numFmtId="0" fontId="0" fillId="0" borderId="0" xfId="0" applyFill="1"/>
    <xf numFmtId="0" fontId="0" fillId="0" borderId="0" xfId="0" applyFill="1" applyAlignment="1"/>
    <xf numFmtId="0" fontId="4" fillId="0" borderId="0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Z102"/>
  <sheetViews>
    <sheetView tabSelected="1" workbookViewId="0">
      <selection activeCell="N13" sqref="N13"/>
    </sheetView>
  </sheetViews>
  <sheetFormatPr defaultRowHeight="12.9" x14ac:dyDescent="0.15"/>
  <cols>
    <col min="7" max="7" width="11.625" bestFit="1" customWidth="1"/>
    <col min="17" max="78" width="9" style="6"/>
  </cols>
  <sheetData>
    <row r="1" spans="1:78" x14ac:dyDescent="0.15">
      <c r="A1">
        <v>24.284662496582705</v>
      </c>
      <c r="B1">
        <v>22.099486019135593</v>
      </c>
      <c r="C1">
        <v>23.633249055229154</v>
      </c>
      <c r="D1">
        <v>22.091118378645263</v>
      </c>
      <c r="E1">
        <v>23.952732522569224</v>
      </c>
      <c r="F1">
        <v>21.3397594828994</v>
      </c>
      <c r="G1">
        <v>21.552377138600935</v>
      </c>
      <c r="H1">
        <v>20.90109251705325</v>
      </c>
      <c r="I1">
        <v>21.162284189776571</v>
      </c>
      <c r="J1">
        <v>15.976114241019079</v>
      </c>
      <c r="K1">
        <f>AVERAGE(D1:J1)</f>
        <v>20.996496924366248</v>
      </c>
      <c r="L1">
        <v>160.69999999999999</v>
      </c>
    </row>
    <row r="2" spans="1:78" x14ac:dyDescent="0.15">
      <c r="A2">
        <v>1.6346091614192519</v>
      </c>
      <c r="B2">
        <v>1.2944202878380708</v>
      </c>
      <c r="C2">
        <v>0.76297249226311026</v>
      </c>
      <c r="D2">
        <v>5.2708955463563791</v>
      </c>
      <c r="E2">
        <v>7.1600375481164811</v>
      </c>
      <c r="F2">
        <v>8.33246693993385</v>
      </c>
      <c r="G2">
        <v>8.3735361680936489</v>
      </c>
      <c r="H2">
        <v>6.7291056042542969</v>
      </c>
      <c r="I2">
        <v>5.5064454805686625</v>
      </c>
      <c r="J2">
        <v>3.3662753418329707</v>
      </c>
      <c r="K2">
        <f t="shared" ref="K2:K65" si="0">AVERAGE(D2:J2)</f>
        <v>6.3912518041651838</v>
      </c>
      <c r="L2">
        <v>160.69999999999999</v>
      </c>
    </row>
    <row r="3" spans="1:78" x14ac:dyDescent="0.15">
      <c r="A3">
        <v>22.638739808728445</v>
      </c>
      <c r="B3">
        <v>22.668487555105482</v>
      </c>
      <c r="C3">
        <v>20.285136674284672</v>
      </c>
      <c r="D3">
        <v>13.433643625740258</v>
      </c>
      <c r="E3">
        <v>14.672493416485736</v>
      </c>
      <c r="F3">
        <v>13.06140674477173</v>
      </c>
      <c r="G3">
        <v>14.123868519401533</v>
      </c>
      <c r="H3">
        <v>17.548470724937754</v>
      </c>
      <c r="I3">
        <v>14.202154368449621</v>
      </c>
      <c r="J3">
        <v>11.629106265853697</v>
      </c>
      <c r="K3">
        <f t="shared" si="0"/>
        <v>14.095877666520048</v>
      </c>
      <c r="L3">
        <v>160</v>
      </c>
      <c r="N3" s="14" t="s">
        <v>14</v>
      </c>
      <c r="O3" s="14"/>
    </row>
    <row r="4" spans="1:78" x14ac:dyDescent="0.15">
      <c r="A4">
        <v>1.1898007087306412E-2</v>
      </c>
      <c r="B4">
        <v>0.24405679255795643</v>
      </c>
      <c r="C4">
        <v>0.12814669215283003</v>
      </c>
      <c r="D4">
        <v>0.898616282597265</v>
      </c>
      <c r="E4">
        <v>2.2839706071465895</v>
      </c>
      <c r="F4">
        <v>3.976969937932171</v>
      </c>
      <c r="G4">
        <v>4.5412680086067416</v>
      </c>
      <c r="H4">
        <v>3.817733551662259</v>
      </c>
      <c r="I4">
        <v>3.1166606478337187</v>
      </c>
      <c r="J4">
        <v>2.7657849013347087</v>
      </c>
      <c r="K4">
        <f t="shared" si="0"/>
        <v>3.0572862767304936</v>
      </c>
      <c r="L4">
        <v>160</v>
      </c>
      <c r="N4" s="14"/>
      <c r="O4" s="14"/>
    </row>
    <row r="5" spans="1:78" x14ac:dyDescent="0.15">
      <c r="A5">
        <v>28.451687185209295</v>
      </c>
      <c r="B5">
        <v>27.287552744877917</v>
      </c>
      <c r="C5">
        <v>34.979720285642486</v>
      </c>
      <c r="D5">
        <v>26.096809072155537</v>
      </c>
      <c r="E5">
        <v>30.708417347656798</v>
      </c>
      <c r="F5">
        <v>22.312844248103975</v>
      </c>
      <c r="G5">
        <v>23.547118155400661</v>
      </c>
      <c r="H5">
        <v>26.452573253846346</v>
      </c>
      <c r="I5">
        <v>25.061856671608577</v>
      </c>
      <c r="J5">
        <v>23.202295828067154</v>
      </c>
      <c r="K5">
        <f t="shared" si="0"/>
        <v>25.340273510977006</v>
      </c>
      <c r="L5">
        <v>205.3</v>
      </c>
      <c r="N5" s="14"/>
      <c r="O5" s="14"/>
    </row>
    <row r="6" spans="1:78" x14ac:dyDescent="0.15">
      <c r="A6">
        <v>3.222291381353025</v>
      </c>
      <c r="B6">
        <v>4.5616411263987873</v>
      </c>
      <c r="C6">
        <v>3.3957796541719829</v>
      </c>
      <c r="D6">
        <v>3.6717116599378028</v>
      </c>
      <c r="E6">
        <v>4.1025321072766348</v>
      </c>
      <c r="F6">
        <v>4.5313321419637651</v>
      </c>
      <c r="G6">
        <v>5.0826355115710085</v>
      </c>
      <c r="H6">
        <v>4.3374690006765819</v>
      </c>
      <c r="I6">
        <v>3.8313605905370167</v>
      </c>
      <c r="J6">
        <v>4.4172838941271433</v>
      </c>
      <c r="K6">
        <f t="shared" si="0"/>
        <v>4.2820464151557074</v>
      </c>
      <c r="L6">
        <v>205.3</v>
      </c>
      <c r="N6" s="14"/>
      <c r="O6" s="14"/>
    </row>
    <row r="7" spans="1:78" x14ac:dyDescent="0.15">
      <c r="A7">
        <v>19.273506617784239</v>
      </c>
      <c r="B7">
        <v>14.833852263972652</v>
      </c>
      <c r="C7">
        <v>11.357125672803079</v>
      </c>
      <c r="D7">
        <v>12.523759094806767</v>
      </c>
      <c r="E7">
        <v>11.975314443315114</v>
      </c>
      <c r="F7">
        <v>10.74910091864847</v>
      </c>
      <c r="G7">
        <v>11.176225196819493</v>
      </c>
      <c r="H7">
        <v>9.7612632479782278</v>
      </c>
      <c r="I7">
        <v>9.7253080368145746</v>
      </c>
      <c r="J7">
        <v>10.389530298927989</v>
      </c>
      <c r="K7">
        <f t="shared" si="0"/>
        <v>10.900071605330092</v>
      </c>
      <c r="L7">
        <v>168</v>
      </c>
      <c r="N7" s="14"/>
      <c r="O7" s="14"/>
    </row>
    <row r="8" spans="1:78" x14ac:dyDescent="0.15">
      <c r="A8">
        <v>1.8736686215504066</v>
      </c>
      <c r="B8">
        <v>0.84947679207964566</v>
      </c>
      <c r="C8">
        <v>2.4269396902014404</v>
      </c>
      <c r="D8">
        <v>4.4397209554956936</v>
      </c>
      <c r="E8">
        <v>4.8873922156754368</v>
      </c>
      <c r="F8">
        <v>5.7090708192575956</v>
      </c>
      <c r="G8">
        <v>6.3197666726020172</v>
      </c>
      <c r="H8">
        <v>7.2935982942867641</v>
      </c>
      <c r="I8">
        <v>6.0988426341936766</v>
      </c>
      <c r="J8">
        <v>4.4029831011330947</v>
      </c>
      <c r="K8">
        <f t="shared" si="0"/>
        <v>5.5930535275206106</v>
      </c>
      <c r="L8">
        <v>168</v>
      </c>
      <c r="P8" s="2"/>
    </row>
    <row r="9" spans="1:78" x14ac:dyDescent="0.15">
      <c r="A9">
        <v>25.433232009544877</v>
      </c>
      <c r="B9">
        <v>11.963096660539223</v>
      </c>
      <c r="C9">
        <v>10.45472101915294</v>
      </c>
      <c r="D9">
        <v>11.227370114129682</v>
      </c>
      <c r="E9">
        <v>13.963173826115206</v>
      </c>
      <c r="F9">
        <v>35.126481571146087</v>
      </c>
      <c r="G9">
        <v>17.065192064463918</v>
      </c>
      <c r="H9">
        <v>10.599168303113665</v>
      </c>
      <c r="I9">
        <v>10.154694692718072</v>
      </c>
      <c r="J9">
        <v>10.138118936958065</v>
      </c>
      <c r="K9">
        <f t="shared" si="0"/>
        <v>15.467742786949241</v>
      </c>
      <c r="L9">
        <v>76.7</v>
      </c>
    </row>
    <row r="10" spans="1:78" s="1" customFormat="1" x14ac:dyDescent="0.15">
      <c r="A10" s="1">
        <v>1.7603020136503</v>
      </c>
      <c r="B10" s="1">
        <v>1.4413216991063633</v>
      </c>
      <c r="C10" s="1">
        <v>1.9288410237937887</v>
      </c>
      <c r="D10" s="1">
        <v>2.6061970704365134</v>
      </c>
      <c r="E10" s="1">
        <v>3.9602068635721834</v>
      </c>
      <c r="F10" s="1">
        <v>5.9403189863362567</v>
      </c>
      <c r="G10" s="1">
        <v>6.1218339091774832</v>
      </c>
      <c r="H10" s="1">
        <v>5.8858389815326566</v>
      </c>
      <c r="I10" s="1">
        <v>5.5557489765031125</v>
      </c>
      <c r="J10" s="1">
        <v>5.3632687755025792</v>
      </c>
      <c r="K10" s="1">
        <f t="shared" si="0"/>
        <v>5.0619162232943973</v>
      </c>
      <c r="L10" s="1">
        <v>76.7</v>
      </c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</row>
    <row r="11" spans="1:78" x14ac:dyDescent="0.15">
      <c r="A11">
        <v>10.488144389150186</v>
      </c>
      <c r="B11">
        <v>1.5731183684885277</v>
      </c>
      <c r="C11">
        <v>1.5956552202955481</v>
      </c>
      <c r="D11">
        <v>1.1541124446759414</v>
      </c>
      <c r="E11">
        <v>1.7336341906872332</v>
      </c>
      <c r="F11">
        <v>0.96313618611023355</v>
      </c>
      <c r="G11">
        <v>2.8359588719480708</v>
      </c>
      <c r="H11">
        <v>2.2189073053630564</v>
      </c>
      <c r="I11">
        <v>1.9059727125613384</v>
      </c>
      <c r="J11">
        <v>2.3395878414697311</v>
      </c>
      <c r="K11">
        <f t="shared" si="0"/>
        <v>1.8787585075450863</v>
      </c>
      <c r="L11">
        <v>140</v>
      </c>
      <c r="M11" s="6"/>
      <c r="N11" s="6"/>
      <c r="O11" s="6"/>
      <c r="P11" s="6"/>
    </row>
    <row r="12" spans="1:78" x14ac:dyDescent="0.15">
      <c r="A12">
        <v>9.8587046180905311</v>
      </c>
      <c r="B12">
        <v>1.5818903067423853</v>
      </c>
      <c r="C12">
        <v>0.50695842818909342</v>
      </c>
      <c r="D12">
        <v>3.9070263407191859</v>
      </c>
      <c r="E12">
        <v>7.2738261547426601</v>
      </c>
      <c r="F12">
        <v>10.014870474566305</v>
      </c>
      <c r="G12">
        <v>10.591922978668968</v>
      </c>
      <c r="H12">
        <v>8.7795033720094526</v>
      </c>
      <c r="I12">
        <v>6.9102207286666673</v>
      </c>
      <c r="J12">
        <v>3.9125997846078731</v>
      </c>
      <c r="K12">
        <f t="shared" si="0"/>
        <v>7.3414242619973011</v>
      </c>
      <c r="L12">
        <v>140</v>
      </c>
      <c r="M12" s="6"/>
      <c r="N12" s="6"/>
      <c r="O12" s="6"/>
      <c r="P12" s="6"/>
    </row>
    <row r="13" spans="1:78" x14ac:dyDescent="0.15">
      <c r="A13">
        <v>19.233660091055448</v>
      </c>
      <c r="B13">
        <v>9.2009700620978947</v>
      </c>
      <c r="C13">
        <v>7.4824211041595925</v>
      </c>
      <c r="D13">
        <v>5.172023529491641</v>
      </c>
      <c r="E13">
        <v>6.0929706709653733</v>
      </c>
      <c r="F13">
        <v>4.5540088467070889</v>
      </c>
      <c r="G13">
        <v>5.2953366681180567</v>
      </c>
      <c r="H13">
        <v>5.2161059152726379</v>
      </c>
      <c r="I13">
        <v>7.6418865802266422</v>
      </c>
      <c r="J13">
        <v>9.7451301776406218</v>
      </c>
      <c r="K13">
        <f t="shared" si="0"/>
        <v>6.2453517697745804</v>
      </c>
      <c r="L13">
        <v>135.69999999999999</v>
      </c>
      <c r="M13" s="6"/>
      <c r="N13" s="6"/>
      <c r="O13" s="6"/>
      <c r="P13" s="6"/>
    </row>
    <row r="14" spans="1:78" x14ac:dyDescent="0.15">
      <c r="A14">
        <v>0</v>
      </c>
      <c r="B14">
        <v>1.3576569458322001</v>
      </c>
      <c r="C14">
        <v>8.9290845213409362</v>
      </c>
      <c r="D14">
        <v>11.750017888376826</v>
      </c>
      <c r="E14">
        <v>12.152865375125774</v>
      </c>
      <c r="F14">
        <v>11.982890942195642</v>
      </c>
      <c r="G14">
        <v>13.159816733957808</v>
      </c>
      <c r="H14">
        <v>12.967808055015512</v>
      </c>
      <c r="I14">
        <v>10.340526084474936</v>
      </c>
      <c r="J14">
        <v>10.284660985155629</v>
      </c>
      <c r="K14">
        <f t="shared" si="0"/>
        <v>11.805512294900302</v>
      </c>
      <c r="L14">
        <v>135.69999999999999</v>
      </c>
      <c r="M14" s="6"/>
      <c r="N14" s="6"/>
      <c r="O14" s="6"/>
      <c r="P14" s="6"/>
    </row>
    <row r="15" spans="1:78" x14ac:dyDescent="0.15">
      <c r="A15">
        <v>22.56599420489113</v>
      </c>
      <c r="B15">
        <v>17.646814759443266</v>
      </c>
      <c r="C15">
        <v>16.697258363466375</v>
      </c>
      <c r="D15">
        <v>15.165327753591527</v>
      </c>
      <c r="E15">
        <v>7.089334850633497</v>
      </c>
      <c r="F15">
        <v>3.9249767657814156</v>
      </c>
      <c r="G15">
        <v>4.5927155464609362</v>
      </c>
      <c r="H15">
        <v>4.3779352047670175</v>
      </c>
      <c r="I15">
        <v>3.2016939702929279</v>
      </c>
      <c r="J15">
        <v>3.1805359162377007</v>
      </c>
      <c r="K15">
        <f t="shared" si="0"/>
        <v>5.9332171439664325</v>
      </c>
      <c r="L15">
        <v>173.3</v>
      </c>
      <c r="M15" s="6"/>
      <c r="N15" s="6"/>
      <c r="O15" s="6"/>
      <c r="P15" s="6"/>
    </row>
    <row r="16" spans="1:78" x14ac:dyDescent="0.15">
      <c r="A16">
        <v>3.6857594782088028</v>
      </c>
      <c r="B16">
        <v>5.3117204041053894</v>
      </c>
      <c r="C16">
        <v>9.6376542867406201</v>
      </c>
      <c r="D16">
        <v>13.433555767923957</v>
      </c>
      <c r="E16">
        <v>14.01259190321521</v>
      </c>
      <c r="F16">
        <v>11.521025263071765</v>
      </c>
      <c r="G16">
        <v>12.768682073726154</v>
      </c>
      <c r="H16">
        <v>13.138998380456593</v>
      </c>
      <c r="I16">
        <v>9.2610835981730677</v>
      </c>
      <c r="J16">
        <v>7.0346825113929405</v>
      </c>
      <c r="K16">
        <f t="shared" si="0"/>
        <v>11.595802785422814</v>
      </c>
      <c r="L16">
        <v>173.3</v>
      </c>
      <c r="M16" s="6"/>
      <c r="N16" s="6"/>
      <c r="O16" s="6"/>
      <c r="P16" s="6"/>
    </row>
    <row r="17" spans="1:78" x14ac:dyDescent="0.15">
      <c r="A17">
        <v>18.868447011958629</v>
      </c>
      <c r="B17">
        <v>15.322736372258372</v>
      </c>
      <c r="C17">
        <v>13.222908127698974</v>
      </c>
      <c r="D17">
        <v>10.406016397060409</v>
      </c>
      <c r="E17">
        <v>7.7941563149388644</v>
      </c>
      <c r="F17">
        <v>1.4346765913582937</v>
      </c>
      <c r="G17">
        <v>0.98519293661082208</v>
      </c>
      <c r="H17">
        <v>1.7417976591157318</v>
      </c>
      <c r="I17">
        <v>1.28837976360013</v>
      </c>
      <c r="J17">
        <v>1.1309754508946472</v>
      </c>
      <c r="K17">
        <f t="shared" si="0"/>
        <v>3.5401707305112708</v>
      </c>
      <c r="L17">
        <v>121.7</v>
      </c>
      <c r="M17" s="6"/>
      <c r="N17" s="6"/>
      <c r="O17" s="6"/>
      <c r="P17" s="6"/>
    </row>
    <row r="18" spans="1:78" x14ac:dyDescent="0.15">
      <c r="A18">
        <v>0.91625005760587275</v>
      </c>
      <c r="B18">
        <v>4.9311481649297502</v>
      </c>
      <c r="C18">
        <v>11.273832093570713</v>
      </c>
      <c r="D18">
        <v>12.352726931679959</v>
      </c>
      <c r="E18">
        <v>12.986594628064681</v>
      </c>
      <c r="F18">
        <v>14.614840534556695</v>
      </c>
      <c r="G18">
        <v>13.268010005039748</v>
      </c>
      <c r="H18">
        <v>12.979699851002948</v>
      </c>
      <c r="I18">
        <v>11.195120447258667</v>
      </c>
      <c r="J18">
        <v>10.314191373411438</v>
      </c>
      <c r="K18">
        <f t="shared" si="0"/>
        <v>12.530169110144877</v>
      </c>
      <c r="L18">
        <v>121.7</v>
      </c>
      <c r="M18" s="6"/>
      <c r="N18" s="6"/>
      <c r="O18" s="6"/>
      <c r="P18" s="6"/>
    </row>
    <row r="19" spans="1:78" x14ac:dyDescent="0.15">
      <c r="A19">
        <v>18.747895023741204</v>
      </c>
      <c r="B19">
        <v>16.75424980508895</v>
      </c>
      <c r="C19">
        <v>18.29657364939181</v>
      </c>
      <c r="D19">
        <v>11.918056953078397</v>
      </c>
      <c r="E19">
        <v>5.9353896425144601</v>
      </c>
      <c r="F19">
        <v>10.110173924076946</v>
      </c>
      <c r="G19">
        <v>7.6812677011335122</v>
      </c>
      <c r="H19">
        <v>9.1101111723220107</v>
      </c>
      <c r="I19">
        <v>11.94481210699602</v>
      </c>
      <c r="J19">
        <v>6.261592060962565</v>
      </c>
      <c r="K19">
        <f t="shared" si="0"/>
        <v>8.9944862230119877</v>
      </c>
      <c r="L19">
        <v>121.7</v>
      </c>
      <c r="M19" s="6"/>
      <c r="N19" s="6"/>
      <c r="O19" s="6"/>
      <c r="P19" s="6"/>
    </row>
    <row r="20" spans="1:78" x14ac:dyDescent="0.15">
      <c r="A20">
        <v>0.84617373940460028</v>
      </c>
      <c r="B20">
        <v>0.6684396482888687</v>
      </c>
      <c r="C20">
        <v>8.3608650901866977</v>
      </c>
      <c r="D20">
        <v>11.930842029834766</v>
      </c>
      <c r="E20">
        <v>14.264050333382672</v>
      </c>
      <c r="F20">
        <v>13.553858350832995</v>
      </c>
      <c r="G20">
        <v>15.223737440346111</v>
      </c>
      <c r="H20">
        <v>13.660192736759338</v>
      </c>
      <c r="I20">
        <v>11.448368993871066</v>
      </c>
      <c r="J20">
        <v>11.008998116363477</v>
      </c>
      <c r="K20">
        <f t="shared" si="0"/>
        <v>13.012864000198633</v>
      </c>
      <c r="L20">
        <v>121.7</v>
      </c>
      <c r="M20" s="6"/>
      <c r="N20" s="6"/>
      <c r="O20" s="6"/>
      <c r="P20" s="6"/>
    </row>
    <row r="21" spans="1:78" x14ac:dyDescent="0.15">
      <c r="A21">
        <v>21.460943031195946</v>
      </c>
      <c r="B21">
        <v>16.300618610719877</v>
      </c>
      <c r="C21">
        <v>11.917457559551954</v>
      </c>
      <c r="D21">
        <v>10.630716111591379</v>
      </c>
      <c r="E21">
        <v>24.383477882373683</v>
      </c>
      <c r="F21">
        <v>7.4165893325082015</v>
      </c>
      <c r="G21">
        <v>9.7689789959968607</v>
      </c>
      <c r="H21">
        <v>9.2213385231208544</v>
      </c>
      <c r="I21">
        <v>9.8540777198534677</v>
      </c>
      <c r="J21">
        <v>10.17193844756801</v>
      </c>
      <c r="K21">
        <f t="shared" si="0"/>
        <v>11.635302430430352</v>
      </c>
      <c r="L21">
        <v>120.7</v>
      </c>
      <c r="M21" s="6"/>
      <c r="N21" s="6"/>
      <c r="O21" s="6"/>
      <c r="P21" s="6"/>
    </row>
    <row r="22" spans="1:78" x14ac:dyDescent="0.15">
      <c r="A22">
        <v>7.5923122890639823</v>
      </c>
      <c r="B22">
        <v>3.7990960045980815</v>
      </c>
      <c r="C22">
        <v>7.7506395212080994</v>
      </c>
      <c r="D22">
        <v>21.558394805305944</v>
      </c>
      <c r="E22">
        <v>17.168030162514675</v>
      </c>
      <c r="F22">
        <v>17.691301441667427</v>
      </c>
      <c r="G22">
        <v>16.837922995908379</v>
      </c>
      <c r="H22">
        <v>17.243024586764175</v>
      </c>
      <c r="I22">
        <v>17.48776753528939</v>
      </c>
      <c r="J22">
        <v>17.218082545461719</v>
      </c>
      <c r="K22">
        <f t="shared" si="0"/>
        <v>17.886360581844531</v>
      </c>
      <c r="L22">
        <v>120.7</v>
      </c>
      <c r="M22" s="6"/>
      <c r="N22" s="6"/>
      <c r="O22" s="6"/>
      <c r="P22" s="6"/>
    </row>
    <row r="23" spans="1:78" x14ac:dyDescent="0.15">
      <c r="A23">
        <v>15.035276658299432</v>
      </c>
      <c r="B23">
        <v>14.475734294400834</v>
      </c>
      <c r="C23">
        <v>18.461500803015401</v>
      </c>
      <c r="D23">
        <v>21.453703759036369</v>
      </c>
      <c r="E23">
        <v>21.327660383222465</v>
      </c>
      <c r="F23">
        <v>18.283276844141533</v>
      </c>
      <c r="G23">
        <v>16.342380578498144</v>
      </c>
      <c r="H23">
        <v>28.020215910756406</v>
      </c>
      <c r="I23">
        <v>26.824544217625352</v>
      </c>
      <c r="J23">
        <v>32.228578840828575</v>
      </c>
      <c r="K23">
        <f t="shared" si="0"/>
        <v>23.497194362015552</v>
      </c>
      <c r="L23">
        <v>86</v>
      </c>
      <c r="M23" s="6"/>
      <c r="N23" s="6"/>
      <c r="O23" s="6"/>
      <c r="P23" s="6"/>
    </row>
    <row r="24" spans="1:78" s="1" customFormat="1" x14ac:dyDescent="0.15">
      <c r="A24" s="1">
        <v>7.040823726888636</v>
      </c>
      <c r="B24" s="1">
        <v>6.8197656778290412</v>
      </c>
      <c r="C24" s="1">
        <v>7.3249094250135416</v>
      </c>
      <c r="D24" s="1">
        <v>8.9983159500045087</v>
      </c>
      <c r="E24" s="1">
        <v>12.229755512480443</v>
      </c>
      <c r="F24" s="1">
        <v>12.437742792320767</v>
      </c>
      <c r="G24" s="1">
        <v>15.926555169535215</v>
      </c>
      <c r="H24" s="1">
        <v>11.873252013770427</v>
      </c>
      <c r="I24" s="1">
        <v>7.8502241198504104</v>
      </c>
      <c r="J24" s="1">
        <v>3.5644523622277484</v>
      </c>
      <c r="K24" s="1">
        <f t="shared" si="0"/>
        <v>10.411471131455645</v>
      </c>
      <c r="L24" s="1">
        <v>86</v>
      </c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</row>
    <row r="25" spans="1:78" x14ac:dyDescent="0.15">
      <c r="A25">
        <v>11.263240796345936</v>
      </c>
      <c r="B25">
        <v>9.2898561504531152</v>
      </c>
      <c r="C25">
        <v>17.276423400198286</v>
      </c>
      <c r="D25">
        <v>17.971543895879176</v>
      </c>
      <c r="E25">
        <v>17.172021026631043</v>
      </c>
      <c r="F25">
        <v>17.407474696493356</v>
      </c>
      <c r="G25">
        <v>17.419161812292369</v>
      </c>
      <c r="H25">
        <v>17.122027873982596</v>
      </c>
      <c r="I25">
        <v>13.976835619245598</v>
      </c>
      <c r="J25">
        <v>12.712245492365138</v>
      </c>
      <c r="K25">
        <f t="shared" si="0"/>
        <v>16.254472916698472</v>
      </c>
      <c r="L25">
        <v>107.7</v>
      </c>
      <c r="M25" s="6"/>
      <c r="N25" s="6"/>
      <c r="O25" s="6"/>
      <c r="P25" s="6"/>
    </row>
    <row r="26" spans="1:78" x14ac:dyDescent="0.15">
      <c r="A26">
        <v>7.8226873593483344</v>
      </c>
      <c r="B26">
        <v>7.0893494594551116</v>
      </c>
      <c r="C26">
        <v>10.53872241991105</v>
      </c>
      <c r="D26">
        <v>7.9283593300219559</v>
      </c>
      <c r="E26">
        <v>7.2950150177507531</v>
      </c>
      <c r="F26">
        <v>6.7121240529754402</v>
      </c>
      <c r="G26">
        <v>7.9929041136734034</v>
      </c>
      <c r="H26">
        <v>9.2990965576083138</v>
      </c>
      <c r="I26">
        <v>7.9330016454863772</v>
      </c>
      <c r="J26">
        <v>7.3894479183177957</v>
      </c>
      <c r="K26">
        <f t="shared" si="0"/>
        <v>7.7928498051191486</v>
      </c>
      <c r="L26">
        <v>107.7</v>
      </c>
      <c r="M26" s="6"/>
      <c r="N26" s="6"/>
      <c r="O26" s="6"/>
      <c r="P26" s="6"/>
    </row>
    <row r="27" spans="1:78" x14ac:dyDescent="0.15">
      <c r="A27">
        <v>25.38120602216712</v>
      </c>
      <c r="B27">
        <v>25.132891490974657</v>
      </c>
      <c r="C27">
        <v>24.438760290612578</v>
      </c>
      <c r="D27">
        <v>24.458282309781453</v>
      </c>
      <c r="E27">
        <v>17.231231003421232</v>
      </c>
      <c r="F27">
        <v>10.840503335516807</v>
      </c>
      <c r="G27">
        <v>4.837917685298561</v>
      </c>
      <c r="H27">
        <v>3.0752579465705359</v>
      </c>
      <c r="I27">
        <v>0</v>
      </c>
      <c r="J27">
        <v>6.8240648424170267</v>
      </c>
      <c r="K27">
        <f t="shared" si="0"/>
        <v>9.6096081604293744</v>
      </c>
      <c r="L27">
        <v>128.30000000000001</v>
      </c>
      <c r="M27" s="6"/>
      <c r="N27" s="6"/>
      <c r="O27" s="6"/>
      <c r="P27" s="6"/>
    </row>
    <row r="28" spans="1:78" x14ac:dyDescent="0.15">
      <c r="A28">
        <v>1.4977455985945014</v>
      </c>
      <c r="B28">
        <v>1.3145800244855057</v>
      </c>
      <c r="C28">
        <v>1.7066456518543054</v>
      </c>
      <c r="D28">
        <v>1.8883640647716897</v>
      </c>
      <c r="E28">
        <v>2.0646013540999175</v>
      </c>
      <c r="F28">
        <v>2.6700830828196227</v>
      </c>
      <c r="G28">
        <v>5.5355449765922478</v>
      </c>
      <c r="H28">
        <v>6.6117053149028733</v>
      </c>
      <c r="I28">
        <v>6.0494446680655436</v>
      </c>
      <c r="J28">
        <v>6.6389829497395549</v>
      </c>
      <c r="K28">
        <f t="shared" si="0"/>
        <v>4.4941037729987787</v>
      </c>
      <c r="L28">
        <v>128.30000000000001</v>
      </c>
      <c r="M28" s="6"/>
      <c r="N28" s="6"/>
      <c r="O28" s="6"/>
      <c r="P28" s="6"/>
    </row>
    <row r="29" spans="1:78" x14ac:dyDescent="0.15">
      <c r="A29">
        <v>37.249680115070085</v>
      </c>
      <c r="B29">
        <v>37.272294690221571</v>
      </c>
      <c r="C29">
        <v>35.482555706127862</v>
      </c>
      <c r="D29">
        <v>24.522148158322224</v>
      </c>
      <c r="E29">
        <v>28.845624648027762</v>
      </c>
      <c r="F29">
        <v>26.88968778811925</v>
      </c>
      <c r="G29">
        <v>25.583700708885239</v>
      </c>
      <c r="H29">
        <v>28.890321054144781</v>
      </c>
      <c r="I29">
        <v>19.900320449679405</v>
      </c>
      <c r="J29">
        <v>15.878529422866855</v>
      </c>
      <c r="K29">
        <f t="shared" si="0"/>
        <v>24.358618890006504</v>
      </c>
      <c r="L29">
        <v>73.3</v>
      </c>
      <c r="M29" s="6"/>
      <c r="N29" s="6"/>
      <c r="O29" s="6"/>
      <c r="P29" s="6"/>
    </row>
    <row r="30" spans="1:78" x14ac:dyDescent="0.15">
      <c r="A30">
        <v>1.246402380652575</v>
      </c>
      <c r="B30">
        <v>1.4801028270249328</v>
      </c>
      <c r="C30">
        <v>2.0045149849006627</v>
      </c>
      <c r="D30">
        <v>2.8084874572639014</v>
      </c>
      <c r="E30">
        <v>4.4491378014050582</v>
      </c>
      <c r="F30">
        <v>6.884165402442548</v>
      </c>
      <c r="G30">
        <v>7.5594033074400961</v>
      </c>
      <c r="H30">
        <v>7.4527829549600133</v>
      </c>
      <c r="I30">
        <v>7.6507683940318314</v>
      </c>
      <c r="J30">
        <v>8.3202043316619587</v>
      </c>
      <c r="K30">
        <f t="shared" si="0"/>
        <v>6.4464213784579147</v>
      </c>
      <c r="L30">
        <v>73.3</v>
      </c>
      <c r="M30" s="6"/>
      <c r="N30" s="6"/>
      <c r="O30" s="6"/>
      <c r="P30" s="6"/>
    </row>
    <row r="31" spans="1:78" x14ac:dyDescent="0.15">
      <c r="A31">
        <v>10.165241470252257</v>
      </c>
      <c r="B31">
        <v>16.604493112431086</v>
      </c>
      <c r="C31">
        <v>15.884064003799326</v>
      </c>
      <c r="D31">
        <v>14.488002671993433</v>
      </c>
      <c r="E31">
        <v>17.02135586615643</v>
      </c>
      <c r="F31">
        <v>10.404847985774254</v>
      </c>
      <c r="G31">
        <v>9.3098245650199036</v>
      </c>
      <c r="H31">
        <v>9.0500340972346098</v>
      </c>
      <c r="I31">
        <v>2.0869109790684393</v>
      </c>
      <c r="J31">
        <v>2.394806350785327</v>
      </c>
      <c r="K31">
        <f t="shared" si="0"/>
        <v>9.2508260737189136</v>
      </c>
      <c r="L31">
        <v>183.3</v>
      </c>
      <c r="M31" s="6"/>
      <c r="N31" s="6"/>
      <c r="O31" s="6"/>
      <c r="P31" s="6"/>
    </row>
    <row r="32" spans="1:78" x14ac:dyDescent="0.15">
      <c r="A32">
        <v>2.3510164197738699</v>
      </c>
      <c r="B32">
        <v>7.6761125728800454</v>
      </c>
      <c r="C32">
        <v>12.627624207698307</v>
      </c>
      <c r="D32">
        <v>9.0853035097456658</v>
      </c>
      <c r="E32">
        <v>14.655047423701475</v>
      </c>
      <c r="F32">
        <v>12.676554893033797</v>
      </c>
      <c r="G32">
        <v>13.227391981141626</v>
      </c>
      <c r="H32">
        <v>10.541941346245274</v>
      </c>
      <c r="I32">
        <v>10.605217110797302</v>
      </c>
      <c r="J32">
        <v>11.37653650587492</v>
      </c>
      <c r="K32">
        <f t="shared" si="0"/>
        <v>11.738284681505723</v>
      </c>
      <c r="L32">
        <v>183.3</v>
      </c>
      <c r="M32" s="6"/>
      <c r="N32" s="6"/>
      <c r="O32" s="6"/>
      <c r="P32" s="6"/>
    </row>
    <row r="33" spans="1:78" x14ac:dyDescent="0.15">
      <c r="A33">
        <v>32.902165113719519</v>
      </c>
      <c r="B33">
        <v>11.736497444777791</v>
      </c>
      <c r="C33">
        <v>11.04180620542477</v>
      </c>
      <c r="D33">
        <v>33.482638543817728</v>
      </c>
      <c r="E33">
        <v>10.914241029086853</v>
      </c>
      <c r="F33">
        <v>13.457368106843514</v>
      </c>
      <c r="G33">
        <v>15.826992235024006</v>
      </c>
      <c r="H33">
        <v>13.849834636387698</v>
      </c>
      <c r="I33">
        <v>13.69861796873297</v>
      </c>
      <c r="J33">
        <v>10.333661133857747</v>
      </c>
      <c r="K33">
        <f t="shared" si="0"/>
        <v>15.937621950535789</v>
      </c>
      <c r="L33">
        <v>126</v>
      </c>
      <c r="M33" s="6"/>
      <c r="N33" s="6"/>
      <c r="O33" s="6"/>
      <c r="P33" s="6"/>
    </row>
    <row r="34" spans="1:78" x14ac:dyDescent="0.15">
      <c r="A34">
        <v>6.4425107607252254</v>
      </c>
      <c r="B34">
        <v>6.1038854098371687</v>
      </c>
      <c r="C34">
        <v>7.3960800591066818</v>
      </c>
      <c r="D34">
        <v>4.6795194658435975</v>
      </c>
      <c r="E34">
        <v>9.7829112779947494</v>
      </c>
      <c r="F34">
        <v>10.719289019031462</v>
      </c>
      <c r="G34">
        <v>10.868664535613917</v>
      </c>
      <c r="H34">
        <v>10.165404817254521</v>
      </c>
      <c r="I34">
        <v>12.172901640017821</v>
      </c>
      <c r="J34">
        <v>16.112932306772933</v>
      </c>
      <c r="K34">
        <f t="shared" si="0"/>
        <v>10.643089008932716</v>
      </c>
      <c r="L34">
        <v>126</v>
      </c>
      <c r="M34" s="6"/>
      <c r="N34" s="6"/>
      <c r="O34" s="6"/>
      <c r="P34" s="6"/>
    </row>
    <row r="35" spans="1:78" x14ac:dyDescent="0.15">
      <c r="A35">
        <v>29.470662001270533</v>
      </c>
      <c r="B35">
        <v>23.828966340130812</v>
      </c>
      <c r="C35">
        <v>11.713319396175386</v>
      </c>
      <c r="D35">
        <v>5.647457648377995</v>
      </c>
      <c r="E35">
        <v>2.2671518627883716</v>
      </c>
      <c r="F35">
        <v>6.4609498439548414</v>
      </c>
      <c r="G35">
        <v>6.5785434184995841</v>
      </c>
      <c r="H35">
        <v>2.782836275698477</v>
      </c>
      <c r="I35">
        <v>1.4821802260287775</v>
      </c>
      <c r="J35">
        <v>4.8628908467190657</v>
      </c>
      <c r="K35">
        <f t="shared" si="0"/>
        <v>4.2974300174381588</v>
      </c>
      <c r="L35">
        <v>172.3</v>
      </c>
      <c r="M35" s="6"/>
      <c r="N35" s="6"/>
      <c r="O35" s="6"/>
      <c r="P35" s="6"/>
    </row>
    <row r="36" spans="1:78" s="1" customFormat="1" x14ac:dyDescent="0.15">
      <c r="A36" s="1">
        <v>1.2643585280612397</v>
      </c>
      <c r="B36" s="1">
        <v>6.7226846728340455</v>
      </c>
      <c r="C36" s="1">
        <v>5.4179321162843257</v>
      </c>
      <c r="D36" s="1">
        <v>7.8205729963438442</v>
      </c>
      <c r="E36" s="1">
        <v>7.0379317217450401</v>
      </c>
      <c r="F36" s="1">
        <v>12.946672804888887</v>
      </c>
      <c r="G36" s="1">
        <v>10.608228328685371</v>
      </c>
      <c r="H36" s="1">
        <v>15.418797272871728</v>
      </c>
      <c r="I36" s="1">
        <v>12.310918741824278</v>
      </c>
      <c r="J36" s="1">
        <v>13.239816347973829</v>
      </c>
      <c r="K36" s="1">
        <f t="shared" si="0"/>
        <v>11.340419744904711</v>
      </c>
      <c r="L36" s="1">
        <v>172.3</v>
      </c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</row>
    <row r="37" spans="1:78" x14ac:dyDescent="0.15">
      <c r="A37">
        <v>5.1799629758353936</v>
      </c>
      <c r="B37">
        <v>7.4565123440865841</v>
      </c>
      <c r="C37">
        <v>2.6284626724822662</v>
      </c>
      <c r="D37">
        <v>0</v>
      </c>
      <c r="E37">
        <v>7.2665080369548178</v>
      </c>
      <c r="F37">
        <v>5.151911767676145</v>
      </c>
      <c r="G37">
        <v>7.9206831240532818</v>
      </c>
      <c r="H37">
        <v>0</v>
      </c>
      <c r="I37">
        <v>0</v>
      </c>
      <c r="J37">
        <v>0</v>
      </c>
      <c r="K37">
        <f t="shared" si="0"/>
        <v>2.9055861326691779</v>
      </c>
      <c r="L37">
        <v>169</v>
      </c>
      <c r="M37" s="6"/>
      <c r="N37" s="6"/>
      <c r="O37" s="6"/>
      <c r="P37" s="6"/>
    </row>
    <row r="38" spans="1:78" x14ac:dyDescent="0.15">
      <c r="A38">
        <v>3.4728222991006468</v>
      </c>
      <c r="B38">
        <v>5.5463285920263292</v>
      </c>
      <c r="C38">
        <v>10.426153234438628</v>
      </c>
      <c r="D38">
        <v>12.574400526979895</v>
      </c>
      <c r="E38">
        <v>9.4565629426603355</v>
      </c>
      <c r="F38">
        <v>11.250797225232647</v>
      </c>
      <c r="G38">
        <v>7.902476517873974</v>
      </c>
      <c r="H38">
        <v>8.5638134056588608</v>
      </c>
      <c r="I38">
        <v>8.8923927829285621</v>
      </c>
      <c r="J38">
        <v>9.3497442694805208</v>
      </c>
      <c r="K38">
        <f t="shared" si="0"/>
        <v>9.7128839529735416</v>
      </c>
      <c r="L38">
        <v>169</v>
      </c>
      <c r="M38" s="6"/>
      <c r="N38" s="6"/>
      <c r="O38" s="6"/>
      <c r="P38" s="6"/>
    </row>
    <row r="39" spans="1:78" x14ac:dyDescent="0.15">
      <c r="A39">
        <v>26.650473452242231</v>
      </c>
      <c r="B39">
        <v>23.464107810963224</v>
      </c>
      <c r="C39">
        <v>22.477305424466216</v>
      </c>
      <c r="D39">
        <v>13.055939912188785</v>
      </c>
      <c r="E39">
        <v>5.319540641545335</v>
      </c>
      <c r="F39">
        <v>7.7326460371295429</v>
      </c>
      <c r="G39">
        <v>4.533814124603162</v>
      </c>
      <c r="H39">
        <v>0</v>
      </c>
      <c r="I39">
        <v>0</v>
      </c>
      <c r="J39">
        <v>0</v>
      </c>
      <c r="K39">
        <f t="shared" si="0"/>
        <v>4.3774201022095465</v>
      </c>
      <c r="L39">
        <v>104.7</v>
      </c>
      <c r="M39" s="6"/>
      <c r="N39" s="6"/>
      <c r="O39" s="6"/>
      <c r="P39" s="6"/>
    </row>
    <row r="40" spans="1:78" x14ac:dyDescent="0.15">
      <c r="A40">
        <v>3.7437233694804157</v>
      </c>
      <c r="B40">
        <v>4.2990062692542157</v>
      </c>
      <c r="C40">
        <v>11.173174856243516</v>
      </c>
      <c r="D40">
        <v>31.019669518774606</v>
      </c>
      <c r="E40">
        <v>27.096802947873872</v>
      </c>
      <c r="F40">
        <v>20.882912830619841</v>
      </c>
      <c r="G40">
        <v>5.7342424370123899</v>
      </c>
      <c r="H40">
        <v>6.7827496162875924</v>
      </c>
      <c r="I40">
        <v>7.4678857000154641</v>
      </c>
      <c r="J40">
        <v>8.1052787041051406</v>
      </c>
      <c r="K40">
        <f t="shared" si="0"/>
        <v>15.298505964955556</v>
      </c>
      <c r="L40">
        <v>104.7</v>
      </c>
      <c r="M40" s="6"/>
      <c r="N40" s="6"/>
      <c r="O40" s="6"/>
      <c r="P40" s="6"/>
    </row>
    <row r="41" spans="1:78" x14ac:dyDescent="0.15">
      <c r="A41">
        <v>16.089714544070528</v>
      </c>
      <c r="B41">
        <v>18.873340815031444</v>
      </c>
      <c r="C41">
        <v>13.140069049893089</v>
      </c>
      <c r="D41">
        <v>10.826862853756669</v>
      </c>
      <c r="E41">
        <v>11.45484371923472</v>
      </c>
      <c r="F41">
        <v>8.0200341613535926</v>
      </c>
      <c r="G41">
        <v>12.650134065999339</v>
      </c>
      <c r="H41">
        <v>11.869555366118139</v>
      </c>
      <c r="I41">
        <v>9.8445331673222523</v>
      </c>
      <c r="J41">
        <v>10.913103013429534</v>
      </c>
      <c r="K41">
        <f t="shared" si="0"/>
        <v>10.797009478173464</v>
      </c>
      <c r="L41">
        <v>183.3</v>
      </c>
      <c r="M41" s="6"/>
      <c r="N41" s="6"/>
      <c r="O41" s="6"/>
      <c r="P41" s="6"/>
    </row>
    <row r="42" spans="1:78" x14ac:dyDescent="0.15">
      <c r="A42">
        <v>4.078707076027543</v>
      </c>
      <c r="B42">
        <v>7.6310671891857558</v>
      </c>
      <c r="C42">
        <v>9.4866012874717178</v>
      </c>
      <c r="D42">
        <v>11.321809932134515</v>
      </c>
      <c r="E42">
        <v>12.412685536306945</v>
      </c>
      <c r="F42">
        <v>10.756206858578745</v>
      </c>
      <c r="G42">
        <v>9.5124565376454999</v>
      </c>
      <c r="H42">
        <v>9.2764465649140035</v>
      </c>
      <c r="I42">
        <v>8.0158841597917103</v>
      </c>
      <c r="J42">
        <v>5.5749457609076147</v>
      </c>
      <c r="K42">
        <f t="shared" si="0"/>
        <v>9.5529193357541455</v>
      </c>
      <c r="L42">
        <v>183.3</v>
      </c>
      <c r="M42" s="6"/>
      <c r="N42" s="6"/>
      <c r="O42" s="6"/>
      <c r="P42" s="6"/>
    </row>
    <row r="43" spans="1:78" x14ac:dyDescent="0.15">
      <c r="A43">
        <v>20.445357897723468</v>
      </c>
      <c r="B43">
        <v>20.890546659166112</v>
      </c>
      <c r="C43">
        <v>7.8457148110280706</v>
      </c>
      <c r="D43">
        <v>5.9345890187800991</v>
      </c>
      <c r="E43">
        <v>1.7982274495595518</v>
      </c>
      <c r="F43">
        <v>2.9296590829995623</v>
      </c>
      <c r="G43">
        <v>3.0622190199808093</v>
      </c>
      <c r="H43">
        <v>2.8577697436981144</v>
      </c>
      <c r="I43">
        <v>1.9676630948850971</v>
      </c>
      <c r="J43">
        <v>2.9642500136078591</v>
      </c>
      <c r="K43">
        <f t="shared" si="0"/>
        <v>3.073482489073013</v>
      </c>
      <c r="L43">
        <v>120</v>
      </c>
      <c r="M43" s="6"/>
      <c r="N43" s="6"/>
      <c r="O43" s="6"/>
      <c r="P43" s="6"/>
    </row>
    <row r="44" spans="1:78" x14ac:dyDescent="0.15">
      <c r="A44">
        <v>4.060429382526773</v>
      </c>
      <c r="B44">
        <v>6.8867197982858244</v>
      </c>
      <c r="C44">
        <v>21.947597429263396</v>
      </c>
      <c r="D44">
        <v>23.645020073715717</v>
      </c>
      <c r="E44">
        <v>23.174541140085921</v>
      </c>
      <c r="F44">
        <v>18.290529150036818</v>
      </c>
      <c r="G44">
        <v>16.352141140916569</v>
      </c>
      <c r="H44">
        <v>14.183200222252085</v>
      </c>
      <c r="I44">
        <v>22.03671819329924</v>
      </c>
      <c r="J44">
        <v>20.534677456893789</v>
      </c>
      <c r="K44">
        <f t="shared" si="0"/>
        <v>19.745261053885734</v>
      </c>
      <c r="L44">
        <v>120</v>
      </c>
      <c r="M44" s="6"/>
      <c r="N44" s="6"/>
      <c r="O44" s="6"/>
      <c r="P44" s="6"/>
    </row>
    <row r="45" spans="1:78" x14ac:dyDescent="0.15">
      <c r="A45">
        <v>34.439463916205646</v>
      </c>
      <c r="B45">
        <v>27.365889967361433</v>
      </c>
      <c r="C45">
        <v>31.113936772155494</v>
      </c>
      <c r="D45">
        <v>18.591920723758491</v>
      </c>
      <c r="E45">
        <v>17.748007856964872</v>
      </c>
      <c r="F45">
        <v>14.081594597640004</v>
      </c>
      <c r="G45">
        <v>10.607189846140248</v>
      </c>
      <c r="H45">
        <v>9.677691883549624</v>
      </c>
      <c r="I45">
        <v>11.603364128749078</v>
      </c>
      <c r="J45">
        <v>11.827473756927652</v>
      </c>
      <c r="K45">
        <f t="shared" si="0"/>
        <v>13.448177541961424</v>
      </c>
      <c r="L45">
        <v>140</v>
      </c>
      <c r="M45" s="6"/>
      <c r="N45" s="6"/>
      <c r="O45" s="6"/>
      <c r="P45" s="6"/>
    </row>
    <row r="46" spans="1:78" x14ac:dyDescent="0.15">
      <c r="A46">
        <v>3.3461771684750961</v>
      </c>
      <c r="B46">
        <v>3.7072088662161011</v>
      </c>
      <c r="C46">
        <v>18.23963923972272</v>
      </c>
      <c r="D46">
        <v>22.081919224809972</v>
      </c>
      <c r="E46">
        <v>26.340895984742001</v>
      </c>
      <c r="F46">
        <v>37.331981282803447</v>
      </c>
      <c r="G46">
        <v>28.716126879146998</v>
      </c>
      <c r="H46">
        <v>36.750051133385909</v>
      </c>
      <c r="I46">
        <v>23.128439242198358</v>
      </c>
      <c r="J46">
        <v>14.456633606538629</v>
      </c>
      <c r="K46">
        <f t="shared" si="0"/>
        <v>26.972292479089329</v>
      </c>
      <c r="L46">
        <v>140</v>
      </c>
      <c r="M46" s="6"/>
      <c r="N46" s="6"/>
      <c r="O46" s="6"/>
      <c r="P46" s="6"/>
    </row>
    <row r="47" spans="1:78" x14ac:dyDescent="0.15">
      <c r="A47">
        <v>19.244901738843367</v>
      </c>
      <c r="B47">
        <v>65.405107467144006</v>
      </c>
      <c r="C47">
        <v>60.867276370486742</v>
      </c>
      <c r="D47">
        <v>42.177554693867073</v>
      </c>
      <c r="E47">
        <v>33.851604361380431</v>
      </c>
      <c r="F47">
        <v>30.766146596932991</v>
      </c>
      <c r="G47">
        <v>28.784633867375518</v>
      </c>
      <c r="H47">
        <v>28.953097613278047</v>
      </c>
      <c r="I47">
        <v>22.5609782867391</v>
      </c>
      <c r="J47">
        <v>21.483995977333954</v>
      </c>
      <c r="K47">
        <f t="shared" si="0"/>
        <v>29.796858770986734</v>
      </c>
      <c r="L47">
        <v>120</v>
      </c>
      <c r="M47" s="6"/>
      <c r="N47" s="6"/>
      <c r="O47" s="6"/>
      <c r="P47" s="6"/>
    </row>
    <row r="48" spans="1:78" x14ac:dyDescent="0.15">
      <c r="A48">
        <v>4.1217000680725073</v>
      </c>
      <c r="B48">
        <v>3.3690678079574621</v>
      </c>
      <c r="C48">
        <v>3.5579978311789078</v>
      </c>
      <c r="D48">
        <v>5.127079161343592</v>
      </c>
      <c r="E48">
        <v>7.3030937614695537</v>
      </c>
      <c r="F48">
        <v>8.6295120414301536</v>
      </c>
      <c r="G48">
        <v>11.026652983487201</v>
      </c>
      <c r="H48">
        <v>12.599386048758991</v>
      </c>
      <c r="I48">
        <v>14.531573494065993</v>
      </c>
      <c r="J48">
        <v>16.130069334635387</v>
      </c>
      <c r="K48">
        <f t="shared" si="0"/>
        <v>10.763909546455839</v>
      </c>
      <c r="L48">
        <v>120</v>
      </c>
      <c r="M48" s="6"/>
      <c r="N48" s="6"/>
      <c r="O48" s="6"/>
      <c r="P48" s="6"/>
    </row>
    <row r="49" spans="1:78" x14ac:dyDescent="0.15">
      <c r="A49">
        <v>30.20421985476786</v>
      </c>
      <c r="B49">
        <v>23.8361581150304</v>
      </c>
      <c r="C49">
        <v>25.25386123308493</v>
      </c>
      <c r="D49">
        <v>33.246670322384006</v>
      </c>
      <c r="E49">
        <v>29.805829959155378</v>
      </c>
      <c r="F49">
        <v>27.973683322834347</v>
      </c>
      <c r="G49">
        <v>26.91049555573542</v>
      </c>
      <c r="H49">
        <v>24.103617537778316</v>
      </c>
      <c r="I49">
        <v>19.38315399478531</v>
      </c>
      <c r="J49">
        <v>19.815828767284863</v>
      </c>
      <c r="K49">
        <f t="shared" si="0"/>
        <v>25.891325637136809</v>
      </c>
      <c r="L49">
        <v>98.7</v>
      </c>
      <c r="M49" s="6"/>
      <c r="N49" s="6"/>
      <c r="O49" s="6"/>
      <c r="P49" s="6"/>
    </row>
    <row r="50" spans="1:78" x14ac:dyDescent="0.15">
      <c r="A50">
        <v>3.5623419198308421</v>
      </c>
      <c r="B50">
        <v>3.8873646251625109</v>
      </c>
      <c r="C50">
        <v>2.8176945328888441</v>
      </c>
      <c r="D50">
        <v>5.3563176999711448</v>
      </c>
      <c r="E50">
        <v>9.4829345239174376</v>
      </c>
      <c r="F50">
        <v>11.011388328387461</v>
      </c>
      <c r="G50">
        <v>13.690058970594363</v>
      </c>
      <c r="H50">
        <v>12.852127614924825</v>
      </c>
      <c r="I50">
        <v>14.065661380446528</v>
      </c>
      <c r="J50">
        <v>10.307940610906982</v>
      </c>
      <c r="K50">
        <f t="shared" si="0"/>
        <v>10.966632732735533</v>
      </c>
      <c r="L50">
        <v>98.7</v>
      </c>
      <c r="M50" s="6"/>
      <c r="N50" s="6"/>
      <c r="O50" s="6"/>
      <c r="P50" s="6"/>
    </row>
    <row r="51" spans="1:78" x14ac:dyDescent="0.15">
      <c r="A51">
        <v>20.036296491866384</v>
      </c>
      <c r="B51">
        <v>13.281067840356556</v>
      </c>
      <c r="C51">
        <v>27.556352231781609</v>
      </c>
      <c r="D51">
        <v>25.923589563087663</v>
      </c>
      <c r="E51">
        <v>30.092315286790665</v>
      </c>
      <c r="F51">
        <v>21.64566354644057</v>
      </c>
      <c r="G51">
        <v>15.754067124521889</v>
      </c>
      <c r="H51">
        <v>18.82545615946427</v>
      </c>
      <c r="I51">
        <v>13.926201304485749</v>
      </c>
      <c r="J51">
        <v>9.2583926056688366</v>
      </c>
      <c r="K51">
        <f t="shared" si="0"/>
        <v>19.346526512922804</v>
      </c>
      <c r="L51">
        <v>106.7</v>
      </c>
      <c r="M51" s="6"/>
      <c r="N51" s="6"/>
      <c r="O51" s="6"/>
      <c r="P51" s="6"/>
    </row>
    <row r="52" spans="1:78" s="7" customFormat="1" x14ac:dyDescent="0.15">
      <c r="A52" s="7">
        <v>4.0813076733179559</v>
      </c>
      <c r="B52" s="7">
        <v>8.4452340010024685</v>
      </c>
      <c r="C52" s="7">
        <v>21.939517346323843</v>
      </c>
      <c r="D52" s="7">
        <v>33.474671191932799</v>
      </c>
      <c r="E52" s="7">
        <v>32.211340956655384</v>
      </c>
      <c r="F52" s="7">
        <v>32.672124950616791</v>
      </c>
      <c r="G52" s="7">
        <v>21.353172844730043</v>
      </c>
      <c r="H52" s="7">
        <v>19.45088601190821</v>
      </c>
      <c r="I52" s="7">
        <v>17.794041900536715</v>
      </c>
      <c r="J52" s="7">
        <v>16.985333659256138</v>
      </c>
      <c r="K52" s="1">
        <f t="shared" si="0"/>
        <v>24.848795930805153</v>
      </c>
      <c r="L52" s="7">
        <v>106.7</v>
      </c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</row>
    <row r="53" spans="1:78" x14ac:dyDescent="0.15">
      <c r="A53">
        <v>32.782801714150331</v>
      </c>
      <c r="B53">
        <v>17.7502729613336</v>
      </c>
      <c r="C53">
        <v>10.592970737153472</v>
      </c>
      <c r="D53">
        <v>7.3703180060371132</v>
      </c>
      <c r="E53">
        <v>15.656279327963812</v>
      </c>
      <c r="F53">
        <v>18.193338701907667</v>
      </c>
      <c r="G53">
        <v>13.46357098617584</v>
      </c>
      <c r="H53">
        <v>10.391732256748364</v>
      </c>
      <c r="I53">
        <v>8.0071194620996735</v>
      </c>
      <c r="J53">
        <v>3.6453393378332462</v>
      </c>
      <c r="K53">
        <f t="shared" si="0"/>
        <v>10.961099725537961</v>
      </c>
      <c r="L53">
        <v>82.2</v>
      </c>
      <c r="M53" s="6"/>
      <c r="N53" s="6"/>
      <c r="O53" s="6"/>
      <c r="P53" s="6"/>
    </row>
    <row r="54" spans="1:78" x14ac:dyDescent="0.15">
      <c r="A54">
        <v>0</v>
      </c>
      <c r="B54">
        <v>0</v>
      </c>
      <c r="C54">
        <v>6.7645805799464691</v>
      </c>
      <c r="D54">
        <v>15.890892396119311</v>
      </c>
      <c r="E54">
        <v>14.048448432147431</v>
      </c>
      <c r="F54">
        <v>15.478989230850534</v>
      </c>
      <c r="G54">
        <v>20.294542893625696</v>
      </c>
      <c r="H54">
        <v>22.853653956321146</v>
      </c>
      <c r="I54">
        <v>23.695760525774606</v>
      </c>
      <c r="J54">
        <v>24.682563949610056</v>
      </c>
      <c r="K54">
        <f t="shared" si="0"/>
        <v>19.563550197778397</v>
      </c>
      <c r="L54">
        <v>82.2</v>
      </c>
      <c r="M54" s="6"/>
      <c r="N54" s="6"/>
      <c r="O54" s="6"/>
      <c r="P54" s="6"/>
    </row>
    <row r="55" spans="1:78" x14ac:dyDescent="0.15">
      <c r="A55">
        <v>17.758945611638289</v>
      </c>
      <c r="B55">
        <v>12.046781373167379</v>
      </c>
      <c r="C55">
        <v>11.96855070622003</v>
      </c>
      <c r="D55">
        <v>7.5451459933165435</v>
      </c>
      <c r="E55">
        <v>6.4346100361140506</v>
      </c>
      <c r="F55">
        <v>9.2745987243895396</v>
      </c>
      <c r="G55">
        <v>4.8869257267656163</v>
      </c>
      <c r="H55">
        <v>4.4771873223070342</v>
      </c>
      <c r="I55">
        <v>6.056510876812637</v>
      </c>
      <c r="J55">
        <v>7.91250780392176</v>
      </c>
      <c r="K55">
        <f t="shared" si="0"/>
        <v>6.6553552119467403</v>
      </c>
      <c r="L55">
        <v>136</v>
      </c>
      <c r="M55" s="6"/>
      <c r="N55" s="6"/>
      <c r="O55" s="6"/>
      <c r="P55" s="6"/>
    </row>
    <row r="56" spans="1:78" x14ac:dyDescent="0.15">
      <c r="A56">
        <v>13.169561630534959</v>
      </c>
      <c r="B56">
        <v>19.992695044080378</v>
      </c>
      <c r="C56">
        <v>26.065110865430945</v>
      </c>
      <c r="D56">
        <v>21.553827056056935</v>
      </c>
      <c r="E56">
        <v>19.330278342091855</v>
      </c>
      <c r="F56">
        <v>25.15765608112893</v>
      </c>
      <c r="G56">
        <v>28.156364450647647</v>
      </c>
      <c r="H56">
        <v>26.589031953763165</v>
      </c>
      <c r="I56">
        <v>21.649601846241023</v>
      </c>
      <c r="J56">
        <v>21.870992565234921</v>
      </c>
      <c r="K56">
        <f t="shared" si="0"/>
        <v>23.472536042166354</v>
      </c>
      <c r="L56">
        <v>136</v>
      </c>
      <c r="M56" s="6"/>
      <c r="N56" s="6"/>
      <c r="O56" s="6"/>
      <c r="P56" s="6"/>
    </row>
    <row r="57" spans="1:78" x14ac:dyDescent="0.15">
      <c r="A57">
        <v>43.999234974028589</v>
      </c>
      <c r="B57">
        <v>22.723000510660714</v>
      </c>
      <c r="C57">
        <v>2.6113161698561225</v>
      </c>
      <c r="D57">
        <v>21.174711483317601</v>
      </c>
      <c r="E57">
        <v>13.158240609075357</v>
      </c>
      <c r="F57">
        <v>8.8857540013024696</v>
      </c>
      <c r="G57">
        <v>5.3360008857581684</v>
      </c>
      <c r="H57">
        <v>0</v>
      </c>
      <c r="I57">
        <v>1.560347535659242</v>
      </c>
      <c r="J57">
        <v>5.0376793803658959</v>
      </c>
      <c r="K57">
        <f t="shared" si="0"/>
        <v>7.8789619850683907</v>
      </c>
      <c r="L57">
        <v>82.8</v>
      </c>
      <c r="M57" s="6"/>
      <c r="N57" s="6"/>
      <c r="O57" s="6"/>
      <c r="P57" s="6"/>
    </row>
    <row r="58" spans="1:78" x14ac:dyDescent="0.15">
      <c r="A58">
        <v>11.596225118603371</v>
      </c>
      <c r="B58">
        <v>10.734906639706974</v>
      </c>
      <c r="C58">
        <v>14.036416038059535</v>
      </c>
      <c r="D58">
        <v>10.004833098526881</v>
      </c>
      <c r="E58">
        <v>14.716851228833322</v>
      </c>
      <c r="F58">
        <v>21.759978952008399</v>
      </c>
      <c r="G58">
        <v>17.939929645239705</v>
      </c>
      <c r="H58">
        <v>16.6885856274384</v>
      </c>
      <c r="I58">
        <v>13.940741336263255</v>
      </c>
      <c r="J58">
        <v>16.538880683392446</v>
      </c>
      <c r="K58">
        <f t="shared" si="0"/>
        <v>15.941400081671773</v>
      </c>
      <c r="L58">
        <v>82.8</v>
      </c>
      <c r="M58" s="6"/>
      <c r="N58" s="6"/>
      <c r="O58" s="6"/>
      <c r="P58" s="6"/>
    </row>
    <row r="59" spans="1:78" x14ac:dyDescent="0.15">
      <c r="A59">
        <v>10.949017868352573</v>
      </c>
      <c r="B59">
        <v>10.951742683915411</v>
      </c>
      <c r="C59">
        <v>13.209344266345724</v>
      </c>
      <c r="D59">
        <v>13.17782164774014</v>
      </c>
      <c r="E59">
        <v>18.171694823734875</v>
      </c>
      <c r="F59">
        <v>16.369160329380307</v>
      </c>
      <c r="G59">
        <v>9.9999999999999995E-7</v>
      </c>
      <c r="H59">
        <v>0</v>
      </c>
      <c r="I59">
        <v>2.1350726909154472</v>
      </c>
      <c r="J59">
        <v>3.1271302045375293</v>
      </c>
      <c r="K59">
        <f t="shared" si="0"/>
        <v>7.5686972423297565</v>
      </c>
      <c r="L59">
        <v>49.3</v>
      </c>
      <c r="M59" s="6"/>
      <c r="N59" s="6"/>
      <c r="O59" s="6"/>
      <c r="P59" s="6"/>
    </row>
    <row r="60" spans="1:78" x14ac:dyDescent="0.15">
      <c r="A60">
        <v>0</v>
      </c>
      <c r="B60">
        <v>0</v>
      </c>
      <c r="C60">
        <v>10.191676054233419</v>
      </c>
      <c r="D60">
        <v>6.0900076597131916</v>
      </c>
      <c r="E60">
        <v>0</v>
      </c>
      <c r="F60">
        <v>0</v>
      </c>
      <c r="G60">
        <v>9.9999999999999995E-7</v>
      </c>
      <c r="H60">
        <v>1.8493679554393934</v>
      </c>
      <c r="I60">
        <v>1.283713752619436</v>
      </c>
      <c r="J60">
        <v>10.609809803459722</v>
      </c>
      <c r="K60">
        <f t="shared" si="0"/>
        <v>2.833271453033106</v>
      </c>
      <c r="L60">
        <v>49.3</v>
      </c>
      <c r="M60" s="6"/>
      <c r="N60" s="6"/>
      <c r="O60" s="6"/>
      <c r="P60" s="6"/>
    </row>
    <row r="61" spans="1:78" x14ac:dyDescent="0.15">
      <c r="A61">
        <v>29.60976057395397</v>
      </c>
      <c r="B61">
        <v>17.605196508678379</v>
      </c>
      <c r="C61">
        <v>16.134001439855432</v>
      </c>
      <c r="D61">
        <v>19.799115891385025</v>
      </c>
      <c r="E61">
        <v>6.3419490502726754</v>
      </c>
      <c r="F61">
        <v>5.9009568470428135</v>
      </c>
      <c r="G61">
        <v>11.85067190266594</v>
      </c>
      <c r="H61">
        <v>6.0156779177396498</v>
      </c>
      <c r="I61">
        <v>6.3342782066256129</v>
      </c>
      <c r="J61">
        <v>3.0696725497939221</v>
      </c>
      <c r="K61">
        <f t="shared" si="0"/>
        <v>8.4731889093608039</v>
      </c>
      <c r="L61">
        <v>126.7</v>
      </c>
      <c r="M61" s="6"/>
      <c r="N61" s="6"/>
      <c r="O61" s="6"/>
      <c r="P61" s="6"/>
    </row>
    <row r="62" spans="1:78" x14ac:dyDescent="0.15">
      <c r="A62">
        <v>1.1380538715589141</v>
      </c>
      <c r="B62">
        <v>0</v>
      </c>
      <c r="C62">
        <v>15.283802764460228</v>
      </c>
      <c r="D62">
        <v>18.292988613301365</v>
      </c>
      <c r="E62">
        <v>20.486496572787384</v>
      </c>
      <c r="F62">
        <v>21.479988523859188</v>
      </c>
      <c r="G62">
        <v>17.817214401782444</v>
      </c>
      <c r="H62">
        <v>18.39172898745549</v>
      </c>
      <c r="I62">
        <v>19.47491450171476</v>
      </c>
      <c r="J62">
        <v>16.941602102504831</v>
      </c>
      <c r="K62">
        <f t="shared" si="0"/>
        <v>18.983561957629352</v>
      </c>
      <c r="L62">
        <v>126.7</v>
      </c>
      <c r="M62" s="6"/>
      <c r="N62" s="6"/>
      <c r="O62" s="6"/>
      <c r="P62" s="6"/>
    </row>
    <row r="63" spans="1:78" x14ac:dyDescent="0.15">
      <c r="A63">
        <v>23.711643115930471</v>
      </c>
      <c r="B63">
        <v>30.20120230092181</v>
      </c>
      <c r="C63">
        <v>22.438496525603995</v>
      </c>
      <c r="D63">
        <v>18.269803562938669</v>
      </c>
      <c r="E63">
        <v>11.207492527638111</v>
      </c>
      <c r="F63">
        <v>20.20194110111148</v>
      </c>
      <c r="G63">
        <v>21.290672187670737</v>
      </c>
      <c r="H63">
        <v>12.97652987897866</v>
      </c>
      <c r="I63">
        <v>10.240537315215692</v>
      </c>
      <c r="J63">
        <v>12.960841386424224</v>
      </c>
      <c r="K63">
        <f t="shared" si="0"/>
        <v>15.306831137139651</v>
      </c>
      <c r="L63">
        <v>114.3</v>
      </c>
      <c r="M63" s="6"/>
      <c r="N63" s="6"/>
      <c r="O63" s="6"/>
      <c r="P63" s="6"/>
    </row>
    <row r="64" spans="1:78" x14ac:dyDescent="0.15">
      <c r="A64">
        <v>8.1249521043986324</v>
      </c>
      <c r="B64">
        <v>12.439744910915259</v>
      </c>
      <c r="C64">
        <v>9.8269346396784822</v>
      </c>
      <c r="D64">
        <v>18.817591939194187</v>
      </c>
      <c r="E64">
        <v>25.763922243505888</v>
      </c>
      <c r="F64">
        <v>22.082491982543036</v>
      </c>
      <c r="G64">
        <v>33.841469803938843</v>
      </c>
      <c r="H64">
        <v>61.821963483107055</v>
      </c>
      <c r="I64">
        <v>40.070749806667237</v>
      </c>
      <c r="J64">
        <v>26.212693981189418</v>
      </c>
      <c r="K64">
        <f t="shared" si="0"/>
        <v>32.658697605735092</v>
      </c>
      <c r="L64">
        <v>114.3</v>
      </c>
      <c r="M64" s="6"/>
      <c r="N64" s="6"/>
      <c r="O64" s="6"/>
      <c r="P64" s="6"/>
    </row>
    <row r="65" spans="1:78" x14ac:dyDescent="0.15">
      <c r="A65">
        <v>21.643378765174688</v>
      </c>
      <c r="B65">
        <v>1.3059682512687381</v>
      </c>
      <c r="C65">
        <v>15.800785914229579</v>
      </c>
      <c r="D65">
        <v>3.5685166416105329</v>
      </c>
      <c r="E65">
        <v>1.1781903225207397</v>
      </c>
      <c r="F65">
        <v>0</v>
      </c>
      <c r="G65">
        <v>4.1058087280507136</v>
      </c>
      <c r="H65">
        <v>4.5065815008001469</v>
      </c>
      <c r="I65">
        <v>5.6082614732099492</v>
      </c>
      <c r="J65">
        <v>7.1509616970933596</v>
      </c>
      <c r="K65">
        <f t="shared" si="0"/>
        <v>3.7311886233264917</v>
      </c>
      <c r="L65">
        <v>107</v>
      </c>
      <c r="M65" s="6"/>
      <c r="N65" s="6"/>
      <c r="O65" s="6"/>
      <c r="P65" s="6"/>
    </row>
    <row r="66" spans="1:78" s="1" customFormat="1" x14ac:dyDescent="0.15">
      <c r="A66" s="1">
        <v>0.11171210081938594</v>
      </c>
      <c r="B66" s="1">
        <v>2.3458620466927287</v>
      </c>
      <c r="C66" s="1">
        <v>9.234005364105272</v>
      </c>
      <c r="D66" s="1">
        <v>33.151357694609572</v>
      </c>
      <c r="E66" s="1">
        <v>17.484202523383559</v>
      </c>
      <c r="F66" s="1">
        <v>20.594519216120059</v>
      </c>
      <c r="G66" s="1">
        <v>14.088340877903571</v>
      </c>
      <c r="H66" s="1">
        <v>8.7401023578240444</v>
      </c>
      <c r="I66" s="1">
        <v>13.734682448729588</v>
      </c>
      <c r="J66" s="1">
        <v>12.954627575293239</v>
      </c>
      <c r="K66" s="1">
        <f t="shared" ref="K66:K80" si="1">AVERAGE(D66:J66)</f>
        <v>17.249690384837663</v>
      </c>
      <c r="L66" s="1">
        <v>107</v>
      </c>
      <c r="M66" s="6"/>
      <c r="N66" s="6"/>
      <c r="O66" s="6"/>
      <c r="P66" s="6"/>
      <c r="Q66" s="5"/>
      <c r="R66" s="5"/>
      <c r="S66" s="5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</row>
    <row r="67" spans="1:78" x14ac:dyDescent="0.15">
      <c r="A67">
        <f>AVERAGE(A1,A3,A5,A7,A9,A11,A13,A15,A17,A19,A21,A23,A25,A27,A29,A31,A33,A35,A37,A39,A41,A43,A45,A47,A49,A51,A53,A55,A57,A59,A61,A63,A65)</f>
        <v>22.595744167931844</v>
      </c>
      <c r="B67">
        <f t="shared" ref="B67:J67" si="2">AVERAGE(B1,B3,B5,B7,B9,B11,B13,B15,B17,B19,B21,B23,B25,B27,B29,B31,B33,B35,B37,B39,B41,B43,B45,B47,B49,B51,B53,B55,B57,B59,B61,B63,B65)</f>
        <v>19.004503404672839</v>
      </c>
      <c r="C67">
        <f t="shared" si="2"/>
        <v>17.813912147323425</v>
      </c>
      <c r="D67">
        <f t="shared" si="2"/>
        <v>15.8334936598892</v>
      </c>
      <c r="E67">
        <f t="shared" si="2"/>
        <v>14.320173179893779</v>
      </c>
      <c r="F67">
        <f t="shared" si="2"/>
        <v>13.086798546396862</v>
      </c>
      <c r="G67">
        <f t="shared" si="2"/>
        <v>11.687261846786948</v>
      </c>
      <c r="H67">
        <f t="shared" si="2"/>
        <v>10.745278448549273</v>
      </c>
      <c r="I67">
        <f t="shared" si="2"/>
        <v>9.4951682366904038</v>
      </c>
      <c r="J67">
        <f t="shared" si="2"/>
        <v>9.3505114815049009</v>
      </c>
      <c r="K67">
        <f t="shared" si="1"/>
        <v>12.074097914244479</v>
      </c>
      <c r="L67" s="3"/>
      <c r="M67" s="6"/>
      <c r="N67" s="6"/>
      <c r="O67" s="6"/>
      <c r="P67" s="6"/>
    </row>
    <row r="68" spans="1:78" x14ac:dyDescent="0.15">
      <c r="A68">
        <f>AVERAGE(A2,A4,A6,A8,A10,A12,A14,A16,A18,A20,A22,A24,A26,A28,A30,A32,A34,A36,A38,A40,A42,A44,A46,A48,A50,A52,A54,A56,A58,A60,A62,A64,A66)</f>
        <v>3.7477341795219852</v>
      </c>
      <c r="B68">
        <f t="shared" ref="B68:J68" si="3">AVERAGE(B2,B4,B6,B8,B10,B12,B14,B16,B18,B20,B22,B24,B26,B28,B30,B32,B34,B36,B38,B40,B42,B44,B46,B48,B50,B52,B54,B56,B58,B60,B62,B64,B66)</f>
        <v>4.6221986244639206</v>
      </c>
      <c r="C68">
        <f t="shared" si="3"/>
        <v>8.8820922552131556</v>
      </c>
      <c r="D68">
        <f t="shared" si="3"/>
        <v>12.225182237571007</v>
      </c>
      <c r="E68">
        <f t="shared" si="3"/>
        <v>12.638653186196098</v>
      </c>
      <c r="F68">
        <f t="shared" si="3"/>
        <v>13.645292561637662</v>
      </c>
      <c r="G68">
        <f t="shared" si="3"/>
        <v>13.043424736209847</v>
      </c>
      <c r="H68">
        <f t="shared" si="3"/>
        <v>13.805728716105239</v>
      </c>
      <c r="I68">
        <f t="shared" si="3"/>
        <v>12.275981306325335</v>
      </c>
      <c r="J68">
        <f t="shared" si="3"/>
        <v>11.454150852009123</v>
      </c>
      <c r="K68">
        <f t="shared" si="1"/>
        <v>12.726916228007758</v>
      </c>
      <c r="L68" s="3"/>
      <c r="M68" s="6"/>
      <c r="N68" s="6"/>
      <c r="O68" s="6"/>
      <c r="P68" s="6"/>
    </row>
    <row r="69" spans="1:78" x14ac:dyDescent="0.15">
      <c r="A69">
        <f>A67/2.6</f>
        <v>8.6906708338199401</v>
      </c>
      <c r="B69">
        <f t="shared" ref="B69:J69" si="4">B67/2.6</f>
        <v>7.3094243864126298</v>
      </c>
      <c r="C69">
        <f t="shared" si="4"/>
        <v>6.8515046720474713</v>
      </c>
      <c r="D69">
        <f t="shared" si="4"/>
        <v>6.0898052538035383</v>
      </c>
      <c r="E69">
        <f t="shared" si="4"/>
        <v>5.5077589153437607</v>
      </c>
      <c r="F69">
        <f t="shared" si="4"/>
        <v>5.0333840563064856</v>
      </c>
      <c r="G69">
        <f t="shared" si="4"/>
        <v>4.4951007103026717</v>
      </c>
      <c r="H69">
        <f t="shared" si="4"/>
        <v>4.1327994032881818</v>
      </c>
      <c r="I69">
        <f t="shared" si="4"/>
        <v>3.651987783342463</v>
      </c>
      <c r="J69">
        <f t="shared" si="4"/>
        <v>3.596350569809577</v>
      </c>
      <c r="K69">
        <f t="shared" si="1"/>
        <v>4.6438838131709543</v>
      </c>
      <c r="L69" s="3"/>
      <c r="M69" s="6"/>
      <c r="N69" s="6"/>
      <c r="O69" s="6"/>
      <c r="P69" s="6"/>
    </row>
    <row r="70" spans="1:78" x14ac:dyDescent="0.15">
      <c r="A70">
        <f>A68*1.25</f>
        <v>4.6846677244024812</v>
      </c>
      <c r="B70">
        <f t="shared" ref="B70:J70" si="5">B68*1.25</f>
        <v>5.7777482805799005</v>
      </c>
      <c r="C70">
        <f t="shared" si="5"/>
        <v>11.102615319016444</v>
      </c>
      <c r="D70">
        <f t="shared" si="5"/>
        <v>15.281477796963758</v>
      </c>
      <c r="E70">
        <f t="shared" si="5"/>
        <v>15.798316482745122</v>
      </c>
      <c r="F70">
        <f t="shared" si="5"/>
        <v>17.056615702047079</v>
      </c>
      <c r="G70">
        <f t="shared" si="5"/>
        <v>16.304280920262308</v>
      </c>
      <c r="H70">
        <f t="shared" si="5"/>
        <v>17.257160895131548</v>
      </c>
      <c r="I70">
        <f t="shared" si="5"/>
        <v>15.344976632906668</v>
      </c>
      <c r="J70">
        <f t="shared" si="5"/>
        <v>14.317688565011403</v>
      </c>
      <c r="K70">
        <f t="shared" si="1"/>
        <v>15.908645285009699</v>
      </c>
      <c r="L70" s="3"/>
    </row>
    <row r="71" spans="1:78" x14ac:dyDescent="0.15">
      <c r="A71" s="4">
        <f>AVERAGE(A1,A3,A5,A7,A9)</f>
        <v>24.016365623569914</v>
      </c>
      <c r="B71" s="4">
        <f t="shared" ref="B71:J71" si="6">AVERAGE(B1,B3,B5,B7,B9)</f>
        <v>19.770495048726175</v>
      </c>
      <c r="C71" s="4">
        <f t="shared" si="6"/>
        <v>20.141990541422466</v>
      </c>
      <c r="D71" s="4">
        <f t="shared" si="6"/>
        <v>17.074540057095501</v>
      </c>
      <c r="E71" s="4">
        <f t="shared" si="6"/>
        <v>19.054426311228415</v>
      </c>
      <c r="F71" s="4">
        <f t="shared" si="6"/>
        <v>20.517918593113929</v>
      </c>
      <c r="G71" s="4">
        <f t="shared" si="6"/>
        <v>17.492956214937308</v>
      </c>
      <c r="H71" s="4">
        <f t="shared" si="6"/>
        <v>17.052513609385848</v>
      </c>
      <c r="I71" s="4">
        <f t="shared" si="6"/>
        <v>16.061259591873483</v>
      </c>
      <c r="J71" s="4">
        <f t="shared" si="6"/>
        <v>14.267033114165196</v>
      </c>
      <c r="K71" s="4">
        <f t="shared" si="1"/>
        <v>17.360092498828529</v>
      </c>
      <c r="L71" s="3"/>
    </row>
    <row r="72" spans="1:78" x14ac:dyDescent="0.15">
      <c r="A72">
        <f>AVERAGE(A2,A4,A6,A8,A10)</f>
        <v>1.7005538370120579</v>
      </c>
      <c r="B72">
        <f t="shared" ref="B72:J72" si="7">AVERAGE(B2,B4,B6,B8,B10)</f>
        <v>1.6781833395961647</v>
      </c>
      <c r="C72">
        <f t="shared" si="7"/>
        <v>1.7285359105166305</v>
      </c>
      <c r="D72">
        <f t="shared" si="7"/>
        <v>3.3774283029647307</v>
      </c>
      <c r="E72">
        <f t="shared" si="7"/>
        <v>4.4788278683574649</v>
      </c>
      <c r="F72">
        <f t="shared" si="7"/>
        <v>5.6980317650847283</v>
      </c>
      <c r="G72">
        <f t="shared" si="7"/>
        <v>6.0878080540101802</v>
      </c>
      <c r="H72">
        <f t="shared" si="7"/>
        <v>5.6127490864825118</v>
      </c>
      <c r="I72">
        <f t="shared" si="7"/>
        <v>4.8218116659272372</v>
      </c>
      <c r="J72">
        <f t="shared" si="7"/>
        <v>4.0631192027860994</v>
      </c>
      <c r="K72">
        <f t="shared" si="1"/>
        <v>4.8771108493732793</v>
      </c>
      <c r="L72" s="3"/>
    </row>
    <row r="73" spans="1:78" x14ac:dyDescent="0.15">
      <c r="A73" s="8">
        <f>AVERAGE(A13,A15,A17,A19,A21,A23)</f>
        <v>19.318702670190302</v>
      </c>
      <c r="B73" s="8">
        <f t="shared" ref="B73:K73" si="8">AVERAGE(B13,B15,B17,B19,B21,B23)</f>
        <v>14.950187317334866</v>
      </c>
      <c r="C73" s="8">
        <f t="shared" si="8"/>
        <v>14.346353267880682</v>
      </c>
      <c r="D73" s="8">
        <f t="shared" si="8"/>
        <v>12.457640750641621</v>
      </c>
      <c r="E73" s="8">
        <f t="shared" si="8"/>
        <v>12.103831624108059</v>
      </c>
      <c r="F73" s="8">
        <f t="shared" si="8"/>
        <v>7.6206170507622462</v>
      </c>
      <c r="G73" s="8">
        <f t="shared" si="8"/>
        <v>7.4443120711363884</v>
      </c>
      <c r="H73" s="8">
        <f t="shared" si="8"/>
        <v>9.6145840642257756</v>
      </c>
      <c r="I73" s="8">
        <f t="shared" si="8"/>
        <v>10.125899059765755</v>
      </c>
      <c r="J73" s="8">
        <f t="shared" si="8"/>
        <v>10.45312514902202</v>
      </c>
      <c r="K73" s="8">
        <f t="shared" si="8"/>
        <v>9.9742871099516961</v>
      </c>
      <c r="L73" s="3"/>
    </row>
    <row r="74" spans="1:78" x14ac:dyDescent="0.15">
      <c r="A74" s="8">
        <f>AVERAGE(A14,A16,A18,A20,A22,A24)</f>
        <v>3.3468865485286492</v>
      </c>
      <c r="B74" s="8">
        <f t="shared" ref="B74:K74" si="9">AVERAGE(B14,B16,B18,B20,B22,B24)</f>
        <v>3.8146378075972223</v>
      </c>
      <c r="C74" s="8">
        <f t="shared" si="9"/>
        <v>8.8794974896767691</v>
      </c>
      <c r="D74" s="8">
        <f t="shared" si="9"/>
        <v>13.337308895520993</v>
      </c>
      <c r="E74" s="8">
        <f t="shared" si="9"/>
        <v>13.802314652463908</v>
      </c>
      <c r="F74" s="8">
        <f t="shared" si="9"/>
        <v>13.633609887440883</v>
      </c>
      <c r="G74" s="8">
        <f t="shared" si="9"/>
        <v>14.530787403085569</v>
      </c>
      <c r="H74" s="8">
        <f t="shared" si="9"/>
        <v>13.643829270628167</v>
      </c>
      <c r="I74" s="8">
        <f t="shared" si="9"/>
        <v>11.263848463152923</v>
      </c>
      <c r="J74" s="8">
        <f t="shared" si="9"/>
        <v>9.9041779823354918</v>
      </c>
      <c r="K74" s="8">
        <f t="shared" si="9"/>
        <v>12.873696650661133</v>
      </c>
      <c r="L74" s="3"/>
    </row>
    <row r="75" spans="1:78" x14ac:dyDescent="0.15">
      <c r="A75" s="8">
        <f>AVERAGE(A25,A27,A29,A31,A33,A35)</f>
        <v>24.405365919804243</v>
      </c>
      <c r="B75" s="8">
        <f t="shared" ref="B75:K75" si="10">AVERAGE(B25,B27,B29,B31,B33,B35)</f>
        <v>20.644166538164839</v>
      </c>
      <c r="C75" s="8">
        <f t="shared" si="10"/>
        <v>19.306154833723031</v>
      </c>
      <c r="D75" s="8">
        <f t="shared" si="10"/>
        <v>20.095012204695333</v>
      </c>
      <c r="E75" s="8">
        <f t="shared" si="10"/>
        <v>15.575270906018615</v>
      </c>
      <c r="F75" s="8">
        <f t="shared" si="10"/>
        <v>14.243471959450337</v>
      </c>
      <c r="G75" s="8">
        <f t="shared" si="10"/>
        <v>13.259356737503275</v>
      </c>
      <c r="H75" s="8">
        <f t="shared" si="10"/>
        <v>12.461718647336447</v>
      </c>
      <c r="I75" s="8">
        <f t="shared" si="10"/>
        <v>8.5241442071258646</v>
      </c>
      <c r="J75" s="8">
        <f t="shared" si="10"/>
        <v>8.8343663481685279</v>
      </c>
      <c r="K75" s="8">
        <f t="shared" si="10"/>
        <v>13.2847630014712</v>
      </c>
      <c r="L75" s="3"/>
    </row>
    <row r="76" spans="1:78" x14ac:dyDescent="0.15">
      <c r="A76" s="8">
        <f>AVERAGE(A26,A28,A30,A32,A34,A36)</f>
        <v>3.4374535078592916</v>
      </c>
      <c r="B76" s="8">
        <f t="shared" ref="B76:K76" si="11">AVERAGE(B26,B28,B30,B32,B34,B36)</f>
        <v>5.0644524944194682</v>
      </c>
      <c r="C76" s="8">
        <f t="shared" si="11"/>
        <v>6.6152532399592223</v>
      </c>
      <c r="D76" s="8">
        <f t="shared" si="11"/>
        <v>5.7017678039984423</v>
      </c>
      <c r="E76" s="8">
        <f t="shared" si="11"/>
        <v>7.5474407661161651</v>
      </c>
      <c r="F76" s="8">
        <f t="shared" si="11"/>
        <v>8.7681482091986265</v>
      </c>
      <c r="G76" s="8">
        <f t="shared" si="11"/>
        <v>9.2986895405244425</v>
      </c>
      <c r="H76" s="8">
        <f t="shared" si="11"/>
        <v>9.914954710640453</v>
      </c>
      <c r="I76" s="8">
        <f t="shared" si="11"/>
        <v>9.4537087000371915</v>
      </c>
      <c r="J76" s="8">
        <f t="shared" si="11"/>
        <v>10.512986726723499</v>
      </c>
      <c r="K76" s="8">
        <f t="shared" si="11"/>
        <v>8.7425280653198314</v>
      </c>
      <c r="L76" s="3"/>
    </row>
    <row r="77" spans="1:78" x14ac:dyDescent="0.15">
      <c r="A77" s="8">
        <f>AVERAGE(A39,A41,A43,A45,A47,A49,A51)</f>
        <v>23.87291827081707</v>
      </c>
      <c r="B77" s="8">
        <f t="shared" ref="B77:K77" si="12">AVERAGE(B39,B41,B43,B45,B47,B49,B51)</f>
        <v>27.588031239293311</v>
      </c>
      <c r="C77" s="8">
        <f t="shared" si="12"/>
        <v>26.893502270413737</v>
      </c>
      <c r="D77" s="8">
        <f t="shared" si="12"/>
        <v>21.393875298260401</v>
      </c>
      <c r="E77" s="8">
        <f t="shared" si="12"/>
        <v>18.581481324947276</v>
      </c>
      <c r="F77" s="8">
        <f t="shared" si="12"/>
        <v>16.164203906475802</v>
      </c>
      <c r="G77" s="8">
        <f t="shared" si="12"/>
        <v>14.614650514908053</v>
      </c>
      <c r="H77" s="8">
        <f t="shared" si="12"/>
        <v>13.75531261484093</v>
      </c>
      <c r="I77" s="8">
        <f t="shared" si="12"/>
        <v>11.326556282423796</v>
      </c>
      <c r="J77" s="8">
        <f t="shared" si="12"/>
        <v>10.894720590607529</v>
      </c>
      <c r="K77" s="8">
        <f t="shared" si="12"/>
        <v>15.247257218923398</v>
      </c>
      <c r="L77" s="3"/>
    </row>
    <row r="78" spans="1:78" x14ac:dyDescent="0.15">
      <c r="A78" s="8">
        <f>AVERAGE(A40,A42,A44,A46,A48,A50,A52)</f>
        <v>3.8563409511044475</v>
      </c>
      <c r="B78" s="8">
        <f t="shared" ref="B78:K78" si="13">AVERAGE(B40,B42,B44,B46,B48,B50,B52)</f>
        <v>5.4608097938663338</v>
      </c>
      <c r="C78" s="8">
        <f t="shared" si="13"/>
        <v>12.737460360441849</v>
      </c>
      <c r="D78" s="8">
        <f t="shared" si="13"/>
        <v>18.860926686097478</v>
      </c>
      <c r="E78" s="8">
        <f t="shared" si="13"/>
        <v>19.717470693007304</v>
      </c>
      <c r="F78" s="8">
        <f t="shared" si="13"/>
        <v>19.939236491781891</v>
      </c>
      <c r="G78" s="8">
        <f t="shared" si="13"/>
        <v>15.197835970504723</v>
      </c>
      <c r="H78" s="8">
        <f t="shared" si="13"/>
        <v>15.984978173204516</v>
      </c>
      <c r="I78" s="8">
        <f t="shared" si="13"/>
        <v>15.291457724336286</v>
      </c>
      <c r="J78" s="8">
        <f t="shared" si="13"/>
        <v>13.156411304749099</v>
      </c>
      <c r="K78" s="8">
        <f t="shared" si="13"/>
        <v>16.878331006240185</v>
      </c>
      <c r="L78" s="3"/>
    </row>
    <row r="79" spans="1:78" x14ac:dyDescent="0.15">
      <c r="A79">
        <f t="shared" ref="A79:J79" si="14">AVERAGE(A53,A55,A57,A59,A61,A63,A65)</f>
        <v>25.779254660461277</v>
      </c>
      <c r="B79">
        <f t="shared" si="14"/>
        <v>16.083452084278004</v>
      </c>
      <c r="C79">
        <f t="shared" si="14"/>
        <v>13.25078082275205</v>
      </c>
      <c r="D79">
        <f t="shared" si="14"/>
        <v>12.986490460906518</v>
      </c>
      <c r="E79">
        <f t="shared" si="14"/>
        <v>10.306922385331374</v>
      </c>
      <c r="F79">
        <f t="shared" si="14"/>
        <v>11.260821386447754</v>
      </c>
      <c r="G79">
        <f t="shared" si="14"/>
        <v>8.7048073452981445</v>
      </c>
      <c r="H79">
        <f t="shared" si="14"/>
        <v>5.4811012680819786</v>
      </c>
      <c r="I79">
        <f t="shared" si="14"/>
        <v>5.7060182229340359</v>
      </c>
      <c r="J79">
        <f t="shared" si="14"/>
        <v>6.1291617657099904</v>
      </c>
      <c r="K79">
        <f t="shared" si="1"/>
        <v>8.6536175478156832</v>
      </c>
      <c r="L79" s="3"/>
    </row>
    <row r="80" spans="1:78" x14ac:dyDescent="0.15">
      <c r="A80" s="1">
        <f t="shared" ref="A80:J80" si="15">AVERAGE(A54,A56,A58,A60,A62,A64,A66)</f>
        <v>4.8772149751307525</v>
      </c>
      <c r="B80" s="1">
        <f t="shared" si="15"/>
        <v>6.5018869487707622</v>
      </c>
      <c r="C80" s="1">
        <f t="shared" si="15"/>
        <v>13.057503757987764</v>
      </c>
      <c r="D80" s="1">
        <f t="shared" si="15"/>
        <v>17.685928351074491</v>
      </c>
      <c r="E80" s="1">
        <f t="shared" si="15"/>
        <v>15.97574276324992</v>
      </c>
      <c r="F80" s="1">
        <f t="shared" si="15"/>
        <v>18.079089140930019</v>
      </c>
      <c r="G80" s="1">
        <f t="shared" si="15"/>
        <v>18.876837581876845</v>
      </c>
      <c r="H80" s="1">
        <f t="shared" si="15"/>
        <v>22.41920490304981</v>
      </c>
      <c r="I80" s="1">
        <f t="shared" si="15"/>
        <v>19.121452031144276</v>
      </c>
      <c r="J80" s="1">
        <f t="shared" si="15"/>
        <v>18.544452951526377</v>
      </c>
      <c r="K80" s="1">
        <f t="shared" si="1"/>
        <v>18.671815388978818</v>
      </c>
      <c r="L80" s="3"/>
    </row>
    <row r="81" spans="1:15" x14ac:dyDescent="0.15">
      <c r="L81" s="3"/>
    </row>
    <row r="82" spans="1:15" x14ac:dyDescent="0.15">
      <c r="L82" s="3"/>
    </row>
    <row r="83" spans="1:15" x14ac:dyDescent="0.15">
      <c r="A83" t="s">
        <v>11</v>
      </c>
      <c r="B83" t="s">
        <v>1</v>
      </c>
      <c r="D83" t="s">
        <v>6</v>
      </c>
      <c r="E83" t="s">
        <v>2</v>
      </c>
      <c r="G83" t="s">
        <v>3</v>
      </c>
      <c r="L83" s="3"/>
    </row>
    <row r="84" spans="1:15" x14ac:dyDescent="0.15">
      <c r="A84">
        <f>AVERAGE(A1,A3,A5,A7,A9)</f>
        <v>24.016365623569914</v>
      </c>
      <c r="B84">
        <f>STDEVP(A1,A3,A5,A7,A9)</f>
        <v>3.0378984629969641</v>
      </c>
      <c r="D84">
        <f>AVERAGE(A2,A4,A6,A8,A10)</f>
        <v>1.7005538370120579</v>
      </c>
      <c r="E84">
        <f>STDEVP(A2,A4,A6,A8,A10)</f>
        <v>1.0203069086575984</v>
      </c>
      <c r="G84">
        <f>A84+D84</f>
        <v>25.716919460581973</v>
      </c>
      <c r="L84" s="3"/>
    </row>
    <row r="85" spans="1:15" x14ac:dyDescent="0.15">
      <c r="A85">
        <f>AVERAGE(A13,A15,A17,A19,A21,A23)</f>
        <v>19.318702670190302</v>
      </c>
      <c r="B85">
        <f>STDEVP(A13,A15,A17,A19,A21,A23)</f>
        <v>2.3810928248140142</v>
      </c>
      <c r="D85">
        <f>AVERAGE(A14,A16,A18,A20,A22,A24)</f>
        <v>3.3468865485286492</v>
      </c>
      <c r="E85">
        <f>STDEVP(A12,A14,A16,A18,A20,A22,A24)</f>
        <v>3.6153037181537733</v>
      </c>
      <c r="G85">
        <f>A85+D85</f>
        <v>22.665589218718949</v>
      </c>
    </row>
    <row r="86" spans="1:15" x14ac:dyDescent="0.15">
      <c r="A86">
        <f>AVERAGE(A25,A27,A29,A31,A33,A35)</f>
        <v>24.405365919804243</v>
      </c>
      <c r="B86">
        <f>STDEVP(A25,A27,A29,A31,A33,A35)</f>
        <v>10.322129052720387</v>
      </c>
      <c r="D86">
        <f>AVERAGE(A26,A28,A30,A32,A34,A36)</f>
        <v>3.4374535078592916</v>
      </c>
      <c r="E86">
        <f>STDEVP(A26,A28,A30,A32,A34,A36)</f>
        <v>2.6685359337452188</v>
      </c>
      <c r="G86">
        <f>A86+D86</f>
        <v>27.842819427663535</v>
      </c>
    </row>
    <row r="87" spans="1:15" x14ac:dyDescent="0.15">
      <c r="A87">
        <f>AVERAGE(A39,A41,A43,A45,A47,A49,A51)</f>
        <v>23.87291827081707</v>
      </c>
      <c r="B87">
        <f>STDEVP(A39,A41,A43,A45,A47,A49,A51)</f>
        <v>6.186583565230527</v>
      </c>
      <c r="D87">
        <f>AVERAGE(A40,A42,A44,A46,A48,A50,A52)</f>
        <v>3.8563409511044475</v>
      </c>
      <c r="E87">
        <f>STDEVP(A38,A40,A42,A44,A46,A48,A50,A52)</f>
        <v>0.2958484072297648</v>
      </c>
      <c r="G87">
        <f>A87+D87</f>
        <v>27.729259221921517</v>
      </c>
    </row>
    <row r="88" spans="1:15" x14ac:dyDescent="0.15">
      <c r="A88">
        <f>AVERAGE(A53,A55,A57,A59,A61,A63,A65)</f>
        <v>25.779254660461277</v>
      </c>
      <c r="B88">
        <f>STDEVP(A53,A55,A57,A59,A61,A63,A65)</f>
        <v>10.009509028791811</v>
      </c>
      <c r="D88">
        <f>AVERAGE(A54,A56,A58,A60,A62,A64,A66)</f>
        <v>4.8772149751307525</v>
      </c>
      <c r="E88">
        <f>STDEVP(A54,A56,A58,A60,A62,A64,A66)</f>
        <v>5.460529828467986</v>
      </c>
      <c r="G88">
        <f>A88+D88</f>
        <v>30.656469635592028</v>
      </c>
    </row>
    <row r="90" spans="1:15" x14ac:dyDescent="0.15">
      <c r="A90" t="s">
        <v>5</v>
      </c>
      <c r="B90" t="s">
        <v>8</v>
      </c>
      <c r="D90" t="s">
        <v>5</v>
      </c>
      <c r="E90" t="s">
        <v>7</v>
      </c>
      <c r="G90" t="s">
        <v>9</v>
      </c>
    </row>
    <row r="91" spans="1:15" x14ac:dyDescent="0.15">
      <c r="A91">
        <f>AVERAGE(B1,B3,B5,B7,B9)</f>
        <v>19.770495048726175</v>
      </c>
      <c r="B91">
        <f>STDEVP(B1,B3,B5,B7,B9)</f>
        <v>5.5795094316736531</v>
      </c>
      <c r="D91">
        <f>AVERAGE(B2,B4,B6,B8,B10)</f>
        <v>1.6781833395961647</v>
      </c>
      <c r="E91">
        <f>STDEVP(B2,B4,B6,B8,B10)</f>
        <v>1.5007451362386197</v>
      </c>
      <c r="G91">
        <f>A91+D91</f>
        <v>21.448678388322339</v>
      </c>
    </row>
    <row r="92" spans="1:15" x14ac:dyDescent="0.15">
      <c r="A92">
        <f>AVERAGE(B13,B15,B17,B19,B21,B23)</f>
        <v>14.950187317334866</v>
      </c>
      <c r="B92">
        <f>STDEVP(B11,B13,B15,B17,B19,B21,B23)</f>
        <v>5.3338510123768659</v>
      </c>
      <c r="D92">
        <f>AVERAGE(B14,B16,B18,B20,B22,B24)</f>
        <v>3.8146378075972223</v>
      </c>
      <c r="E92">
        <f>STDEVP(B12,B14,B16,B18,B20,B22,B24)</f>
        <v>2.1622475094056965</v>
      </c>
      <c r="G92">
        <f>A92+D92</f>
        <v>18.764825124932088</v>
      </c>
    </row>
    <row r="93" spans="1:15" x14ac:dyDescent="0.15">
      <c r="A93">
        <f>AVERAGE(B25,B27,B29,B31,B33,B35)</f>
        <v>20.644166538164839</v>
      </c>
      <c r="B93">
        <f>STDEVP(B25,B27,B29,B31,B33,B35)</f>
        <v>9.4107398023584601</v>
      </c>
      <c r="D93">
        <f>AVERAGE(B26,B28,B30,B32,B34,B36)</f>
        <v>5.0644524944194682</v>
      </c>
      <c r="E93">
        <f>STDEVP(B26,B28,B30,B32,B34,B36)</f>
        <v>2.6350280487608519</v>
      </c>
      <c r="G93">
        <f>A93+D93</f>
        <v>25.708619032584309</v>
      </c>
      <c r="L93" s="8"/>
      <c r="M93" s="8"/>
      <c r="N93" s="8"/>
      <c r="O93" s="8"/>
    </row>
    <row r="94" spans="1:15" x14ac:dyDescent="0.15">
      <c r="A94">
        <f>AVERAGE(B39,B41,B43,B45,B47,B49,B51)</f>
        <v>27.588031239293311</v>
      </c>
      <c r="B94">
        <f>STDEVP(B37,B39,B41,B43,B45,B47,B49,B51)</f>
        <v>16.360675125666795</v>
      </c>
      <c r="D94">
        <f>AVERAGE(B40,B42,B44,B46,B48,B50,B52)</f>
        <v>5.4608097938663338</v>
      </c>
      <c r="E94">
        <f>STDEVP(B38,B40,B42,B44,B46,B48,B50,B52)</f>
        <v>1.8348174810558313</v>
      </c>
      <c r="G94">
        <f>A94+D94</f>
        <v>33.048841033159647</v>
      </c>
    </row>
    <row r="95" spans="1:15" x14ac:dyDescent="0.15">
      <c r="A95">
        <f>AVERAGE(B53,B55,B57,B59,B61,B63,B65)</f>
        <v>16.083452084278004</v>
      </c>
      <c r="B95">
        <f>STDEVP(B53,B55,B57,B59,B61,B63,B65)</f>
        <v>8.5313845187700732</v>
      </c>
      <c r="D95">
        <f>AVERAGE(B54,B56,B58,B60,B62,B64,B66)</f>
        <v>6.5018869487707622</v>
      </c>
      <c r="E95">
        <f>STDEVP(B54,B56,B58,B60,B62,B64,B66)</f>
        <v>7.3608487536367262</v>
      </c>
      <c r="G95">
        <f>A95+D95</f>
        <v>22.585339033048768</v>
      </c>
    </row>
    <row r="96" spans="1:15" x14ac:dyDescent="0.15">
      <c r="M96" s="8"/>
      <c r="N96" s="8"/>
      <c r="O96" s="8"/>
    </row>
    <row r="97" spans="1:15" x14ac:dyDescent="0.15">
      <c r="A97" t="s">
        <v>0</v>
      </c>
      <c r="B97" t="s">
        <v>1</v>
      </c>
      <c r="D97" t="s">
        <v>4</v>
      </c>
      <c r="E97" t="s">
        <v>7</v>
      </c>
      <c r="G97" t="s">
        <v>10</v>
      </c>
      <c r="L97" s="8"/>
      <c r="M97" s="8"/>
      <c r="N97" s="8"/>
      <c r="O97" s="8"/>
    </row>
    <row r="98" spans="1:15" x14ac:dyDescent="0.15">
      <c r="A98">
        <f>AVERAGE(K1,K3,K5,K7,K9)</f>
        <v>17.360092498828529</v>
      </c>
      <c r="B98">
        <f>STDEVP(K1,K3,K5,K7,K9)</f>
        <v>5.1550883984791991</v>
      </c>
      <c r="D98">
        <f>AVERAGE(K2,K4,K6,K8,K10)</f>
        <v>4.8771108493732784</v>
      </c>
      <c r="E98">
        <f>STDEVP(K2,K4,K6,K8,K10)</f>
        <v>1.1406325378198041</v>
      </c>
      <c r="G98">
        <f>A98+D98</f>
        <v>22.237203348201806</v>
      </c>
    </row>
    <row r="99" spans="1:15" x14ac:dyDescent="0.15">
      <c r="A99">
        <f>AVERAGE(K13,K15,K17,K19,K21,K23)</f>
        <v>9.9742871099516961</v>
      </c>
      <c r="B99">
        <f>STDEVP(K11,K13,K15,K17,K19,K21,K23)</f>
        <v>6.7017709012632043</v>
      </c>
      <c r="D99">
        <f>AVERAGE(K14,K16,K18,K20,K22,K24)</f>
        <v>12.873696650661133</v>
      </c>
      <c r="E99">
        <f>STDEVP(K12,K14,K16,K18,K20,K22,K24)</f>
        <v>2.9358500870639754</v>
      </c>
      <c r="G99">
        <f>A99+D99</f>
        <v>22.847983760612827</v>
      </c>
    </row>
    <row r="100" spans="1:15" x14ac:dyDescent="0.15">
      <c r="A100">
        <f>AVERAGE(K25,K27,K29,K31,K33,K35)</f>
        <v>13.2847630014712</v>
      </c>
      <c r="B100">
        <f>STDEVP(K25,K27,K29,K31,K33,K35)</f>
        <v>6.4425497829260721</v>
      </c>
      <c r="D100">
        <f>AVERAGE(K26,K28,K30,K32,K34,K36)</f>
        <v>8.7425280653198314</v>
      </c>
      <c r="E100">
        <f>STDEVP(K26,K28,K30,K32,K34,K36)</f>
        <v>2.6944026692880092</v>
      </c>
      <c r="G100">
        <f>A100+D100</f>
        <v>22.02729106679103</v>
      </c>
    </row>
    <row r="101" spans="1:15" x14ac:dyDescent="0.15">
      <c r="A101">
        <f>AVERAGE(K39,K41,K43,K45,K47,K49,K51)</f>
        <v>15.247257218923398</v>
      </c>
      <c r="B101">
        <f>STDEVP(K37,K39,K41,K43,K45,K47,K49,K51)</f>
        <v>9.7753765200272653</v>
      </c>
      <c r="D101">
        <f>AVERAGE(K40,K42,K44,K46,K48,K50,K52)</f>
        <v>16.878331006240185</v>
      </c>
      <c r="E101">
        <f>STDEVP(K38,K40,K42,K44,K46,K48,K50,K52)</f>
        <v>6.5864744394686463</v>
      </c>
      <c r="G101">
        <f>A101+D101</f>
        <v>32.125588225163582</v>
      </c>
    </row>
    <row r="102" spans="1:15" x14ac:dyDescent="0.15">
      <c r="A102">
        <f>AVERAGE(K53,K55,K57,K59,K61,K63,K65)</f>
        <v>8.6536175478156849</v>
      </c>
      <c r="B102">
        <f>STDEVP(K53,K55,K57,K59,K61,K63,K65)</f>
        <v>3.3726374111368047</v>
      </c>
      <c r="D102">
        <f>AVERAGE(K54,K56,K58,K60,K62,K64,K66)</f>
        <v>18.671815388978818</v>
      </c>
      <c r="E102">
        <f>STDEVP(K54,K56,K58,K60,K62,K64,K66)</f>
        <v>8.2800038916166407</v>
      </c>
      <c r="G102">
        <f>A102+D102</f>
        <v>27.325432936794503</v>
      </c>
    </row>
  </sheetData>
  <mergeCells count="1">
    <mergeCell ref="N3:O7"/>
  </mergeCells>
  <phoneticPr fontId="1" type="noConversion"/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62"/>
  <sheetViews>
    <sheetView workbookViewId="0">
      <selection activeCell="Y9" sqref="Y9"/>
    </sheetView>
  </sheetViews>
  <sheetFormatPr defaultRowHeight="12.9" x14ac:dyDescent="0.15"/>
  <cols>
    <col min="3" max="5" width="9.5" bestFit="1" customWidth="1"/>
    <col min="7" max="8" width="9.5" bestFit="1" customWidth="1"/>
    <col min="12" max="12" width="9.5" bestFit="1" customWidth="1"/>
  </cols>
  <sheetData>
    <row r="1" spans="1:24" x14ac:dyDescent="0.15">
      <c r="A1">
        <v>277.01429402503601</v>
      </c>
      <c r="B1">
        <v>0.89648513143025699</v>
      </c>
      <c r="C1">
        <v>0.86132931489106102</v>
      </c>
      <c r="D1">
        <v>0.80249999999999999</v>
      </c>
      <c r="E1">
        <v>255.61929336334501</v>
      </c>
      <c r="F1">
        <v>0.93556790242048105</v>
      </c>
      <c r="G1">
        <v>0.86001048572404803</v>
      </c>
      <c r="H1">
        <v>0.79239999999999999</v>
      </c>
      <c r="I1">
        <v>326.81264775528899</v>
      </c>
      <c r="J1">
        <v>0.82732276851893805</v>
      </c>
      <c r="K1">
        <v>0.86222116559588402</v>
      </c>
      <c r="L1">
        <v>0.82520000000000004</v>
      </c>
      <c r="M1">
        <v>220.85099473483601</v>
      </c>
      <c r="N1">
        <v>0.954271765233211</v>
      </c>
      <c r="O1">
        <v>0.86191121172466301</v>
      </c>
      <c r="P1">
        <v>0.77239999999999998</v>
      </c>
      <c r="Q1">
        <v>290.19982797309899</v>
      </c>
      <c r="R1">
        <v>0.88110757197248402</v>
      </c>
      <c r="S1">
        <v>0.86136648889885203</v>
      </c>
      <c r="T1">
        <v>0.77059999999999995</v>
      </c>
    </row>
    <row r="2" spans="1:24" x14ac:dyDescent="0.15">
      <c r="A2">
        <v>251.753432055415</v>
      </c>
      <c r="B2">
        <v>0.92693537432994599</v>
      </c>
      <c r="C2">
        <v>0.86115828718546705</v>
      </c>
      <c r="D2">
        <v>4.4999999999999997E-3</v>
      </c>
      <c r="E2">
        <v>256.35746389292501</v>
      </c>
      <c r="F2">
        <v>0.93246478159719703</v>
      </c>
      <c r="G2">
        <v>0.86021446799754797</v>
      </c>
      <c r="H2">
        <v>6.8999999999999999E-3</v>
      </c>
      <c r="I2">
        <v>315.99015886360201</v>
      </c>
      <c r="J2">
        <v>0.82557686242898598</v>
      </c>
      <c r="K2">
        <v>0.86325208020637001</v>
      </c>
      <c r="L2" s="2">
        <v>1.1999999999999999E-3</v>
      </c>
      <c r="M2">
        <v>168.95103886438801</v>
      </c>
      <c r="N2">
        <v>1.0200731643851599</v>
      </c>
      <c r="O2">
        <v>0.86113267945987604</v>
      </c>
      <c r="P2">
        <v>9.9000000000000008E-3</v>
      </c>
      <c r="Q2">
        <v>137.56489243004901</v>
      </c>
      <c r="R2">
        <v>1.0478022895161601</v>
      </c>
      <c r="S2">
        <v>0.86236030496525795</v>
      </c>
      <c r="T2">
        <v>3.9100000000000003E-2</v>
      </c>
    </row>
    <row r="3" spans="1:24" x14ac:dyDescent="0.15">
      <c r="A3">
        <v>268.14916350971203</v>
      </c>
      <c r="B3">
        <v>0.91466390538183995</v>
      </c>
      <c r="C3">
        <v>0.86064098732635397</v>
      </c>
      <c r="E3">
        <v>229.24780255447399</v>
      </c>
      <c r="F3">
        <v>0.96266180738853901</v>
      </c>
      <c r="G3">
        <v>0.86012592730195103</v>
      </c>
      <c r="I3">
        <v>400.81688578997898</v>
      </c>
      <c r="J3">
        <v>0.74631414806053098</v>
      </c>
      <c r="K3">
        <v>0.86190857342716398</v>
      </c>
      <c r="M3">
        <v>132.43126581636301</v>
      </c>
      <c r="N3">
        <v>1.04348510682578</v>
      </c>
      <c r="O3">
        <v>0.86412839326545798</v>
      </c>
      <c r="Q3">
        <v>121.379669030654</v>
      </c>
      <c r="R3">
        <v>1.0602857723771</v>
      </c>
      <c r="S3">
        <v>0.86357984125276099</v>
      </c>
      <c r="V3" s="15" t="s">
        <v>12</v>
      </c>
      <c r="W3" s="15"/>
    </row>
    <row r="4" spans="1:24" x14ac:dyDescent="0.15">
      <c r="A4">
        <v>258.549808387317</v>
      </c>
      <c r="B4">
        <v>0.88004842160665298</v>
      </c>
      <c r="C4">
        <v>0.86459253240337297</v>
      </c>
      <c r="D4">
        <v>0.79330000000000001</v>
      </c>
      <c r="E4">
        <v>153.227385675877</v>
      </c>
      <c r="F4">
        <v>1.0364284646809301</v>
      </c>
      <c r="G4">
        <v>0.86132115576049095</v>
      </c>
      <c r="H4">
        <v>0.78039999999999998</v>
      </c>
      <c r="I4">
        <v>301.00411639787899</v>
      </c>
      <c r="J4">
        <v>0.85049516071359899</v>
      </c>
      <c r="K4">
        <v>0.86274796029741196</v>
      </c>
      <c r="L4">
        <v>0.81501711468698301</v>
      </c>
      <c r="M4">
        <v>149.09089009417701</v>
      </c>
      <c r="N4">
        <v>1.00559021112958</v>
      </c>
      <c r="O4">
        <v>0.86670832470766401</v>
      </c>
      <c r="P4">
        <v>0.75464386626774005</v>
      </c>
      <c r="Q4">
        <v>131.27691952502201</v>
      </c>
      <c r="R4">
        <v>1.04293633941548</v>
      </c>
      <c r="S4">
        <v>0.86447230136998898</v>
      </c>
      <c r="T4">
        <v>0.78237733914183505</v>
      </c>
      <c r="V4" s="15"/>
      <c r="W4" s="15"/>
    </row>
    <row r="5" spans="1:24" x14ac:dyDescent="0.15">
      <c r="A5">
        <v>282.84173423448499</v>
      </c>
      <c r="B5">
        <v>0.83520850576530403</v>
      </c>
      <c r="C5">
        <v>0.86570272604223697</v>
      </c>
      <c r="D5">
        <v>1.5900000000000001E-2</v>
      </c>
      <c r="E5">
        <v>169.61508542690299</v>
      </c>
      <c r="F5">
        <v>1.0050741024086101</v>
      </c>
      <c r="G5">
        <v>0.86303347204904601</v>
      </c>
      <c r="H5">
        <v>2.2100000000000002E-2</v>
      </c>
      <c r="I5">
        <v>353.817231899847</v>
      </c>
      <c r="J5">
        <v>0.78962551954675997</v>
      </c>
      <c r="K5">
        <v>0.86261208616410601</v>
      </c>
      <c r="L5">
        <v>1.1827028023969E-2</v>
      </c>
      <c r="M5">
        <v>143.67454435736801</v>
      </c>
      <c r="N5">
        <v>1.00693389627785</v>
      </c>
      <c r="O5">
        <v>0.86766312236464904</v>
      </c>
      <c r="P5">
        <v>3.2530084707851403E-2</v>
      </c>
      <c r="Q5">
        <v>164.51139487283601</v>
      </c>
      <c r="R5">
        <v>0.99384623779887205</v>
      </c>
      <c r="S5">
        <v>0.865422916569208</v>
      </c>
      <c r="T5">
        <v>2.3909592915152302E-2</v>
      </c>
      <c r="V5" s="15"/>
      <c r="W5" s="15"/>
    </row>
    <row r="6" spans="1:24" x14ac:dyDescent="0.15">
      <c r="A6">
        <v>255.372133249124</v>
      </c>
      <c r="B6">
        <v>0.85295917333256399</v>
      </c>
      <c r="C6">
        <v>0.86735036411717503</v>
      </c>
      <c r="D6">
        <f>1-D5-D4</f>
        <v>0.19079999999999997</v>
      </c>
      <c r="E6">
        <v>154.35920242967501</v>
      </c>
      <c r="F6">
        <v>1.0045553095636499</v>
      </c>
      <c r="G6">
        <v>0.86580403952866103</v>
      </c>
      <c r="H6">
        <f>1-H5-H4</f>
        <v>0.19750000000000001</v>
      </c>
      <c r="I6">
        <v>259.77157263142601</v>
      </c>
      <c r="J6">
        <v>0.88610565566129196</v>
      </c>
      <c r="K6">
        <v>0.86392958895447303</v>
      </c>
      <c r="L6">
        <f>1-L5-L4</f>
        <v>0.17315585728904803</v>
      </c>
      <c r="M6">
        <v>131.254088210916</v>
      </c>
      <c r="N6">
        <v>1.0120559355498799</v>
      </c>
      <c r="O6">
        <v>0.86979847673184896</v>
      </c>
      <c r="P6">
        <f>1-P5-P4</f>
        <v>0.2128260490244086</v>
      </c>
      <c r="Q6">
        <v>406.88331031151802</v>
      </c>
      <c r="R6">
        <v>0.71447138476794203</v>
      </c>
      <c r="S6">
        <v>0.86328892170143101</v>
      </c>
      <c r="T6">
        <f>1-T5-T4</f>
        <v>0.19371306794301268</v>
      </c>
    </row>
    <row r="7" spans="1:24" x14ac:dyDescent="0.15">
      <c r="A7">
        <v>257.84382419613598</v>
      </c>
      <c r="B7">
        <v>0.84990220067688904</v>
      </c>
      <c r="C7">
        <v>0.86731578553508704</v>
      </c>
      <c r="E7">
        <v>167.33261295187799</v>
      </c>
      <c r="F7">
        <v>0.98503645574290299</v>
      </c>
      <c r="G7">
        <v>0.86611373698254202</v>
      </c>
      <c r="I7">
        <v>274.66227898586601</v>
      </c>
      <c r="J7">
        <v>0.86466223302441902</v>
      </c>
      <c r="K7">
        <v>0.86416871787670602</v>
      </c>
      <c r="M7">
        <v>137.13473635149299</v>
      </c>
      <c r="N7">
        <v>0.99967342523549096</v>
      </c>
      <c r="O7">
        <v>0.87038147106960295</v>
      </c>
      <c r="Q7">
        <v>203.280073485874</v>
      </c>
      <c r="R7">
        <v>0.93078341950739396</v>
      </c>
      <c r="S7">
        <v>0.86678416111374801</v>
      </c>
    </row>
    <row r="8" spans="1:24" x14ac:dyDescent="0.15">
      <c r="A8">
        <v>247.64097050345501</v>
      </c>
      <c r="B8">
        <v>0.87721116317451497</v>
      </c>
      <c r="C8">
        <v>0.86612131950763904</v>
      </c>
      <c r="E8">
        <v>204.74366084260299</v>
      </c>
      <c r="F8">
        <v>0.95216449802483005</v>
      </c>
      <c r="G8">
        <v>0.86420056460787498</v>
      </c>
      <c r="I8">
        <v>306.17450229894098</v>
      </c>
      <c r="J8">
        <v>0.83832513692120003</v>
      </c>
      <c r="K8">
        <v>0.86319139917822396</v>
      </c>
      <c r="M8">
        <v>122.846916175968</v>
      </c>
      <c r="N8">
        <v>1.00528051381122</v>
      </c>
      <c r="O8">
        <v>0.87337456627645305</v>
      </c>
      <c r="Q8">
        <v>129.867622863241</v>
      </c>
      <c r="R8">
        <v>1.0117806298488401</v>
      </c>
      <c r="S8">
        <v>0.87020970055839098</v>
      </c>
    </row>
    <row r="9" spans="1:24" x14ac:dyDescent="0.15">
      <c r="A9">
        <v>248.47115618305099</v>
      </c>
      <c r="B9">
        <v>0.88849957570804095</v>
      </c>
      <c r="C9">
        <v>0.86499237175176702</v>
      </c>
      <c r="E9">
        <v>165.74777771496801</v>
      </c>
      <c r="F9">
        <v>1.0009234878248101</v>
      </c>
      <c r="G9">
        <v>0.86423598367997101</v>
      </c>
      <c r="I9">
        <v>289.595826202929</v>
      </c>
      <c r="J9">
        <v>0.86112673450062305</v>
      </c>
      <c r="K9">
        <v>0.86298040139671806</v>
      </c>
      <c r="M9">
        <v>120.37057343789699</v>
      </c>
      <c r="N9">
        <v>1.01983327620525</v>
      </c>
      <c r="O9">
        <v>0.87141382743680795</v>
      </c>
      <c r="Q9">
        <v>124.277358148913</v>
      </c>
      <c r="R9">
        <v>1.0210571967006501</v>
      </c>
      <c r="S9">
        <v>0.87007062153664105</v>
      </c>
    </row>
    <row r="10" spans="1:24" x14ac:dyDescent="0.15">
      <c r="A10">
        <v>186.20891521121601</v>
      </c>
      <c r="B10">
        <v>0.976517310647528</v>
      </c>
      <c r="C10">
        <v>0.86407250701748095</v>
      </c>
      <c r="E10">
        <v>136.089200653219</v>
      </c>
      <c r="F10">
        <v>1.03619144044566</v>
      </c>
      <c r="G10">
        <v>0.86457832686212999</v>
      </c>
      <c r="I10">
        <v>269.61613322962899</v>
      </c>
      <c r="J10">
        <v>0.87669511744245199</v>
      </c>
      <c r="K10">
        <v>0.86369081758959798</v>
      </c>
      <c r="M10">
        <v>124.931095354775</v>
      </c>
      <c r="N10">
        <v>1.03183848617151</v>
      </c>
      <c r="O10">
        <v>0.86793934270068396</v>
      </c>
      <c r="Q10">
        <v>123.756662818284</v>
      </c>
      <c r="R10">
        <v>1.0235321347911399</v>
      </c>
      <c r="S10">
        <v>0.86976263351946104</v>
      </c>
    </row>
    <row r="12" spans="1:24" x14ac:dyDescent="0.15">
      <c r="A12">
        <v>217.154226834496</v>
      </c>
      <c r="B12">
        <v>0.97689399355955797</v>
      </c>
      <c r="C12">
        <v>0.86000000000000998</v>
      </c>
      <c r="D12">
        <v>0.75160000000000005</v>
      </c>
      <c r="E12">
        <v>261.16442109373003</v>
      </c>
      <c r="F12">
        <v>0.89303546780915799</v>
      </c>
      <c r="G12">
        <v>0.86317926522481803</v>
      </c>
      <c r="H12">
        <v>0.79220000000000002</v>
      </c>
      <c r="I12">
        <v>214.61862670707399</v>
      </c>
      <c r="J12">
        <v>0.97048445777025305</v>
      </c>
      <c r="K12">
        <v>0.86096175221896898</v>
      </c>
      <c r="L12">
        <v>0.75219999999999998</v>
      </c>
      <c r="M12">
        <v>213.136120343578</v>
      </c>
      <c r="N12">
        <v>0.97277063086773397</v>
      </c>
      <c r="O12">
        <v>0.86089437400422597</v>
      </c>
      <c r="P12">
        <v>0.76259999999999994</v>
      </c>
      <c r="Q12">
        <v>255.45771768094801</v>
      </c>
      <c r="R12">
        <v>0.86023948450800702</v>
      </c>
      <c r="S12">
        <v>0.86669521548971995</v>
      </c>
      <c r="T12">
        <v>0.78029999999999999</v>
      </c>
      <c r="U12" s="6">
        <v>181.954194826221</v>
      </c>
      <c r="V12" s="6">
        <v>0.94447660149017698</v>
      </c>
      <c r="W12" s="6">
        <v>0.86871703096400998</v>
      </c>
      <c r="X12">
        <v>0.75049999999999994</v>
      </c>
    </row>
    <row r="13" spans="1:24" x14ac:dyDescent="0.15">
      <c r="A13">
        <v>106.23460914343801</v>
      </c>
      <c r="B13">
        <v>1.0821996970871499</v>
      </c>
      <c r="C13">
        <v>0.862878976879348</v>
      </c>
      <c r="D13">
        <v>2.9700000000000001E-2</v>
      </c>
      <c r="E13">
        <v>208.442932437548</v>
      </c>
      <c r="F13">
        <v>0.93332124734086697</v>
      </c>
      <c r="G13">
        <v>0.86574061851633599</v>
      </c>
      <c r="H13">
        <v>1.55E-2</v>
      </c>
      <c r="I13">
        <v>181.54384260606801</v>
      </c>
      <c r="J13">
        <v>0.96592874350914903</v>
      </c>
      <c r="K13">
        <v>0.86611894758254204</v>
      </c>
      <c r="L13">
        <v>4.8399999999999999E-2</v>
      </c>
      <c r="M13">
        <v>190.319226604655</v>
      </c>
      <c r="N13">
        <v>0.99898459090015501</v>
      </c>
      <c r="O13">
        <v>0.86079121835183603</v>
      </c>
      <c r="P13">
        <v>2.46E-2</v>
      </c>
      <c r="Q13">
        <v>190.62271086117201</v>
      </c>
      <c r="R13">
        <v>0.96747788857669204</v>
      </c>
      <c r="S13">
        <v>0.86448970485288401</v>
      </c>
      <c r="T13">
        <v>2.1700000000000001E-2</v>
      </c>
      <c r="U13" s="6">
        <v>175.25370867333501</v>
      </c>
      <c r="V13" s="6">
        <v>0.95385658069101198</v>
      </c>
      <c r="W13" s="6">
        <v>0.868766159523782</v>
      </c>
      <c r="X13">
        <v>2.3599999999999999E-2</v>
      </c>
    </row>
    <row r="14" spans="1:24" x14ac:dyDescent="0.15">
      <c r="A14">
        <v>99.952193808913904</v>
      </c>
      <c r="B14">
        <v>1.0135180366686301</v>
      </c>
      <c r="C14">
        <v>0.88012380816869995</v>
      </c>
      <c r="E14">
        <v>205.21856234167799</v>
      </c>
      <c r="F14">
        <v>0.89368887494034899</v>
      </c>
      <c r="G14">
        <v>0.87057937021200105</v>
      </c>
      <c r="I14">
        <v>168.82736641007801</v>
      </c>
      <c r="J14">
        <v>0.91637826780739096</v>
      </c>
      <c r="K14">
        <v>0.87504281571889797</v>
      </c>
      <c r="M14">
        <v>221.06279478278799</v>
      </c>
      <c r="N14">
        <v>0.88943188443777899</v>
      </c>
      <c r="O14">
        <v>0.86852006627103295</v>
      </c>
      <c r="Q14">
        <v>147.98305404874799</v>
      </c>
      <c r="R14">
        <v>0.97380002921172903</v>
      </c>
      <c r="S14">
        <v>0.87179856916444298</v>
      </c>
      <c r="U14" s="6">
        <v>221.129663882773</v>
      </c>
      <c r="V14" s="6">
        <v>0.89967844635764604</v>
      </c>
      <c r="W14" s="6">
        <v>0.86746214840418001</v>
      </c>
    </row>
    <row r="15" spans="1:24" x14ac:dyDescent="0.15">
      <c r="A15">
        <v>78.755466482686003</v>
      </c>
      <c r="B15">
        <v>1.00812935379838</v>
      </c>
      <c r="C15">
        <v>0.89360802813745299</v>
      </c>
      <c r="E15">
        <v>194.500504264852</v>
      </c>
      <c r="F15">
        <v>0.86736364653740206</v>
      </c>
      <c r="G15">
        <v>0.87555858701966305</v>
      </c>
      <c r="I15">
        <v>138.89337122564601</v>
      </c>
      <c r="J15">
        <v>0.93770064974061196</v>
      </c>
      <c r="K15">
        <v>0.88003442895454898</v>
      </c>
      <c r="L15" s="10"/>
      <c r="M15">
        <v>155.23371084422399</v>
      </c>
      <c r="N15">
        <v>0.92439726709563097</v>
      </c>
      <c r="O15">
        <v>0.877313435029063</v>
      </c>
      <c r="Q15">
        <v>157.382841729559</v>
      </c>
      <c r="R15">
        <v>0.82620373356217602</v>
      </c>
      <c r="S15">
        <v>0.89085645753102005</v>
      </c>
      <c r="T15" s="10"/>
      <c r="U15" s="6">
        <v>257.81245326420998</v>
      </c>
      <c r="V15" s="6">
        <v>0.84371295327201601</v>
      </c>
      <c r="W15" s="6">
        <v>0.86786258788142001</v>
      </c>
    </row>
    <row r="16" spans="1:24" x14ac:dyDescent="0.15">
      <c r="A16">
        <v>89.8513527916664</v>
      </c>
      <c r="B16">
        <v>0.99222995005841796</v>
      </c>
      <c r="C16">
        <v>0.89046781869866598</v>
      </c>
      <c r="D16">
        <v>0.73437592748958702</v>
      </c>
      <c r="E16">
        <v>104.323353238908</v>
      </c>
      <c r="F16">
        <v>0.95820309055890196</v>
      </c>
      <c r="G16">
        <v>0.89025689644223904</v>
      </c>
      <c r="H16">
        <v>0.77041042105535396</v>
      </c>
      <c r="I16">
        <v>110.503060199374</v>
      </c>
      <c r="J16">
        <v>0.96180178925242699</v>
      </c>
      <c r="K16">
        <v>0.88647349086692995</v>
      </c>
      <c r="L16">
        <v>0.74029227522039298</v>
      </c>
      <c r="M16">
        <v>91.730692906366301</v>
      </c>
      <c r="N16">
        <v>0.96918904912028303</v>
      </c>
      <c r="O16">
        <v>0.89502777284510004</v>
      </c>
      <c r="P16">
        <v>0.75507695762907301</v>
      </c>
      <c r="Q16">
        <v>305.04787825429997</v>
      </c>
      <c r="R16">
        <v>0.71173870448298504</v>
      </c>
      <c r="S16">
        <v>0.87267813331294397</v>
      </c>
      <c r="T16">
        <v>0.77315521222042904</v>
      </c>
      <c r="U16" s="6">
        <v>261.98915728201098</v>
      </c>
      <c r="V16" s="6">
        <v>0.80705306607176797</v>
      </c>
      <c r="W16" s="6">
        <v>0.87051573514422997</v>
      </c>
      <c r="X16">
        <v>0.75327078333055997</v>
      </c>
    </row>
    <row r="17" spans="1:24" x14ac:dyDescent="0.15">
      <c r="A17">
        <v>72.181427989853404</v>
      </c>
      <c r="B17">
        <v>1.0128526807845899</v>
      </c>
      <c r="C17">
        <v>0.89739547911375595</v>
      </c>
      <c r="D17">
        <v>5.1898260960541398E-2</v>
      </c>
      <c r="E17">
        <v>64.279084021776697</v>
      </c>
      <c r="F17">
        <v>1.02591867168162</v>
      </c>
      <c r="G17">
        <v>0.90037409954880399</v>
      </c>
      <c r="H17">
        <v>4.5408186858629601E-2</v>
      </c>
      <c r="I17">
        <v>41.524076441986097</v>
      </c>
      <c r="J17">
        <v>1.0194814479202301</v>
      </c>
      <c r="K17">
        <v>0.93928143098854699</v>
      </c>
      <c r="L17">
        <v>6.5245801296322098E-2</v>
      </c>
      <c r="M17">
        <v>137.63465965626</v>
      </c>
      <c r="N17">
        <v>0.92708574411621203</v>
      </c>
      <c r="O17">
        <v>0.88218343911341601</v>
      </c>
      <c r="P17">
        <v>3.5961090961575098E-2</v>
      </c>
      <c r="Q17">
        <v>114.393012204307</v>
      </c>
      <c r="R17">
        <v>0.91077524317964498</v>
      </c>
      <c r="S17">
        <v>0.89483731999687099</v>
      </c>
      <c r="T17">
        <v>3.1564188935668203E-2</v>
      </c>
      <c r="U17" s="6">
        <v>227.97750704587401</v>
      </c>
      <c r="V17" s="6">
        <v>0.84141814243338298</v>
      </c>
      <c r="W17" s="6">
        <v>0.87229002700147695</v>
      </c>
      <c r="X17">
        <v>1.7291921548613101E-2</v>
      </c>
    </row>
    <row r="18" spans="1:24" x14ac:dyDescent="0.15">
      <c r="A18">
        <v>82.590757587866307</v>
      </c>
      <c r="B18">
        <v>0.98997890462691696</v>
      </c>
      <c r="C18">
        <v>0.895892376405793</v>
      </c>
      <c r="D18">
        <f>1-D17-D16</f>
        <v>0.21372581154987158</v>
      </c>
      <c r="E18">
        <v>73.980139673730093</v>
      </c>
      <c r="F18">
        <v>1.00309918224101</v>
      </c>
      <c r="G18">
        <v>0.89887882129868002</v>
      </c>
      <c r="H18">
        <f>1-H17-H16</f>
        <v>0.18418139208601647</v>
      </c>
      <c r="I18">
        <v>34.115333037289503</v>
      </c>
      <c r="J18">
        <v>1.04083296354303</v>
      </c>
      <c r="K18">
        <v>0.94760656526920595</v>
      </c>
      <c r="L18">
        <f>1-L17-L16</f>
        <v>0.19446192348328495</v>
      </c>
      <c r="M18">
        <v>113.105264955411</v>
      </c>
      <c r="N18">
        <v>0.936731934181671</v>
      </c>
      <c r="O18">
        <v>0.89031976722158002</v>
      </c>
      <c r="P18">
        <f>1-P17-P16</f>
        <v>0.20896195140935192</v>
      </c>
      <c r="Q18">
        <v>139.473427458884</v>
      </c>
      <c r="R18">
        <v>0.89240633566848204</v>
      </c>
      <c r="S18">
        <v>0.88719485355267702</v>
      </c>
      <c r="T18">
        <f>1-T17-T16</f>
        <v>0.19528059884390281</v>
      </c>
      <c r="U18" s="6">
        <v>212.10993886899601</v>
      </c>
      <c r="V18" s="6">
        <v>0.82366821016168001</v>
      </c>
      <c r="W18" s="6">
        <v>0.87691450924674097</v>
      </c>
      <c r="X18">
        <f>1-X17-X16</f>
        <v>0.22943729512082689</v>
      </c>
    </row>
    <row r="19" spans="1:24" x14ac:dyDescent="0.15">
      <c r="A19">
        <v>81.363484231291807</v>
      </c>
      <c r="B19">
        <v>0.99320610263098996</v>
      </c>
      <c r="C19">
        <v>0.89590218263879795</v>
      </c>
      <c r="E19">
        <v>72.196922923611496</v>
      </c>
      <c r="F19">
        <v>1.00132116138799</v>
      </c>
      <c r="G19">
        <v>0.90099441258277702</v>
      </c>
      <c r="I19">
        <v>42.158030614949901</v>
      </c>
      <c r="J19">
        <v>1.0350884214101601</v>
      </c>
      <c r="K19">
        <v>0.92935213650475301</v>
      </c>
      <c r="M19">
        <v>126.527895865712</v>
      </c>
      <c r="N19">
        <v>0.93792530997458001</v>
      </c>
      <c r="O19">
        <v>0.88431993957890098</v>
      </c>
      <c r="Q19">
        <v>133.992392009832</v>
      </c>
      <c r="R19">
        <v>0.89424332004455798</v>
      </c>
      <c r="S19">
        <v>0.88898822701019697</v>
      </c>
      <c r="U19" s="6">
        <v>336.93248175477498</v>
      </c>
      <c r="V19" s="6">
        <v>0.73031716240347799</v>
      </c>
      <c r="W19" s="6">
        <v>0.867938434830546</v>
      </c>
    </row>
    <row r="20" spans="1:24" x14ac:dyDescent="0.15">
      <c r="A20">
        <v>104.198503137584</v>
      </c>
      <c r="B20">
        <v>0.99491090250446901</v>
      </c>
      <c r="C20">
        <v>0.88235500407494105</v>
      </c>
      <c r="E20">
        <v>52.196726100288402</v>
      </c>
      <c r="F20">
        <v>1.06137168339163</v>
      </c>
      <c r="G20">
        <v>0.89996687056130298</v>
      </c>
      <c r="I20">
        <v>33.946291608545401</v>
      </c>
      <c r="J20">
        <v>1.06166019810752</v>
      </c>
      <c r="K20">
        <v>0.93428696658083499</v>
      </c>
      <c r="M20">
        <v>154.69970573168001</v>
      </c>
      <c r="N20">
        <v>0.92977481505410298</v>
      </c>
      <c r="O20">
        <v>0.87667066553304396</v>
      </c>
      <c r="Q20">
        <v>141.560337673193</v>
      </c>
      <c r="R20">
        <v>0.88369812893120403</v>
      </c>
      <c r="S20">
        <v>0.88782799923098399</v>
      </c>
      <c r="U20" s="6">
        <v>316.46144170061802</v>
      </c>
      <c r="V20" s="6">
        <v>0.79231743611328398</v>
      </c>
      <c r="W20" s="6">
        <v>0.86558820192836905</v>
      </c>
    </row>
    <row r="21" spans="1:24" x14ac:dyDescent="0.15">
      <c r="A21">
        <v>127.84799296665</v>
      </c>
      <c r="B21">
        <v>0.97013164918215</v>
      </c>
      <c r="C21">
        <v>0.87812147239318405</v>
      </c>
      <c r="E21">
        <v>48.099705601822599</v>
      </c>
      <c r="F21">
        <v>1.08793594460567</v>
      </c>
      <c r="G21">
        <v>0.89294486402510298</v>
      </c>
      <c r="I21">
        <v>30.642580668624401</v>
      </c>
      <c r="J21">
        <v>1.07397358207976</v>
      </c>
      <c r="K21">
        <v>0.93582044880631599</v>
      </c>
      <c r="M21">
        <v>89.772930584952704</v>
      </c>
      <c r="N21">
        <v>1.0037069702410899</v>
      </c>
      <c r="O21">
        <v>0.88762432968995297</v>
      </c>
      <c r="Q21">
        <v>144.68174964002199</v>
      </c>
      <c r="R21">
        <v>0.88304024691407801</v>
      </c>
      <c r="S21">
        <v>0.88680778973598995</v>
      </c>
      <c r="U21" s="6">
        <v>370.04790501550701</v>
      </c>
      <c r="V21" s="6">
        <v>0.77759693215722803</v>
      </c>
      <c r="W21" s="6">
        <v>0.86216995093295901</v>
      </c>
    </row>
    <row r="23" spans="1:24" x14ac:dyDescent="0.15">
      <c r="A23">
        <v>140.721587737965</v>
      </c>
      <c r="B23">
        <v>0.98086162852273495</v>
      </c>
      <c r="C23">
        <v>0.87252270835575796</v>
      </c>
      <c r="D23">
        <v>0.72270000000000001</v>
      </c>
      <c r="E23">
        <v>289.15745274363798</v>
      </c>
      <c r="F23">
        <v>0.88483934972338996</v>
      </c>
      <c r="G23">
        <v>0.86116686332764503</v>
      </c>
      <c r="H23">
        <v>0.80100000000000005</v>
      </c>
      <c r="I23">
        <v>422.72080013675202</v>
      </c>
      <c r="J23">
        <v>0.74425647146478202</v>
      </c>
      <c r="K23">
        <v>0.86066423480832899</v>
      </c>
      <c r="L23">
        <v>0.83150000000000002</v>
      </c>
      <c r="M23">
        <v>118.842940955383</v>
      </c>
      <c r="N23">
        <v>1.0587984668805801</v>
      </c>
      <c r="O23">
        <v>0.86445650581108902</v>
      </c>
      <c r="P23">
        <v>0.72250000000000003</v>
      </c>
      <c r="Q23">
        <v>382.64031009645697</v>
      </c>
      <c r="R23">
        <v>0.73544101687753805</v>
      </c>
      <c r="S23">
        <v>0.86379295292320601</v>
      </c>
      <c r="T23">
        <v>0.82199999999999995</v>
      </c>
      <c r="U23">
        <v>334.92429255008801</v>
      </c>
      <c r="V23">
        <v>0.83813393479346898</v>
      </c>
      <c r="W23">
        <v>0.86085043344426104</v>
      </c>
      <c r="X23">
        <v>0.81579999999999997</v>
      </c>
    </row>
    <row r="24" spans="1:24" x14ac:dyDescent="0.15">
      <c r="A24">
        <v>117.170634364942</v>
      </c>
      <c r="B24">
        <v>1.0133958428813401</v>
      </c>
      <c r="C24">
        <v>0.87362979941777696</v>
      </c>
      <c r="D24">
        <v>2.3599999999999999E-2</v>
      </c>
      <c r="E24">
        <v>286.03649323768798</v>
      </c>
      <c r="F24">
        <v>0.89000717373497795</v>
      </c>
      <c r="G24">
        <v>0.86103533782882102</v>
      </c>
      <c r="H24">
        <v>1.84E-2</v>
      </c>
      <c r="I24">
        <v>423.38110641244202</v>
      </c>
      <c r="J24">
        <v>0.74122141147424503</v>
      </c>
      <c r="K24">
        <v>0.86078754836361704</v>
      </c>
      <c r="L24">
        <v>2.1600000000000001E-2</v>
      </c>
      <c r="M24">
        <v>200.77204934438501</v>
      </c>
      <c r="N24">
        <v>0.91798952722520999</v>
      </c>
      <c r="O24">
        <v>0.86861282039825904</v>
      </c>
      <c r="P24">
        <v>1.29E-2</v>
      </c>
      <c r="Q24">
        <v>143.08628927042199</v>
      </c>
      <c r="R24">
        <v>0.99544772684618399</v>
      </c>
      <c r="S24">
        <v>0.86960980412895805</v>
      </c>
      <c r="T24">
        <v>1.29E-2</v>
      </c>
      <c r="U24">
        <v>280.68648358399099</v>
      </c>
      <c r="V24">
        <v>0.84187349209757401</v>
      </c>
      <c r="W24">
        <v>0.86539550761542305</v>
      </c>
      <c r="X24">
        <v>1.5699999999999999E-2</v>
      </c>
    </row>
    <row r="25" spans="1:24" x14ac:dyDescent="0.15">
      <c r="A25">
        <v>213.318986963203</v>
      </c>
      <c r="B25">
        <v>0.87603618996072496</v>
      </c>
      <c r="C25">
        <v>0.871129174846209</v>
      </c>
      <c r="E25">
        <v>278.87894014759502</v>
      </c>
      <c r="F25">
        <v>0.89377004893598799</v>
      </c>
      <c r="G25">
        <v>0.86137861721263898</v>
      </c>
      <c r="I25">
        <v>404.08313184795901</v>
      </c>
      <c r="J25">
        <v>0.75667212596720301</v>
      </c>
      <c r="K25">
        <v>0.86111751916146295</v>
      </c>
      <c r="M25">
        <v>201.218666393988</v>
      </c>
      <c r="N25">
        <v>0.868193627187546</v>
      </c>
      <c r="O25">
        <v>0.87413691743038002</v>
      </c>
      <c r="Q25">
        <v>137.48225029922199</v>
      </c>
      <c r="R25">
        <v>0.98858096915194404</v>
      </c>
      <c r="S25">
        <v>0.87211876655017595</v>
      </c>
      <c r="U25">
        <v>141.63591045132199</v>
      </c>
      <c r="V25">
        <v>1.00383366414703</v>
      </c>
      <c r="W25">
        <v>0.86861722600737101</v>
      </c>
    </row>
    <row r="26" spans="1:24" x14ac:dyDescent="0.15">
      <c r="A26">
        <v>216.64361307607999</v>
      </c>
      <c r="B26">
        <v>0.89847394013134996</v>
      </c>
      <c r="C26">
        <v>0.86824413629782204</v>
      </c>
      <c r="E26">
        <v>279.414250597413</v>
      </c>
      <c r="F26">
        <v>0.89138664192679795</v>
      </c>
      <c r="G26">
        <v>0.86152248508973805</v>
      </c>
      <c r="I26">
        <v>281.72980209290898</v>
      </c>
      <c r="J26">
        <v>0.87974149369584598</v>
      </c>
      <c r="K26">
        <v>0.86224571505881498</v>
      </c>
      <c r="L26" s="10"/>
      <c r="M26">
        <v>179.31818207723299</v>
      </c>
      <c r="N26">
        <v>0.92693738213090204</v>
      </c>
      <c r="O26">
        <v>0.87141351246238896</v>
      </c>
      <c r="Q26">
        <v>386.13894778873703</v>
      </c>
      <c r="R26">
        <v>0.74925245986830602</v>
      </c>
      <c r="S26">
        <v>0.86273005874216602</v>
      </c>
      <c r="T26" s="10"/>
      <c r="U26">
        <v>77.313920466448806</v>
      </c>
      <c r="V26">
        <v>1.04881125623678</v>
      </c>
      <c r="W26">
        <v>0.88278631560410104</v>
      </c>
      <c r="X26" s="10"/>
    </row>
    <row r="27" spans="1:24" x14ac:dyDescent="0.15">
      <c r="A27">
        <v>206.519217109674</v>
      </c>
      <c r="B27">
        <v>0.91562835351718197</v>
      </c>
      <c r="C27">
        <v>0.867957447411706</v>
      </c>
      <c r="D27">
        <v>0.72117634835469402</v>
      </c>
      <c r="E27">
        <v>198.12391233697801</v>
      </c>
      <c r="F27">
        <v>0.97671756033115098</v>
      </c>
      <c r="G27">
        <v>0.86234754613782205</v>
      </c>
      <c r="H27">
        <v>0.79307957165204701</v>
      </c>
      <c r="I27">
        <v>333.386335797458</v>
      </c>
      <c r="J27">
        <v>0.80806089787375301</v>
      </c>
      <c r="K27">
        <v>0.863006367429489</v>
      </c>
      <c r="L27">
        <v>0.839346433015555</v>
      </c>
      <c r="M27">
        <v>217.57238809262799</v>
      </c>
      <c r="N27">
        <v>0.83048060964475801</v>
      </c>
      <c r="O27">
        <v>0.87517342900294903</v>
      </c>
      <c r="P27">
        <v>0.71080575383987199</v>
      </c>
      <c r="Q27">
        <v>140.17814756133501</v>
      </c>
      <c r="R27">
        <v>0.96191983326462904</v>
      </c>
      <c r="S27">
        <v>0.87572126683025098</v>
      </c>
      <c r="T27">
        <v>0.81380206718940995</v>
      </c>
      <c r="U27">
        <v>37.792935567823903</v>
      </c>
      <c r="V27">
        <v>1.0989452143168701</v>
      </c>
      <c r="W27">
        <v>0.901948367826096</v>
      </c>
      <c r="X27">
        <v>0.79243962164361803</v>
      </c>
    </row>
    <row r="28" spans="1:24" x14ac:dyDescent="0.15">
      <c r="A28">
        <v>208.16747093851399</v>
      </c>
      <c r="B28">
        <v>0.91966822007834303</v>
      </c>
      <c r="C28">
        <v>0.86726366770265795</v>
      </c>
      <c r="D28">
        <v>2.7377961021472001E-2</v>
      </c>
      <c r="E28">
        <v>127.019777122112</v>
      </c>
      <c r="F28">
        <v>1.0468607020423599</v>
      </c>
      <c r="G28">
        <v>0.86473549404222205</v>
      </c>
      <c r="H28">
        <v>3.00444958489362E-2</v>
      </c>
      <c r="I28">
        <v>315.522846655862</v>
      </c>
      <c r="J28">
        <v>0.80294497171635004</v>
      </c>
      <c r="K28">
        <v>0.86491509744900097</v>
      </c>
      <c r="L28">
        <v>1.12315751660835E-2</v>
      </c>
      <c r="M28">
        <v>139.44134223946</v>
      </c>
      <c r="N28">
        <v>0.93388825736554804</v>
      </c>
      <c r="O28">
        <v>0.88047882018579804</v>
      </c>
      <c r="P28">
        <v>4.4537038638879901E-2</v>
      </c>
      <c r="Q28">
        <v>170.513525321202</v>
      </c>
      <c r="R28">
        <v>0.92009517950915298</v>
      </c>
      <c r="S28">
        <v>0.87416147405140399</v>
      </c>
      <c r="T28">
        <v>2.1661996889227202E-2</v>
      </c>
      <c r="U28">
        <v>95.381548390191298</v>
      </c>
      <c r="V28">
        <v>0.97839907369724299</v>
      </c>
      <c r="W28">
        <v>0.890576025000821</v>
      </c>
      <c r="X28">
        <v>4.4973129071273897E-2</v>
      </c>
    </row>
    <row r="29" spans="1:24" x14ac:dyDescent="0.15">
      <c r="A29">
        <v>210.518891075315</v>
      </c>
      <c r="B29">
        <v>0.90439247744068896</v>
      </c>
      <c r="C29">
        <v>0.86855304791802801</v>
      </c>
      <c r="D29">
        <f>1-D28-D27</f>
        <v>0.25144569062383393</v>
      </c>
      <c r="E29">
        <v>64.214219054489007</v>
      </c>
      <c r="F29">
        <v>1.0856040090166399</v>
      </c>
      <c r="G29">
        <v>0.87941893402246396</v>
      </c>
      <c r="H29">
        <f>1-H28-H27</f>
        <v>0.17687593249901679</v>
      </c>
      <c r="I29">
        <v>301.94795367956499</v>
      </c>
      <c r="J29">
        <v>0.81076231868040805</v>
      </c>
      <c r="K29">
        <v>0.865639832438585</v>
      </c>
      <c r="L29">
        <f>1-L28-L27</f>
        <v>0.14942199181836147</v>
      </c>
      <c r="M29">
        <v>128.03272235291601</v>
      </c>
      <c r="N29">
        <v>0.94062391998271699</v>
      </c>
      <c r="O29">
        <v>0.88327266205452404</v>
      </c>
      <c r="P29">
        <f>1-P28-P27</f>
        <v>0.24465720752124809</v>
      </c>
      <c r="Q29">
        <v>197.52619954632399</v>
      </c>
      <c r="R29">
        <v>0.88966873777331701</v>
      </c>
      <c r="S29">
        <v>0.87239523116759399</v>
      </c>
      <c r="T29">
        <f>1-T28-T27</f>
        <v>0.16453593592136284</v>
      </c>
      <c r="U29">
        <v>92.656918104832002</v>
      </c>
      <c r="V29">
        <v>1.00460905553531</v>
      </c>
      <c r="W29">
        <v>0.88579026328819699</v>
      </c>
      <c r="X29">
        <f>1-X28-X27</f>
        <v>0.16258724928510804</v>
      </c>
    </row>
    <row r="30" spans="1:24" x14ac:dyDescent="0.15">
      <c r="A30">
        <v>209.427659110886</v>
      </c>
      <c r="B30">
        <v>0.89255173513871899</v>
      </c>
      <c r="C30">
        <v>0.87000258998212299</v>
      </c>
      <c r="E30">
        <v>46.178104508054197</v>
      </c>
      <c r="F30">
        <v>1.09420743953404</v>
      </c>
      <c r="G30">
        <v>0.892252506683894</v>
      </c>
      <c r="I30">
        <v>339.09600119904502</v>
      </c>
      <c r="J30">
        <v>0.77202760069370402</v>
      </c>
      <c r="K30">
        <v>0.86495116511188297</v>
      </c>
      <c r="M30">
        <v>120.44597614894199</v>
      </c>
      <c r="N30">
        <v>0.97549888982097699</v>
      </c>
      <c r="O30">
        <v>0.87971624632587697</v>
      </c>
      <c r="Q30">
        <v>173.98477091940799</v>
      </c>
      <c r="R30">
        <v>0.92189316726194404</v>
      </c>
      <c r="S30">
        <v>0.87316181524299097</v>
      </c>
      <c r="U30">
        <v>58.138413977826403</v>
      </c>
      <c r="V30">
        <v>0.99367505384354404</v>
      </c>
      <c r="W30">
        <v>0.919739682089313</v>
      </c>
    </row>
    <row r="31" spans="1:24" x14ac:dyDescent="0.15">
      <c r="A31">
        <v>171.55011270413101</v>
      </c>
      <c r="B31">
        <v>0.946736322709675</v>
      </c>
      <c r="C31">
        <v>0.87041721978118103</v>
      </c>
      <c r="E31">
        <v>10.4831065753731</v>
      </c>
      <c r="F31">
        <v>1.1380476135936599</v>
      </c>
      <c r="G31">
        <v>0.99000000000000699</v>
      </c>
      <c r="I31">
        <v>237.93908412433001</v>
      </c>
      <c r="J31">
        <v>0.87842495121722497</v>
      </c>
      <c r="K31">
        <v>0.86724349479455298</v>
      </c>
      <c r="M31">
        <v>41.939720798584403</v>
      </c>
      <c r="N31">
        <v>1.05897232861961</v>
      </c>
      <c r="O31">
        <v>0.91696000087680696</v>
      </c>
      <c r="Q31">
        <v>175.756285140698</v>
      </c>
      <c r="R31">
        <v>0.90000052195805802</v>
      </c>
      <c r="S31">
        <v>0.87560210179814502</v>
      </c>
      <c r="U31">
        <v>38.067932620424401</v>
      </c>
      <c r="V31">
        <v>1.04613125085144</v>
      </c>
      <c r="W31">
        <v>0.93284623575110204</v>
      </c>
    </row>
    <row r="32" spans="1:24" x14ac:dyDescent="0.15">
      <c r="A32">
        <v>156.33055583717601</v>
      </c>
      <c r="B32">
        <v>0.96845485552181299</v>
      </c>
      <c r="C32">
        <v>0.87064812540699799</v>
      </c>
      <c r="E32">
        <v>88.550613175929996</v>
      </c>
      <c r="F32">
        <v>1.04854212738053</v>
      </c>
      <c r="G32">
        <v>0.87688918042553399</v>
      </c>
      <c r="I32">
        <v>193.691834261899</v>
      </c>
      <c r="J32">
        <v>0.91915935049615105</v>
      </c>
      <c r="K32">
        <v>0.86967673371763099</v>
      </c>
      <c r="M32">
        <v>46.7525812946812</v>
      </c>
      <c r="N32">
        <v>1.0461339151816</v>
      </c>
      <c r="O32">
        <v>0.91481265277910595</v>
      </c>
      <c r="Q32">
        <v>144.592531720175</v>
      </c>
      <c r="R32">
        <v>0.89414320801236002</v>
      </c>
      <c r="S32">
        <v>0.88510267688710298</v>
      </c>
      <c r="U32">
        <v>77.846936412941801</v>
      </c>
      <c r="V32">
        <v>0.99426415299871695</v>
      </c>
      <c r="W32">
        <v>0.89831094808571899</v>
      </c>
    </row>
    <row r="34" spans="1:28" x14ac:dyDescent="0.15">
      <c r="A34">
        <v>307.37995522655899</v>
      </c>
      <c r="B34">
        <v>0.84294748894960503</v>
      </c>
      <c r="C34">
        <v>0.86274373733355902</v>
      </c>
      <c r="D34">
        <v>0.79290000000000005</v>
      </c>
      <c r="E34" s="6">
        <v>188.726075045958</v>
      </c>
      <c r="F34" s="6">
        <v>0.96672480462480004</v>
      </c>
      <c r="G34" s="6">
        <v>0.864868580022355</v>
      </c>
      <c r="H34">
        <v>0.76370000000000005</v>
      </c>
      <c r="I34">
        <v>237.871020067633</v>
      </c>
      <c r="J34">
        <v>0.91425792299743802</v>
      </c>
      <c r="K34">
        <v>0.86384541646740598</v>
      </c>
      <c r="L34">
        <v>0.76219999999999999</v>
      </c>
      <c r="M34">
        <v>394.63126075927403</v>
      </c>
      <c r="N34">
        <v>0.75343484637275804</v>
      </c>
      <c r="O34">
        <v>0.86191017354058697</v>
      </c>
      <c r="P34">
        <v>0.83599999999999997</v>
      </c>
      <c r="Q34" s="6">
        <v>224.423659003106</v>
      </c>
      <c r="R34" s="6">
        <v>0.92805380624779898</v>
      </c>
      <c r="S34" s="6">
        <v>0.86413733171726703</v>
      </c>
      <c r="T34">
        <v>0.81189999999999996</v>
      </c>
      <c r="U34">
        <v>347.18858184988301</v>
      </c>
      <c r="V34">
        <v>0.80210712163759201</v>
      </c>
      <c r="W34">
        <v>0.86231145284070199</v>
      </c>
      <c r="X34">
        <v>0.81730000000000003</v>
      </c>
      <c r="Y34">
        <v>233.288764912847</v>
      </c>
      <c r="Z34">
        <v>0.91895893882020496</v>
      </c>
      <c r="AA34">
        <v>0.86394110811548197</v>
      </c>
      <c r="AB34">
        <v>0.78149999999999997</v>
      </c>
    </row>
    <row r="35" spans="1:28" x14ac:dyDescent="0.15">
      <c r="A35">
        <v>272.367111208376</v>
      </c>
      <c r="B35">
        <v>0.87492605188448103</v>
      </c>
      <c r="C35">
        <v>0.86355571322255198</v>
      </c>
      <c r="D35">
        <v>4.4499999999999998E-2</v>
      </c>
      <c r="E35" s="6">
        <v>226.31001246965599</v>
      </c>
      <c r="F35" s="6">
        <v>0.89107938920385099</v>
      </c>
      <c r="G35" s="6">
        <v>0.86759608791510101</v>
      </c>
      <c r="H35">
        <v>8.2000000000000007E-3</v>
      </c>
      <c r="I35">
        <v>247.795034625818</v>
      </c>
      <c r="J35">
        <v>0.87547626485070096</v>
      </c>
      <c r="K35">
        <v>0.86626080027923602</v>
      </c>
      <c r="L35">
        <v>4.9299999999999997E-2</v>
      </c>
      <c r="M35">
        <v>315.39396233474798</v>
      </c>
      <c r="N35">
        <v>0.83472577868975495</v>
      </c>
      <c r="O35">
        <v>0.86264793991003796</v>
      </c>
      <c r="P35">
        <v>1.04E-2</v>
      </c>
      <c r="Q35" s="6">
        <v>744.28303264627505</v>
      </c>
      <c r="R35" s="6">
        <v>0.37862527153909598</v>
      </c>
      <c r="S35" s="6">
        <v>0.86101973694072897</v>
      </c>
      <c r="T35">
        <v>6.4999999999999997E-3</v>
      </c>
      <c r="U35">
        <v>275.85434372548502</v>
      </c>
      <c r="V35">
        <v>0.87529016596839204</v>
      </c>
      <c r="W35">
        <v>0.86317460165069804</v>
      </c>
      <c r="X35">
        <v>1.3299999999999999E-2</v>
      </c>
      <c r="Y35">
        <v>164.58231951269701</v>
      </c>
      <c r="Z35">
        <v>0.94909903840117005</v>
      </c>
      <c r="AA35">
        <v>0.87155932717321405</v>
      </c>
      <c r="AB35">
        <v>1.9800000000000002E-2</v>
      </c>
    </row>
    <row r="36" spans="1:28" x14ac:dyDescent="0.15">
      <c r="A36">
        <v>273.138067855624</v>
      </c>
      <c r="B36">
        <v>0.80563287491005797</v>
      </c>
      <c r="C36">
        <v>0.86921511988349698</v>
      </c>
      <c r="E36" s="6">
        <v>164.79498717154999</v>
      </c>
      <c r="F36" s="6">
        <v>0.93849910887257604</v>
      </c>
      <c r="G36" s="6">
        <v>0.87296788652469903</v>
      </c>
      <c r="I36">
        <v>126.61372942404</v>
      </c>
      <c r="J36">
        <v>0.85529016351322895</v>
      </c>
      <c r="K36">
        <v>0.89904705277521701</v>
      </c>
      <c r="M36">
        <v>382.89392584107401</v>
      </c>
      <c r="N36">
        <v>0.61766900459593499</v>
      </c>
      <c r="O36">
        <v>0.87073106223215901</v>
      </c>
      <c r="Q36" s="6">
        <v>693.37685333250795</v>
      </c>
      <c r="R36" s="6">
        <v>0.43127925121496402</v>
      </c>
      <c r="S36" s="6">
        <v>0.86115598628782297</v>
      </c>
      <c r="U36">
        <v>290.00703372119699</v>
      </c>
      <c r="V36">
        <v>0.87078240080990799</v>
      </c>
      <c r="W36">
        <v>0.86218877138792305</v>
      </c>
      <c r="Y36">
        <v>349.139182166821</v>
      </c>
      <c r="Z36">
        <v>0.61697935394681602</v>
      </c>
      <c r="AA36">
        <v>0.87415564942383195</v>
      </c>
    </row>
    <row r="37" spans="1:28" x14ac:dyDescent="0.15">
      <c r="A37">
        <v>201.15988111467701</v>
      </c>
      <c r="B37">
        <v>0.68507040700886901</v>
      </c>
      <c r="C37">
        <v>0.89473604023186604</v>
      </c>
      <c r="E37" s="6">
        <v>141.85838333551601</v>
      </c>
      <c r="F37" s="6">
        <v>0.94479224854545396</v>
      </c>
      <c r="G37" s="6">
        <v>0.87797870491707897</v>
      </c>
      <c r="I37">
        <v>107.977973146906</v>
      </c>
      <c r="J37">
        <v>0.85834816887716403</v>
      </c>
      <c r="K37">
        <v>0.90932672593531205</v>
      </c>
      <c r="L37" s="10"/>
      <c r="M37">
        <v>248.174627467205</v>
      </c>
      <c r="N37">
        <v>0.72372424342794195</v>
      </c>
      <c r="O37">
        <v>0.88004356996398003</v>
      </c>
      <c r="Q37" s="6">
        <v>485.08293389974199</v>
      </c>
      <c r="R37" s="6">
        <v>0.63879614042808397</v>
      </c>
      <c r="S37" s="6">
        <v>0.86238105161030199</v>
      </c>
      <c r="U37">
        <v>384.64761678489498</v>
      </c>
      <c r="V37">
        <v>0.74410915836560698</v>
      </c>
      <c r="W37">
        <v>0.86313701875909998</v>
      </c>
      <c r="Y37">
        <v>350.69407863072001</v>
      </c>
      <c r="Z37">
        <v>0.50042256862700196</v>
      </c>
      <c r="AA37">
        <v>0.88150216675587401</v>
      </c>
    </row>
    <row r="38" spans="1:28" x14ac:dyDescent="0.15">
      <c r="A38">
        <v>107.015486750826</v>
      </c>
      <c r="B38">
        <v>0.82499925460008605</v>
      </c>
      <c r="C38">
        <v>0.91703577776859901</v>
      </c>
      <c r="D38">
        <v>0.79055009785392205</v>
      </c>
      <c r="E38" s="6">
        <v>150.83887252733001</v>
      </c>
      <c r="F38" s="6">
        <v>0.924306254177787</v>
      </c>
      <c r="G38" s="6">
        <v>0.87853742898636999</v>
      </c>
      <c r="H38">
        <v>0.74689262444645899</v>
      </c>
      <c r="I38">
        <v>60.4618219165949</v>
      </c>
      <c r="J38">
        <v>0.91393817928485199</v>
      </c>
      <c r="K38">
        <v>0.94633956002722097</v>
      </c>
      <c r="L38">
        <v>0.750755725561703</v>
      </c>
      <c r="M38">
        <v>246.02697663179501</v>
      </c>
      <c r="N38">
        <v>0.68360528092683503</v>
      </c>
      <c r="O38">
        <v>0.88411792443200599</v>
      </c>
      <c r="P38">
        <v>0.82745015465302696</v>
      </c>
      <c r="Q38" s="6">
        <v>394.85109315666898</v>
      </c>
      <c r="R38" s="6">
        <v>0.71378814420231196</v>
      </c>
      <c r="S38" s="6">
        <v>0.86416664108331198</v>
      </c>
      <c r="T38">
        <v>0.81311973327962195</v>
      </c>
      <c r="U38">
        <v>352.95044973997199</v>
      </c>
      <c r="V38">
        <v>0.73696487729798099</v>
      </c>
      <c r="W38">
        <v>0.86605256268101105</v>
      </c>
      <c r="X38">
        <v>0.81761211684407598</v>
      </c>
      <c r="Y38">
        <v>395.57110684360799</v>
      </c>
      <c r="Z38">
        <v>0.46492872168612198</v>
      </c>
      <c r="AA38">
        <v>0.87834346810987496</v>
      </c>
      <c r="AB38">
        <v>0.78026450710475104</v>
      </c>
    </row>
    <row r="39" spans="1:28" x14ac:dyDescent="0.15">
      <c r="A39">
        <v>123.492150343834</v>
      </c>
      <c r="B39">
        <v>0.86923864908124104</v>
      </c>
      <c r="C39">
        <v>0.898092046463426</v>
      </c>
      <c r="D39">
        <v>4.7766484062380099E-2</v>
      </c>
      <c r="E39" s="6">
        <v>109.188246167996</v>
      </c>
      <c r="F39" s="6">
        <v>0.98542518321898398</v>
      </c>
      <c r="G39" s="6">
        <v>0.88219100625014701</v>
      </c>
      <c r="H39">
        <v>3.3508820044055199E-2</v>
      </c>
      <c r="I39">
        <v>64.772526354746105</v>
      </c>
      <c r="J39">
        <v>0.95796526402997395</v>
      </c>
      <c r="K39">
        <v>0.92360785740857698</v>
      </c>
      <c r="L39">
        <v>6.4975391657329698E-2</v>
      </c>
      <c r="M39">
        <v>223.67848337470599</v>
      </c>
      <c r="N39">
        <v>0.598075137242569</v>
      </c>
      <c r="O39">
        <v>0.89759583057664205</v>
      </c>
      <c r="P39">
        <v>2.17123561391993E-2</v>
      </c>
      <c r="Q39" s="6">
        <v>362.31383516703602</v>
      </c>
      <c r="R39" s="6">
        <v>0.73543404622616504</v>
      </c>
      <c r="S39" s="6">
        <v>0.865365527503695</v>
      </c>
      <c r="T39">
        <v>1.01520446207423E-2</v>
      </c>
      <c r="U39">
        <v>334.913586839755</v>
      </c>
      <c r="V39">
        <v>0.74106423154772105</v>
      </c>
      <c r="W39">
        <v>0.86740658490279698</v>
      </c>
      <c r="X39">
        <v>1.29301203617325E-2</v>
      </c>
      <c r="Y39">
        <v>301.00417837304599</v>
      </c>
      <c r="Z39">
        <v>0.56164873024550799</v>
      </c>
      <c r="AA39">
        <v>0.88445100420508305</v>
      </c>
      <c r="AB39">
        <v>2.2481426325407301E-2</v>
      </c>
    </row>
    <row r="40" spans="1:28" x14ac:dyDescent="0.15">
      <c r="A40">
        <v>61.125115370817497</v>
      </c>
      <c r="B40">
        <v>1.08693432049821</v>
      </c>
      <c r="C40">
        <v>0.88113250705577495</v>
      </c>
      <c r="D40">
        <f>1-D39-D38</f>
        <v>0.16168341808369779</v>
      </c>
      <c r="E40" s="6">
        <v>159.30826782506401</v>
      </c>
      <c r="F40" s="6">
        <v>0.94411950534907196</v>
      </c>
      <c r="G40" s="6">
        <v>0.873451057100608</v>
      </c>
      <c r="H40">
        <f>1-H39-H38</f>
        <v>0.21959855550948582</v>
      </c>
      <c r="I40">
        <v>62.910130562162799</v>
      </c>
      <c r="J40">
        <v>0.97926694152715799</v>
      </c>
      <c r="K40">
        <v>0.91855038678602197</v>
      </c>
      <c r="L40">
        <f>1-L39-L38</f>
        <v>0.18426888278096731</v>
      </c>
      <c r="M40">
        <v>169.52088480478201</v>
      </c>
      <c r="N40">
        <v>0.74190869432442996</v>
      </c>
      <c r="O40">
        <v>0.89815796454554098</v>
      </c>
      <c r="P40">
        <f>1-P39-P38</f>
        <v>0.15083748920777373</v>
      </c>
      <c r="Q40" s="6">
        <v>344.09593226573099</v>
      </c>
      <c r="R40" s="6">
        <v>0.73107515722356997</v>
      </c>
      <c r="S40" s="6">
        <v>0.86721893414606699</v>
      </c>
      <c r="T40">
        <f>1-T39-T38</f>
        <v>0.17672822209963579</v>
      </c>
      <c r="U40">
        <v>327.55173292858501</v>
      </c>
      <c r="V40">
        <v>0.72227121083461798</v>
      </c>
      <c r="W40">
        <v>0.86941524921461799</v>
      </c>
      <c r="X40">
        <f>1-X39-X38</f>
        <v>0.16945776279419156</v>
      </c>
      <c r="Y40">
        <v>214.87149741280999</v>
      </c>
      <c r="Z40">
        <v>0.76666022270529099</v>
      </c>
      <c r="AA40">
        <v>0.88238603495285794</v>
      </c>
      <c r="AB40">
        <f>1-AB39-AB38</f>
        <v>0.19725406656984168</v>
      </c>
    </row>
    <row r="41" spans="1:28" x14ac:dyDescent="0.15">
      <c r="A41">
        <v>11.7538536184928</v>
      </c>
      <c r="B41">
        <v>1.1293824894784601</v>
      </c>
      <c r="C41">
        <v>0.99000000000000699</v>
      </c>
      <c r="E41" s="6">
        <v>150.08629988926299</v>
      </c>
      <c r="F41" s="6">
        <v>0.95634966769974605</v>
      </c>
      <c r="G41" s="6">
        <v>0.873923299152505</v>
      </c>
      <c r="I41">
        <v>56.843265990983603</v>
      </c>
      <c r="J41">
        <v>1.0073691869349699</v>
      </c>
      <c r="K41">
        <v>0.91620452693252896</v>
      </c>
      <c r="M41">
        <v>172.948572062876</v>
      </c>
      <c r="N41">
        <v>0.65821810825550198</v>
      </c>
      <c r="O41">
        <v>0.90786512779438</v>
      </c>
      <c r="Q41" s="6">
        <v>348.72333764505998</v>
      </c>
      <c r="R41" s="6">
        <v>0.710453279391415</v>
      </c>
      <c r="S41" s="6">
        <v>0.86813909689607405</v>
      </c>
      <c r="U41">
        <v>294.40912010321199</v>
      </c>
      <c r="V41">
        <v>0.76612271898954798</v>
      </c>
      <c r="W41">
        <v>0.869833988705209</v>
      </c>
      <c r="Y41">
        <v>246.25199001669</v>
      </c>
      <c r="Z41">
        <v>0.75198925766473701</v>
      </c>
      <c r="AA41">
        <v>0.87779333546307603</v>
      </c>
    </row>
    <row r="42" spans="1:28" x14ac:dyDescent="0.15">
      <c r="A42">
        <v>12.941128645945801</v>
      </c>
      <c r="B42">
        <v>1.1212865544712101</v>
      </c>
      <c r="C42">
        <v>0.99000000000000699</v>
      </c>
      <c r="E42" s="6">
        <v>125.03871245775299</v>
      </c>
      <c r="F42" s="6">
        <v>0.995738421515308</v>
      </c>
      <c r="G42" s="6">
        <v>0.87444135576690096</v>
      </c>
      <c r="I42">
        <v>60.403067127313697</v>
      </c>
      <c r="J42">
        <v>0.92533392796778202</v>
      </c>
      <c r="K42">
        <v>0.94218001717601996</v>
      </c>
      <c r="M42">
        <v>171.085087810896</v>
      </c>
      <c r="N42">
        <v>0.79588676720061802</v>
      </c>
      <c r="O42">
        <v>0.89045239652216102</v>
      </c>
      <c r="Q42" s="6">
        <v>279.90254373529098</v>
      </c>
      <c r="R42" s="6">
        <v>0.76493618815494202</v>
      </c>
      <c r="S42" s="6">
        <v>0.87169525508022805</v>
      </c>
      <c r="U42">
        <v>243.21650143134099</v>
      </c>
      <c r="V42">
        <v>0.80887842816807298</v>
      </c>
      <c r="W42">
        <v>0.87302775578102398</v>
      </c>
      <c r="Y42">
        <v>188.06667059001401</v>
      </c>
      <c r="Z42">
        <v>0.83082542606825005</v>
      </c>
      <c r="AA42">
        <v>0.88131362287566395</v>
      </c>
    </row>
    <row r="43" spans="1:28" x14ac:dyDescent="0.15">
      <c r="A43">
        <v>14.045669501992</v>
      </c>
      <c r="B43">
        <v>1.1137547772699501</v>
      </c>
      <c r="C43">
        <v>0.99000000000000699</v>
      </c>
      <c r="E43" s="6">
        <v>132.87329892116</v>
      </c>
      <c r="F43" s="6">
        <v>1.01165717276407</v>
      </c>
      <c r="G43" s="6">
        <v>0.86945168611520895</v>
      </c>
      <c r="I43">
        <v>69.051962590498107</v>
      </c>
      <c r="J43">
        <v>0.93102881733740295</v>
      </c>
      <c r="K43">
        <v>0.92698648905771197</v>
      </c>
      <c r="M43">
        <v>158.58795154561301</v>
      </c>
      <c r="N43">
        <v>0.89564679262733005</v>
      </c>
      <c r="O43">
        <v>0.880534880528129</v>
      </c>
      <c r="Q43" s="6">
        <v>270.51310580854499</v>
      </c>
      <c r="R43" s="6">
        <v>0.75907394084880198</v>
      </c>
      <c r="S43" s="6">
        <v>0.87343228783007398</v>
      </c>
      <c r="U43">
        <v>241.589770011658</v>
      </c>
      <c r="V43">
        <v>0.84804833396837398</v>
      </c>
      <c r="W43">
        <v>0.86961168545999201</v>
      </c>
      <c r="Y43">
        <v>133.96419092794099</v>
      </c>
      <c r="Z43">
        <v>0.89684015344498702</v>
      </c>
      <c r="AA43">
        <v>0.88856103983218904</v>
      </c>
    </row>
    <row r="45" spans="1:28" x14ac:dyDescent="0.15">
      <c r="A45">
        <v>370.12840645008799</v>
      </c>
      <c r="B45">
        <v>0.81301291284683197</v>
      </c>
      <c r="C45">
        <v>0.86000000000000998</v>
      </c>
      <c r="D45">
        <v>0.79710000000000003</v>
      </c>
      <c r="E45">
        <v>223.325810049018</v>
      </c>
      <c r="F45">
        <v>0.83911252827555605</v>
      </c>
      <c r="G45">
        <v>0.87328417600502295</v>
      </c>
      <c r="H45">
        <v>0.76449999999999996</v>
      </c>
      <c r="I45">
        <v>516.86070049982902</v>
      </c>
      <c r="J45">
        <v>0.54031945674203197</v>
      </c>
      <c r="K45">
        <v>0.86505422539499299</v>
      </c>
      <c r="L45">
        <v>0.83309999999999995</v>
      </c>
      <c r="M45">
        <v>123.61794367495</v>
      </c>
      <c r="N45">
        <v>1.0770993171544201</v>
      </c>
      <c r="O45">
        <v>0.86000000000000998</v>
      </c>
      <c r="P45">
        <v>0.65090000000000003</v>
      </c>
      <c r="Q45">
        <v>336.27588646772602</v>
      </c>
      <c r="R45">
        <v>0.83794397779280405</v>
      </c>
      <c r="S45">
        <v>0.86076240185747299</v>
      </c>
      <c r="T45">
        <v>0.80789999999999995</v>
      </c>
      <c r="U45">
        <v>281.79186131110703</v>
      </c>
      <c r="V45">
        <v>0.82672260977737</v>
      </c>
      <c r="W45">
        <v>0.86649534349902801</v>
      </c>
      <c r="X45">
        <v>0.80369999999999997</v>
      </c>
      <c r="Y45">
        <v>244.55431433495301</v>
      </c>
      <c r="Z45">
        <v>0.94642764692189996</v>
      </c>
      <c r="AA45">
        <v>0.86010290645084797</v>
      </c>
      <c r="AB45">
        <v>0.74129999999999996</v>
      </c>
    </row>
    <row r="46" spans="1:28" x14ac:dyDescent="0.15">
      <c r="A46">
        <v>200.40630762795899</v>
      </c>
      <c r="B46">
        <v>0.99483602211727795</v>
      </c>
      <c r="C46">
        <v>0.86000000000000998</v>
      </c>
      <c r="D46">
        <v>4.0300000000000002E-2</v>
      </c>
      <c r="E46">
        <v>170.65746802343199</v>
      </c>
      <c r="F46">
        <v>0.827577131088996</v>
      </c>
      <c r="G46">
        <v>0.88638981476675904</v>
      </c>
      <c r="H46">
        <v>2.9700000000000001E-2</v>
      </c>
      <c r="I46">
        <v>275.15256791057402</v>
      </c>
      <c r="J46">
        <v>0.80783992848569697</v>
      </c>
      <c r="K46">
        <v>0.86878884508672505</v>
      </c>
      <c r="L46">
        <v>4.5400000000000003E-2</v>
      </c>
      <c r="M46">
        <v>123.648707721625</v>
      </c>
      <c r="N46">
        <v>1.0770663596629699</v>
      </c>
      <c r="O46">
        <v>0.86000000000000998</v>
      </c>
      <c r="P46">
        <v>0.1371</v>
      </c>
      <c r="Q46">
        <v>198.76834767862999</v>
      </c>
      <c r="R46">
        <v>0.99659076692019499</v>
      </c>
      <c r="S46">
        <v>0.86000000000000998</v>
      </c>
      <c r="T46">
        <v>2.1999999999999999E-2</v>
      </c>
      <c r="U46">
        <v>362.538199424232</v>
      </c>
      <c r="V46">
        <v>0.69724347033397804</v>
      </c>
      <c r="W46">
        <v>0.86772976019145598</v>
      </c>
      <c r="X46">
        <v>1.77E-2</v>
      </c>
      <c r="Y46">
        <v>18.8099564495039</v>
      </c>
      <c r="Z46">
        <v>1.1660150378768499</v>
      </c>
      <c r="AA46">
        <v>0.88809335984509596</v>
      </c>
      <c r="AB46">
        <v>5.7299999999999997E-2</v>
      </c>
    </row>
    <row r="47" spans="1:28" x14ac:dyDescent="0.15">
      <c r="A47">
        <v>131.32042513340201</v>
      </c>
      <c r="B47">
        <v>1.0014719098487499</v>
      </c>
      <c r="C47">
        <v>0.87160413021275596</v>
      </c>
      <c r="E47">
        <v>180.29713193559101</v>
      </c>
      <c r="F47">
        <v>0.75676843686272199</v>
      </c>
      <c r="G47">
        <v>0.89256541675662804</v>
      </c>
      <c r="I47">
        <v>53.806362748211299</v>
      </c>
      <c r="J47">
        <v>1.0120846000952499</v>
      </c>
      <c r="K47">
        <v>0.91876223396245404</v>
      </c>
      <c r="M47">
        <v>166.798953562234</v>
      </c>
      <c r="N47">
        <v>0.92932966242255599</v>
      </c>
      <c r="O47">
        <v>0.87376429624686303</v>
      </c>
      <c r="Q47">
        <v>208.64344299144599</v>
      </c>
      <c r="R47">
        <v>0.83378372738852502</v>
      </c>
      <c r="S47">
        <v>0.87650158480829798</v>
      </c>
      <c r="U47">
        <v>270.36699787624798</v>
      </c>
      <c r="V47">
        <v>0.82201017621684902</v>
      </c>
      <c r="W47">
        <v>0.86818789342800995</v>
      </c>
      <c r="Y47">
        <v>194.39761439169999</v>
      </c>
      <c r="Z47">
        <v>0.90930171986367003</v>
      </c>
      <c r="AA47">
        <v>0.87070050245464403</v>
      </c>
    </row>
    <row r="48" spans="1:28" x14ac:dyDescent="0.15">
      <c r="A48">
        <v>110.75065805117001</v>
      </c>
      <c r="B48">
        <v>0.93260950705976098</v>
      </c>
      <c r="C48">
        <v>0.89232123997309198</v>
      </c>
      <c r="E48">
        <v>122.53784427831</v>
      </c>
      <c r="F48">
        <v>0.86357863849907501</v>
      </c>
      <c r="G48">
        <v>0.89962195826795999</v>
      </c>
      <c r="I48">
        <v>256.40673801871202</v>
      </c>
      <c r="J48">
        <v>0.835193905753295</v>
      </c>
      <c r="K48">
        <v>0.86878997259975999</v>
      </c>
      <c r="M48">
        <v>159.33525565711699</v>
      </c>
      <c r="N48">
        <v>0.97817844939615095</v>
      </c>
      <c r="O48">
        <v>0.86861020056854499</v>
      </c>
      <c r="Q48">
        <v>255.238397495291</v>
      </c>
      <c r="R48">
        <v>0.75389487644307795</v>
      </c>
      <c r="S48">
        <v>0.87614499728907702</v>
      </c>
      <c r="U48">
        <v>238.88105515747799</v>
      </c>
      <c r="V48">
        <v>0.76619339061884095</v>
      </c>
      <c r="W48">
        <v>0.87774516780207201</v>
      </c>
      <c r="Y48">
        <v>97.737822796008203</v>
      </c>
      <c r="Z48">
        <v>0.77463457187756202</v>
      </c>
      <c r="AA48">
        <v>0.93640385885862099</v>
      </c>
    </row>
    <row r="49" spans="1:28" x14ac:dyDescent="0.15">
      <c r="A49">
        <v>201.10905583915101</v>
      </c>
      <c r="B49">
        <v>0.85415953346422502</v>
      </c>
      <c r="C49">
        <v>0.87573607657687502</v>
      </c>
      <c r="D49">
        <v>0.806696714255564</v>
      </c>
      <c r="E49">
        <v>106.14633872920901</v>
      </c>
      <c r="F49">
        <v>0.90328555900241403</v>
      </c>
      <c r="G49">
        <v>0.90102174893620302</v>
      </c>
      <c r="H49">
        <v>0.74910756417732005</v>
      </c>
      <c r="I49">
        <v>174.06367073216001</v>
      </c>
      <c r="J49">
        <v>0.87647588295136203</v>
      </c>
      <c r="K49">
        <v>0.87904597952959995</v>
      </c>
      <c r="L49">
        <v>0.84392905590675005</v>
      </c>
      <c r="M49">
        <v>205.164296397008</v>
      </c>
      <c r="N49">
        <v>0.98973879366049</v>
      </c>
      <c r="O49">
        <v>0.86000000000000998</v>
      </c>
      <c r="P49">
        <v>0.69793785050233303</v>
      </c>
      <c r="Q49">
        <v>107.10378145027801</v>
      </c>
      <c r="R49">
        <v>0.89074382841236899</v>
      </c>
      <c r="S49">
        <v>0.90308667904795403</v>
      </c>
      <c r="T49">
        <v>0.79827291443770598</v>
      </c>
      <c r="U49">
        <v>171.182608643397</v>
      </c>
      <c r="V49">
        <v>0.76953267827529703</v>
      </c>
      <c r="W49">
        <v>0.89390294043793905</v>
      </c>
      <c r="X49">
        <v>0.800413727425213</v>
      </c>
      <c r="Y49">
        <v>43.600592460730397</v>
      </c>
      <c r="Z49">
        <v>0.98867781065207105</v>
      </c>
      <c r="AA49">
        <v>0.95033067016647998</v>
      </c>
      <c r="AB49">
        <v>0.73618223964000296</v>
      </c>
    </row>
    <row r="50" spans="1:28" x14ac:dyDescent="0.15">
      <c r="A50">
        <v>232.23226438143001</v>
      </c>
      <c r="B50">
        <v>0.80656897504996095</v>
      </c>
      <c r="C50">
        <v>0.87501483237668598</v>
      </c>
      <c r="D50">
        <v>2.8505675201506001E-2</v>
      </c>
      <c r="E50">
        <v>148.309013061576</v>
      </c>
      <c r="F50">
        <v>0.80007559557694796</v>
      </c>
      <c r="G50">
        <v>0.89821071370365002</v>
      </c>
      <c r="H50">
        <v>5.1258045870529498E-2</v>
      </c>
      <c r="I50">
        <v>138.03098257796501</v>
      </c>
      <c r="J50">
        <v>0.84492756656999901</v>
      </c>
      <c r="K50">
        <v>0.89551124823720296</v>
      </c>
      <c r="L50">
        <v>3.34446195864481E-2</v>
      </c>
      <c r="M50">
        <v>184.81310049300399</v>
      </c>
      <c r="N50">
        <v>1.0115410088246799</v>
      </c>
      <c r="O50">
        <v>0.86000000000000998</v>
      </c>
      <c r="P50">
        <v>5.4427949985722701E-2</v>
      </c>
      <c r="Q50">
        <v>103.846463348996</v>
      </c>
      <c r="R50">
        <v>0.88433813309784504</v>
      </c>
      <c r="S50">
        <v>0.90659303968924099</v>
      </c>
      <c r="T50">
        <v>3.4424520077877503E-2</v>
      </c>
      <c r="U50">
        <v>266.35326942307199</v>
      </c>
      <c r="V50">
        <v>0.70424377835433205</v>
      </c>
      <c r="W50">
        <v>0.87867613242056897</v>
      </c>
      <c r="X50">
        <v>2.3191226319040598E-2</v>
      </c>
      <c r="Y50">
        <v>35.688323748267898</v>
      </c>
      <c r="Z50">
        <v>0.96617522062909</v>
      </c>
      <c r="AA50">
        <v>0.99000000000000699</v>
      </c>
      <c r="AB50">
        <v>6.3615808567989804E-2</v>
      </c>
    </row>
    <row r="51" spans="1:28" x14ac:dyDescent="0.15">
      <c r="A51">
        <v>187.17655311471799</v>
      </c>
      <c r="B51">
        <v>0.80687382430631005</v>
      </c>
      <c r="C51">
        <v>0.88442416322661399</v>
      </c>
      <c r="D51">
        <f>1-D50-D49</f>
        <v>0.16479761054292996</v>
      </c>
      <c r="E51">
        <v>103.967243125777</v>
      </c>
      <c r="F51">
        <v>0.81771152015927095</v>
      </c>
      <c r="G51">
        <v>0.92100360805935799</v>
      </c>
      <c r="H51">
        <f>1-H50-H49</f>
        <v>0.19963438995215044</v>
      </c>
      <c r="I51">
        <v>91.333346279594707</v>
      </c>
      <c r="J51">
        <v>0.93300268330347302</v>
      </c>
      <c r="K51">
        <v>0.90424569278848099</v>
      </c>
      <c r="L51">
        <f>1-L50-L49</f>
        <v>0.12262632450680189</v>
      </c>
      <c r="M51" s="2">
        <v>1.3023226533087701E-5</v>
      </c>
      <c r="N51">
        <v>1.2095310686954199</v>
      </c>
      <c r="O51">
        <v>0.87729735130466402</v>
      </c>
      <c r="P51">
        <f>1-P50-P49</f>
        <v>0.24763419951194421</v>
      </c>
      <c r="Q51">
        <v>164.673429836851</v>
      </c>
      <c r="R51">
        <v>0.855655780830746</v>
      </c>
      <c r="S51">
        <v>0.88437295474054101</v>
      </c>
      <c r="T51">
        <f>1-T50-T49</f>
        <v>0.16730256548441647</v>
      </c>
      <c r="U51">
        <v>299.02257373728298</v>
      </c>
      <c r="V51">
        <v>0.55212485587621896</v>
      </c>
      <c r="W51">
        <v>0.88549389804184298</v>
      </c>
      <c r="X51">
        <f>1-X50-X49</f>
        <v>0.17639504625574642</v>
      </c>
      <c r="Y51">
        <v>70.769646584797599</v>
      </c>
      <c r="Z51">
        <v>0.993394676202352</v>
      </c>
      <c r="AA51">
        <v>0.90484274737057901</v>
      </c>
      <c r="AB51">
        <f>1-AB50-AB49</f>
        <v>0.20020195179200728</v>
      </c>
    </row>
    <row r="52" spans="1:28" x14ac:dyDescent="0.15">
      <c r="A52">
        <v>156.92919661904699</v>
      </c>
      <c r="B52">
        <v>0.813788841566633</v>
      </c>
      <c r="C52">
        <v>0.89280481721162397</v>
      </c>
      <c r="E52">
        <v>96.625127687117995</v>
      </c>
      <c r="F52">
        <v>0.84118787399598005</v>
      </c>
      <c r="G52">
        <v>0.92198517746306996</v>
      </c>
      <c r="I52">
        <v>28.919715994463498</v>
      </c>
      <c r="J52">
        <v>1.0123298244043699</v>
      </c>
      <c r="K52">
        <v>0.99000000000000699</v>
      </c>
      <c r="M52">
        <v>3.2047770395014701</v>
      </c>
      <c r="N52">
        <v>1.1876779701001801</v>
      </c>
      <c r="O52">
        <v>0.99000000000000699</v>
      </c>
      <c r="Q52">
        <v>99.790044087157696</v>
      </c>
      <c r="R52">
        <v>0.91944307520624002</v>
      </c>
      <c r="S52">
        <v>0.90151606582046895</v>
      </c>
      <c r="U52">
        <v>253.64073317868301</v>
      </c>
      <c r="V52">
        <v>0.322054489126822</v>
      </c>
      <c r="W52">
        <v>0.91490351208366305</v>
      </c>
      <c r="Y52">
        <v>66.026516800627107</v>
      </c>
      <c r="Z52">
        <v>1.0517448564232501</v>
      </c>
      <c r="AA52">
        <v>0.88981850621930303</v>
      </c>
    </row>
    <row r="53" spans="1:28" x14ac:dyDescent="0.15">
      <c r="A53">
        <v>131.465438740114</v>
      </c>
      <c r="B53">
        <v>0.832680692397198</v>
      </c>
      <c r="C53">
        <v>0.90060133792323205</v>
      </c>
      <c r="E53">
        <v>105.89664212055899</v>
      </c>
      <c r="F53">
        <v>0.88045241685926001</v>
      </c>
      <c r="G53">
        <v>0.90605180293201304</v>
      </c>
      <c r="I53">
        <v>41.774792777096899</v>
      </c>
      <c r="J53">
        <v>1.0259269360308001</v>
      </c>
      <c r="K53">
        <v>0.93517058510914897</v>
      </c>
      <c r="M53">
        <v>26.330212049280501</v>
      </c>
      <c r="N53">
        <v>1.16853767514726</v>
      </c>
      <c r="O53">
        <v>0.87098293740632604</v>
      </c>
      <c r="Q53">
        <v>105.26420058185499</v>
      </c>
      <c r="R53">
        <v>0.90279000532909903</v>
      </c>
      <c r="S53">
        <v>0.90167500262907196</v>
      </c>
      <c r="U53">
        <v>185.057730405228</v>
      </c>
      <c r="V53">
        <v>0.61217116326401799</v>
      </c>
      <c r="W53">
        <v>0.90877510222861002</v>
      </c>
      <c r="Y53">
        <v>87.119966650091101</v>
      </c>
      <c r="Z53">
        <v>0.97940106055935805</v>
      </c>
      <c r="AA53">
        <v>0.89551280430880997</v>
      </c>
    </row>
    <row r="54" spans="1:28" x14ac:dyDescent="0.15">
      <c r="A54">
        <v>83.929569664747305</v>
      </c>
      <c r="B54">
        <v>0.87377718128381299</v>
      </c>
      <c r="C54">
        <v>0.926244618975267</v>
      </c>
      <c r="E54">
        <v>127.235094988285</v>
      </c>
      <c r="F54">
        <v>0.85538748560870603</v>
      </c>
      <c r="G54">
        <v>0.89872075536839402</v>
      </c>
      <c r="I54">
        <v>85.537316967421603</v>
      </c>
      <c r="J54">
        <v>0.953166519771942</v>
      </c>
      <c r="K54">
        <v>0.90355423773680399</v>
      </c>
      <c r="M54">
        <v>53.692090103986303</v>
      </c>
      <c r="N54">
        <v>1.0463362839393799</v>
      </c>
      <c r="O54">
        <v>0.904511969587104</v>
      </c>
      <c r="Q54">
        <v>64.015762548264107</v>
      </c>
      <c r="R54">
        <v>0.97221140225771097</v>
      </c>
      <c r="S54">
        <v>0.91961329903271105</v>
      </c>
      <c r="U54">
        <v>191.75616117347499</v>
      </c>
      <c r="V54">
        <v>0.74302245139740197</v>
      </c>
      <c r="W54">
        <v>0.89079281561952495</v>
      </c>
      <c r="Y54">
        <v>103.185789649668</v>
      </c>
      <c r="Z54">
        <v>0.96995916796222004</v>
      </c>
      <c r="AA54">
        <v>0.88828094416194003</v>
      </c>
    </row>
    <row r="62" spans="1:28" x14ac:dyDescent="0.15">
      <c r="C62" s="2"/>
      <c r="D62" s="2"/>
      <c r="E62" s="2"/>
      <c r="G62" s="2"/>
      <c r="H62" s="2"/>
    </row>
  </sheetData>
  <mergeCells count="1">
    <mergeCell ref="V3:W5"/>
  </mergeCells>
  <phoneticPr fontId="1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workbookViewId="0">
      <selection activeCell="K15" sqref="K15"/>
    </sheetView>
  </sheetViews>
  <sheetFormatPr defaultRowHeight="12.9" x14ac:dyDescent="0.15"/>
  <sheetData>
    <row r="1" spans="1:11" x14ac:dyDescent="0.15">
      <c r="A1">
        <f>AVERAGE(Sheet2!A1,Sheet2!E1,Sheet2!I1,Sheet2!M1,Sheet2!Q1)</f>
        <v>274.09941157032097</v>
      </c>
      <c r="B1">
        <f>STDEVP(Sheet2!A1,Sheet2!E1,Sheet2!I1,Sheet2!M1,Sheet2!Q1)</f>
        <v>35.27977857523836</v>
      </c>
      <c r="D1">
        <f>AVERAGE(Sheet2!B1,Sheet2!F1,Sheet2!J1,Sheet2!N1,Sheet2!R1)</f>
        <v>0.89895102791507409</v>
      </c>
      <c r="E1">
        <f>STDEVP(Sheet2!B1,Sheet2!F1,Sheet2!J1,Sheet2!N1,Sheet2!R1)</f>
        <v>4.4398776076680677E-2</v>
      </c>
      <c r="G1">
        <f>AVERAGE(Sheet2!C1,Sheet2!G1,Sheet2!K1,Sheet2!O1,Sheet2!S1)</f>
        <v>0.86136773336690164</v>
      </c>
      <c r="H1">
        <f>STDEVP(Sheet2!C1,Sheet2!G1,Sheet2!K1,Sheet2!O1,Sheet2!S1)</f>
        <v>7.5727326465934819E-4</v>
      </c>
    </row>
    <row r="2" spans="1:11" x14ac:dyDescent="0.15">
      <c r="A2">
        <f>AVERAGE(Sheet2!A2,Sheet2!E2,Sheet2!I2,Sheet2!M2,Sheet2!Q2)</f>
        <v>226.12339722127581</v>
      </c>
      <c r="B2">
        <f>STDEVP(Sheet2!A2,Sheet2!E2,Sheet2!I2,Sheet2!M2,Sheet2!Q2)</f>
        <v>64.433406944115106</v>
      </c>
      <c r="D2">
        <f>AVERAGE(Sheet2!B2,Sheet2!F2,Sheet2!J2,Sheet2!N2,Sheet2!R2)</f>
        <v>0.95057049445148978</v>
      </c>
      <c r="E2">
        <f>STDEVP(Sheet2!B2,Sheet2!F2,Sheet2!J2,Sheet2!N2,Sheet2!R2)</f>
        <v>7.8478642810264926E-2</v>
      </c>
      <c r="G2">
        <f>AVERAGE(Sheet2!C2,Sheet2!G2,Sheet2!K2,Sheet2!O2,Sheet2!S2)</f>
        <v>0.86162356396290374</v>
      </c>
      <c r="H2">
        <f>STDEVP(Sheet2!C2,Sheet2!G2,Sheet2!K2,Sheet2!O2,Sheet2!S2)</f>
        <v>1.0618713645540975E-3</v>
      </c>
    </row>
    <row r="3" spans="1:11" x14ac:dyDescent="0.15">
      <c r="A3">
        <f>AVERAGE(Sheet2!A3,Sheet2!E3,Sheet2!I3,Sheet2!M3,Sheet2!Q3)</f>
        <v>230.40495734023639</v>
      </c>
      <c r="B3">
        <f>STDEVP(Sheet2!A3,Sheet2!E3,Sheet2!I3,Sheet2!M3,Sheet2!Q3)</f>
        <v>101.93286730620794</v>
      </c>
      <c r="D3">
        <f>AVERAGE(Sheet2!B3,Sheet2!F3,Sheet2!J3,Sheet2!N3,Sheet2!R3)</f>
        <v>0.94548214800675789</v>
      </c>
      <c r="E3">
        <f>STDEVP(Sheet2!B3,Sheet2!F3,Sheet2!J3,Sheet2!N3,Sheet2!R3)</f>
        <v>0.11286917124121482</v>
      </c>
      <c r="G3">
        <f>AVERAGE(Sheet2!C3,Sheet2!G3,Sheet2!K3,Sheet2!O3,Sheet2!S3)</f>
        <v>0.86207674451473759</v>
      </c>
      <c r="H3">
        <f>STDEVP(Sheet2!C3,Sheet2!G3,Sheet2!K3,Sheet2!O3,Sheet2!S3)</f>
        <v>1.5725094859227015E-3</v>
      </c>
    </row>
    <row r="4" spans="1:11" x14ac:dyDescent="0.15">
      <c r="A4">
        <f>AVERAGE(Sheet2!A4,Sheet2!E4,Sheet2!I4,Sheet2!M4,Sheet2!Q4)</f>
        <v>198.62982401605439</v>
      </c>
      <c r="B4">
        <f>STDEVP(Sheet2!A4,Sheet2!E4,Sheet2!I4,Sheet2!M4,Sheet2!Q4)</f>
        <v>68.004119570007802</v>
      </c>
      <c r="D4">
        <f>AVERAGE(Sheet2!B4,Sheet2!F4,Sheet2!J4,Sheet2!N4,Sheet2!R4)</f>
        <v>0.96309971950924833</v>
      </c>
      <c r="E4">
        <f>STDEVP(Sheet2!B4,Sheet2!F4,Sheet2!J4,Sheet2!N4,Sheet2!R4)</f>
        <v>8.1404836919573176E-2</v>
      </c>
      <c r="G4">
        <f>AVERAGE(Sheet2!C4,Sheet2!G4,Sheet2!K4,Sheet2!O4,Sheet2!S4)</f>
        <v>0.86396845490778573</v>
      </c>
      <c r="H4">
        <f>STDEVP(Sheet2!C4,Sheet2!G4,Sheet2!K4,Sheet2!O4,Sheet2!S4)</f>
        <v>1.8247202726707071E-3</v>
      </c>
    </row>
    <row r="5" spans="1:11" x14ac:dyDescent="0.15">
      <c r="A5">
        <f>AVERAGE(Sheet2!A5,Sheet2!E5,Sheet2!I5,Sheet2!M5,Sheet2!Q5)</f>
        <v>222.89199815828778</v>
      </c>
      <c r="B5">
        <f>STDEVP(Sheet2!A5,Sheet2!E5,Sheet2!I5,Sheet2!M5,Sheet2!Q5)</f>
        <v>81.55674949720526</v>
      </c>
      <c r="D5">
        <f>AVERAGE(Sheet2!B5,Sheet2!F5,Sheet2!J5,Sheet2!N5,Sheet2!R5)</f>
        <v>0.92613765235947909</v>
      </c>
      <c r="E5">
        <f>STDEVP(Sheet2!B5,Sheet2!F5,Sheet2!J5,Sheet2!N5,Sheet2!R5)</f>
        <v>9.4071378033176389E-2</v>
      </c>
      <c r="G5">
        <f>AVERAGE(Sheet2!C5,Sheet2!G5,Sheet2!K5,Sheet2!O5,Sheet2!S5)</f>
        <v>0.86488686463784925</v>
      </c>
      <c r="H5">
        <f>STDEVP(Sheet2!C5,Sheet2!G5,Sheet2!K5,Sheet2!O5,Sheet2!S5)</f>
        <v>1.8585085236681E-3</v>
      </c>
      <c r="J5" s="13" t="s">
        <v>13</v>
      </c>
      <c r="K5" s="13"/>
    </row>
    <row r="6" spans="1:11" x14ac:dyDescent="0.15">
      <c r="A6">
        <f>AVERAGE(Sheet2!A6,Sheet2!E6,Sheet2!I6,Sheet2!M6,Sheet2!Q6)</f>
        <v>241.5280613665318</v>
      </c>
      <c r="B6">
        <f>STDEVP(Sheet2!A6,Sheet2!E6,Sheet2!I6,Sheet2!M6,Sheet2!Q6)</f>
        <v>97.596722800614714</v>
      </c>
      <c r="D6">
        <f>AVERAGE(Sheet2!B6,Sheet2!F6,Sheet2!J6,Sheet2!N6,Sheet2!R6)</f>
        <v>0.89402949177506552</v>
      </c>
      <c r="E6">
        <f>STDEVP(Sheet2!B6,Sheet2!F6,Sheet2!J6,Sheet2!N6,Sheet2!R6)</f>
        <v>0.10966938483977433</v>
      </c>
      <c r="G6">
        <f>AVERAGE(Sheet2!C6,Sheet2!G6,Sheet2!K6,Sheet2!O6,Sheet2!S6)</f>
        <v>0.86603427820671786</v>
      </c>
      <c r="H6">
        <f>STDEVP(Sheet2!C6,Sheet2!G6,Sheet2!K6,Sheet2!O6,Sheet2!S6)</f>
        <v>2.3630904214105774E-3</v>
      </c>
      <c r="J6" s="13"/>
      <c r="K6" s="13"/>
    </row>
    <row r="7" spans="1:11" x14ac:dyDescent="0.15">
      <c r="A7">
        <f>AVERAGE(Sheet2!A7,Sheet2!E7,Sheet2!I7,Sheet2!M7,Sheet2!Q7)</f>
        <v>208.05070519424939</v>
      </c>
      <c r="B7">
        <f>STDEVP(Sheet2!A7,Sheet2!E7,Sheet2!I7,Sheet2!M7,Sheet2!Q7)</f>
        <v>52.203932921943782</v>
      </c>
      <c r="D7">
        <f>AVERAGE(Sheet2!B7,Sheet2!F7,Sheet2!J7,Sheet2!N7,Sheet2!R7)</f>
        <v>0.92601154683741915</v>
      </c>
      <c r="E7">
        <f>STDEVP(Sheet2!B7,Sheet2!F7,Sheet2!J7,Sheet2!N7,Sheet2!R7)</f>
        <v>6.0809791723900525E-2</v>
      </c>
      <c r="G7">
        <f>AVERAGE(Sheet2!C7,Sheet2!G7,Sheet2!K7,Sheet2!O7,Sheet2!S7)</f>
        <v>0.86695277451553721</v>
      </c>
      <c r="H7">
        <f>STDEVP(Sheet2!C7,Sheet2!G7,Sheet2!K7,Sheet2!O7,Sheet2!S7)</f>
        <v>2.0184708513840141E-3</v>
      </c>
      <c r="J7" s="13"/>
      <c r="K7" s="13"/>
    </row>
    <row r="8" spans="1:11" x14ac:dyDescent="0.15">
      <c r="A8">
        <f>AVERAGE(Sheet2!A8,Sheet2!E8,Sheet2!I8,Sheet2!M8,Sheet2!Q8)</f>
        <v>202.25473453684157</v>
      </c>
      <c r="B8">
        <f>STDEVP(Sheet2!A8,Sheet2!E8,Sheet2!I8,Sheet2!M8,Sheet2!Q8)</f>
        <v>69.872625332645327</v>
      </c>
      <c r="D8">
        <f>AVERAGE(Sheet2!B8,Sheet2!F8,Sheet2!J8,Sheet2!N8,Sheet2!R8)</f>
        <v>0.93695238835612105</v>
      </c>
      <c r="E8">
        <f>STDEVP(Sheet2!B8,Sheet2!F8,Sheet2!J8,Sheet2!N8,Sheet2!R8)</f>
        <v>6.8986600793892919E-2</v>
      </c>
      <c r="G8">
        <f>AVERAGE(Sheet2!C8,Sheet2!G8,Sheet2!K8,Sheet2!O8,Sheet2!S8)</f>
        <v>0.86741951002571638</v>
      </c>
      <c r="H8">
        <f>STDEVP(Sheet2!C8,Sheet2!G8,Sheet2!K8,Sheet2!O8,Sheet2!S8)</f>
        <v>3.8254852691133423E-3</v>
      </c>
      <c r="J8" s="13"/>
      <c r="K8" s="13"/>
    </row>
    <row r="9" spans="1:11" ht="12.9" customHeight="1" x14ac:dyDescent="0.15">
      <c r="A9">
        <f>AVERAGE(Sheet2!A9,Sheet2!E9,Sheet2!I9,Sheet2!M9,Sheet2!Q9)</f>
        <v>189.69253833755158</v>
      </c>
      <c r="B9">
        <f>STDEVP(Sheet2!A9,Sheet2!E9,Sheet2!I9,Sheet2!M9,Sheet2!Q9)</f>
        <v>67.96120219665562</v>
      </c>
      <c r="D9">
        <f>AVERAGE(Sheet2!B9,Sheet2!F9,Sheet2!J9,Sheet2!N9,Sheet2!R9)</f>
        <v>0.95828805418787488</v>
      </c>
      <c r="E9">
        <f>STDEVP(Sheet2!B9,Sheet2!F9,Sheet2!J9,Sheet2!N9,Sheet2!R9)</f>
        <v>6.9074327471594227E-2</v>
      </c>
      <c r="G9">
        <f>AVERAGE(Sheet2!C9,Sheet2!G9,Sheet2!K9,Sheet2!O9,Sheet2!S9)</f>
        <v>0.86673864116038113</v>
      </c>
      <c r="H9">
        <f>STDEVP(Sheet2!C9,Sheet2!G9,Sheet2!K9,Sheet2!O9,Sheet2!S9)</f>
        <v>3.358469216174637E-3</v>
      </c>
      <c r="J9" s="12"/>
      <c r="K9" s="12"/>
    </row>
    <row r="10" spans="1:11" x14ac:dyDescent="0.15">
      <c r="A10">
        <f>AVERAGE(Sheet2!A10,Sheet2!E10,Sheet2!I10,Sheet2!M10,Sheet2!Q10)</f>
        <v>168.12040145342459</v>
      </c>
      <c r="B10">
        <f>STDEVP(Sheet2!A10,Sheet2!E10,Sheet2!I10,Sheet2!M10,Sheet2!Q10)</f>
        <v>55.656146453785396</v>
      </c>
      <c r="D10">
        <f>AVERAGE(Sheet2!B10,Sheet2!F10,Sheet2!J10,Sheet2!N10,Sheet2!R10)</f>
        <v>0.98895489789965796</v>
      </c>
      <c r="E10">
        <f>STDEVP(Sheet2!B10,Sheet2!F10,Sheet2!J10,Sheet2!N10,Sheet2!R10)</f>
        <v>6.0038038426940755E-2</v>
      </c>
      <c r="G10">
        <f>AVERAGE(Sheet2!C10,Sheet2!G10,Sheet2!K10,Sheet2!O10,Sheet2!S10)</f>
        <v>0.86600872553787089</v>
      </c>
      <c r="H10">
        <f>STDEVP(Sheet2!C10,Sheet2!G10,Sheet2!K10,Sheet2!O10,Sheet2!S10)</f>
        <v>2.407770236153095E-3</v>
      </c>
      <c r="J10" s="12"/>
      <c r="K10" s="12"/>
    </row>
    <row r="11" spans="1:11" x14ac:dyDescent="0.15">
      <c r="A11" s="11"/>
      <c r="B11" s="11"/>
      <c r="J11" s="12"/>
      <c r="K11" s="12"/>
    </row>
    <row r="12" spans="1:11" x14ac:dyDescent="0.15">
      <c r="A12">
        <f>AVERAGE(Sheet2!A12,Sheet2!E12,Sheet2!I12,Sheet2!M12,Sheet2!Q12,Sheet2!U12)</f>
        <v>223.91421791434118</v>
      </c>
      <c r="B12">
        <f>STDEVP(Sheet2!A12,Sheet2!E12,Sheet2!I12,Sheet2!M12,Sheet2!Q12,Sheet2!U12)</f>
        <v>27.053916643511386</v>
      </c>
      <c r="D12">
        <f>AVERAGE(Sheet2!B12,Sheet2!F12,Sheet2!J12,Sheet2!N12,Sheet2!R12,Sheet2!V12)</f>
        <v>0.93631677266748115</v>
      </c>
      <c r="E12">
        <f>STDEVP(Sheet2!B12,Sheet2!F12,Sheet2!J12,Sheet2!N12,Sheet2!R12,Sheet2!V12)</f>
        <v>4.4479270955965509E-2</v>
      </c>
      <c r="G12">
        <f>AVERAGE(Sheet2!C12,Sheet2!G12,Sheet2!K12,Sheet2!O12,Sheet2!S12,Sheet2!W12)</f>
        <v>0.86340793965029217</v>
      </c>
      <c r="H12">
        <f>STDEVP(Sheet2!C12,Sheet2!G12,Sheet2!K12,Sheet2!O12,Sheet2!S12,Sheet2!W12)</f>
        <v>3.2393626657353128E-3</v>
      </c>
      <c r="J12" s="12"/>
      <c r="K12" s="12"/>
    </row>
    <row r="13" spans="1:11" x14ac:dyDescent="0.15">
      <c r="A13">
        <f>AVERAGE(Sheet2!A13,Sheet2!E13,Sheet2!I13,Sheet2!M13,Sheet2!Q13,Sheet2!U13)</f>
        <v>175.40283838770267</v>
      </c>
      <c r="B13">
        <f>STDEVP(Sheet2!A13,Sheet2!E13,Sheet2!I13,Sheet2!M13,Sheet2!Q13,Sheet2!U13)</f>
        <v>32.577520571806858</v>
      </c>
      <c r="D13">
        <f>AVERAGE(Sheet2!B13,Sheet2!F13,Sheet2!J13,Sheet2!N13,Sheet2!R13,Sheet2!V13)</f>
        <v>0.98362812468417093</v>
      </c>
      <c r="E13">
        <f>STDEVP(Sheet2!B13,Sheet2!F13,Sheet2!J13,Sheet2!N13,Sheet2!R13,Sheet2!V13)</f>
        <v>4.8206847543883311E-2</v>
      </c>
      <c r="G13">
        <f>AVERAGE(Sheet2!C13,Sheet2!G13,Sheet2!K13,Sheet2!O13,Sheet2!S13,Sheet2!W13)</f>
        <v>0.86479760428445462</v>
      </c>
      <c r="H13" s="8">
        <f>STDEVP(Sheet2!C13,Sheet2!G13,Sheet2!K13,Sheet2!O13,Sheet2!S13,Sheet2!W13)</f>
        <v>2.5236123599976005E-3</v>
      </c>
    </row>
    <row r="14" spans="1:11" x14ac:dyDescent="0.15">
      <c r="A14">
        <f>AVERAGE(Sheet2!A14,Sheet2!E14,Sheet2!I14,Sheet2!M14,Sheet2!Q14,Sheet2!U14)</f>
        <v>177.36227254582982</v>
      </c>
      <c r="B14">
        <f>STDEVP(Sheet2!A14,Sheet2!E14,Sheet2!I14,Sheet2!M14,Sheet2!Q14,Sheet2!U14)</f>
        <v>43.83605149059219</v>
      </c>
      <c r="D14">
        <f>AVERAGE(Sheet2!B14,Sheet2!F14,Sheet2!J14,Sheet2!N14,Sheet2!R14,Sheet2!V14)</f>
        <v>0.93108258990392068</v>
      </c>
      <c r="E14">
        <f>STDEVP(Sheet2!B14,Sheet2!F14,Sheet2!J14,Sheet2!N14,Sheet2!R14,Sheet2!V14)</f>
        <v>4.6468431953157134E-2</v>
      </c>
      <c r="G14">
        <f>AVERAGE(Sheet2!C14,Sheet2!G14,Sheet2!K14,Sheet2!O14,Sheet2!S14,Sheet2!W14)</f>
        <v>0.87225446298987575</v>
      </c>
      <c r="H14" s="8">
        <f>STDEVP(Sheet2!C14,Sheet2!G14,Sheet2!K14,Sheet2!O14,Sheet2!S14,Sheet2!W14)</f>
        <v>4.2744839341816269E-3</v>
      </c>
    </row>
    <row r="15" spans="1:11" x14ac:dyDescent="0.15">
      <c r="A15">
        <f>AVERAGE(Sheet2!A15,Sheet2!E15,Sheet2!I15,Sheet2!M15,Sheet2!Q15,Sheet2!U15)</f>
        <v>163.76305796852952</v>
      </c>
      <c r="B15">
        <f>STDEVP(Sheet2!A15,Sheet2!E15,Sheet2!I15,Sheet2!M15,Sheet2!Q15,Sheet2!U15)</f>
        <v>54.388001450746749</v>
      </c>
      <c r="D15">
        <f>AVERAGE(Sheet2!B15,Sheet2!F15,Sheet2!J15,Sheet2!N15,Sheet2!R15,Sheet2!V15)</f>
        <v>0.90125126733436955</v>
      </c>
      <c r="E15">
        <f>STDEVP(Sheet2!B15,Sheet2!F15,Sheet2!J15,Sheet2!N15,Sheet2!R15,Sheet2!V15)</f>
        <v>6.2421124766458828E-2</v>
      </c>
      <c r="G15">
        <f>AVERAGE(Sheet2!C15,Sheet2!G15,Sheet2!K15,Sheet2!O15,Sheet2!S15,Sheet2!W15)</f>
        <v>0.88087225409219461</v>
      </c>
      <c r="H15" s="8">
        <f>STDEVP(Sheet2!C15,Sheet2!G15,Sheet2!K15,Sheet2!O15,Sheet2!S15,Sheet2!W15)</f>
        <v>8.8763531888438208E-3</v>
      </c>
    </row>
    <row r="16" spans="1:11" x14ac:dyDescent="0.15">
      <c r="A16">
        <f>AVERAGE(Sheet2!A16,Sheet2!E16,Sheet2!I16,Sheet2!M16,Sheet2!Q16,Sheet2!U16)</f>
        <v>160.57424911210427</v>
      </c>
      <c r="B16">
        <f>STDEVP(Sheet2!A16,Sheet2!E16,Sheet2!I16,Sheet2!M16,Sheet2!Q16,Sheet2!U16)</f>
        <v>88.100381816522983</v>
      </c>
      <c r="D16">
        <f>AVERAGE(Sheet2!B16,Sheet2!F16,Sheet2!J16,Sheet2!N16,Sheet2!R16,Sheet2!V16)</f>
        <v>0.90003594159079725</v>
      </c>
      <c r="E16">
        <f>STDEVP(Sheet2!B16,Sheet2!F16,Sheet2!J16,Sheet2!N16,Sheet2!R16,Sheet2!V16)</f>
        <v>0.10374808373890727</v>
      </c>
      <c r="G16">
        <f>AVERAGE(Sheet2!C16,Sheet2!G16,Sheet2!K16,Sheet2!O16,Sheet2!S16,Sheet2!W16)</f>
        <v>0.88423664121835144</v>
      </c>
      <c r="H16" s="8">
        <f>STDEVP(Sheet2!C16,Sheet2!G16,Sheet2!K16,Sheet2!O16,Sheet2!S16,Sheet2!W16)</f>
        <v>9.2950294278027548E-3</v>
      </c>
    </row>
    <row r="17" spans="1:8" x14ac:dyDescent="0.15">
      <c r="A17">
        <f>AVERAGE(Sheet2!A17,Sheet2!E17,Sheet2!I17,Sheet2!M17,Sheet2!Q17,Sheet2!U17)</f>
        <v>109.6649612266762</v>
      </c>
      <c r="B17">
        <f>STDEVP(Sheet2!A17,Sheet2!E17,Sheet2!I17,Sheet2!M17,Sheet2!Q17,Sheet2!U17)</f>
        <v>61.793460127701934</v>
      </c>
      <c r="D17">
        <f>AVERAGE(Sheet2!B17,Sheet2!F17,Sheet2!J17,Sheet2!N17,Sheet2!R17,Sheet2!V17)</f>
        <v>0.95625532168594674</v>
      </c>
      <c r="E17">
        <f>STDEVP(Sheet2!B17,Sheet2!F17,Sheet2!J17,Sheet2!N17,Sheet2!R17,Sheet2!V17)</f>
        <v>6.8508717162338265E-2</v>
      </c>
      <c r="G17">
        <f>AVERAGE(Sheet2!C17,Sheet2!G17,Sheet2!K17,Sheet2!O17,Sheet2!S17,Sheet2!W17)</f>
        <v>0.89772696596047841</v>
      </c>
      <c r="H17" s="8">
        <f>STDEVP(Sheet2!C17,Sheet2!G17,Sheet2!K17,Sheet2!O17,Sheet2!S17,Sheet2!W17)</f>
        <v>2.0939913672924866E-2</v>
      </c>
    </row>
    <row r="18" spans="1:8" x14ac:dyDescent="0.15">
      <c r="A18">
        <f>AVERAGE(Sheet2!A18,Sheet2!E18,Sheet2!I18,Sheet2!M18,Sheet2!Q18,Sheet2!U18)</f>
        <v>109.22914359702948</v>
      </c>
      <c r="B18">
        <f>STDEVP(Sheet2!A18,Sheet2!E18,Sheet2!I18,Sheet2!M18,Sheet2!Q18,Sheet2!U18)</f>
        <v>56.433411324699151</v>
      </c>
      <c r="D18">
        <f>AVERAGE(Sheet2!B18,Sheet2!F18,Sheet2!J18,Sheet2!N18,Sheet2!R18,Sheet2!V18)</f>
        <v>0.94778625507046499</v>
      </c>
      <c r="E18">
        <f>STDEVP(Sheet2!B18,Sheet2!F18,Sheet2!J18,Sheet2!N18,Sheet2!R18,Sheet2!V18)</f>
        <v>7.3134410621366427E-2</v>
      </c>
      <c r="G18">
        <f>AVERAGE(Sheet2!C18,Sheet2!G18,Sheet2!K18,Sheet2!O18,Sheet2!S18,Sheet2!W18)</f>
        <v>0.89946781549911281</v>
      </c>
      <c r="H18" s="8">
        <f>STDEVP(Sheet2!C18,Sheet2!G18,Sheet2!K18,Sheet2!O18,Sheet2!S18,Sheet2!W18)</f>
        <v>2.26326972668815E-2</v>
      </c>
    </row>
    <row r="19" spans="1:8" x14ac:dyDescent="0.15">
      <c r="A19">
        <f>AVERAGE(Sheet2!A19,Sheet2!E19,Sheet2!I19,Sheet2!M19,Sheet2!Q19,Sheet2!U19)</f>
        <v>132.19520123336201</v>
      </c>
      <c r="B19">
        <f>STDEVP(Sheet2!A19,Sheet2!E19,Sheet2!I19,Sheet2!M19,Sheet2!Q19,Sheet2!U19)</f>
        <v>96.818602918553196</v>
      </c>
      <c r="D19">
        <f>AVERAGE(Sheet2!B19,Sheet2!F19,Sheet2!J19,Sheet2!N19,Sheet2!R19,Sheet2!V19)</f>
        <v>0.93201691297529266</v>
      </c>
      <c r="E19">
        <f>STDEVP(Sheet2!B19,Sheet2!F19,Sheet2!J19,Sheet2!N19,Sheet2!R19,Sheet2!V19)</f>
        <v>0.10109028513210225</v>
      </c>
      <c r="G19">
        <f>AVERAGE(Sheet2!C19,Sheet2!G19,Sheet2!K19,Sheet2!O19,Sheet2!S19,Sheet2!W19)</f>
        <v>0.89458255552432864</v>
      </c>
      <c r="H19" s="8">
        <f>STDEVP(Sheet2!C19,Sheet2!G19,Sheet2!K19,Sheet2!O19,Sheet2!S19,Sheet2!W19)</f>
        <v>1.8700731061136504E-2</v>
      </c>
    </row>
    <row r="20" spans="1:8" x14ac:dyDescent="0.15">
      <c r="A20">
        <f>AVERAGE(Sheet2!A20,Sheet2!E20,Sheet2!I20,Sheet2!M20,Sheet2!Q20,Sheet2!U20)</f>
        <v>133.84383432531814</v>
      </c>
      <c r="B20">
        <f>STDEVP(Sheet2!A20,Sheet2!E20,Sheet2!I20,Sheet2!M20,Sheet2!Q20,Sheet2!U20)</f>
        <v>92.52775917087915</v>
      </c>
      <c r="D20">
        <f>AVERAGE(Sheet2!B20,Sheet2!F20,Sheet2!J20,Sheet2!N20,Sheet2!R20,Sheet2!V20)</f>
        <v>0.95395552735036837</v>
      </c>
      <c r="E20">
        <f>STDEVP(Sheet2!B20,Sheet2!F20,Sheet2!J20,Sheet2!N20,Sheet2!R20,Sheet2!V20)</f>
        <v>9.7008204854151958E-2</v>
      </c>
      <c r="G20">
        <f>AVERAGE(Sheet2!C20,Sheet2!G20,Sheet2!K20,Sheet2!O20,Sheet2!S20,Sheet2!W20)</f>
        <v>0.89111595131824606</v>
      </c>
      <c r="H20" s="8">
        <f>STDEVP(Sheet2!C20,Sheet2!G20,Sheet2!K20,Sheet2!O20,Sheet2!S20,Sheet2!W20)</f>
        <v>2.1946800929013299E-2</v>
      </c>
    </row>
    <row r="21" spans="1:8" x14ac:dyDescent="0.15">
      <c r="A21">
        <f>AVERAGE(Sheet2!A21,Sheet2!E21,Sheet2!I21,Sheet2!M21,Sheet2!Q21,Sheet2!U21)</f>
        <v>135.18214407959644</v>
      </c>
      <c r="B21">
        <f>STDEVP(Sheet2!A21,Sheet2!E21,Sheet2!I21,Sheet2!M21,Sheet2!Q21,Sheet2!U21)</f>
        <v>112.45727041707111</v>
      </c>
      <c r="D21">
        <f>AVERAGE(Sheet2!B21,Sheet2!F21,Sheet2!J21,Sheet2!N21,Sheet2!R21,Sheet2!V21)</f>
        <v>0.96606422086332921</v>
      </c>
      <c r="E21">
        <f>STDEVP(Sheet2!B21,Sheet2!F21,Sheet2!J21,Sheet2!N21,Sheet2!R21,Sheet2!V21)</f>
        <v>0.10827708822158533</v>
      </c>
      <c r="G21">
        <f>AVERAGE(Sheet2!C21,Sheet2!G21,Sheet2!K21,Sheet2!O21,Sheet2!S21,Sheet2!W21)</f>
        <v>0.89058147593058401</v>
      </c>
      <c r="H21" s="8">
        <f>STDEVP(Sheet2!C21,Sheet2!G21,Sheet2!K21,Sheet2!O21,Sheet2!S21,Sheet2!W21)</f>
        <v>2.2500378264831335E-2</v>
      </c>
    </row>
    <row r="23" spans="1:8" x14ac:dyDescent="0.15">
      <c r="A23">
        <f>AVERAGE(Sheet2!A23,Sheet2!E23,Sheet2!I23,Sheet2!M23,Sheet2!Q23,Sheet2!U23)</f>
        <v>281.50123070338049</v>
      </c>
      <c r="B23">
        <f>STDEVP(Sheet2!A23,Sheet2!E23,Sheet2!I23,Sheet2!M23,Sheet2!Q23,Sheet2!U23)</f>
        <v>115.00822328689235</v>
      </c>
      <c r="D23">
        <f>AVERAGE(Sheet2!B23,Sheet2!F23,Sheet2!J23,Sheet2!N23,Sheet2!R23,Sheet2!V23)</f>
        <v>0.87372181137708249</v>
      </c>
      <c r="E23">
        <f>STDEVP(Sheet2!B23,Sheet2!F23,Sheet2!J23,Sheet2!N23,Sheet2!R23,Sheet2!V23)</f>
        <v>0.11761891699822202</v>
      </c>
      <c r="G23">
        <f>AVERAGE(Sheet2!C23,Sheet2!G23,Sheet2!K23,Sheet2!O23,Sheet2!S23,Sheet2!W23)</f>
        <v>0.86390894977838129</v>
      </c>
      <c r="H23">
        <f>STDEVP(Sheet2!C23,Sheet2!G23,Sheet2!K23,Sheet2!O23,Sheet2!S23,Sheet2!W23)</f>
        <v>4.1213235174914495E-3</v>
      </c>
    </row>
    <row r="24" spans="1:8" x14ac:dyDescent="0.15">
      <c r="A24">
        <f>AVERAGE(Sheet2!A24,Sheet2!E24,Sheet2!I24,Sheet2!M24,Sheet2!Q24,Sheet2!U24)</f>
        <v>241.85550936897835</v>
      </c>
      <c r="B24">
        <f>STDEVP(Sheet2!A24,Sheet2!E24,Sheet2!I24,Sheet2!M24,Sheet2!Q24,Sheet2!U24)</f>
        <v>102.79500138408294</v>
      </c>
      <c r="D24">
        <f>AVERAGE(Sheet2!B24,Sheet2!F24,Sheet2!J24,Sheet2!N24,Sheet2!R24,Sheet2!V24)</f>
        <v>0.89998919570992186</v>
      </c>
      <c r="E24">
        <f>STDEVP(Sheet2!B24,Sheet2!F24,Sheet2!J24,Sheet2!N24,Sheet2!R24,Sheet2!V24)</f>
        <v>9.2178898348255184E-2</v>
      </c>
      <c r="G24">
        <f>AVERAGE(Sheet2!C24,Sheet2!G24,Sheet2!K24,Sheet2!O24,Sheet2!S24,Sheet2!W24)</f>
        <v>0.86651180295880914</v>
      </c>
      <c r="H24">
        <f>STDEVP(Sheet2!C24,Sheet2!G24,Sheet2!K24,Sheet2!O24,Sheet2!S24,Sheet2!W24)</f>
        <v>4.6311020179725087E-3</v>
      </c>
    </row>
    <row r="25" spans="1:8" x14ac:dyDescent="0.15">
      <c r="A25">
        <f>AVERAGE(Sheet2!A25,Sheet2!E25,Sheet2!I25,Sheet2!M25,Sheet2!Q25,Sheet2!U25)</f>
        <v>229.43631435054817</v>
      </c>
      <c r="B25">
        <f>STDEVP(Sheet2!A25,Sheet2!E25,Sheet2!I25,Sheet2!M25,Sheet2!Q25,Sheet2!U25)</f>
        <v>91.439004101472506</v>
      </c>
      <c r="D25">
        <f>AVERAGE(Sheet2!B25,Sheet2!F25,Sheet2!J25,Sheet2!N25,Sheet2!R25,Sheet2!V25)</f>
        <v>0.89784777089173939</v>
      </c>
      <c r="E25">
        <f>STDEVP(Sheet2!B25,Sheet2!F25,Sheet2!J25,Sheet2!N25,Sheet2!R25,Sheet2!V25)</f>
        <v>8.242959285899068E-2</v>
      </c>
      <c r="G25">
        <f>AVERAGE(Sheet2!C25,Sheet2!G25,Sheet2!K25,Sheet2!O25,Sheet2!S25,Sheet2!W25)</f>
        <v>0.86808303686803967</v>
      </c>
      <c r="H25">
        <f>STDEVP(Sheet2!C25,Sheet2!G25,Sheet2!K25,Sheet2!O25,Sheet2!S25,Sheet2!W25)</f>
        <v>5.0985059639293709E-3</v>
      </c>
    </row>
    <row r="26" spans="1:8" x14ac:dyDescent="0.15">
      <c r="A26">
        <f>AVERAGE(Sheet2!A26,Sheet2!E26,Sheet2!I26,Sheet2!M26,Sheet2!Q26,Sheet2!U26)</f>
        <v>236.75978601647012</v>
      </c>
      <c r="B26">
        <f>STDEVP(Sheet2!A26,Sheet2!E26,Sheet2!I26,Sheet2!M26,Sheet2!Q26,Sheet2!U26)</f>
        <v>95.98873370024782</v>
      </c>
      <c r="D26">
        <f>AVERAGE(Sheet2!B26,Sheet2!F26,Sheet2!J26,Sheet2!N26,Sheet2!R26,Sheet2!V26)</f>
        <v>0.89910052899833037</v>
      </c>
      <c r="E26">
        <f>STDEVP(Sheet2!B26,Sheet2!F26,Sheet2!J26,Sheet2!N26,Sheet2!R26,Sheet2!V26)</f>
        <v>8.7633046449184709E-2</v>
      </c>
      <c r="G26">
        <f>AVERAGE(Sheet2!C26,Sheet2!G26,Sheet2!K26,Sheet2!O26,Sheet2!S26,Sheet2!W26)</f>
        <v>0.86815703720917192</v>
      </c>
      <c r="H26">
        <f>STDEVP(Sheet2!C26,Sheet2!G26,Sheet2!K26,Sheet2!O26,Sheet2!S26,Sheet2!W26)</f>
        <v>7.450292056406572E-3</v>
      </c>
    </row>
    <row r="27" spans="1:8" x14ac:dyDescent="0.15">
      <c r="A27">
        <f>AVERAGE(Sheet2!A27,Sheet2!E27,Sheet2!I27,Sheet2!M27,Sheet2!Q27,Sheet2!U27)</f>
        <v>188.92882274431614</v>
      </c>
      <c r="B27">
        <f>STDEVP(Sheet2!A27,Sheet2!E27,Sheet2!I27,Sheet2!M27,Sheet2!Q27,Sheet2!U27)</f>
        <v>88.789154070499606</v>
      </c>
      <c r="D27">
        <f>AVERAGE(Sheet2!B27,Sheet2!F27,Sheet2!J27,Sheet2!N27,Sheet2!R27,Sheet2!V27)</f>
        <v>0.93195874482472385</v>
      </c>
      <c r="E27">
        <f>STDEVP(Sheet2!B27,Sheet2!F27,Sheet2!J27,Sheet2!N27,Sheet2!R27,Sheet2!V27)</f>
        <v>9.7211684361535794E-2</v>
      </c>
      <c r="G27">
        <f>AVERAGE(Sheet2!C27,Sheet2!G27,Sheet2!K27,Sheet2!O27,Sheet2!S27,Sheet2!W27)</f>
        <v>0.87435907077305208</v>
      </c>
      <c r="H27">
        <f>STDEVP(Sheet2!C27,Sheet2!G27,Sheet2!K27,Sheet2!O27,Sheet2!S27,Sheet2!W27)</f>
        <v>1.3402919136243948E-2</v>
      </c>
    </row>
    <row r="28" spans="1:8" x14ac:dyDescent="0.15">
      <c r="A28">
        <f>AVERAGE(Sheet2!A28,Sheet2!E28,Sheet2!I28,Sheet2!M28,Sheet2!Q28,Sheet2!U28)</f>
        <v>176.00775177789021</v>
      </c>
      <c r="B28">
        <f>STDEVP(Sheet2!A28,Sheet2!E28,Sheet2!I28,Sheet2!M28,Sheet2!Q28,Sheet2!U28)</f>
        <v>71.6081983199538</v>
      </c>
      <c r="D28">
        <f>AVERAGE(Sheet2!B28,Sheet2!F28,Sheet2!J28,Sheet2!N28,Sheet2!R28,Sheet2!V28)</f>
        <v>0.93364273406816611</v>
      </c>
      <c r="E28">
        <f>STDEVP(Sheet2!B28,Sheet2!F28,Sheet2!J28,Sheet2!N28,Sheet2!R28,Sheet2!V28)</f>
        <v>7.3351013229131568E-2</v>
      </c>
      <c r="G28">
        <f>AVERAGE(Sheet2!C28,Sheet2!G28,Sheet2!K28,Sheet2!O28,Sheet2!S28,Sheet2!W28)</f>
        <v>0.8736884297386508</v>
      </c>
      <c r="H28">
        <f>STDEVP(Sheet2!C28,Sheet2!G28,Sheet2!K28,Sheet2!O28,Sheet2!S28,Sheet2!W28)</f>
        <v>9.3979433153708828E-3</v>
      </c>
    </row>
    <row r="29" spans="1:8" x14ac:dyDescent="0.15">
      <c r="A29">
        <f>AVERAGE(Sheet2!A29,Sheet2!E29,Sheet2!I29,Sheet2!M29,Sheet2!Q29,Sheet2!U29)</f>
        <v>165.81615063557351</v>
      </c>
      <c r="B29">
        <f>STDEVP(Sheet2!A29,Sheet2!E29,Sheet2!I29,Sheet2!M29,Sheet2!Q29,Sheet2!U29)</f>
        <v>80.248097862232186</v>
      </c>
      <c r="D29">
        <f>AVERAGE(Sheet2!B29,Sheet2!F29,Sheet2!J29,Sheet2!N29,Sheet2!R29,Sheet2!V29)</f>
        <v>0.93927675307151348</v>
      </c>
      <c r="E29">
        <f>STDEVP(Sheet2!B29,Sheet2!F29,Sheet2!J29,Sheet2!N29,Sheet2!R29,Sheet2!V29)</f>
        <v>8.7441045044949511E-2</v>
      </c>
      <c r="G29">
        <f>AVERAGE(Sheet2!C29,Sheet2!G29,Sheet2!K29,Sheet2!O29,Sheet2!S29,Sheet2!W29)</f>
        <v>0.87584499514823178</v>
      </c>
      <c r="H29">
        <f>STDEVP(Sheet2!C29,Sheet2!G29,Sheet2!K29,Sheet2!O29,Sheet2!S29,Sheet2!W29)</f>
        <v>7.4840980862084265E-3</v>
      </c>
    </row>
    <row r="30" spans="1:8" x14ac:dyDescent="0.15">
      <c r="A30">
        <f>AVERAGE(Sheet2!A30,Sheet2!E30,Sheet2!I30,Sheet2!M30,Sheet2!Q30,Sheet2!U30)</f>
        <v>157.87848764402693</v>
      </c>
      <c r="B30">
        <f>STDEVP(Sheet2!A30,Sheet2!E30,Sheet2!I30,Sheet2!M30,Sheet2!Q30,Sheet2!U30)</f>
        <v>99.651699653862309</v>
      </c>
      <c r="D30">
        <f>AVERAGE(Sheet2!B30,Sheet2!F30,Sheet2!J30,Sheet2!N30,Sheet2!R30,Sheet2!V30)</f>
        <v>0.94164231438215473</v>
      </c>
      <c r="E30">
        <f>STDEVP(Sheet2!B30,Sheet2!F30,Sheet2!J30,Sheet2!N30,Sheet2!R30,Sheet2!V30)</f>
        <v>9.8909770305194336E-2</v>
      </c>
      <c r="G30">
        <f>AVERAGE(Sheet2!C30,Sheet2!G30,Sheet2!K30,Sheet2!O30,Sheet2!S30,Sheet2!W30)</f>
        <v>0.88330400090601346</v>
      </c>
      <c r="H30">
        <f>STDEVP(Sheet2!C30,Sheet2!G30,Sheet2!K30,Sheet2!O30,Sheet2!S30,Sheet2!W30)</f>
        <v>1.842608950261752E-2</v>
      </c>
    </row>
    <row r="31" spans="1:8" x14ac:dyDescent="0.15">
      <c r="A31">
        <f>AVERAGE(Sheet2!A31,Sheet2!E31,Sheet2!I31,Sheet2!M31,Sheet2!Q31,Sheet2!U31)</f>
        <v>112.62270699392349</v>
      </c>
      <c r="B31">
        <f>STDEVP(Sheet2!A31,Sheet2!E31,Sheet2!I31,Sheet2!M31,Sheet2!Q31,Sheet2!U31)</f>
        <v>85.780222179975269</v>
      </c>
      <c r="D31">
        <f>AVERAGE(Sheet2!B31,Sheet2!F31,Sheet2!J31,Sheet2!N31,Sheet2!R31,Sheet2!V31)</f>
        <v>0.99471883149161133</v>
      </c>
      <c r="E31">
        <f>STDEVP(Sheet2!B31,Sheet2!F31,Sheet2!J31,Sheet2!N31,Sheet2!R31,Sheet2!V31)</f>
        <v>9.3196060749762971E-2</v>
      </c>
      <c r="G31">
        <f>AVERAGE(Sheet2!C31,Sheet2!G31,Sheet2!K31,Sheet2!O31,Sheet2!S31,Sheet2!W31)</f>
        <v>0.90884484216696582</v>
      </c>
      <c r="H31">
        <f>STDEVP(Sheet2!C31,Sheet2!G31,Sheet2!K31,Sheet2!O31,Sheet2!S31,Sheet2!W31)</f>
        <v>4.3856805611037164E-2</v>
      </c>
    </row>
    <row r="32" spans="1:8" x14ac:dyDescent="0.15">
      <c r="A32">
        <f>AVERAGE(Sheet2!A32,Sheet2!E32,Sheet2!I32,Sheet2!M32,Sheet2!Q32,Sheet2!U32)</f>
        <v>117.96084211713384</v>
      </c>
      <c r="B32">
        <f>STDEVP(Sheet2!A32,Sheet2!E32,Sheet2!I32,Sheet2!M32,Sheet2!Q32,Sheet2!U32)</f>
        <v>50.763123754484234</v>
      </c>
      <c r="D32">
        <f>AVERAGE(Sheet2!B32,Sheet2!F32,Sheet2!J32,Sheet2!N32,Sheet2!R32,Sheet2!V32)</f>
        <v>0.97844960159852856</v>
      </c>
      <c r="E32">
        <f>STDEVP(Sheet2!B32,Sheet2!F32,Sheet2!J32,Sheet2!N32,Sheet2!R32,Sheet2!V32)</f>
        <v>5.8405229982893721E-2</v>
      </c>
      <c r="G32">
        <f>AVERAGE(Sheet2!C32,Sheet2!G32,Sheet2!K32,Sheet2!O32,Sheet2!S32,Sheet2!W32)</f>
        <v>0.88590671955034839</v>
      </c>
      <c r="H32">
        <f>STDEVP(Sheet2!C32,Sheet2!G32,Sheet2!K32,Sheet2!O32,Sheet2!S32,Sheet2!W32)</f>
        <v>1.616383562780745E-2</v>
      </c>
    </row>
    <row r="33" spans="1:8" x14ac:dyDescent="0.15">
      <c r="A33" s="11"/>
      <c r="B33" s="11"/>
    </row>
    <row r="34" spans="1:8" x14ac:dyDescent="0.15">
      <c r="A34">
        <f>AVERAGE(Sheet2!A34,Sheet2!E34,Sheet2!Q34,Sheet2!I34,Sheet2!M34,Sheet2!U34,Sheet2!Y34)</f>
        <v>276.21561669503717</v>
      </c>
      <c r="B34">
        <f>STDEVP(Sheet2!A34,Sheet2!E34,Sheet2!Q34,Sheet2!I34,Sheet2!M34,Sheet2!U34,Sheet2!Y34)</f>
        <v>69.364968527866552</v>
      </c>
      <c r="D34">
        <f>AVERAGE(Sheet2!B34,Sheet2!F34,Sheet2!R34,Sheet2!J34,Sheet2!N34,Sheet2!V34,Sheet2!Z34)</f>
        <v>0.87521213280717103</v>
      </c>
      <c r="E34">
        <f>STDEVP(Sheet2!B34,Sheet2!F34,Sheet2!R34,Sheet2!J34,Sheet2!N34,Sheet2!V34,Sheet2!Z34)</f>
        <v>7.1534432983424462E-2</v>
      </c>
      <c r="G34">
        <f>AVERAGE(Sheet2!C34,Sheet2!G34,Sheet2!S34,Sheet2!K34,Sheet2!O34,Sheet2!W34,Sheet2!AA34)</f>
        <v>0.86339397143390839</v>
      </c>
      <c r="H34">
        <f>STDEVP(Sheet2!C34,Sheet2!S34,Sheet2!K34,Sheet2!O34,Sheet2!W34,Sheet2!AA34)</f>
        <v>8.6502803494074854E-4</v>
      </c>
    </row>
    <row r="35" spans="1:8" x14ac:dyDescent="0.15">
      <c r="A35">
        <f>AVERAGE(Sheet2!A35,Sheet2!E35,Sheet2!Q35,Sheet2!I35,Sheet2!M35,Sheet2!U35,Sheet2!Y35)</f>
        <v>320.94083093186498</v>
      </c>
      <c r="B35">
        <f>STDEVP(Sheet2!A35,Sheet2!E35,Sheet2!Q35,Sheet2!I35,Sheet2!M35,Sheet2!U35,Sheet2!Y35)</f>
        <v>178.24336032246816</v>
      </c>
      <c r="D35">
        <f>AVERAGE(Sheet2!B35,Sheet2!F35,Sheet2!R35,Sheet2!J35,Sheet2!N35,Sheet2!V35,Sheet2!Z35)</f>
        <v>0.81131742293392084</v>
      </c>
      <c r="E35">
        <f>STDEVP(Sheet2!B35,Sheet2!F35,Sheet2!R35,Sheet2!J35,Sheet2!N35,Sheet2!V35,Sheet2!Z35)</f>
        <v>0.17943208836545169</v>
      </c>
      <c r="G35">
        <f>AVERAGE(Sheet2!C35,Sheet2!G35,Sheet2!S35,Sheet2!K35,Sheet2!O35,Sheet2!W35,Sheet2!AA35)</f>
        <v>0.8651163152987954</v>
      </c>
      <c r="H35">
        <f>STDEVP(Sheet2!C35,Sheet2!S35,Sheet2!K35,Sheet2!O35,Sheet2!W35,Sheet2!AA35)</f>
        <v>3.437002841982516E-3</v>
      </c>
    </row>
    <row r="36" spans="1:8" x14ac:dyDescent="0.15">
      <c r="A36">
        <f>AVERAGE(Sheet2!A36,Sheet2!E36,Sheet2!Q36,Sheet2!I36,Sheet2!M36,Sheet2!U36,Sheet2!Y36)</f>
        <v>325.70911135897342</v>
      </c>
      <c r="B36">
        <f>STDEVP(Sheet2!A36,Sheet2!E36,Sheet2!Q36,Sheet2!I36,Sheet2!M36,Sheet2!U36,Sheet2!Y36)</f>
        <v>172.61406959160919</v>
      </c>
      <c r="D36">
        <f>AVERAGE(Sheet2!B36,Sheet2!F36,Sheet2!R36,Sheet2!J36,Sheet2!N36,Sheet2!V36,Sheet2!Z36)</f>
        <v>0.73373316540906941</v>
      </c>
      <c r="E36">
        <f>STDEVP(Sheet2!B36,Sheet2!F36,Sheet2!R36,Sheet2!J36,Sheet2!N36,Sheet2!V36,Sheet2!Z36)</f>
        <v>0.16870852661508587</v>
      </c>
      <c r="G36">
        <f>AVERAGE(Sheet2!C36,Sheet2!G36,Sheet2!S36,Sheet2!K36,Sheet2!O36,Sheet2!W36,Sheet2!AA36)</f>
        <v>0.87278021835930719</v>
      </c>
      <c r="H36">
        <f>STDEVP(Sheet2!C36,Sheet2!S36,Sheet2!K36,Sheet2!O36,Sheet2!W36,Sheet2!AA36)</f>
        <v>1.2623014821686167E-2</v>
      </c>
    </row>
    <row r="37" spans="1:8" x14ac:dyDescent="0.15">
      <c r="A37">
        <f>AVERAGE(Sheet2!A37,Sheet2!E37,Sheet2!Q37,Sheet2!I37,Sheet2!M37,Sheet2!U37,Sheet2!Y37)</f>
        <v>274.22792776852299</v>
      </c>
      <c r="B37">
        <f>STDEVP(Sheet2!A37,Sheet2!E37,Sheet2!Q37,Sheet2!I37,Sheet2!M37,Sheet2!U37,Sheet2!Y37)</f>
        <v>127.43506534939941</v>
      </c>
      <c r="D37">
        <f>AVERAGE(Sheet2!B37,Sheet2!F37,Sheet2!R37,Sheet2!J37,Sheet2!N37,Sheet2!V37,Sheet2!Z37)</f>
        <v>0.72789470504001741</v>
      </c>
      <c r="E37">
        <f>STDEVP(Sheet2!B37,Sheet2!F37,Sheet2!R37,Sheet2!J37,Sheet2!N37,Sheet2!V37,Sheet2!Z37)</f>
        <v>0.1340889893288231</v>
      </c>
      <c r="G37">
        <f>AVERAGE(Sheet2!C37,Sheet2!G37,Sheet2!S37,Sheet2!K37,Sheet2!O37,Sheet2!W37,Sheet2!AA37)</f>
        <v>0.88130075402478758</v>
      </c>
      <c r="H37">
        <f>STDEVP(Sheet2!C37,Sheet2!S37,Sheet2!K37,Sheet2!O37,Sheet2!W37,Sheet2!AA37)</f>
        <v>1.6601306068377151E-2</v>
      </c>
    </row>
    <row r="38" spans="1:8" x14ac:dyDescent="0.15">
      <c r="A38">
        <f>AVERAGE(Sheet2!A38,Sheet2!E38,Sheet2!Q38,Sheet2!I38,Sheet2!M38,Sheet2!U38,Sheet2!Y38)</f>
        <v>243.95940108097071</v>
      </c>
      <c r="B38">
        <f>STDEVP(Sheet2!A38,Sheet2!E38,Sheet2!Q38,Sheet2!I38,Sheet2!M38,Sheet2!U38,Sheet2!Y38)</f>
        <v>130.23833410193393</v>
      </c>
      <c r="D38">
        <f>AVERAGE(Sheet2!B38,Sheet2!F38,Sheet2!R38,Sheet2!J38,Sheet2!N38,Sheet2!V38,Sheet2!Z38)</f>
        <v>0.75179010173942495</v>
      </c>
      <c r="E38">
        <f>STDEVP(Sheet2!B38,Sheet2!F38,Sheet2!R38,Sheet2!J38,Sheet2!N38,Sheet2!V38,Sheet2!Z38)</f>
        <v>0.14639279801670144</v>
      </c>
      <c r="G38">
        <f>AVERAGE(Sheet2!C38,Sheet2!G38,Sheet2!S38,Sheet2!K38,Sheet2!O38,Sheet2!W38,Sheet2!AA38)</f>
        <v>0.89065619472691337</v>
      </c>
      <c r="H38">
        <f>STDEVP(Sheet2!C38,Sheet2!S38,Sheet2!K38,Sheet2!O38,Sheet2!W38,Sheet2!AA38)</f>
        <v>2.9646330678117023E-2</v>
      </c>
    </row>
    <row r="39" spans="1:8" x14ac:dyDescent="0.15">
      <c r="A39">
        <f>AVERAGE(Sheet2!A39,Sheet2!E39,Sheet2!Q39,Sheet2!I39,Sheet2!M39,Sheet2!U39,Sheet2!Y39)</f>
        <v>217.05185808873131</v>
      </c>
      <c r="B39">
        <f>STDEVP(Sheet2!A39,Sheet2!E39,Sheet2!Q39,Sheet2!I39,Sheet2!M39,Sheet2!U39,Sheet2!Y39)</f>
        <v>110.62246342268655</v>
      </c>
      <c r="D39">
        <f>AVERAGE(Sheet2!B39,Sheet2!F39,Sheet2!R39,Sheet2!J39,Sheet2!N39,Sheet2!V39,Sheet2!Z39)</f>
        <v>0.77840732022745185</v>
      </c>
      <c r="E39">
        <f>STDEVP(Sheet2!B39,Sheet2!F39,Sheet2!R39,Sheet2!J39,Sheet2!N39,Sheet2!V39,Sheet2!Z39)</f>
        <v>0.15403755209275619</v>
      </c>
      <c r="G39">
        <f>AVERAGE(Sheet2!C39,Sheet2!G39,Sheet2!S39,Sheet2!K39,Sheet2!O39,Sheet2!W39,Sheet2!AA39)</f>
        <v>0.88838712247290963</v>
      </c>
      <c r="H39">
        <f>STDEVP(Sheet2!C39,Sheet2!S39,Sheet2!K39,Sheet2!O39,Sheet2!W39,Sheet2!AA39)</f>
        <v>1.9994820996023437E-2</v>
      </c>
    </row>
    <row r="40" spans="1:8" x14ac:dyDescent="0.15">
      <c r="A40">
        <f>AVERAGE(Sheet2!A40,Sheet2!E40,Sheet2!Q40,Sheet2!I40,Sheet2!M40,Sheet2!U40,Sheet2!Y40)</f>
        <v>191.34050873856458</v>
      </c>
      <c r="B40">
        <f>STDEVP(Sheet2!A40,Sheet2!E40,Sheet2!Q40,Sheet2!I40,Sheet2!M40,Sheet2!U40,Sheet2!Y40)</f>
        <v>105.14887105928736</v>
      </c>
      <c r="D40">
        <f>AVERAGE(Sheet2!B40,Sheet2!F40,Sheet2!R40,Sheet2!J40,Sheet2!N40,Sheet2!V40,Sheet2!Z40)</f>
        <v>0.85317657892319276</v>
      </c>
      <c r="E40">
        <f>STDEVP(Sheet2!B40,Sheet2!F40,Sheet2!R40,Sheet2!J40,Sheet2!N40,Sheet2!V40,Sheet2!Z40)</f>
        <v>0.13665528674449098</v>
      </c>
      <c r="G40">
        <f>AVERAGE(Sheet2!C40,Sheet2!G40,Sheet2!S40,Sheet2!K40,Sheet2!O40,Sheet2!W40,Sheet2!AA40)</f>
        <v>0.88433030482878405</v>
      </c>
      <c r="H40">
        <f>STDEVP(Sheet2!C40,Sheet2!S40,Sheet2!K40,Sheet2!O40,Sheet2!W40,Sheet2!AA40)</f>
        <v>1.7662369746833589E-2</v>
      </c>
    </row>
    <row r="41" spans="1:8" x14ac:dyDescent="0.15">
      <c r="A41">
        <f>AVERAGE(Sheet2!A41,Sheet2!E41,Sheet2!Q41,Sheet2!I41,Sheet2!M41,Sheet2!U41,Sheet2!Y41)</f>
        <v>183.00234847522532</v>
      </c>
      <c r="B41">
        <f>STDEVP(Sheet2!A41,Sheet2!E41,Sheet2!Q41,Sheet2!I41,Sheet2!M41,Sheet2!U41,Sheet2!Y41)</f>
        <v>113.57951143817874</v>
      </c>
      <c r="D41">
        <f>AVERAGE(Sheet2!B41,Sheet2!F41,Sheet2!R41,Sheet2!J41,Sheet2!N41,Sheet2!V41,Sheet2!Z41)</f>
        <v>0.85426924405919691</v>
      </c>
      <c r="E41">
        <f>STDEVP(Sheet2!B41,Sheet2!F41,Sheet2!R41,Sheet2!J41,Sheet2!N41,Sheet2!V41,Sheet2!Z41)</f>
        <v>0.1634002046887455</v>
      </c>
      <c r="G41">
        <f>AVERAGE(Sheet2!C41,Sheet2!G41,Sheet2!S41,Sheet2!K41,Sheet2!O41,Sheet2!W41,Sheet2!AA41)</f>
        <v>0.90053705356339719</v>
      </c>
      <c r="H41">
        <f>STDEVP(Sheet2!C41,Sheet2!S41,Sheet2!K41,Sheet2!O41,Sheet2!W41,Sheet2!AA41)</f>
        <v>4.2218327429730911E-2</v>
      </c>
    </row>
    <row r="42" spans="1:8" x14ac:dyDescent="0.15">
      <c r="A42">
        <f>AVERAGE(Sheet2!A42,Sheet2!E42,Sheet2!Q42,Sheet2!I42,Sheet2!M42,Sheet2!U42,Sheet2!Y42)</f>
        <v>154.37910168550778</v>
      </c>
      <c r="B42">
        <f>STDEVP(Sheet2!A42,Sheet2!E42,Sheet2!Q42,Sheet2!I42,Sheet2!M42,Sheet2!U42,Sheet2!Y42)</f>
        <v>88.446282403988548</v>
      </c>
      <c r="D42">
        <f>AVERAGE(Sheet2!B42,Sheet2!F42,Sheet2!R42,Sheet2!J42,Sheet2!N42,Sheet2!V42,Sheet2!Z42)</f>
        <v>0.89184081622088329</v>
      </c>
      <c r="E42">
        <f>STDEVP(Sheet2!B42,Sheet2!F42,Sheet2!R42,Sheet2!J42,Sheet2!N42,Sheet2!V42,Sheet2!Z42)</f>
        <v>0.11980904302650296</v>
      </c>
      <c r="G42">
        <f>AVERAGE(Sheet2!C42,Sheet2!G42,Sheet2!S42,Sheet2!K42,Sheet2!O42,Sheet2!W42,Sheet2!AA42)</f>
        <v>0.90330148617171502</v>
      </c>
      <c r="H42">
        <f>STDEVP(Sheet2!C42,Sheet2!S42,Sheet2!K42,Sheet2!O42,Sheet2!W42,Sheet2!AA42)</f>
        <v>4.3690907618776781E-2</v>
      </c>
    </row>
    <row r="43" spans="1:8" x14ac:dyDescent="0.15">
      <c r="A43">
        <f>AVERAGE(Sheet2!A43,Sheet2!E43,Sheet2!Q43,Sheet2!I43,Sheet2!M43,Sheet2!U43,Sheet2!Y43)</f>
        <v>145.8037070439153</v>
      </c>
      <c r="B43">
        <f>STDEVP(Sheet2!A43,Sheet2!E43,Sheet2!Q43,Sheet2!I43,Sheet2!M43,Sheet2!U43,Sheet2!Y43)</f>
        <v>83.194454860025672</v>
      </c>
      <c r="D43">
        <f>AVERAGE(Sheet2!B43,Sheet2!F43,Sheet2!R43,Sheet2!J43,Sheet2!N43,Sheet2!V43,Sheet2!Z43)</f>
        <v>0.92229285546584527</v>
      </c>
      <c r="E43">
        <f>STDEVP(Sheet2!B43,Sheet2!F43,Sheet2!R43,Sheet2!J43,Sheet2!N43,Sheet2!V43,Sheet2!Z43)</f>
        <v>0.10571557629725843</v>
      </c>
      <c r="G43">
        <f>AVERAGE(Sheet2!C43,Sheet2!G43,Sheet2!S43,Sheet2!K43,Sheet2!O43,Sheet2!W43,Sheet2!AA43)</f>
        <v>0.8997968669747588</v>
      </c>
      <c r="H43">
        <f>STDEVP(Sheet2!C43,Sheet2!S43,Sheet2!K43,Sheet2!O43,Sheet2!W43,Sheet2!AA43)</f>
        <v>4.2477274786424046E-2</v>
      </c>
    </row>
    <row r="45" spans="1:8" x14ac:dyDescent="0.15">
      <c r="A45">
        <f>AVERAGE(Sheet2!A45,Sheet2!E45,Sheet2!I45,Sheet2!M45,Sheet2!Q45,Sheet2!U45,Sheet2!Y45)</f>
        <v>299.50784611252442</v>
      </c>
      <c r="B45">
        <f>STDEVP(Sheet2!A45,Sheet2!E45,Sheet2!I45,Sheet2!M45,Sheet2!Q45,Sheet2!U45,Sheet2!Y45)</f>
        <v>115.66955570247494</v>
      </c>
      <c r="D45">
        <f>AVERAGE(Sheet2!B45,Sheet2!F45,Sheet2!J45,Sheet2!N45,Sheet2!R45,Sheet2!V45,Sheet2!Z45)</f>
        <v>0.84009120707298768</v>
      </c>
      <c r="E45">
        <f>STDEVP(Sheet2!B45,Sheet2!F45,Sheet2!J45,Sheet2!N45,Sheet2!R45,Sheet2!V45,Sheet2!Z45)</f>
        <v>0.15036189999855065</v>
      </c>
      <c r="G45">
        <f>AVERAGE(Sheet2!C45,Sheet2!G45,Sheet2!K45,Sheet2!O45,Sheet2!S45,Sheet2!W45,Sheet2!AA45)</f>
        <v>0.86367129331534076</v>
      </c>
      <c r="H45">
        <f>STDEVP(Sheet2!C45,Sheet2!G45,Sheet2!K45,Sheet2!O45,Sheet2!S45,Sheet2!W45,Sheet2!AA45)</f>
        <v>4.635994233406257E-3</v>
      </c>
    </row>
    <row r="46" spans="1:8" x14ac:dyDescent="0.15">
      <c r="A46">
        <f>AVERAGE(Sheet2!A46,Sheet2!E46,Sheet2!I46,Sheet2!M46,Sheet2!Q46,Sheet2!U46,Sheet2!Y46)</f>
        <v>192.85450783370797</v>
      </c>
      <c r="B46">
        <f>STDEVP(Sheet2!A46,Sheet2!E46,Sheet2!I46,Sheet2!M46,Sheet2!Q46,Sheet2!U46,Sheet2!Y46)</f>
        <v>100.87558552003468</v>
      </c>
      <c r="D46">
        <f>AVERAGE(Sheet2!B46,Sheet2!F46,Sheet2!J46,Sheet2!N46,Sheet2!R46,Sheet2!V46,Sheet2!Z46)</f>
        <v>0.93816695949799489</v>
      </c>
      <c r="E46">
        <f>STDEVP(Sheet2!B46,Sheet2!F46,Sheet2!J46,Sheet2!N46,Sheet2!R46,Sheet2!V46,Sheet2!Z46)</f>
        <v>0.15357263842511445</v>
      </c>
      <c r="G46">
        <f>AVERAGE(Sheet2!C46,Sheet2!G46,Sheet2!K46,Sheet2!O46,Sheet2!S46,Sheet2!W46,Sheet2!AA46)</f>
        <v>0.87014311141286649</v>
      </c>
      <c r="H46">
        <f>STDEVP(Sheet2!C46,Sheet2!G46,Sheet2!K46,Sheet2!O46,Sheet2!S46,Sheet2!W46,Sheet2!AA46)</f>
        <v>1.1354503307052132E-2</v>
      </c>
    </row>
    <row r="47" spans="1:8" x14ac:dyDescent="0.15">
      <c r="A47">
        <f>AVERAGE(Sheet2!A47,Sheet2!E47,Sheet2!I47,Sheet2!M47,Sheet2!Q47,Sheet2!U47,Sheet2!Y47)</f>
        <v>172.23298980554748</v>
      </c>
      <c r="B47">
        <f>STDEVP(Sheet2!A47,Sheet2!E47,Sheet2!I47,Sheet2!M47,Sheet2!Q47,Sheet2!U47,Sheet2!Y47)</f>
        <v>62.381932259137074</v>
      </c>
      <c r="D47">
        <f>AVERAGE(Sheet2!B47,Sheet2!F47,Sheet2!J47,Sheet2!N47,Sheet2!R47,Sheet2!V47,Sheet2!Z47)</f>
        <v>0.89496431895690309</v>
      </c>
      <c r="E47">
        <f>STDEVP(Sheet2!B47,Sheet2!F47,Sheet2!J47,Sheet2!N47,Sheet2!R47,Sheet2!V47,Sheet2!Z47)</f>
        <v>8.8326535911732298E-2</v>
      </c>
      <c r="G47">
        <f>AVERAGE(Sheet2!C47,Sheet2!G47,Sheet2!K47,Sheet2!O47,Sheet2!S47,Sheet2!W47,Sheet2!AA47)</f>
        <v>0.88172657969566459</v>
      </c>
      <c r="H47">
        <f>STDEVP(Sheet2!C47,Sheet2!G47,Sheet2!K47,Sheet2!O47,Sheet2!S47,Sheet2!W47,Sheet2!AA47)</f>
        <v>1.6848709123118984E-2</v>
      </c>
    </row>
    <row r="48" spans="1:8" x14ac:dyDescent="0.15">
      <c r="A48">
        <f>AVERAGE(Sheet2!A48,Sheet2!E48,Sheet2!I48,Sheet2!M48,Sheet2!Q48,Sheet2!U48,Sheet2!Y48)</f>
        <v>177.26968163629803</v>
      </c>
      <c r="B48">
        <f>STDEVP(Sheet2!A48,Sheet2!E48,Sheet2!I48,Sheet2!M48,Sheet2!Q48,Sheet2!U48,Sheet2!Y48)</f>
        <v>65.688736170599782</v>
      </c>
      <c r="D48">
        <f>AVERAGE(Sheet2!B48,Sheet2!F48,Sheet2!J48,Sheet2!N48,Sheet2!R48,Sheet2!V48,Sheet2!Z48)</f>
        <v>0.84346904852110893</v>
      </c>
      <c r="E48">
        <f>STDEVP(Sheet2!B48,Sheet2!F48,Sheet2!J48,Sheet2!N48,Sheet2!R48,Sheet2!V48,Sheet2!Z48)</f>
        <v>8.0444090977156837E-2</v>
      </c>
      <c r="G48">
        <f>AVERAGE(Sheet2!C48,Sheet2!G48,Sheet2!K48,Sheet2!O48,Sheet2!S48,Sheet2!W48,Sheet2!AA48)</f>
        <v>0.88851962790844663</v>
      </c>
      <c r="H48">
        <f>STDEVP(Sheet2!C48,Sheet2!G48,Sheet2!K48,Sheet2!O48,Sheet2!S48,Sheet2!W48,Sheet2!AA48)</f>
        <v>2.2314244766655777E-2</v>
      </c>
    </row>
    <row r="49" spans="1:8" x14ac:dyDescent="0.15">
      <c r="A49">
        <f>AVERAGE(Sheet2!A49,Sheet2!E49,Sheet2!I49,Sheet2!M49,Sheet2!Q49,Sheet2!U49,Sheet2!Y49)</f>
        <v>144.05290632170477</v>
      </c>
      <c r="B49">
        <f>STDEVP(Sheet2!A49,Sheet2!E49,Sheet2!I49,Sheet2!M49,Sheet2!Q49,Sheet2!U49,Sheet2!Y49)</f>
        <v>55.445579469150211</v>
      </c>
      <c r="D49">
        <f>AVERAGE(Sheet2!B49,Sheet2!F49,Sheet2!J49,Sheet2!N49,Sheet2!R49,Sheet2!V49,Sheet2!Z49)</f>
        <v>0.89608772663117542</v>
      </c>
      <c r="E49">
        <f>STDEVP(Sheet2!B49,Sheet2!F49,Sheet2!J49,Sheet2!N49,Sheet2!R49,Sheet2!V49,Sheet2!Z49)</f>
        <v>7.1296754196675693E-2</v>
      </c>
      <c r="G49">
        <f>AVERAGE(Sheet2!C49,Sheet2!G49,Sheet2!K49,Sheet2!O49,Sheet2!S49,Sheet2!W49,Sheet2!AA49)</f>
        <v>0.89473201352786591</v>
      </c>
      <c r="H49">
        <f>STDEVP(Sheet2!C49,Sheet2!G49,Sheet2!K49,Sheet2!O49,Sheet2!S49,Sheet2!W49,Sheet2!AA49)</f>
        <v>2.67647669163514E-2</v>
      </c>
    </row>
    <row r="50" spans="1:8" x14ac:dyDescent="0.15">
      <c r="A50">
        <f>AVERAGE(Sheet2!A50,Sheet2!E50,Sheet2!I50,Sheet2!M50,Sheet2!Q50,Sheet2!U50,Sheet2!Y50)</f>
        <v>158.46763100490156</v>
      </c>
      <c r="B50">
        <f>STDEVP(Sheet2!A50,Sheet2!E50,Sheet2!I50,Sheet2!M50,Sheet2!Q50,Sheet2!U50,Sheet2!Y50)</f>
        <v>72.065149334846822</v>
      </c>
      <c r="D50">
        <f>AVERAGE(Sheet2!B50,Sheet2!F50,Sheet2!J50,Sheet2!N50,Sheet2!R50,Sheet2!V50,Sheet2!Z50)</f>
        <v>0.85969575401469356</v>
      </c>
      <c r="E50">
        <f>STDEVP(Sheet2!B50,Sheet2!F50,Sheet2!J50,Sheet2!N50,Sheet2!R50,Sheet2!V50,Sheet2!Z50)</f>
        <v>9.6925994669051024E-2</v>
      </c>
      <c r="G50">
        <f>AVERAGE(Sheet2!C50,Sheet2!G50,Sheet2!K50,Sheet2!O50,Sheet2!S50,Sheet2!W50,Sheet2!AA50)</f>
        <v>0.90057228091819519</v>
      </c>
      <c r="H50">
        <f>STDEVP(Sheet2!C50,Sheet2!G50,Sheet2!K50,Sheet2!O50,Sheet2!S50,Sheet2!W50,Sheet2!AA50)</f>
        <v>3.9358230218900087E-2</v>
      </c>
    </row>
    <row r="51" spans="1:8" x14ac:dyDescent="0.15">
      <c r="A51">
        <f>AVERAGE(Sheet2!A51,Sheet2!E51,Sheet2!I51,Sheet2!M51,Sheet2!Q51,Sheet2!U51,Sheet2!Y51)</f>
        <v>130.99182938603539</v>
      </c>
      <c r="B51">
        <f>STDEVP(Sheet2!A51,Sheet2!E51,Sheet2!I51,Sheet2!M51,Sheet2!Q51,Sheet2!U51,Sheet2!Y51)</f>
        <v>89.134084579554823</v>
      </c>
      <c r="D51">
        <f>AVERAGE(Sheet2!B51,Sheet2!F51,Sheet2!J51,Sheet2!N51,Sheet2!R51,Sheet2!V51,Sheet2!Z51)</f>
        <v>0.88118491562482737</v>
      </c>
      <c r="E51">
        <f>STDEVP(Sheet2!B51,Sheet2!F51,Sheet2!J51,Sheet2!N51,Sheet2!R51,Sheet2!V51,Sheet2!Z51)</f>
        <v>0.18576889541358638</v>
      </c>
      <c r="G51">
        <f>AVERAGE(Sheet2!C51,Sheet2!G51,Sheet2!K51,Sheet2!O51,Sheet2!S51,Sheet2!W51,Sheet2!AA51)</f>
        <v>0.89452577364744001</v>
      </c>
      <c r="H51">
        <f>STDEVP(Sheet2!C51,Sheet2!G51,Sheet2!K51,Sheet2!O51,Sheet2!S51,Sheet2!W51,Sheet2!AA51)</f>
        <v>1.4567616082470303E-2</v>
      </c>
    </row>
    <row r="52" spans="1:8" x14ac:dyDescent="0.15">
      <c r="A52">
        <f>AVERAGE(Sheet2!A52,Sheet2!E52,Sheet2!I52,Sheet2!M52,Sheet2!Q52,Sheet2!U52,Sheet2!Y52)</f>
        <v>100.73373020094253</v>
      </c>
      <c r="B52">
        <f>STDEVP(Sheet2!A52,Sheet2!E52,Sheet2!I52,Sheet2!M52,Sheet2!Q52,Sheet2!U52,Sheet2!Y52)</f>
        <v>77.855170639290222</v>
      </c>
      <c r="D52">
        <f>AVERAGE(Sheet2!B52,Sheet2!F52,Sheet2!J52,Sheet2!N52,Sheet2!R52,Sheet2!V52,Sheet2!Z52)</f>
        <v>0.87831813297478223</v>
      </c>
      <c r="E52">
        <f>STDEVP(Sheet2!B52,Sheet2!F52,Sheet2!J52,Sheet2!N52,Sheet2!R52,Sheet2!V52,Sheet2!Z52)</f>
        <v>0.25646014967357977</v>
      </c>
      <c r="G52">
        <f>AVERAGE(Sheet2!C52,Sheet2!G52,Sheet2!K52,Sheet2!O52,Sheet2!S52,Sheet2!W52,Sheet2!AA52)</f>
        <v>0.92871829697116326</v>
      </c>
      <c r="H52">
        <f>STDEVP(Sheet2!C52,Sheet2!G52,Sheet2!K52,Sheet2!O52,Sheet2!S52,Sheet2!W52,Sheet2!AA52)</f>
        <v>4.0160411495796827E-2</v>
      </c>
    </row>
    <row r="53" spans="1:8" x14ac:dyDescent="0.15">
      <c r="A53">
        <f>AVERAGE(Sheet2!A53,Sheet2!E53,Sheet2!I53,Sheet2!M53,Sheet2!Q53,Sheet2!U53,Sheet2!Y53)</f>
        <v>97.558426189174924</v>
      </c>
      <c r="B53">
        <f>STDEVP(Sheet2!A53,Sheet2!E53,Sheet2!I53,Sheet2!M53,Sheet2!Q53,Sheet2!U53,Sheet2!Y53)</f>
        <v>49.61127784528302</v>
      </c>
      <c r="D53">
        <f>AVERAGE(Sheet2!B53,Sheet2!F53,Sheet2!J53,Sheet2!N53,Sheet2!R53,Sheet2!V53,Sheet2!Z53)</f>
        <v>0.91456570708385621</v>
      </c>
      <c r="E53">
        <f>STDEVP(Sheet2!B53,Sheet2!F53,Sheet2!J53,Sheet2!N53,Sheet2!R53,Sheet2!V53,Sheet2!Z53)</f>
        <v>0.16060453045507794</v>
      </c>
      <c r="G53">
        <f>AVERAGE(Sheet2!C53,Sheet2!G53,Sheet2!K53,Sheet2!O53,Sheet2!S53,Sheet2!W53,Sheet2!AA53)</f>
        <v>0.90268136750531602</v>
      </c>
      <c r="H53">
        <f>STDEVP(Sheet2!C53,Sheet2!G53,Sheet2!K53,Sheet2!O53,Sheet2!S53,Sheet2!W53,Sheet2!AA53)</f>
        <v>1.7588798223877603E-2</v>
      </c>
    </row>
    <row r="54" spans="1:8" x14ac:dyDescent="0.15">
      <c r="A54">
        <f>AVERAGE(Sheet2!A54,Sheet2!E54,Sheet2!I54,Sheet2!M54,Sheet2!Q54,Sheet2!U54,Sheet2!Y54)</f>
        <v>101.33596929940676</v>
      </c>
      <c r="B54">
        <f>STDEVP(Sheet2!A54,Sheet2!E54,Sheet2!I54,Sheet2!M54,Sheet2!Q54,Sheet2!U54,Sheet2!Y54)</f>
        <v>43.202703066564411</v>
      </c>
      <c r="D54">
        <f>AVERAGE(Sheet2!B54,Sheet2!F54,Sheet2!J54,Sheet2!N54,Sheet2!R54,Sheet2!V54,Sheet2!Z54)</f>
        <v>0.91626578460302499</v>
      </c>
      <c r="E54">
        <f>STDEVP(Sheet2!B54,Sheet2!F54,Sheet2!J54,Sheet2!N54,Sheet2!R54,Sheet2!V54,Sheet2!Z54)</f>
        <v>9.2441171876720046E-2</v>
      </c>
      <c r="G54">
        <f>AVERAGE(Sheet2!C54,Sheet2!G54,Sheet2!K54,Sheet2!O54,Sheet2!S54,Sheet2!W54,Sheet2!AA54)</f>
        <v>0.90453123435453497</v>
      </c>
      <c r="H54">
        <f>STDEVP(Sheet2!C54,Sheet2!G54,Sheet2!K54,Sheet2!O54,Sheet2!S54,Sheet2!W54,Sheet2!AA54)</f>
        <v>1.3019065069006946E-2</v>
      </c>
    </row>
  </sheetData>
  <mergeCells count="1">
    <mergeCell ref="J5:K8"/>
  </mergeCells>
  <phoneticPr fontId="1" type="noConversion"/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"/>
  <sheetViews>
    <sheetView workbookViewId="0">
      <selection activeCell="L16" sqref="L16"/>
    </sheetView>
  </sheetViews>
  <sheetFormatPr defaultRowHeight="12.9" x14ac:dyDescent="0.15"/>
  <sheetData>
    <row r="1" spans="1:11" x14ac:dyDescent="0.15">
      <c r="A1">
        <f>Sheet3!A1</f>
        <v>274.09941157032097</v>
      </c>
      <c r="B1">
        <f>Sheet3!B1</f>
        <v>35.27977857523836</v>
      </c>
      <c r="D1">
        <f>Sheet3!D1</f>
        <v>0.89895102791507409</v>
      </c>
      <c r="E1">
        <f>Sheet3!E1</f>
        <v>4.4398776076680677E-2</v>
      </c>
      <c r="G1">
        <f>Sheet3!G1</f>
        <v>0.86136773336690164</v>
      </c>
      <c r="H1">
        <f>Sheet3!H1</f>
        <v>7.5727326465934819E-4</v>
      </c>
    </row>
    <row r="2" spans="1:11" x14ac:dyDescent="0.15">
      <c r="A2">
        <f>Sheet3!A12</f>
        <v>223.91421791434118</v>
      </c>
      <c r="B2">
        <f>Sheet3!B12</f>
        <v>27.053916643511386</v>
      </c>
      <c r="D2">
        <f>Sheet3!D12</f>
        <v>0.93631677266748115</v>
      </c>
      <c r="E2">
        <f>Sheet3!E12</f>
        <v>4.4479270955965509E-2</v>
      </c>
      <c r="G2">
        <f>Sheet3!G12</f>
        <v>0.86340793965029217</v>
      </c>
      <c r="H2">
        <f>Sheet3!H12</f>
        <v>3.2393626657353128E-3</v>
      </c>
      <c r="J2" s="14" t="s">
        <v>15</v>
      </c>
      <c r="K2" s="14"/>
    </row>
    <row r="3" spans="1:11" x14ac:dyDescent="0.15">
      <c r="A3">
        <f>Sheet3!A23</f>
        <v>281.50123070338049</v>
      </c>
      <c r="B3">
        <f>Sheet3!B23</f>
        <v>115.00822328689235</v>
      </c>
      <c r="D3">
        <f>Sheet3!D23</f>
        <v>0.87372181137708249</v>
      </c>
      <c r="E3">
        <f>Sheet3!E23</f>
        <v>0.11761891699822202</v>
      </c>
      <c r="G3">
        <f>Sheet3!G23</f>
        <v>0.86390894977838129</v>
      </c>
      <c r="H3">
        <f>Sheet3!H23</f>
        <v>4.1213235174914495E-3</v>
      </c>
      <c r="J3" s="14"/>
      <c r="K3" s="14"/>
    </row>
    <row r="4" spans="1:11" x14ac:dyDescent="0.15">
      <c r="A4">
        <f>Sheet3!A34</f>
        <v>276.21561669503717</v>
      </c>
      <c r="B4">
        <f>Sheet3!B34</f>
        <v>69.364968527866552</v>
      </c>
      <c r="D4">
        <f>Sheet3!D34</f>
        <v>0.87521213280717103</v>
      </c>
      <c r="E4">
        <f>Sheet3!E34</f>
        <v>7.1534432983424462E-2</v>
      </c>
      <c r="G4">
        <f>Sheet3!G34</f>
        <v>0.86339397143390839</v>
      </c>
      <c r="H4">
        <f>Sheet3!H34</f>
        <v>8.6502803494074854E-4</v>
      </c>
      <c r="J4" s="14"/>
      <c r="K4" s="14"/>
    </row>
    <row r="5" spans="1:11" x14ac:dyDescent="0.15">
      <c r="A5">
        <f>Sheet3!A45</f>
        <v>299.50784611252442</v>
      </c>
      <c r="B5">
        <f>Sheet3!B45</f>
        <v>115.66955570247494</v>
      </c>
      <c r="D5">
        <f>Sheet3!D45</f>
        <v>0.84009120707298768</v>
      </c>
      <c r="E5">
        <f>Sheet3!E45</f>
        <v>0.15036189999855065</v>
      </c>
      <c r="G5">
        <f>Sheet3!G45</f>
        <v>0.86367129331534076</v>
      </c>
      <c r="H5">
        <f>Sheet3!H45</f>
        <v>4.635994233406257E-3</v>
      </c>
      <c r="J5" s="14"/>
      <c r="K5" s="14"/>
    </row>
    <row r="7" spans="1:11" x14ac:dyDescent="0.15">
      <c r="A7">
        <f>Sheet3!A2</f>
        <v>226.12339722127581</v>
      </c>
      <c r="B7">
        <f>Sheet3!B2</f>
        <v>64.433406944115106</v>
      </c>
      <c r="D7">
        <f>Sheet3!D2</f>
        <v>0.95057049445148978</v>
      </c>
      <c r="E7">
        <f>Sheet3!E2</f>
        <v>7.8478642810264926E-2</v>
      </c>
      <c r="G7">
        <f>Sheet3!G2</f>
        <v>0.86162356396290374</v>
      </c>
      <c r="H7">
        <f>Sheet3!H2</f>
        <v>1.0618713645540975E-3</v>
      </c>
    </row>
    <row r="8" spans="1:11" x14ac:dyDescent="0.15">
      <c r="A8">
        <f>Sheet3!A13</f>
        <v>175.40283838770267</v>
      </c>
      <c r="B8">
        <f>Sheet3!B13</f>
        <v>32.577520571806858</v>
      </c>
      <c r="D8">
        <f>Sheet3!D13</f>
        <v>0.98362812468417093</v>
      </c>
      <c r="E8">
        <f>Sheet3!E13</f>
        <v>4.8206847543883311E-2</v>
      </c>
      <c r="G8">
        <f>Sheet3!G13</f>
        <v>0.86479760428445462</v>
      </c>
      <c r="H8">
        <f>Sheet3!H13</f>
        <v>2.5236123599976005E-3</v>
      </c>
    </row>
    <row r="9" spans="1:11" x14ac:dyDescent="0.15">
      <c r="A9">
        <f>Sheet3!A24</f>
        <v>241.85550936897835</v>
      </c>
      <c r="B9">
        <f>Sheet3!B24</f>
        <v>102.79500138408294</v>
      </c>
      <c r="D9">
        <f>Sheet3!D24</f>
        <v>0.89998919570992186</v>
      </c>
      <c r="E9">
        <f>Sheet3!E24</f>
        <v>9.2178898348255184E-2</v>
      </c>
      <c r="G9">
        <f>Sheet3!G24</f>
        <v>0.86651180295880914</v>
      </c>
      <c r="H9">
        <f>Sheet3!H24</f>
        <v>4.6311020179725087E-3</v>
      </c>
    </row>
    <row r="10" spans="1:11" x14ac:dyDescent="0.15">
      <c r="A10">
        <f>Sheet3!A35</f>
        <v>320.94083093186498</v>
      </c>
      <c r="B10">
        <f>Sheet3!B35</f>
        <v>178.24336032246816</v>
      </c>
      <c r="D10">
        <f>Sheet3!D35</f>
        <v>0.81131742293392084</v>
      </c>
      <c r="E10">
        <f>Sheet3!E35</f>
        <v>0.17943208836545169</v>
      </c>
      <c r="G10">
        <f>Sheet3!G35</f>
        <v>0.8651163152987954</v>
      </c>
      <c r="H10">
        <f>Sheet3!H35</f>
        <v>3.437002841982516E-3</v>
      </c>
    </row>
    <row r="11" spans="1:11" x14ac:dyDescent="0.15">
      <c r="A11">
        <f>Sheet3!A46</f>
        <v>192.85450783370797</v>
      </c>
      <c r="B11">
        <f>Sheet3!B46</f>
        <v>100.87558552003468</v>
      </c>
      <c r="D11">
        <f>Sheet3!D46</f>
        <v>0.93816695949799489</v>
      </c>
      <c r="E11">
        <f>Sheet3!E46</f>
        <v>0.15357263842511445</v>
      </c>
      <c r="G11">
        <f>Sheet3!G46</f>
        <v>0.87014311141286649</v>
      </c>
      <c r="H11">
        <f>Sheet3!H46</f>
        <v>1.1354503307052132E-2</v>
      </c>
    </row>
    <row r="13" spans="1:11" x14ac:dyDescent="0.15">
      <c r="A13">
        <f>AVERAGE(Sheet3!A4:A10)</f>
        <v>204.4526090089916</v>
      </c>
      <c r="B13">
        <f>AVERAGE(Sheet3!B4:B10)</f>
        <v>70.407356967551124</v>
      </c>
      <c r="D13">
        <f>AVERAGE(Sheet3!D4:D10)</f>
        <v>0.94192482156069524</v>
      </c>
      <c r="E13">
        <f>AVERAGE(Sheet3!E4:E10)</f>
        <v>7.772205117269318E-2</v>
      </c>
      <c r="G13">
        <f>AVERAGE(Sheet3!G4:G10)</f>
        <v>0.86600132128455132</v>
      </c>
      <c r="H13">
        <f>AVERAGE(Sheet3!H4:H10)</f>
        <v>2.5223592557963533E-3</v>
      </c>
    </row>
    <row r="14" spans="1:11" x14ac:dyDescent="0.15">
      <c r="A14">
        <f>AVERAGE(Sheet3!A15:A21)</f>
        <v>134.92179879180227</v>
      </c>
      <c r="B14">
        <f>AVERAGE(Sheet3!B15:B21)</f>
        <v>80.359841032310626</v>
      </c>
      <c r="D14">
        <f>AVERAGE(Sheet3!D15:D21)</f>
        <v>0.93676649241008114</v>
      </c>
      <c r="E14">
        <f>AVERAGE(Sheet3!E15:E21)</f>
        <v>8.774113064241576E-2</v>
      </c>
      <c r="G14">
        <f>AVERAGE(Sheet3!G15:G21)</f>
        <v>0.89122623707761373</v>
      </c>
      <c r="H14">
        <f>AVERAGE(Sheet3!H15:H21)</f>
        <v>1.7841700544490583E-2</v>
      </c>
    </row>
    <row r="15" spans="1:11" x14ac:dyDescent="0.15">
      <c r="A15">
        <f>AVERAGE(Sheet3!A26:A32)</f>
        <v>165.13922113276203</v>
      </c>
      <c r="B15">
        <f>AVERAGE(Sheet3!B26:B32)</f>
        <v>81.832747077322182</v>
      </c>
      <c r="D15">
        <f>AVERAGE(Sheet3!D26:D32)</f>
        <v>0.94554135834786124</v>
      </c>
      <c r="E15">
        <f>AVERAGE(Sheet3!E26:E32)</f>
        <v>8.5163978588950376E-2</v>
      </c>
      <c r="G15">
        <f>AVERAGE(Sheet3!G26:G32)</f>
        <v>0.8814435850703477</v>
      </c>
      <c r="H15">
        <f>AVERAGE(Sheet3!H26:H32)</f>
        <v>1.6597426190813138E-2</v>
      </c>
    </row>
    <row r="16" spans="1:11" x14ac:dyDescent="0.15">
      <c r="A16">
        <f>AVERAGE(Sheet3!A37:A43)</f>
        <v>201.39497898306257</v>
      </c>
      <c r="B16">
        <f>AVERAGE(Sheet3!B37:B43)</f>
        <v>108.38071180507146</v>
      </c>
      <c r="D16">
        <f>AVERAGE(Sheet3!D37:D43)</f>
        <v>0.8256673745251446</v>
      </c>
      <c r="E16">
        <f>AVERAGE(Sheet3!E37:E43)</f>
        <v>0.13715706431361124</v>
      </c>
      <c r="G16">
        <f>AVERAGE(Sheet3!G37:G43)</f>
        <v>0.89261568325189511</v>
      </c>
      <c r="H16">
        <f>AVERAGE(Sheet3!H37:H43)</f>
        <v>3.0327333903468989E-2</v>
      </c>
    </row>
    <row r="17" spans="1:8" x14ac:dyDescent="0.15">
      <c r="A17">
        <f>AVERAGE(Sheet3!A48:A54)</f>
        <v>130.05859629120917</v>
      </c>
      <c r="B17">
        <f>AVERAGE(Sheet3!B48:B54)</f>
        <v>64.714671586469905</v>
      </c>
      <c r="D17">
        <f>AVERAGE(Sheet3!D48:D54)</f>
        <v>0.88422672420763848</v>
      </c>
      <c r="E17">
        <f>AVERAGE(Sheet3!E48:E54)</f>
        <v>0.13484879818026396</v>
      </c>
      <c r="G17">
        <f>AVERAGE(Sheet3!G48:G54)</f>
        <v>0.90204008497613752</v>
      </c>
      <c r="H17">
        <f>AVERAGE(Sheet3!H48:H54)</f>
        <v>2.482473325329413E-2</v>
      </c>
    </row>
  </sheetData>
  <mergeCells count="1">
    <mergeCell ref="J2:K5"/>
  </mergeCells>
  <phoneticPr fontId="1" type="noConversion"/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2021-11-30T02:55:11Z</dcterms:modified>
</cp:coreProperties>
</file>