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334fb8452617c5e/LAVORO/IRCCS BELLARIA/NEUROFARMACOLOGIA/PAPER LYSO-GB3/VALIDAZIONE LYSOGB3/"/>
    </mc:Choice>
  </mc:AlternateContent>
  <xr:revisionPtr revIDLastSave="62" documentId="11_51503117482FCA0663E647DAA05777F69B9A40C2" xr6:coauthVersionLast="47" xr6:coauthVersionMax="47" xr10:uidLastSave="{536B9B14-4E49-4DDC-97BD-963977AC0CF2}"/>
  <bookViews>
    <workbookView xWindow="-103" yWindow="-103" windowWidth="23657" windowHeight="15240" firstSheet="4" activeTab="8" xr2:uid="{00000000-000D-0000-FFFF-FFFF00000000}"/>
  </bookViews>
  <sheets>
    <sheet name="RECOVERY - MATRIX EFFECT" sheetId="1" r:id="rId1"/>
    <sheet name="INTERDAY 1" sheetId="2" r:id="rId2"/>
    <sheet name="INTERDAY 2" sheetId="3" r:id="rId3"/>
    <sheet name="INTERDAY3 INTRADAY1" sheetId="4" r:id="rId4"/>
    <sheet name="AUTOSAMPLER STABILITY" sheetId="5" r:id="rId5"/>
    <sheet name="SHORT TERM STABILITY" sheetId="7" r:id="rId6"/>
    <sheet name="LONG TERM STABILITY-20" sheetId="6" r:id="rId7"/>
    <sheet name="LONG TERM STABILITY -80" sheetId="9" r:id="rId8"/>
    <sheet name="SUMMARY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8" l="1"/>
  <c r="J36" i="8" s="1"/>
  <c r="I34" i="8"/>
  <c r="I36" i="8" s="1"/>
  <c r="J33" i="8"/>
  <c r="I33" i="8"/>
  <c r="I35" i="8" s="1"/>
  <c r="B19" i="8"/>
  <c r="C17" i="1"/>
  <c r="J29" i="8"/>
  <c r="J31" i="8" s="1"/>
  <c r="J28" i="8"/>
  <c r="I29" i="8"/>
  <c r="I31" i="8" s="1"/>
  <c r="I28" i="8"/>
  <c r="I30" i="8" s="1"/>
  <c r="J18" i="8"/>
  <c r="J35" i="8" l="1"/>
  <c r="J30" i="8"/>
  <c r="E20" i="8"/>
  <c r="E22" i="8" s="1"/>
  <c r="D20" i="8"/>
  <c r="D22" i="8" s="1"/>
  <c r="C20" i="8"/>
  <c r="C22" i="8" s="1"/>
  <c r="B20" i="8"/>
  <c r="B22" i="8" s="1"/>
  <c r="E19" i="8"/>
  <c r="D19" i="8"/>
  <c r="C19" i="8"/>
  <c r="J24" i="8"/>
  <c r="J26" i="8" s="1"/>
  <c r="I24" i="8"/>
  <c r="E15" i="8"/>
  <c r="E17" i="8" s="1"/>
  <c r="D15" i="8"/>
  <c r="D17" i="8" s="1"/>
  <c r="C15" i="8"/>
  <c r="C17" i="8" s="1"/>
  <c r="B15" i="8"/>
  <c r="B17" i="8" s="1"/>
  <c r="J23" i="8"/>
  <c r="I23" i="8"/>
  <c r="E14" i="8"/>
  <c r="D14" i="8"/>
  <c r="C14" i="8"/>
  <c r="B14" i="8"/>
  <c r="J19" i="8"/>
  <c r="J21" i="8" s="1"/>
  <c r="I19" i="8"/>
  <c r="I21" i="8" s="1"/>
  <c r="I18" i="8"/>
  <c r="G17" i="1"/>
  <c r="F17" i="1"/>
  <c r="B19" i="1" s="1"/>
  <c r="E17" i="1"/>
  <c r="B22" i="1" s="1"/>
  <c r="D17" i="1"/>
  <c r="B17" i="1"/>
  <c r="B21" i="1" s="1"/>
  <c r="I25" i="8" l="1"/>
  <c r="D16" i="8"/>
  <c r="C21" i="8"/>
  <c r="J25" i="8"/>
  <c r="D21" i="8"/>
  <c r="E21" i="8"/>
  <c r="E16" i="8"/>
  <c r="B16" i="8"/>
  <c r="C16" i="8"/>
  <c r="I20" i="8"/>
  <c r="B21" i="8"/>
  <c r="J20" i="8"/>
  <c r="B20" i="1"/>
  <c r="F22" i="8"/>
  <c r="F17" i="8"/>
  <c r="I26" i="8"/>
  <c r="F16" i="8" l="1"/>
  <c r="F21" i="8"/>
</calcChain>
</file>

<file path=xl/sharedStrings.xml><?xml version="1.0" encoding="utf-8"?>
<sst xmlns="http://schemas.openxmlformats.org/spreadsheetml/2006/main" count="268" uniqueCount="108">
  <si>
    <t>low</t>
  </si>
  <si>
    <t xml:space="preserve">high </t>
  </si>
  <si>
    <t>low ps</t>
  </si>
  <si>
    <t>high ps</t>
  </si>
  <si>
    <t xml:space="preserve">low neat </t>
  </si>
  <si>
    <t>high neat</t>
  </si>
  <si>
    <t>matrix1</t>
  </si>
  <si>
    <t>matrix2</t>
  </si>
  <si>
    <t>matrix3</t>
  </si>
  <si>
    <t>matrix4</t>
  </si>
  <si>
    <t>matrix5</t>
  </si>
  <si>
    <t>MEDIA</t>
  </si>
  <si>
    <t>ME LOW</t>
  </si>
  <si>
    <t>ME HIGH</t>
  </si>
  <si>
    <t>REC LOW</t>
  </si>
  <si>
    <t>REC HIGH</t>
  </si>
  <si>
    <t>(peak area)</t>
  </si>
  <si>
    <t>Sample Name</t>
  </si>
  <si>
    <t>Actual Concentration</t>
  </si>
  <si>
    <t>Area</t>
  </si>
  <si>
    <t>Height</t>
  </si>
  <si>
    <t>Retention Time</t>
  </si>
  <si>
    <t>Calculated Concentration</t>
  </si>
  <si>
    <t>Accuracy</t>
  </si>
  <si>
    <t>N/A</t>
  </si>
  <si>
    <t>&lt; 0</t>
  </si>
  <si>
    <t>A</t>
  </si>
  <si>
    <t>B</t>
  </si>
  <si>
    <t>C</t>
  </si>
  <si>
    <t>D</t>
  </si>
  <si>
    <t>E</t>
  </si>
  <si>
    <t>F</t>
  </si>
  <si>
    <t>G</t>
  </si>
  <si>
    <t>H</t>
  </si>
  <si>
    <t>LOQ 1</t>
  </si>
  <si>
    <t>LOQ 2</t>
  </si>
  <si>
    <t>LOQ 3</t>
  </si>
  <si>
    <t>LOW 1</t>
  </si>
  <si>
    <t>LOW 2</t>
  </si>
  <si>
    <t>LOW 3</t>
  </si>
  <si>
    <t>MEDIUM 1</t>
  </si>
  <si>
    <t xml:space="preserve">MEDIUM 2 </t>
  </si>
  <si>
    <t>MEDIUM 3</t>
  </si>
  <si>
    <t>HIGH 1</t>
  </si>
  <si>
    <t>HIGH 2</t>
  </si>
  <si>
    <t>HIGH 3</t>
  </si>
  <si>
    <t>MEDIUM 2</t>
  </si>
  <si>
    <t>LOQ 4</t>
  </si>
  <si>
    <t>LOQ 5</t>
  </si>
  <si>
    <t>LOW 4</t>
  </si>
  <si>
    <t>LOW 5</t>
  </si>
  <si>
    <t>MEDIUM 4</t>
  </si>
  <si>
    <t>MEDIUM 5</t>
  </si>
  <si>
    <t>HIGH 4</t>
  </si>
  <si>
    <t>HIGH 5</t>
  </si>
  <si>
    <t>LOW 1 SHORT STABILITY</t>
  </si>
  <si>
    <t>LOW 2 SHORT STABILITY</t>
  </si>
  <si>
    <t>LOW 3 SHORT STABILITY</t>
  </si>
  <si>
    <t>HIGH 1 SHORT STABILITY</t>
  </si>
  <si>
    <t>HIGH 2 SHORT STABILITY</t>
  </si>
  <si>
    <t>HIGH 3 SHORT STABILITY</t>
  </si>
  <si>
    <t>LOW 1 MONTH -20</t>
  </si>
  <si>
    <t>HIGH 1 MONTH -20</t>
  </si>
  <si>
    <t xml:space="preserve">LOQ </t>
  </si>
  <si>
    <t>LOW</t>
  </si>
  <si>
    <t>MEDIUM</t>
  </si>
  <si>
    <t>HIGH</t>
  </si>
  <si>
    <t>INTERDAY 1</t>
  </si>
  <si>
    <t>INTERDAY 2</t>
  </si>
  <si>
    <t>INTERDAY 3</t>
  </si>
  <si>
    <t>CV% INTERDAY</t>
  </si>
  <si>
    <t>CV% INTRADAY</t>
  </si>
  <si>
    <t>m</t>
  </si>
  <si>
    <t>q</t>
  </si>
  <si>
    <t>r</t>
  </si>
  <si>
    <t>INTERDAY 3 + INTRADAY 1</t>
  </si>
  <si>
    <t>MEAN</t>
  </si>
  <si>
    <t>ACCURACY INTERDAY</t>
  </si>
  <si>
    <t>ACCURACY INTRADAY</t>
  </si>
  <si>
    <t>MEAN INTERDAY</t>
  </si>
  <si>
    <t>MEAN INTRADAY</t>
  </si>
  <si>
    <t>ST DEV  INTERDAY</t>
  </si>
  <si>
    <t>ST DEV  INTRADAY</t>
  </si>
  <si>
    <t>CAL CURVES EQ</t>
  </si>
  <si>
    <t>BK</t>
  </si>
  <si>
    <t>BLANK</t>
  </si>
  <si>
    <t>LOW -80</t>
  </si>
  <si>
    <t>HIGH -80</t>
  </si>
  <si>
    <t>LONG TERM STABILITY -80C 30 DAY</t>
  </si>
  <si>
    <t>LONG TERM STABILITY -20C 30 DAY</t>
  </si>
  <si>
    <t>ST DEV  LONG TERM STABILITY -20C 30 DAY</t>
  </si>
  <si>
    <t>MEAN LONG TERM STABILITY -20C 30 DAY</t>
  </si>
  <si>
    <t>CV% LONG TERM STABILITY -20C 30 DAY</t>
  </si>
  <si>
    <t>ACCURACY LONG TERM STABILITY -20C 30 DAY</t>
  </si>
  <si>
    <t>SHORT TERM STABILITY ROOM T 2 H</t>
  </si>
  <si>
    <t>AUTOSAMPLER STABILITY 4C 24H</t>
  </si>
  <si>
    <t>ST DEV  AUTOSAMPLER STABILITY 4C 24H</t>
  </si>
  <si>
    <t>MEAN AUTOSAMPLER STABILITY 4C 24H</t>
  </si>
  <si>
    <t>CV% AUTOSAMPLER STABILITY 4C 24H</t>
  </si>
  <si>
    <t>ACCURACY AUTOSAMPLER STABILITY 4C 24H</t>
  </si>
  <si>
    <t>ST DEV  SHORT TERM STABILITY ROOM T 2 H</t>
  </si>
  <si>
    <t>MEAN SHORT TERM STABILITY ROOM T 2 H</t>
  </si>
  <si>
    <t>CV% SHORT TERM STABILITY ROOM T 2 H</t>
  </si>
  <si>
    <t>ACCURACY SHORT TERM STABILITY ROOM T 2 H</t>
  </si>
  <si>
    <t>ST DEV  LONG TERM STABILITY -80C 30 DAY</t>
  </si>
  <si>
    <t>MEAN LONG TERM STABILITY -80C 30 DAY</t>
  </si>
  <si>
    <t>CV% LONG TERM STABILITY -80C 30 DAY</t>
  </si>
  <si>
    <t>ACCURACY LONG TERM STABILITY -80C 30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</si>
</sst>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opLeftCell="A4" workbookViewId="0">
      <selection activeCell="C12" sqref="C12"/>
    </sheetView>
  </sheetViews>
  <sheetFormatPr defaultRowHeight="14.6" x14ac:dyDescent="0.4"/>
  <cols>
    <col min="1" max="1" width="11" bestFit="1" customWidth="1"/>
    <col min="2" max="2" width="8.53515625" bestFit="1" customWidth="1"/>
    <col min="3" max="3" width="10.53515625" bestFit="1" customWidth="1"/>
    <col min="4" max="4" width="8.53515625" bestFit="1" customWidth="1"/>
    <col min="5" max="5" width="10.53515625" bestFit="1" customWidth="1"/>
    <col min="6" max="6" width="9.15234375" bestFit="1" customWidth="1"/>
    <col min="7" max="7" width="10.53515625" bestFit="1" customWidth="1"/>
  </cols>
  <sheetData>
    <row r="1" spans="1:7" x14ac:dyDescent="0.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4">
      <c r="A2" t="s">
        <v>6</v>
      </c>
      <c r="B2" s="1">
        <v>738.505</v>
      </c>
      <c r="C2" s="1">
        <v>100901.451</v>
      </c>
      <c r="D2" s="1">
        <v>839.58199999999999</v>
      </c>
      <c r="E2" s="1">
        <v>111600.395</v>
      </c>
      <c r="F2" s="1">
        <v>904.85400000000004</v>
      </c>
      <c r="G2" s="1">
        <v>161137.88500000001</v>
      </c>
    </row>
    <row r="3" spans="1:7" x14ac:dyDescent="0.4">
      <c r="A3" t="s">
        <v>16</v>
      </c>
      <c r="B3" s="1">
        <v>987.58100000000002</v>
      </c>
      <c r="C3" s="1">
        <v>104662.667</v>
      </c>
      <c r="D3" s="1">
        <v>810.81500000000005</v>
      </c>
      <c r="E3" s="1">
        <v>113761.822</v>
      </c>
      <c r="F3" s="1">
        <v>882.53200000000004</v>
      </c>
      <c r="G3" s="1">
        <v>122878.351</v>
      </c>
    </row>
    <row r="4" spans="1:7" x14ac:dyDescent="0.4">
      <c r="B4" s="1">
        <v>691.71699999999998</v>
      </c>
      <c r="C4" s="1">
        <v>113839.477</v>
      </c>
      <c r="D4" s="1">
        <v>945.80600000000004</v>
      </c>
      <c r="E4" s="1">
        <v>140428.867</v>
      </c>
      <c r="F4" s="1">
        <v>750.81200000000001</v>
      </c>
      <c r="G4" s="1">
        <v>168830.18799999999</v>
      </c>
    </row>
    <row r="5" spans="1:7" x14ac:dyDescent="0.4">
      <c r="A5" t="s">
        <v>7</v>
      </c>
      <c r="B5" s="1">
        <v>998.65800000000002</v>
      </c>
      <c r="C5" s="1">
        <v>98241.451000000001</v>
      </c>
      <c r="D5" s="1">
        <v>1034.442</v>
      </c>
      <c r="E5" s="1">
        <v>110928.951</v>
      </c>
      <c r="F5" s="1">
        <v>646.48900000000003</v>
      </c>
      <c r="G5" s="1">
        <v>126245.086</v>
      </c>
    </row>
    <row r="6" spans="1:7" x14ac:dyDescent="0.4">
      <c r="A6" t="s">
        <v>16</v>
      </c>
      <c r="B6" s="1">
        <v>798.76800000000003</v>
      </c>
      <c r="C6" s="1">
        <v>103406.667</v>
      </c>
      <c r="D6" s="1">
        <v>947.76</v>
      </c>
      <c r="E6" s="1">
        <v>135102.31400000001</v>
      </c>
      <c r="F6" s="1">
        <v>793.45299999999997</v>
      </c>
      <c r="G6" s="1">
        <v>123297.963</v>
      </c>
    </row>
    <row r="7" spans="1:7" x14ac:dyDescent="0.4">
      <c r="B7" s="1">
        <v>832.2</v>
      </c>
      <c r="C7" s="1">
        <v>112630.477</v>
      </c>
      <c r="D7" s="1">
        <v>712.56100000000004</v>
      </c>
      <c r="E7" s="1">
        <v>111057.77</v>
      </c>
      <c r="F7" s="1">
        <v>798.15599999999995</v>
      </c>
      <c r="G7" s="1">
        <v>158798.685</v>
      </c>
    </row>
    <row r="8" spans="1:7" x14ac:dyDescent="0.4">
      <c r="A8" t="s">
        <v>8</v>
      </c>
      <c r="B8" s="1">
        <v>859.75699999999995</v>
      </c>
      <c r="C8" s="1">
        <v>112117.451</v>
      </c>
      <c r="D8" s="1">
        <v>873.98</v>
      </c>
      <c r="E8" s="1">
        <v>128079.639</v>
      </c>
      <c r="F8" s="1">
        <v>870.98800000000006</v>
      </c>
      <c r="G8" s="1">
        <v>152566.639</v>
      </c>
    </row>
    <row r="9" spans="1:7" x14ac:dyDescent="0.4">
      <c r="A9" t="s">
        <v>16</v>
      </c>
      <c r="B9" s="1">
        <v>770.56200000000001</v>
      </c>
      <c r="C9" s="1">
        <v>108282.667</v>
      </c>
      <c r="D9" s="1">
        <v>797.86</v>
      </c>
      <c r="E9" s="1">
        <v>112586.45600000001</v>
      </c>
      <c r="F9" s="1">
        <v>732.00800000000004</v>
      </c>
      <c r="G9" s="1">
        <v>138351.45600000001</v>
      </c>
    </row>
    <row r="10" spans="1:7" x14ac:dyDescent="0.4">
      <c r="B10" s="1">
        <v>1008.345</v>
      </c>
      <c r="C10" s="1">
        <v>109141.477</v>
      </c>
      <c r="D10" s="1">
        <v>1013.739</v>
      </c>
      <c r="E10" s="1">
        <v>138748.93599999999</v>
      </c>
      <c r="F10" s="1">
        <v>1107.2239999999999</v>
      </c>
      <c r="G10" s="1">
        <v>139624.93599999999</v>
      </c>
    </row>
    <row r="11" spans="1:7" x14ac:dyDescent="0.4">
      <c r="A11" t="s">
        <v>9</v>
      </c>
      <c r="B11" s="1">
        <v>904.66</v>
      </c>
      <c r="C11" s="1">
        <v>112241.451</v>
      </c>
      <c r="D11" s="1">
        <v>958.59799999999996</v>
      </c>
      <c r="E11" s="1">
        <v>111035.609</v>
      </c>
      <c r="F11" s="1">
        <v>972.84500000000003</v>
      </c>
      <c r="G11" s="1">
        <v>130689.609</v>
      </c>
    </row>
    <row r="12" spans="1:7" x14ac:dyDescent="0.4">
      <c r="A12" t="s">
        <v>16</v>
      </c>
      <c r="B12" s="1">
        <v>890.56500000000005</v>
      </c>
      <c r="C12" s="1">
        <v>112380.667</v>
      </c>
      <c r="D12" s="1">
        <v>837.07799999999997</v>
      </c>
      <c r="E12" s="1">
        <v>129986.28599999999</v>
      </c>
      <c r="F12" s="1">
        <v>1026.74</v>
      </c>
      <c r="G12" s="1">
        <v>125116.28599999999</v>
      </c>
    </row>
    <row r="13" spans="1:7" x14ac:dyDescent="0.4">
      <c r="B13" s="1">
        <v>957.86900000000003</v>
      </c>
      <c r="C13" s="1">
        <v>116991.477</v>
      </c>
      <c r="D13" s="1">
        <v>920.87099999999998</v>
      </c>
      <c r="E13" s="1">
        <v>109648.428</v>
      </c>
      <c r="F13" s="1">
        <v>786.75699999999995</v>
      </c>
      <c r="G13" s="1">
        <v>152325.42800000001</v>
      </c>
    </row>
    <row r="14" spans="1:7" x14ac:dyDescent="0.4">
      <c r="A14" t="s">
        <v>10</v>
      </c>
      <c r="B14" s="1">
        <v>1104.9649999999999</v>
      </c>
      <c r="C14" s="1">
        <v>115754.69899999999</v>
      </c>
      <c r="D14" s="1">
        <v>1059.6420000000001</v>
      </c>
      <c r="E14" s="1">
        <v>119445.755</v>
      </c>
      <c r="F14" s="1">
        <v>810.06799999999998</v>
      </c>
      <c r="G14" s="1">
        <v>165845.755</v>
      </c>
    </row>
    <row r="15" spans="1:7" x14ac:dyDescent="0.4">
      <c r="A15" t="s">
        <v>16</v>
      </c>
      <c r="B15" s="1">
        <v>978.87099999999998</v>
      </c>
      <c r="C15" s="1">
        <v>110763.73</v>
      </c>
      <c r="D15" s="1">
        <v>989.28700000000003</v>
      </c>
      <c r="E15" s="1">
        <v>125098.99800000001</v>
      </c>
      <c r="F15" s="1">
        <v>816.75699999999995</v>
      </c>
      <c r="G15" s="1">
        <v>147546.23999999999</v>
      </c>
    </row>
    <row r="16" spans="1:7" x14ac:dyDescent="0.4">
      <c r="B16" s="1">
        <v>879.76900000000001</v>
      </c>
      <c r="C16" s="1">
        <v>111840.876</v>
      </c>
      <c r="D16" s="1">
        <v>733.98400000000004</v>
      </c>
      <c r="E16" s="1">
        <v>106449.391</v>
      </c>
      <c r="F16" s="1">
        <v>980.125</v>
      </c>
      <c r="G16" s="1">
        <v>127683.909</v>
      </c>
    </row>
    <row r="17" spans="1:7" x14ac:dyDescent="0.4">
      <c r="A17" t="s">
        <v>76</v>
      </c>
      <c r="B17" s="1">
        <f t="shared" ref="B17:G17" si="0">AVERAGE(B2:B16)</f>
        <v>893.51946666666663</v>
      </c>
      <c r="C17" s="1">
        <f>AVERAGE(C2:C16)</f>
        <v>109546.44566666665</v>
      </c>
      <c r="D17" s="1">
        <f t="shared" si="0"/>
        <v>898.40033333333326</v>
      </c>
      <c r="E17" s="1">
        <f t="shared" si="0"/>
        <v>120263.97446666667</v>
      </c>
      <c r="F17" s="1">
        <f t="shared" si="0"/>
        <v>858.65386666666666</v>
      </c>
      <c r="G17" s="1">
        <f t="shared" si="0"/>
        <v>142729.22773333333</v>
      </c>
    </row>
    <row r="18" spans="1:7" x14ac:dyDescent="0.4">
      <c r="B18" s="1"/>
      <c r="C18" s="1"/>
      <c r="D18" s="1"/>
      <c r="E18" s="1"/>
      <c r="F18" s="1"/>
      <c r="G18" s="1"/>
    </row>
    <row r="19" spans="1:7" x14ac:dyDescent="0.4">
      <c r="A19" t="s">
        <v>12</v>
      </c>
      <c r="B19" s="1">
        <f>D17/F17</f>
        <v>1.0462892769830108</v>
      </c>
      <c r="C19" s="1"/>
      <c r="D19" s="1"/>
      <c r="E19" s="1"/>
      <c r="F19" s="1"/>
      <c r="G19" s="1"/>
    </row>
    <row r="20" spans="1:7" x14ac:dyDescent="0.4">
      <c r="A20" t="s">
        <v>13</v>
      </c>
      <c r="B20" s="1">
        <f>E17/G17</f>
        <v>0.84260229230246109</v>
      </c>
      <c r="C20" s="1"/>
      <c r="D20" s="1"/>
      <c r="E20" s="1"/>
      <c r="F20" s="1"/>
      <c r="G20" s="1"/>
    </row>
    <row r="21" spans="1:7" x14ac:dyDescent="0.4">
      <c r="A21" t="s">
        <v>14</v>
      </c>
      <c r="B21" s="1">
        <f>B17/D17</f>
        <v>0.9945671584419864</v>
      </c>
      <c r="C21" s="1"/>
      <c r="D21" s="1"/>
      <c r="E21" s="1"/>
      <c r="F21" s="1"/>
      <c r="G21" s="1"/>
    </row>
    <row r="22" spans="1:7" x14ac:dyDescent="0.4">
      <c r="A22" t="s">
        <v>15</v>
      </c>
      <c r="B22" s="1">
        <f>C17/E17</f>
        <v>0.91088329778282384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workbookViewId="0">
      <selection activeCell="A2" sqref="A2"/>
    </sheetView>
  </sheetViews>
  <sheetFormatPr defaultRowHeight="14.6" x14ac:dyDescent="0.4"/>
  <cols>
    <col min="1" max="1" width="13.3828125" bestFit="1" customWidth="1"/>
    <col min="2" max="2" width="19.84375" bestFit="1" customWidth="1"/>
    <col min="3" max="3" width="11" bestFit="1" customWidth="1"/>
    <col min="4" max="4" width="8.53515625" bestFit="1" customWidth="1"/>
    <col min="5" max="5" width="14.84375" bestFit="1" customWidth="1"/>
    <col min="6" max="6" width="23.69140625" bestFit="1" customWidth="1"/>
    <col min="7" max="7" width="8.69140625" bestFit="1" customWidth="1"/>
  </cols>
  <sheetData>
    <row r="1" spans="1:7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4">
      <c r="A2" t="s">
        <v>84</v>
      </c>
      <c r="B2" t="s">
        <v>24</v>
      </c>
      <c r="C2">
        <v>969.58699999999999</v>
      </c>
      <c r="D2" s="2">
        <v>344.5</v>
      </c>
      <c r="E2">
        <v>2.96</v>
      </c>
      <c r="F2" t="s">
        <v>25</v>
      </c>
      <c r="G2" t="s">
        <v>24</v>
      </c>
    </row>
    <row r="3" spans="1:7" x14ac:dyDescent="0.4">
      <c r="A3" t="s">
        <v>26</v>
      </c>
      <c r="B3">
        <v>0.25</v>
      </c>
      <c r="C3">
        <v>1399.2809999999999</v>
      </c>
      <c r="D3" s="2">
        <v>435.9</v>
      </c>
      <c r="E3">
        <v>2.96</v>
      </c>
      <c r="F3">
        <v>0.24399999999999999</v>
      </c>
      <c r="G3">
        <v>97.79</v>
      </c>
    </row>
    <row r="4" spans="1:7" x14ac:dyDescent="0.4">
      <c r="A4" t="s">
        <v>27</v>
      </c>
      <c r="B4">
        <v>0.5</v>
      </c>
      <c r="C4">
        <v>1865.2729999999999</v>
      </c>
      <c r="D4" s="2">
        <v>627.5</v>
      </c>
      <c r="E4">
        <v>2.96</v>
      </c>
      <c r="F4">
        <v>0.51600000000000001</v>
      </c>
      <c r="G4">
        <v>103.2</v>
      </c>
    </row>
    <row r="5" spans="1:7" x14ac:dyDescent="0.4">
      <c r="A5" t="s">
        <v>28</v>
      </c>
      <c r="B5">
        <v>1</v>
      </c>
      <c r="C5">
        <v>3195.5360000000001</v>
      </c>
      <c r="D5" s="2">
        <v>968.9</v>
      </c>
      <c r="E5">
        <v>2.96</v>
      </c>
      <c r="F5">
        <v>1.0289999999999999</v>
      </c>
      <c r="G5">
        <v>102.93</v>
      </c>
    </row>
    <row r="6" spans="1:7" x14ac:dyDescent="0.4">
      <c r="A6" t="s">
        <v>29</v>
      </c>
      <c r="B6">
        <v>5</v>
      </c>
      <c r="C6">
        <v>11016.794</v>
      </c>
      <c r="D6" s="2">
        <v>3559</v>
      </c>
      <c r="E6">
        <v>2.96</v>
      </c>
      <c r="F6">
        <v>4.8310000000000004</v>
      </c>
      <c r="G6">
        <v>96.61</v>
      </c>
    </row>
    <row r="7" spans="1:7" x14ac:dyDescent="0.4">
      <c r="A7" t="s">
        <v>30</v>
      </c>
      <c r="B7">
        <v>10</v>
      </c>
      <c r="C7">
        <v>22578.705999999998</v>
      </c>
      <c r="D7" s="2">
        <v>7497</v>
      </c>
      <c r="E7">
        <v>2.96</v>
      </c>
      <c r="F7">
        <v>10.244999999999999</v>
      </c>
      <c r="G7">
        <v>102.45</v>
      </c>
    </row>
    <row r="8" spans="1:7" x14ac:dyDescent="0.4">
      <c r="A8" t="s">
        <v>31</v>
      </c>
      <c r="B8">
        <v>20</v>
      </c>
      <c r="C8">
        <v>62221.368000000002</v>
      </c>
      <c r="D8" s="2">
        <v>21290</v>
      </c>
      <c r="E8">
        <v>2.96</v>
      </c>
      <c r="F8">
        <v>31.465</v>
      </c>
      <c r="G8">
        <v>157.32</v>
      </c>
    </row>
    <row r="9" spans="1:7" x14ac:dyDescent="0.4">
      <c r="A9" t="s">
        <v>32</v>
      </c>
      <c r="B9">
        <v>50</v>
      </c>
      <c r="C9">
        <v>106186.001</v>
      </c>
      <c r="D9" s="2">
        <v>36320</v>
      </c>
      <c r="E9">
        <v>2.96</v>
      </c>
      <c r="F9">
        <v>49.45</v>
      </c>
      <c r="G9">
        <v>98.9</v>
      </c>
    </row>
    <row r="10" spans="1:7" x14ac:dyDescent="0.4">
      <c r="A10" t="s">
        <v>33</v>
      </c>
      <c r="B10">
        <v>100</v>
      </c>
      <c r="C10">
        <v>210612.72099999999</v>
      </c>
      <c r="D10" s="2">
        <v>71080</v>
      </c>
      <c r="E10">
        <v>2.96</v>
      </c>
      <c r="F10">
        <v>98.117999999999995</v>
      </c>
      <c r="G10">
        <v>98.12</v>
      </c>
    </row>
    <row r="11" spans="1:7" x14ac:dyDescent="0.4">
      <c r="A11" t="s">
        <v>34</v>
      </c>
      <c r="B11">
        <v>0.25</v>
      </c>
      <c r="C11">
        <v>1249.6659999999999</v>
      </c>
      <c r="D11" s="2">
        <v>397</v>
      </c>
      <c r="E11">
        <v>2.96</v>
      </c>
      <c r="F11">
        <v>0.248</v>
      </c>
      <c r="G11">
        <v>99.17</v>
      </c>
    </row>
    <row r="12" spans="1:7" x14ac:dyDescent="0.4">
      <c r="A12" t="s">
        <v>35</v>
      </c>
      <c r="B12">
        <v>0.25</v>
      </c>
      <c r="C12">
        <v>1355.048</v>
      </c>
      <c r="D12" s="2">
        <v>438.4</v>
      </c>
      <c r="E12">
        <v>2.97</v>
      </c>
      <c r="F12">
        <v>0.253</v>
      </c>
      <c r="G12">
        <v>101.22</v>
      </c>
    </row>
    <row r="13" spans="1:7" x14ac:dyDescent="0.4">
      <c r="A13" t="s">
        <v>36</v>
      </c>
      <c r="B13">
        <v>0.25</v>
      </c>
      <c r="C13">
        <v>1319.204</v>
      </c>
      <c r="D13" s="2">
        <v>375.1</v>
      </c>
      <c r="E13">
        <v>2.97</v>
      </c>
      <c r="F13">
        <v>0.251</v>
      </c>
      <c r="G13">
        <v>100.58</v>
      </c>
    </row>
    <row r="14" spans="1:7" x14ac:dyDescent="0.4">
      <c r="A14" t="s">
        <v>37</v>
      </c>
      <c r="B14">
        <v>0.5</v>
      </c>
      <c r="C14">
        <v>1731.046</v>
      </c>
      <c r="D14" s="2">
        <v>539.29999999999995</v>
      </c>
      <c r="E14">
        <v>2.97</v>
      </c>
      <c r="F14">
        <v>0.50800000000000001</v>
      </c>
      <c r="G14">
        <v>101.57</v>
      </c>
    </row>
    <row r="15" spans="1:7" x14ac:dyDescent="0.4">
      <c r="A15" t="s">
        <v>38</v>
      </c>
      <c r="B15">
        <v>0.5</v>
      </c>
      <c r="C15">
        <v>1746.511</v>
      </c>
      <c r="D15" s="2">
        <v>517.4</v>
      </c>
      <c r="E15">
        <v>2.97</v>
      </c>
      <c r="F15">
        <v>0.47499999999999998</v>
      </c>
      <c r="G15">
        <v>95.06</v>
      </c>
    </row>
    <row r="16" spans="1:7" x14ac:dyDescent="0.4">
      <c r="A16" t="s">
        <v>39</v>
      </c>
      <c r="B16">
        <v>0.5</v>
      </c>
      <c r="C16">
        <v>1705.5129999999999</v>
      </c>
      <c r="D16" s="2">
        <v>469.5</v>
      </c>
      <c r="E16">
        <v>2.97</v>
      </c>
      <c r="F16">
        <v>0.51</v>
      </c>
      <c r="G16">
        <v>102.07</v>
      </c>
    </row>
    <row r="17" spans="1:7" x14ac:dyDescent="0.4">
      <c r="A17" t="s">
        <v>40</v>
      </c>
      <c r="B17">
        <v>50</v>
      </c>
      <c r="C17">
        <v>101811.796</v>
      </c>
      <c r="D17" s="2">
        <v>33320</v>
      </c>
      <c r="E17">
        <v>2.97</v>
      </c>
      <c r="F17">
        <v>50.802999999999997</v>
      </c>
      <c r="G17">
        <v>101.61</v>
      </c>
    </row>
    <row r="18" spans="1:7" x14ac:dyDescent="0.4">
      <c r="A18" t="s">
        <v>41</v>
      </c>
      <c r="B18">
        <v>50</v>
      </c>
      <c r="C18">
        <v>118944.52899999999</v>
      </c>
      <c r="D18" s="2">
        <v>40460</v>
      </c>
      <c r="E18">
        <v>2.97</v>
      </c>
      <c r="F18">
        <v>55.414999999999999</v>
      </c>
      <c r="G18">
        <v>110.83</v>
      </c>
    </row>
    <row r="19" spans="1:7" x14ac:dyDescent="0.4">
      <c r="A19" t="s">
        <v>42</v>
      </c>
      <c r="B19">
        <v>50</v>
      </c>
      <c r="C19">
        <v>96584.918000000005</v>
      </c>
      <c r="D19" s="2">
        <v>30820</v>
      </c>
      <c r="E19">
        <v>2.97</v>
      </c>
      <c r="F19">
        <v>51.183</v>
      </c>
      <c r="G19">
        <v>102.37</v>
      </c>
    </row>
    <row r="20" spans="1:7" x14ac:dyDescent="0.4">
      <c r="A20" t="s">
        <v>43</v>
      </c>
      <c r="B20">
        <v>100</v>
      </c>
      <c r="C20">
        <v>171148.179</v>
      </c>
      <c r="D20" s="2">
        <v>54990</v>
      </c>
      <c r="E20">
        <v>2.97</v>
      </c>
      <c r="F20">
        <v>86.543000000000006</v>
      </c>
      <c r="G20">
        <v>86.54</v>
      </c>
    </row>
    <row r="21" spans="1:7" x14ac:dyDescent="0.4">
      <c r="A21" t="s">
        <v>44</v>
      </c>
      <c r="B21">
        <v>100</v>
      </c>
      <c r="C21">
        <v>190383.85200000001</v>
      </c>
      <c r="D21" s="2">
        <v>62360</v>
      </c>
      <c r="E21">
        <v>2.97</v>
      </c>
      <c r="F21">
        <v>91.823999999999998</v>
      </c>
      <c r="G21">
        <v>91.82</v>
      </c>
    </row>
    <row r="22" spans="1:7" x14ac:dyDescent="0.4">
      <c r="A22" t="s">
        <v>45</v>
      </c>
      <c r="B22">
        <v>100</v>
      </c>
      <c r="C22">
        <v>173113.851</v>
      </c>
      <c r="D22" s="2">
        <v>56950</v>
      </c>
      <c r="E22">
        <v>2.97</v>
      </c>
      <c r="F22">
        <v>95.9</v>
      </c>
      <c r="G22">
        <v>95.9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selection activeCell="A3" sqref="A3"/>
    </sheetView>
  </sheetViews>
  <sheetFormatPr defaultRowHeight="14.6" x14ac:dyDescent="0.4"/>
  <cols>
    <col min="1" max="1" width="13.3828125" bestFit="1" customWidth="1"/>
    <col min="2" max="2" width="19.84375" bestFit="1" customWidth="1"/>
    <col min="3" max="3" width="11" bestFit="1" customWidth="1"/>
    <col min="4" max="4" width="8.53515625" bestFit="1" customWidth="1"/>
    <col min="5" max="5" width="14.84375" bestFit="1" customWidth="1"/>
    <col min="6" max="6" width="23.69140625" bestFit="1" customWidth="1"/>
    <col min="7" max="7" width="8.69140625" bestFit="1" customWidth="1"/>
  </cols>
  <sheetData>
    <row r="1" spans="1:7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4">
      <c r="A2" t="s">
        <v>84</v>
      </c>
      <c r="B2" t="s">
        <v>24</v>
      </c>
      <c r="C2">
        <v>648.64200000000005</v>
      </c>
      <c r="D2" s="2">
        <v>221.4</v>
      </c>
      <c r="E2">
        <v>2.97</v>
      </c>
      <c r="F2">
        <v>1.0999999999999999E-2</v>
      </c>
      <c r="G2" t="s">
        <v>24</v>
      </c>
    </row>
    <row r="3" spans="1:7" x14ac:dyDescent="0.4">
      <c r="A3" t="s">
        <v>26</v>
      </c>
      <c r="B3">
        <v>0.25</v>
      </c>
      <c r="C3">
        <v>1188.501</v>
      </c>
      <c r="D3" s="2">
        <v>402.1</v>
      </c>
      <c r="E3">
        <v>2.97</v>
      </c>
      <c r="F3">
        <v>0.249</v>
      </c>
      <c r="G3">
        <v>99.56</v>
      </c>
    </row>
    <row r="4" spans="1:7" x14ac:dyDescent="0.4">
      <c r="A4" t="s">
        <v>27</v>
      </c>
      <c r="B4">
        <v>0.5</v>
      </c>
      <c r="C4">
        <v>1676.056</v>
      </c>
      <c r="D4" s="2">
        <v>550.4</v>
      </c>
      <c r="E4">
        <v>2.96</v>
      </c>
      <c r="F4">
        <v>0.50700000000000001</v>
      </c>
      <c r="G4">
        <v>101.31</v>
      </c>
    </row>
    <row r="5" spans="1:7" x14ac:dyDescent="0.4">
      <c r="A5" t="s">
        <v>28</v>
      </c>
      <c r="B5">
        <v>1</v>
      </c>
      <c r="C5">
        <v>2423.261</v>
      </c>
      <c r="D5" s="2">
        <v>820.5</v>
      </c>
      <c r="E5">
        <v>2.97</v>
      </c>
      <c r="F5">
        <v>0.99299999999999999</v>
      </c>
      <c r="G5">
        <v>99.34</v>
      </c>
    </row>
    <row r="6" spans="1:7" x14ac:dyDescent="0.4">
      <c r="A6" t="s">
        <v>29</v>
      </c>
      <c r="B6">
        <v>5</v>
      </c>
      <c r="C6">
        <v>10125.303</v>
      </c>
      <c r="D6" s="2">
        <v>3353</v>
      </c>
      <c r="E6">
        <v>2.97</v>
      </c>
      <c r="F6">
        <v>4.9219999999999997</v>
      </c>
      <c r="G6">
        <v>98.44</v>
      </c>
    </row>
    <row r="7" spans="1:7" x14ac:dyDescent="0.4">
      <c r="A7" t="s">
        <v>30</v>
      </c>
      <c r="B7">
        <v>10</v>
      </c>
      <c r="C7">
        <v>20691.348000000002</v>
      </c>
      <c r="D7" s="2">
        <v>7008</v>
      </c>
      <c r="E7">
        <v>2.97</v>
      </c>
      <c r="F7">
        <v>10.375</v>
      </c>
      <c r="G7">
        <v>103.75</v>
      </c>
    </row>
    <row r="8" spans="1:7" x14ac:dyDescent="0.4">
      <c r="A8" t="s">
        <v>31</v>
      </c>
      <c r="B8">
        <v>20</v>
      </c>
      <c r="C8">
        <v>36877.222999999998</v>
      </c>
      <c r="D8" s="2">
        <v>12350</v>
      </c>
      <c r="E8">
        <v>2.97</v>
      </c>
      <c r="F8">
        <v>18.782</v>
      </c>
      <c r="G8">
        <v>93.91</v>
      </c>
    </row>
    <row r="9" spans="1:7" x14ac:dyDescent="0.4">
      <c r="A9" t="s">
        <v>32</v>
      </c>
      <c r="B9">
        <v>50</v>
      </c>
      <c r="C9">
        <v>94449.072</v>
      </c>
      <c r="D9" s="2">
        <v>31080</v>
      </c>
      <c r="E9">
        <v>2.97</v>
      </c>
      <c r="F9">
        <v>50.738999999999997</v>
      </c>
      <c r="G9">
        <v>101.48</v>
      </c>
    </row>
    <row r="10" spans="1:7" x14ac:dyDescent="0.4">
      <c r="A10" t="s">
        <v>33</v>
      </c>
      <c r="B10">
        <v>100</v>
      </c>
      <c r="C10">
        <v>182886.481</v>
      </c>
      <c r="D10" s="2">
        <v>59380</v>
      </c>
      <c r="E10">
        <v>2.97</v>
      </c>
      <c r="F10">
        <v>102.208</v>
      </c>
      <c r="G10">
        <v>102.21</v>
      </c>
    </row>
    <row r="11" spans="1:7" x14ac:dyDescent="0.4">
      <c r="A11" t="s">
        <v>34</v>
      </c>
      <c r="B11">
        <v>0.25</v>
      </c>
      <c r="C11">
        <v>1086.557</v>
      </c>
      <c r="D11" s="2">
        <v>309.5</v>
      </c>
      <c r="E11">
        <v>2.97</v>
      </c>
      <c r="F11">
        <v>0.26800000000000002</v>
      </c>
      <c r="G11">
        <v>107.38</v>
      </c>
    </row>
    <row r="12" spans="1:7" x14ac:dyDescent="0.4">
      <c r="A12" t="s">
        <v>35</v>
      </c>
      <c r="B12">
        <v>0.25</v>
      </c>
      <c r="C12">
        <v>1059.307</v>
      </c>
      <c r="D12" s="2">
        <v>311.39999999999998</v>
      </c>
      <c r="E12">
        <v>2.97</v>
      </c>
      <c r="F12">
        <v>0.25</v>
      </c>
      <c r="G12">
        <v>99.85</v>
      </c>
    </row>
    <row r="13" spans="1:7" x14ac:dyDescent="0.4">
      <c r="A13" t="s">
        <v>36</v>
      </c>
      <c r="B13">
        <v>0.25</v>
      </c>
      <c r="C13">
        <v>1084.7919999999999</v>
      </c>
      <c r="D13" s="2">
        <v>298.2</v>
      </c>
      <c r="E13">
        <v>2.97</v>
      </c>
      <c r="F13">
        <v>0.25600000000000001</v>
      </c>
      <c r="G13">
        <v>102.38</v>
      </c>
    </row>
    <row r="14" spans="1:7" x14ac:dyDescent="0.4">
      <c r="A14" t="s">
        <v>37</v>
      </c>
      <c r="B14">
        <v>0.5</v>
      </c>
      <c r="C14">
        <v>1476.4</v>
      </c>
      <c r="D14" s="2">
        <v>471.4</v>
      </c>
      <c r="E14">
        <v>2.98</v>
      </c>
      <c r="F14">
        <v>0.51700000000000002</v>
      </c>
      <c r="G14">
        <v>103.34</v>
      </c>
    </row>
    <row r="15" spans="1:7" x14ac:dyDescent="0.4">
      <c r="A15" t="s">
        <v>38</v>
      </c>
      <c r="B15">
        <v>0.5</v>
      </c>
      <c r="C15">
        <v>1575.0360000000001</v>
      </c>
      <c r="D15" s="2">
        <v>488.4</v>
      </c>
      <c r="E15">
        <v>2.97</v>
      </c>
      <c r="F15">
        <v>0.51</v>
      </c>
      <c r="G15">
        <v>101.95</v>
      </c>
    </row>
    <row r="16" spans="1:7" x14ac:dyDescent="0.4">
      <c r="A16" t="s">
        <v>39</v>
      </c>
      <c r="B16">
        <v>0.5</v>
      </c>
      <c r="C16">
        <v>1613.902</v>
      </c>
      <c r="D16" s="2">
        <v>468.6</v>
      </c>
      <c r="E16">
        <v>2.97</v>
      </c>
      <c r="F16">
        <v>0.52200000000000002</v>
      </c>
      <c r="G16">
        <v>104.37</v>
      </c>
    </row>
    <row r="17" spans="1:7" x14ac:dyDescent="0.4">
      <c r="A17" t="s">
        <v>40</v>
      </c>
      <c r="B17">
        <v>50</v>
      </c>
      <c r="C17">
        <v>89051.043999999994</v>
      </c>
      <c r="D17" s="2">
        <v>29550</v>
      </c>
      <c r="E17">
        <v>2.97</v>
      </c>
      <c r="F17">
        <v>48.779000000000003</v>
      </c>
      <c r="G17">
        <v>97.56</v>
      </c>
    </row>
    <row r="18" spans="1:7" x14ac:dyDescent="0.4">
      <c r="A18" t="s">
        <v>46</v>
      </c>
      <c r="B18">
        <v>50</v>
      </c>
      <c r="C18">
        <v>84050.39</v>
      </c>
      <c r="D18" s="2">
        <v>28290</v>
      </c>
      <c r="E18">
        <v>2.97</v>
      </c>
      <c r="F18">
        <v>48.808</v>
      </c>
      <c r="G18">
        <v>97.62</v>
      </c>
    </row>
    <row r="19" spans="1:7" x14ac:dyDescent="0.4">
      <c r="A19" t="s">
        <v>42</v>
      </c>
      <c r="B19">
        <v>50</v>
      </c>
      <c r="C19">
        <v>90145.994999999995</v>
      </c>
      <c r="D19" s="2">
        <v>30080</v>
      </c>
      <c r="E19">
        <v>2.97</v>
      </c>
      <c r="F19">
        <v>46.527000000000001</v>
      </c>
      <c r="G19">
        <v>93.05</v>
      </c>
    </row>
    <row r="20" spans="1:7" x14ac:dyDescent="0.4">
      <c r="A20" t="s">
        <v>43</v>
      </c>
      <c r="B20">
        <v>100</v>
      </c>
      <c r="C20">
        <v>169712.962</v>
      </c>
      <c r="D20" s="2">
        <v>56340</v>
      </c>
      <c r="E20">
        <v>2.98</v>
      </c>
      <c r="F20">
        <v>88.96</v>
      </c>
      <c r="G20">
        <v>88.96</v>
      </c>
    </row>
    <row r="21" spans="1:7" x14ac:dyDescent="0.4">
      <c r="A21" t="s">
        <v>44</v>
      </c>
      <c r="B21">
        <v>100</v>
      </c>
      <c r="C21">
        <v>176693.962</v>
      </c>
      <c r="D21" s="2">
        <v>59230</v>
      </c>
      <c r="E21">
        <v>2.98</v>
      </c>
      <c r="F21">
        <v>92.301000000000002</v>
      </c>
      <c r="G21">
        <v>92.3</v>
      </c>
    </row>
    <row r="22" spans="1:7" x14ac:dyDescent="0.4">
      <c r="A22" t="s">
        <v>45</v>
      </c>
      <c r="B22">
        <v>100</v>
      </c>
      <c r="C22">
        <v>207037.45699999999</v>
      </c>
      <c r="D22" s="2">
        <v>69040</v>
      </c>
      <c r="E22">
        <v>2.97</v>
      </c>
      <c r="F22">
        <v>107.91</v>
      </c>
      <c r="G22">
        <v>107.91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1"/>
  <sheetViews>
    <sheetView workbookViewId="0">
      <selection activeCell="A17" sqref="A17:XFD17"/>
    </sheetView>
  </sheetViews>
  <sheetFormatPr defaultColWidth="9.15234375" defaultRowHeight="14.6" x14ac:dyDescent="0.4"/>
  <cols>
    <col min="1" max="1" width="13.3828125" bestFit="1" customWidth="1"/>
    <col min="2" max="2" width="19.84375" bestFit="1" customWidth="1"/>
    <col min="3" max="3" width="11" bestFit="1" customWidth="1"/>
    <col min="4" max="4" width="8.53515625" bestFit="1" customWidth="1"/>
    <col min="5" max="5" width="14.84375" bestFit="1" customWidth="1"/>
    <col min="6" max="6" width="23.69140625" bestFit="1" customWidth="1"/>
    <col min="7" max="7" width="8.69140625" bestFit="1" customWidth="1"/>
  </cols>
  <sheetData>
    <row r="1" spans="1:7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4">
      <c r="A2" t="s">
        <v>84</v>
      </c>
      <c r="B2" t="s">
        <v>24</v>
      </c>
      <c r="C2">
        <v>693.19799999999998</v>
      </c>
      <c r="D2" s="2">
        <v>199.6</v>
      </c>
      <c r="E2">
        <v>2.98</v>
      </c>
      <c r="F2">
        <v>2.5999999999999999E-2</v>
      </c>
      <c r="G2" t="s">
        <v>24</v>
      </c>
    </row>
    <row r="3" spans="1:7" x14ac:dyDescent="0.4">
      <c r="A3" t="s">
        <v>26</v>
      </c>
      <c r="B3">
        <v>0.25</v>
      </c>
      <c r="C3">
        <v>1117.3340000000001</v>
      </c>
      <c r="D3" s="2">
        <v>349.5</v>
      </c>
      <c r="E3">
        <v>2.97</v>
      </c>
      <c r="F3">
        <v>0.255</v>
      </c>
      <c r="G3">
        <v>102.04</v>
      </c>
    </row>
    <row r="4" spans="1:7" x14ac:dyDescent="0.4">
      <c r="A4" t="s">
        <v>27</v>
      </c>
      <c r="B4">
        <v>0.5</v>
      </c>
      <c r="C4">
        <v>1581.93</v>
      </c>
      <c r="D4" s="2">
        <v>497.1</v>
      </c>
      <c r="E4">
        <v>2.97</v>
      </c>
      <c r="F4">
        <v>0.504</v>
      </c>
      <c r="G4">
        <v>100.72</v>
      </c>
    </row>
    <row r="5" spans="1:7" x14ac:dyDescent="0.4">
      <c r="A5" t="s">
        <v>28</v>
      </c>
      <c r="B5">
        <v>1</v>
      </c>
      <c r="C5">
        <v>2409.5509999999999</v>
      </c>
      <c r="D5" s="2">
        <v>794</v>
      </c>
      <c r="E5">
        <v>2.97</v>
      </c>
      <c r="F5">
        <v>0.89200000000000002</v>
      </c>
      <c r="G5">
        <v>89.19</v>
      </c>
    </row>
    <row r="6" spans="1:7" x14ac:dyDescent="0.4">
      <c r="A6" t="s">
        <v>29</v>
      </c>
      <c r="B6">
        <v>5</v>
      </c>
      <c r="C6">
        <v>10689.477999999999</v>
      </c>
      <c r="D6" s="2">
        <v>3529</v>
      </c>
      <c r="E6">
        <v>2.98</v>
      </c>
      <c r="F6">
        <v>5.085</v>
      </c>
      <c r="G6">
        <v>101.7</v>
      </c>
    </row>
    <row r="7" spans="1:7" x14ac:dyDescent="0.4">
      <c r="A7" t="s">
        <v>30</v>
      </c>
      <c r="B7">
        <v>10</v>
      </c>
      <c r="C7">
        <v>21001.969000000001</v>
      </c>
      <c r="D7" s="2">
        <v>6792</v>
      </c>
      <c r="E7">
        <v>2.98</v>
      </c>
      <c r="F7">
        <v>10.781000000000001</v>
      </c>
      <c r="G7">
        <v>107.81</v>
      </c>
    </row>
    <row r="8" spans="1:7" x14ac:dyDescent="0.4">
      <c r="A8" t="s">
        <v>31</v>
      </c>
      <c r="B8">
        <v>20</v>
      </c>
      <c r="C8">
        <v>40980.923000000003</v>
      </c>
      <c r="D8" s="2">
        <v>13350</v>
      </c>
      <c r="E8">
        <v>2.97</v>
      </c>
      <c r="F8">
        <v>20.686</v>
      </c>
      <c r="G8">
        <v>103.43</v>
      </c>
    </row>
    <row r="9" spans="1:7" x14ac:dyDescent="0.4">
      <c r="A9" t="s">
        <v>32</v>
      </c>
      <c r="B9">
        <v>50</v>
      </c>
      <c r="C9">
        <v>92974.002999999997</v>
      </c>
      <c r="D9" s="2">
        <v>30570</v>
      </c>
      <c r="E9">
        <v>2.98</v>
      </c>
      <c r="F9">
        <v>47.468000000000004</v>
      </c>
      <c r="G9">
        <v>94.94</v>
      </c>
    </row>
    <row r="10" spans="1:7" x14ac:dyDescent="0.4">
      <c r="A10" t="s">
        <v>33</v>
      </c>
      <c r="B10">
        <v>100</v>
      </c>
      <c r="C10">
        <v>187757.90599999999</v>
      </c>
      <c r="D10" s="2">
        <v>61010</v>
      </c>
      <c r="E10">
        <v>2.98</v>
      </c>
      <c r="F10">
        <v>100.173</v>
      </c>
      <c r="G10">
        <v>100.17</v>
      </c>
    </row>
    <row r="11" spans="1:7" x14ac:dyDescent="0.4">
      <c r="A11" t="s">
        <v>34</v>
      </c>
      <c r="B11">
        <v>0.25</v>
      </c>
      <c r="C11">
        <v>1079.9770000000001</v>
      </c>
      <c r="D11" s="2">
        <v>371.9</v>
      </c>
      <c r="E11">
        <v>2.98</v>
      </c>
      <c r="F11">
        <v>0.24199999999999999</v>
      </c>
      <c r="G11">
        <v>96.82</v>
      </c>
    </row>
    <row r="12" spans="1:7" x14ac:dyDescent="0.4">
      <c r="A12" t="s">
        <v>35</v>
      </c>
      <c r="B12">
        <v>0.25</v>
      </c>
      <c r="C12">
        <v>1111.672</v>
      </c>
      <c r="D12" s="2">
        <v>373.9</v>
      </c>
      <c r="E12">
        <v>2.98</v>
      </c>
      <c r="F12">
        <v>0.27900000000000003</v>
      </c>
      <c r="G12">
        <v>111.54</v>
      </c>
    </row>
    <row r="13" spans="1:7" x14ac:dyDescent="0.4">
      <c r="A13" t="s">
        <v>36</v>
      </c>
      <c r="B13">
        <v>0.25</v>
      </c>
      <c r="C13">
        <v>1214.9459999999999</v>
      </c>
      <c r="D13" s="2">
        <v>400</v>
      </c>
      <c r="E13">
        <v>2.98</v>
      </c>
      <c r="F13">
        <v>0.23300000000000001</v>
      </c>
      <c r="G13">
        <v>93.18</v>
      </c>
    </row>
    <row r="14" spans="1:7" x14ac:dyDescent="0.4">
      <c r="A14" t="s">
        <v>47</v>
      </c>
      <c r="B14">
        <v>0.25</v>
      </c>
      <c r="C14">
        <v>1227.777</v>
      </c>
      <c r="D14" s="2">
        <v>413.9</v>
      </c>
      <c r="E14">
        <v>2.98</v>
      </c>
      <c r="F14">
        <v>0.28100000000000003</v>
      </c>
      <c r="G14">
        <v>112.39</v>
      </c>
    </row>
    <row r="15" spans="1:7" x14ac:dyDescent="0.4">
      <c r="A15" t="s">
        <v>48</v>
      </c>
      <c r="B15">
        <v>0.25</v>
      </c>
      <c r="C15">
        <v>1245.9929999999999</v>
      </c>
      <c r="D15" s="2">
        <v>375.5</v>
      </c>
      <c r="E15">
        <v>2.98</v>
      </c>
      <c r="F15">
        <v>0.248</v>
      </c>
      <c r="G15">
        <v>99.21</v>
      </c>
    </row>
    <row r="16" spans="1:7" x14ac:dyDescent="0.4">
      <c r="A16" t="s">
        <v>37</v>
      </c>
      <c r="B16">
        <v>0.5</v>
      </c>
      <c r="C16">
        <v>1615.5</v>
      </c>
      <c r="D16" s="2">
        <v>542.6</v>
      </c>
      <c r="E16">
        <v>2.98</v>
      </c>
      <c r="F16">
        <v>0.55700000000000005</v>
      </c>
      <c r="G16">
        <v>111.4</v>
      </c>
    </row>
    <row r="17" spans="1:7" x14ac:dyDescent="0.4">
      <c r="A17" t="s">
        <v>38</v>
      </c>
      <c r="B17">
        <v>0.5</v>
      </c>
      <c r="C17">
        <v>1567.933</v>
      </c>
      <c r="D17" s="2">
        <v>541.4</v>
      </c>
      <c r="E17">
        <v>2.98</v>
      </c>
      <c r="F17">
        <v>0.497</v>
      </c>
      <c r="G17">
        <v>99.33</v>
      </c>
    </row>
    <row r="18" spans="1:7" x14ac:dyDescent="0.4">
      <c r="A18" t="s">
        <v>39</v>
      </c>
      <c r="B18">
        <v>0.5</v>
      </c>
      <c r="C18">
        <v>1578.5360000000001</v>
      </c>
      <c r="D18" s="2">
        <v>461.4</v>
      </c>
      <c r="E18">
        <v>2.98</v>
      </c>
      <c r="F18">
        <v>0.51500000000000001</v>
      </c>
      <c r="G18">
        <v>103.01</v>
      </c>
    </row>
    <row r="19" spans="1:7" x14ac:dyDescent="0.4">
      <c r="A19" t="s">
        <v>49</v>
      </c>
      <c r="B19">
        <v>0.5</v>
      </c>
      <c r="C19">
        <v>1573.8240000000001</v>
      </c>
      <c r="D19" s="2">
        <v>522</v>
      </c>
      <c r="E19">
        <v>2.98</v>
      </c>
      <c r="F19">
        <v>0.52500000000000002</v>
      </c>
      <c r="G19">
        <v>105.06</v>
      </c>
    </row>
    <row r="20" spans="1:7" x14ac:dyDescent="0.4">
      <c r="A20" t="s">
        <v>50</v>
      </c>
      <c r="B20">
        <v>0.5</v>
      </c>
      <c r="C20">
        <v>1589.605</v>
      </c>
      <c r="D20" s="2">
        <v>517.5</v>
      </c>
      <c r="E20">
        <v>2.98</v>
      </c>
      <c r="F20">
        <v>0.53500000000000003</v>
      </c>
      <c r="G20">
        <v>106.91</v>
      </c>
    </row>
    <row r="21" spans="1:7" x14ac:dyDescent="0.4">
      <c r="A21" t="s">
        <v>40</v>
      </c>
      <c r="B21">
        <v>50</v>
      </c>
      <c r="C21">
        <v>101080.99400000001</v>
      </c>
      <c r="D21" s="2">
        <v>33350</v>
      </c>
      <c r="E21">
        <v>2.98</v>
      </c>
      <c r="F21">
        <v>49.593000000000004</v>
      </c>
      <c r="G21">
        <v>99.19</v>
      </c>
    </row>
    <row r="22" spans="1:7" x14ac:dyDescent="0.4">
      <c r="A22" t="s">
        <v>46</v>
      </c>
      <c r="B22">
        <v>50</v>
      </c>
      <c r="C22">
        <v>94864.398000000001</v>
      </c>
      <c r="D22" s="2">
        <v>29930</v>
      </c>
      <c r="E22">
        <v>2.98</v>
      </c>
      <c r="F22">
        <v>46.313000000000002</v>
      </c>
      <c r="G22">
        <v>92.63</v>
      </c>
    </row>
    <row r="23" spans="1:7" x14ac:dyDescent="0.4">
      <c r="A23" t="s">
        <v>42</v>
      </c>
      <c r="B23">
        <v>50</v>
      </c>
      <c r="C23">
        <v>97304.619000000006</v>
      </c>
      <c r="D23" s="2">
        <v>30720</v>
      </c>
      <c r="E23">
        <v>2.98</v>
      </c>
      <c r="F23">
        <v>48.048999999999999</v>
      </c>
      <c r="G23">
        <v>96.1</v>
      </c>
    </row>
    <row r="24" spans="1:7" x14ac:dyDescent="0.4">
      <c r="A24" t="s">
        <v>51</v>
      </c>
      <c r="B24">
        <v>50</v>
      </c>
      <c r="C24">
        <v>95890.612999999998</v>
      </c>
      <c r="D24" s="2">
        <v>30740</v>
      </c>
      <c r="E24">
        <v>2.98</v>
      </c>
      <c r="F24">
        <v>48.354999999999997</v>
      </c>
      <c r="G24">
        <v>96.71</v>
      </c>
    </row>
    <row r="25" spans="1:7" x14ac:dyDescent="0.4">
      <c r="A25" t="s">
        <v>52</v>
      </c>
      <c r="B25">
        <v>50</v>
      </c>
      <c r="C25">
        <v>96668.978000000003</v>
      </c>
      <c r="D25" s="2">
        <v>31290</v>
      </c>
      <c r="E25">
        <v>2.98</v>
      </c>
      <c r="F25">
        <v>49.978999999999999</v>
      </c>
      <c r="G25">
        <v>99.96</v>
      </c>
    </row>
    <row r="26" spans="1:7" x14ac:dyDescent="0.4">
      <c r="A26" t="s">
        <v>43</v>
      </c>
      <c r="B26">
        <v>100</v>
      </c>
      <c r="C26">
        <v>190045.39799999999</v>
      </c>
      <c r="D26" s="2">
        <v>60060</v>
      </c>
      <c r="E26">
        <v>2.99</v>
      </c>
      <c r="F26">
        <v>94.201999999999998</v>
      </c>
      <c r="G26">
        <v>94.2</v>
      </c>
    </row>
    <row r="27" spans="1:7" x14ac:dyDescent="0.4">
      <c r="A27" t="s">
        <v>44</v>
      </c>
      <c r="B27">
        <v>100</v>
      </c>
      <c r="C27">
        <v>197325.97399999999</v>
      </c>
      <c r="D27" s="2">
        <v>62240</v>
      </c>
      <c r="E27">
        <v>2.98</v>
      </c>
      <c r="F27">
        <v>93.918000000000006</v>
      </c>
      <c r="G27">
        <v>93.92</v>
      </c>
    </row>
    <row r="28" spans="1:7" x14ac:dyDescent="0.4">
      <c r="A28" t="s">
        <v>45</v>
      </c>
      <c r="B28">
        <v>100</v>
      </c>
      <c r="C28">
        <v>204933.88699999999</v>
      </c>
      <c r="D28" s="2">
        <v>68050</v>
      </c>
      <c r="E28">
        <v>2.98</v>
      </c>
      <c r="F28">
        <v>98.296000000000006</v>
      </c>
      <c r="G28">
        <v>98.3</v>
      </c>
    </row>
    <row r="29" spans="1:7" x14ac:dyDescent="0.4">
      <c r="A29" t="s">
        <v>53</v>
      </c>
      <c r="B29">
        <v>100</v>
      </c>
      <c r="C29">
        <v>193217.84299999999</v>
      </c>
      <c r="D29" s="2">
        <v>60050</v>
      </c>
      <c r="E29">
        <v>2.98</v>
      </c>
      <c r="F29">
        <v>93.844999999999999</v>
      </c>
      <c r="G29">
        <v>93.84</v>
      </c>
    </row>
    <row r="30" spans="1:7" x14ac:dyDescent="0.4">
      <c r="A30" t="s">
        <v>54</v>
      </c>
      <c r="B30">
        <v>100</v>
      </c>
      <c r="C30">
        <v>199584.72</v>
      </c>
      <c r="D30" s="2">
        <v>62970</v>
      </c>
      <c r="E30">
        <v>2.99</v>
      </c>
      <c r="F30">
        <v>99.659000000000006</v>
      </c>
      <c r="G30">
        <v>99.66</v>
      </c>
    </row>
    <row r="31" spans="1:7" x14ac:dyDescent="0.4">
      <c r="D31" s="2"/>
    </row>
    <row r="32" spans="1:7" x14ac:dyDescent="0.4">
      <c r="D32" s="2"/>
    </row>
    <row r="33" spans="4:4" x14ac:dyDescent="0.4">
      <c r="D33" s="2"/>
    </row>
    <row r="34" spans="4:4" x14ac:dyDescent="0.4">
      <c r="D34" s="2"/>
    </row>
    <row r="35" spans="4:4" x14ac:dyDescent="0.4">
      <c r="D35" s="2"/>
    </row>
    <row r="36" spans="4:4" x14ac:dyDescent="0.4">
      <c r="D36" s="2"/>
    </row>
    <row r="37" spans="4:4" x14ac:dyDescent="0.4">
      <c r="D37" s="2"/>
    </row>
    <row r="38" spans="4:4" x14ac:dyDescent="0.4">
      <c r="D38" s="2"/>
    </row>
    <row r="39" spans="4:4" x14ac:dyDescent="0.4">
      <c r="D39" s="2"/>
    </row>
    <row r="40" spans="4:4" x14ac:dyDescent="0.4">
      <c r="D40" s="2"/>
    </row>
    <row r="41" spans="4:4" x14ac:dyDescent="0.4">
      <c r="D41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6"/>
  <sheetViews>
    <sheetView workbookViewId="0">
      <selection activeCell="A3" sqref="A3"/>
    </sheetView>
  </sheetViews>
  <sheetFormatPr defaultRowHeight="14.6" x14ac:dyDescent="0.4"/>
  <cols>
    <col min="1" max="1" width="12.15234375" bestFit="1" customWidth="1"/>
    <col min="2" max="2" width="18.3828125" bestFit="1" customWidth="1"/>
    <col min="3" max="3" width="10.84375" bestFit="1" customWidth="1"/>
    <col min="4" max="4" width="8.3828125" bestFit="1" customWidth="1"/>
    <col min="5" max="5" width="13.53515625" bestFit="1" customWidth="1"/>
    <col min="6" max="6" width="21.84375" bestFit="1" customWidth="1"/>
    <col min="7" max="7" width="8.15234375" bestFit="1" customWidth="1"/>
  </cols>
  <sheetData>
    <row r="1" spans="1:7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4">
      <c r="A2" t="s">
        <v>84</v>
      </c>
      <c r="B2" t="s">
        <v>24</v>
      </c>
      <c r="C2">
        <v>648.64200000000005</v>
      </c>
      <c r="D2" s="2">
        <v>221.4</v>
      </c>
      <c r="E2">
        <v>2.97</v>
      </c>
      <c r="F2">
        <v>1.0999999999999999E-2</v>
      </c>
      <c r="G2" t="s">
        <v>24</v>
      </c>
    </row>
    <row r="3" spans="1:7" x14ac:dyDescent="0.4">
      <c r="A3" t="s">
        <v>26</v>
      </c>
      <c r="B3">
        <v>0.25</v>
      </c>
      <c r="C3">
        <v>1188.501</v>
      </c>
      <c r="D3" s="2">
        <v>402.1</v>
      </c>
      <c r="E3">
        <v>2.97</v>
      </c>
      <c r="F3">
        <v>0.249</v>
      </c>
      <c r="G3">
        <v>99.56</v>
      </c>
    </row>
    <row r="4" spans="1:7" x14ac:dyDescent="0.4">
      <c r="A4" t="s">
        <v>27</v>
      </c>
      <c r="B4">
        <v>0.5</v>
      </c>
      <c r="C4">
        <v>1676.056</v>
      </c>
      <c r="D4" s="2">
        <v>550.4</v>
      </c>
      <c r="E4">
        <v>2.96</v>
      </c>
      <c r="F4">
        <v>0.50700000000000001</v>
      </c>
      <c r="G4">
        <v>101.31</v>
      </c>
    </row>
    <row r="5" spans="1:7" x14ac:dyDescent="0.4">
      <c r="A5" t="s">
        <v>28</v>
      </c>
      <c r="B5">
        <v>1</v>
      </c>
      <c r="C5">
        <v>2423.261</v>
      </c>
      <c r="D5" s="2">
        <v>820.5</v>
      </c>
      <c r="E5">
        <v>2.97</v>
      </c>
      <c r="F5">
        <v>0.99299999999999999</v>
      </c>
      <c r="G5">
        <v>99.34</v>
      </c>
    </row>
    <row r="6" spans="1:7" x14ac:dyDescent="0.4">
      <c r="A6" t="s">
        <v>29</v>
      </c>
      <c r="B6">
        <v>5</v>
      </c>
      <c r="C6">
        <v>10125.303</v>
      </c>
      <c r="D6" s="2">
        <v>3353</v>
      </c>
      <c r="E6">
        <v>2.97</v>
      </c>
      <c r="F6">
        <v>4.9219999999999997</v>
      </c>
      <c r="G6">
        <v>98.44</v>
      </c>
    </row>
    <row r="7" spans="1:7" x14ac:dyDescent="0.4">
      <c r="A7" t="s">
        <v>30</v>
      </c>
      <c r="B7">
        <v>10</v>
      </c>
      <c r="C7">
        <v>20691.348000000002</v>
      </c>
      <c r="D7" s="2">
        <v>7008</v>
      </c>
      <c r="E7">
        <v>2.97</v>
      </c>
      <c r="F7">
        <v>10.375</v>
      </c>
      <c r="G7">
        <v>103.75</v>
      </c>
    </row>
    <row r="8" spans="1:7" x14ac:dyDescent="0.4">
      <c r="A8" t="s">
        <v>31</v>
      </c>
      <c r="B8">
        <v>20</v>
      </c>
      <c r="C8">
        <v>36877.222999999998</v>
      </c>
      <c r="D8" s="2">
        <v>12350</v>
      </c>
      <c r="E8">
        <v>2.97</v>
      </c>
      <c r="F8">
        <v>18.782</v>
      </c>
      <c r="G8">
        <v>93.91</v>
      </c>
    </row>
    <row r="9" spans="1:7" x14ac:dyDescent="0.4">
      <c r="A9" t="s">
        <v>32</v>
      </c>
      <c r="B9">
        <v>50</v>
      </c>
      <c r="C9">
        <v>94449.072</v>
      </c>
      <c r="D9" s="2">
        <v>31080</v>
      </c>
      <c r="E9">
        <v>2.97</v>
      </c>
      <c r="F9">
        <v>50.738999999999997</v>
      </c>
      <c r="G9">
        <v>101.48</v>
      </c>
    </row>
    <row r="10" spans="1:7" x14ac:dyDescent="0.4">
      <c r="A10" t="s">
        <v>33</v>
      </c>
      <c r="B10">
        <v>100</v>
      </c>
      <c r="C10">
        <v>182886.481</v>
      </c>
      <c r="D10" s="2">
        <v>59380</v>
      </c>
      <c r="E10">
        <v>2.97</v>
      </c>
      <c r="F10">
        <v>102.208</v>
      </c>
      <c r="G10">
        <v>102.21</v>
      </c>
    </row>
    <row r="11" spans="1:7" x14ac:dyDescent="0.4">
      <c r="A11" t="s">
        <v>37</v>
      </c>
      <c r="B11">
        <v>0.5</v>
      </c>
      <c r="C11">
        <v>1762.1510000000001</v>
      </c>
      <c r="D11" s="2">
        <v>600.20000000000005</v>
      </c>
      <c r="E11">
        <v>2.97</v>
      </c>
      <c r="F11">
        <v>0.56200000000000006</v>
      </c>
      <c r="G11">
        <v>112.49</v>
      </c>
    </row>
    <row r="12" spans="1:7" x14ac:dyDescent="0.4">
      <c r="A12" t="s">
        <v>38</v>
      </c>
      <c r="B12">
        <v>0.5</v>
      </c>
      <c r="C12">
        <v>1743.374</v>
      </c>
      <c r="D12" s="2">
        <v>586.70000000000005</v>
      </c>
      <c r="E12">
        <v>2.98</v>
      </c>
      <c r="F12">
        <v>0.51800000000000002</v>
      </c>
      <c r="G12">
        <v>103.65</v>
      </c>
    </row>
    <row r="13" spans="1:7" x14ac:dyDescent="0.4">
      <c r="A13" t="s">
        <v>39</v>
      </c>
      <c r="B13">
        <v>0.5</v>
      </c>
      <c r="C13">
        <v>1722.577</v>
      </c>
      <c r="D13" s="2">
        <v>541.70000000000005</v>
      </c>
      <c r="E13">
        <v>2.98</v>
      </c>
      <c r="F13">
        <v>0.504</v>
      </c>
      <c r="G13">
        <v>100.89</v>
      </c>
    </row>
    <row r="14" spans="1:7" x14ac:dyDescent="0.4">
      <c r="A14" t="s">
        <v>44</v>
      </c>
      <c r="B14">
        <v>100</v>
      </c>
      <c r="C14">
        <v>187704.856</v>
      </c>
      <c r="D14" s="2">
        <v>63510</v>
      </c>
      <c r="E14">
        <v>2.98</v>
      </c>
      <c r="F14">
        <v>97.447000000000003</v>
      </c>
      <c r="G14">
        <v>97.45</v>
      </c>
    </row>
    <row r="15" spans="1:7" x14ac:dyDescent="0.4">
      <c r="A15" t="s">
        <v>45</v>
      </c>
      <c r="B15">
        <v>100</v>
      </c>
      <c r="C15">
        <v>178583.40100000001</v>
      </c>
      <c r="D15" s="2">
        <v>60510</v>
      </c>
      <c r="E15">
        <v>2.98</v>
      </c>
      <c r="F15">
        <v>98.052000000000007</v>
      </c>
      <c r="G15">
        <v>98.05</v>
      </c>
    </row>
    <row r="16" spans="1:7" x14ac:dyDescent="0.4">
      <c r="A16" t="s">
        <v>43</v>
      </c>
      <c r="B16">
        <v>100</v>
      </c>
      <c r="C16">
        <v>175088.685</v>
      </c>
      <c r="D16" s="2">
        <v>58910</v>
      </c>
      <c r="E16">
        <v>2.98</v>
      </c>
      <c r="F16">
        <v>92.296999999999997</v>
      </c>
      <c r="G16">
        <v>92.3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6"/>
  <sheetViews>
    <sheetView workbookViewId="0">
      <selection activeCell="A11" sqref="A11:XFD11"/>
    </sheetView>
  </sheetViews>
  <sheetFormatPr defaultRowHeight="14.6" x14ac:dyDescent="0.4"/>
  <cols>
    <col min="1" max="1" width="21.3046875" bestFit="1" customWidth="1"/>
    <col min="2" max="2" width="18.3828125" bestFit="1" customWidth="1"/>
    <col min="3" max="3" width="10.84375" bestFit="1" customWidth="1"/>
    <col min="4" max="4" width="8.3828125" bestFit="1" customWidth="1"/>
    <col min="5" max="5" width="13.53515625" bestFit="1" customWidth="1"/>
    <col min="6" max="6" width="21.84375" bestFit="1" customWidth="1"/>
    <col min="7" max="7" width="8.15234375" bestFit="1" customWidth="1"/>
  </cols>
  <sheetData>
    <row r="1" spans="1:7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4">
      <c r="A2" t="s">
        <v>84</v>
      </c>
      <c r="B2" t="s">
        <v>24</v>
      </c>
      <c r="C2">
        <v>693.19799999999998</v>
      </c>
      <c r="D2" s="2">
        <v>199.6</v>
      </c>
      <c r="E2">
        <v>2.98</v>
      </c>
      <c r="F2">
        <v>2.5999999999999999E-2</v>
      </c>
      <c r="G2" t="s">
        <v>24</v>
      </c>
    </row>
    <row r="3" spans="1:7" x14ac:dyDescent="0.4">
      <c r="A3" t="s">
        <v>26</v>
      </c>
      <c r="B3">
        <v>0.25</v>
      </c>
      <c r="C3">
        <v>1117.3340000000001</v>
      </c>
      <c r="D3" s="2">
        <v>349.5</v>
      </c>
      <c r="E3">
        <v>2.97</v>
      </c>
      <c r="F3">
        <v>0.255</v>
      </c>
      <c r="G3">
        <v>102.04</v>
      </c>
    </row>
    <row r="4" spans="1:7" x14ac:dyDescent="0.4">
      <c r="A4" t="s">
        <v>27</v>
      </c>
      <c r="B4">
        <v>0.5</v>
      </c>
      <c r="C4">
        <v>1581.93</v>
      </c>
      <c r="D4" s="2">
        <v>497.1</v>
      </c>
      <c r="E4">
        <v>2.97</v>
      </c>
      <c r="F4">
        <v>0.504</v>
      </c>
      <c r="G4">
        <v>100.72</v>
      </c>
    </row>
    <row r="5" spans="1:7" x14ac:dyDescent="0.4">
      <c r="A5" t="s">
        <v>28</v>
      </c>
      <c r="B5">
        <v>1</v>
      </c>
      <c r="C5">
        <v>2409.5509999999999</v>
      </c>
      <c r="D5" s="2">
        <v>794</v>
      </c>
      <c r="E5">
        <v>2.97</v>
      </c>
      <c r="F5">
        <v>0.89200000000000002</v>
      </c>
      <c r="G5">
        <v>89.19</v>
      </c>
    </row>
    <row r="6" spans="1:7" x14ac:dyDescent="0.4">
      <c r="A6" t="s">
        <v>29</v>
      </c>
      <c r="B6">
        <v>5</v>
      </c>
      <c r="C6">
        <v>10689.477999999999</v>
      </c>
      <c r="D6" s="2">
        <v>3529</v>
      </c>
      <c r="E6">
        <v>2.98</v>
      </c>
      <c r="F6">
        <v>5.085</v>
      </c>
      <c r="G6">
        <v>101.7</v>
      </c>
    </row>
    <row r="7" spans="1:7" x14ac:dyDescent="0.4">
      <c r="A7" t="s">
        <v>30</v>
      </c>
      <c r="B7">
        <v>10</v>
      </c>
      <c r="C7">
        <v>21001.969000000001</v>
      </c>
      <c r="D7" s="2">
        <v>6792</v>
      </c>
      <c r="E7">
        <v>2.98</v>
      </c>
      <c r="F7">
        <v>10.781000000000001</v>
      </c>
      <c r="G7">
        <v>107.81</v>
      </c>
    </row>
    <row r="8" spans="1:7" x14ac:dyDescent="0.4">
      <c r="A8" t="s">
        <v>31</v>
      </c>
      <c r="B8">
        <v>20</v>
      </c>
      <c r="C8">
        <v>40980.923000000003</v>
      </c>
      <c r="D8" s="2">
        <v>13350</v>
      </c>
      <c r="E8">
        <v>2.97</v>
      </c>
      <c r="F8">
        <v>20.686</v>
      </c>
      <c r="G8">
        <v>103.43</v>
      </c>
    </row>
    <row r="9" spans="1:7" x14ac:dyDescent="0.4">
      <c r="A9" t="s">
        <v>32</v>
      </c>
      <c r="B9">
        <v>50</v>
      </c>
      <c r="C9">
        <v>92974.002999999997</v>
      </c>
      <c r="D9" s="2">
        <v>30570</v>
      </c>
      <c r="E9">
        <v>2.98</v>
      </c>
      <c r="F9">
        <v>47.468000000000004</v>
      </c>
      <c r="G9">
        <v>94.94</v>
      </c>
    </row>
    <row r="10" spans="1:7" x14ac:dyDescent="0.4">
      <c r="A10" t="s">
        <v>33</v>
      </c>
      <c r="B10">
        <v>100</v>
      </c>
      <c r="C10">
        <v>187757.90599999999</v>
      </c>
      <c r="D10" s="2">
        <v>61010</v>
      </c>
      <c r="E10">
        <v>2.98</v>
      </c>
      <c r="F10">
        <v>100.173</v>
      </c>
      <c r="G10">
        <v>100.17</v>
      </c>
    </row>
    <row r="11" spans="1:7" x14ac:dyDescent="0.4">
      <c r="A11" t="s">
        <v>55</v>
      </c>
      <c r="B11">
        <v>0.5</v>
      </c>
      <c r="C11">
        <v>1611.038</v>
      </c>
      <c r="D11" s="2">
        <v>458.4</v>
      </c>
      <c r="E11">
        <v>2.98</v>
      </c>
      <c r="F11">
        <v>0.53700000000000003</v>
      </c>
      <c r="G11">
        <v>107.41</v>
      </c>
    </row>
    <row r="12" spans="1:7" x14ac:dyDescent="0.4">
      <c r="A12" t="s">
        <v>56</v>
      </c>
      <c r="B12">
        <v>0.5</v>
      </c>
      <c r="C12">
        <v>1497.0840000000001</v>
      </c>
      <c r="D12" s="2">
        <v>447.8</v>
      </c>
      <c r="E12">
        <v>2.98</v>
      </c>
      <c r="F12">
        <v>0.501</v>
      </c>
      <c r="G12">
        <v>100.23</v>
      </c>
    </row>
    <row r="13" spans="1:7" x14ac:dyDescent="0.4">
      <c r="A13" t="s">
        <v>57</v>
      </c>
      <c r="B13">
        <v>0.5</v>
      </c>
      <c r="C13">
        <v>1531.424</v>
      </c>
      <c r="D13" s="2">
        <v>392.4</v>
      </c>
      <c r="E13">
        <v>2.99</v>
      </c>
      <c r="F13">
        <v>0.53100000000000003</v>
      </c>
      <c r="G13">
        <v>106.11</v>
      </c>
    </row>
    <row r="14" spans="1:7" x14ac:dyDescent="0.4">
      <c r="A14" t="s">
        <v>58</v>
      </c>
      <c r="B14">
        <v>100</v>
      </c>
      <c r="C14">
        <v>192003.101</v>
      </c>
      <c r="D14" s="2">
        <v>63270</v>
      </c>
      <c r="E14">
        <v>2.98</v>
      </c>
      <c r="F14">
        <v>95.674000000000007</v>
      </c>
      <c r="G14">
        <v>95.67</v>
      </c>
    </row>
    <row r="15" spans="1:7" x14ac:dyDescent="0.4">
      <c r="A15" t="s">
        <v>59</v>
      </c>
      <c r="B15">
        <v>100</v>
      </c>
      <c r="C15">
        <v>184331.478</v>
      </c>
      <c r="D15" s="2">
        <v>60510</v>
      </c>
      <c r="E15">
        <v>2.98</v>
      </c>
      <c r="F15">
        <v>94.462000000000003</v>
      </c>
      <c r="G15">
        <v>94.46</v>
      </c>
    </row>
    <row r="16" spans="1:7" x14ac:dyDescent="0.4">
      <c r="A16" t="s">
        <v>60</v>
      </c>
      <c r="B16">
        <v>100</v>
      </c>
      <c r="C16">
        <v>143081.76500000001</v>
      </c>
      <c r="D16" s="2">
        <v>44680</v>
      </c>
      <c r="E16">
        <v>2.98</v>
      </c>
      <c r="F16">
        <v>90.911000000000001</v>
      </c>
      <c r="G16">
        <v>90.91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6"/>
  <sheetViews>
    <sheetView workbookViewId="0">
      <selection activeCell="A3" sqref="A3"/>
    </sheetView>
  </sheetViews>
  <sheetFormatPr defaultRowHeight="14.6" x14ac:dyDescent="0.4"/>
  <cols>
    <col min="1" max="1" width="16.69140625" bestFit="1" customWidth="1"/>
    <col min="2" max="2" width="18.3828125" bestFit="1" customWidth="1"/>
    <col min="3" max="3" width="10.84375" bestFit="1" customWidth="1"/>
    <col min="4" max="4" width="8.3828125" bestFit="1" customWidth="1"/>
    <col min="5" max="5" width="13.53515625" bestFit="1" customWidth="1"/>
    <col min="6" max="6" width="21.84375" bestFit="1" customWidth="1"/>
    <col min="7" max="7" width="8.15234375" bestFit="1" customWidth="1"/>
  </cols>
  <sheetData>
    <row r="1" spans="1:7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4">
      <c r="A2" t="s">
        <v>84</v>
      </c>
      <c r="B2" t="s">
        <v>24</v>
      </c>
      <c r="C2" t="s">
        <v>24</v>
      </c>
      <c r="D2" t="s">
        <v>24</v>
      </c>
      <c r="E2" t="s">
        <v>24</v>
      </c>
      <c r="F2" t="s">
        <v>24</v>
      </c>
      <c r="G2" t="s">
        <v>24</v>
      </c>
    </row>
    <row r="3" spans="1:7" x14ac:dyDescent="0.4">
      <c r="A3" t="s">
        <v>26</v>
      </c>
      <c r="B3">
        <v>0.25</v>
      </c>
      <c r="C3">
        <v>411.99799999999999</v>
      </c>
      <c r="D3" s="2">
        <v>76.459999999999994</v>
      </c>
      <c r="E3">
        <v>2.89</v>
      </c>
      <c r="F3">
        <v>0.26400000000000001</v>
      </c>
      <c r="G3">
        <v>105.57</v>
      </c>
    </row>
    <row r="4" spans="1:7" x14ac:dyDescent="0.4">
      <c r="A4" t="s">
        <v>27</v>
      </c>
      <c r="B4">
        <v>0.5</v>
      </c>
      <c r="C4">
        <v>578.44299999999998</v>
      </c>
      <c r="D4" s="2">
        <v>105.6</v>
      </c>
      <c r="E4">
        <v>2.9</v>
      </c>
      <c r="F4">
        <v>0.47199999999999998</v>
      </c>
      <c r="G4">
        <v>94.45</v>
      </c>
    </row>
    <row r="5" spans="1:7" x14ac:dyDescent="0.4">
      <c r="A5" t="s">
        <v>28</v>
      </c>
      <c r="B5">
        <v>1</v>
      </c>
      <c r="C5">
        <v>1417.818</v>
      </c>
      <c r="D5" s="2">
        <v>264.8</v>
      </c>
      <c r="E5">
        <v>2.89</v>
      </c>
      <c r="F5">
        <v>1.1180000000000001</v>
      </c>
      <c r="G5">
        <v>111.75</v>
      </c>
    </row>
    <row r="6" spans="1:7" x14ac:dyDescent="0.4">
      <c r="A6" t="s">
        <v>29</v>
      </c>
      <c r="B6">
        <v>5</v>
      </c>
      <c r="C6">
        <v>5587.9110000000001</v>
      </c>
      <c r="D6" s="2">
        <v>1047</v>
      </c>
      <c r="E6">
        <v>2.9</v>
      </c>
      <c r="F6">
        <v>4.5069999999999997</v>
      </c>
      <c r="G6">
        <v>90.15</v>
      </c>
    </row>
    <row r="7" spans="1:7" x14ac:dyDescent="0.4">
      <c r="A7" t="s">
        <v>30</v>
      </c>
      <c r="B7">
        <v>10</v>
      </c>
      <c r="C7">
        <v>10003.986000000001</v>
      </c>
      <c r="D7" s="2">
        <v>1868</v>
      </c>
      <c r="E7">
        <v>2.89</v>
      </c>
      <c r="F7">
        <v>8.1240000000000006</v>
      </c>
      <c r="G7">
        <v>81.239999999999995</v>
      </c>
    </row>
    <row r="8" spans="1:7" x14ac:dyDescent="0.4">
      <c r="A8" t="s">
        <v>31</v>
      </c>
      <c r="B8">
        <v>20</v>
      </c>
      <c r="C8">
        <v>21200.844000000001</v>
      </c>
      <c r="D8" s="2">
        <v>4084</v>
      </c>
      <c r="E8">
        <v>2.9</v>
      </c>
      <c r="F8">
        <v>19.37</v>
      </c>
      <c r="G8">
        <v>96.85</v>
      </c>
    </row>
    <row r="9" spans="1:7" x14ac:dyDescent="0.4">
      <c r="A9" t="s">
        <v>32</v>
      </c>
      <c r="B9">
        <v>50</v>
      </c>
      <c r="C9">
        <v>51078.98</v>
      </c>
      <c r="D9" s="2">
        <v>9660</v>
      </c>
      <c r="E9">
        <v>2.9</v>
      </c>
      <c r="F9">
        <v>50.213999999999999</v>
      </c>
      <c r="G9">
        <v>100.43</v>
      </c>
    </row>
    <row r="10" spans="1:7" x14ac:dyDescent="0.4">
      <c r="A10" t="s">
        <v>33</v>
      </c>
      <c r="B10">
        <v>100</v>
      </c>
      <c r="C10">
        <v>121058.064</v>
      </c>
      <c r="D10" s="2">
        <v>23010</v>
      </c>
      <c r="E10">
        <v>2.9</v>
      </c>
      <c r="F10">
        <v>100.80500000000001</v>
      </c>
      <c r="G10">
        <v>100.81</v>
      </c>
    </row>
    <row r="11" spans="1:7" x14ac:dyDescent="0.4">
      <c r="A11" t="s">
        <v>61</v>
      </c>
      <c r="B11">
        <v>0.5</v>
      </c>
      <c r="C11">
        <v>766.31200000000001</v>
      </c>
      <c r="D11" s="2">
        <v>147.80000000000001</v>
      </c>
      <c r="E11">
        <v>2.89</v>
      </c>
      <c r="F11">
        <v>0.52600000000000002</v>
      </c>
      <c r="G11">
        <v>105.11</v>
      </c>
    </row>
    <row r="12" spans="1:7" x14ac:dyDescent="0.4">
      <c r="A12" t="s">
        <v>61</v>
      </c>
      <c r="B12">
        <v>0.5</v>
      </c>
      <c r="C12">
        <v>1145.6110000000001</v>
      </c>
      <c r="D12" s="2">
        <v>214.2</v>
      </c>
      <c r="E12">
        <v>2.89</v>
      </c>
      <c r="F12">
        <v>0.54900000000000004</v>
      </c>
      <c r="G12">
        <v>109.84</v>
      </c>
    </row>
    <row r="13" spans="1:7" x14ac:dyDescent="0.4">
      <c r="A13" t="s">
        <v>61</v>
      </c>
      <c r="B13">
        <v>0.5</v>
      </c>
      <c r="C13">
        <v>794.68100000000004</v>
      </c>
      <c r="D13" s="2">
        <v>139.9</v>
      </c>
      <c r="E13">
        <v>2.89</v>
      </c>
      <c r="F13">
        <v>0.55000000000000004</v>
      </c>
      <c r="G13">
        <v>110.08</v>
      </c>
    </row>
    <row r="14" spans="1:7" x14ac:dyDescent="0.4">
      <c r="A14" t="s">
        <v>62</v>
      </c>
      <c r="B14">
        <v>100</v>
      </c>
      <c r="C14">
        <v>110947.66800000001</v>
      </c>
      <c r="D14" s="2">
        <v>20160</v>
      </c>
      <c r="E14">
        <v>2.89</v>
      </c>
      <c r="F14">
        <v>103.512</v>
      </c>
      <c r="G14">
        <v>103.51</v>
      </c>
    </row>
    <row r="15" spans="1:7" x14ac:dyDescent="0.4">
      <c r="A15" t="s">
        <v>62</v>
      </c>
      <c r="B15">
        <v>100</v>
      </c>
      <c r="C15">
        <v>114255.675</v>
      </c>
      <c r="D15" s="2">
        <v>20850</v>
      </c>
      <c r="E15">
        <v>2.89</v>
      </c>
      <c r="F15">
        <v>99.147999999999996</v>
      </c>
      <c r="G15">
        <v>99.15</v>
      </c>
    </row>
    <row r="16" spans="1:7" x14ac:dyDescent="0.4">
      <c r="A16" t="s">
        <v>62</v>
      </c>
      <c r="B16">
        <v>100</v>
      </c>
      <c r="C16">
        <v>108070.94</v>
      </c>
      <c r="D16" s="2">
        <v>20150</v>
      </c>
      <c r="E16">
        <v>2.89</v>
      </c>
      <c r="F16">
        <v>107.85899999999999</v>
      </c>
      <c r="G16">
        <v>107.86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54A39-0AE1-4453-8599-9BA0BABCF3E8}">
  <dimension ref="A1:H23"/>
  <sheetViews>
    <sheetView workbookViewId="0">
      <selection activeCell="H12" sqref="H12:H17"/>
    </sheetView>
  </sheetViews>
  <sheetFormatPr defaultRowHeight="14.6" x14ac:dyDescent="0.4"/>
  <sheetData>
    <row r="1" spans="1:8" x14ac:dyDescent="0.4">
      <c r="A1" t="s">
        <v>85</v>
      </c>
      <c r="B1" t="s">
        <v>24</v>
      </c>
      <c r="C1">
        <v>323.24</v>
      </c>
      <c r="D1" s="2">
        <v>92.9</v>
      </c>
      <c r="E1">
        <v>2.99</v>
      </c>
      <c r="F1">
        <v>0.05</v>
      </c>
      <c r="G1" t="s">
        <v>25</v>
      </c>
      <c r="H1" t="s">
        <v>24</v>
      </c>
    </row>
    <row r="2" spans="1:8" x14ac:dyDescent="0.4">
      <c r="A2" t="s">
        <v>26</v>
      </c>
      <c r="B2">
        <v>0.25</v>
      </c>
      <c r="C2">
        <v>909.06</v>
      </c>
      <c r="D2" s="2">
        <v>242</v>
      </c>
      <c r="E2">
        <v>2.98</v>
      </c>
      <c r="F2">
        <v>0.05</v>
      </c>
      <c r="G2">
        <v>0.252</v>
      </c>
      <c r="H2">
        <v>100.93</v>
      </c>
    </row>
    <row r="3" spans="1:8" x14ac:dyDescent="0.4">
      <c r="A3" t="s">
        <v>27</v>
      </c>
      <c r="B3">
        <v>0.5</v>
      </c>
      <c r="C3">
        <v>1041.529</v>
      </c>
      <c r="D3" s="2">
        <v>307</v>
      </c>
      <c r="E3">
        <v>2.99</v>
      </c>
      <c r="F3">
        <v>0.05</v>
      </c>
      <c r="G3">
        <v>0.499</v>
      </c>
      <c r="H3">
        <v>99.8</v>
      </c>
    </row>
    <row r="4" spans="1:8" x14ac:dyDescent="0.4">
      <c r="A4" t="s">
        <v>28</v>
      </c>
      <c r="B4">
        <v>1</v>
      </c>
      <c r="C4">
        <v>1838.481</v>
      </c>
      <c r="D4" s="2">
        <v>546</v>
      </c>
      <c r="E4">
        <v>2.99</v>
      </c>
      <c r="F4">
        <v>0.05</v>
      </c>
      <c r="G4">
        <v>0.96299999999999997</v>
      </c>
      <c r="H4">
        <v>96.34</v>
      </c>
    </row>
    <row r="5" spans="1:8" x14ac:dyDescent="0.4">
      <c r="A5" t="s">
        <v>29</v>
      </c>
      <c r="B5">
        <v>5</v>
      </c>
      <c r="C5">
        <v>7572.3019999999997</v>
      </c>
      <c r="D5" s="2">
        <v>2430</v>
      </c>
      <c r="E5">
        <v>2.99</v>
      </c>
      <c r="F5">
        <v>0.05</v>
      </c>
      <c r="G5">
        <v>5.0970000000000004</v>
      </c>
      <c r="H5">
        <v>101.94</v>
      </c>
    </row>
    <row r="6" spans="1:8" x14ac:dyDescent="0.4">
      <c r="A6" t="s">
        <v>30</v>
      </c>
      <c r="B6">
        <v>10</v>
      </c>
      <c r="C6">
        <v>16114.026</v>
      </c>
      <c r="D6" s="2">
        <v>5120</v>
      </c>
      <c r="E6">
        <v>2.99</v>
      </c>
      <c r="F6">
        <v>0.05</v>
      </c>
      <c r="G6">
        <v>10.24</v>
      </c>
      <c r="H6">
        <v>102.4</v>
      </c>
    </row>
    <row r="7" spans="1:8" x14ac:dyDescent="0.4">
      <c r="A7" t="s">
        <v>31</v>
      </c>
      <c r="B7">
        <v>20</v>
      </c>
      <c r="C7">
        <v>25115.027999999998</v>
      </c>
      <c r="D7" s="2">
        <v>8110</v>
      </c>
      <c r="E7">
        <v>2.99</v>
      </c>
      <c r="F7">
        <v>0.05</v>
      </c>
      <c r="G7">
        <v>18.738</v>
      </c>
      <c r="H7">
        <v>93.69</v>
      </c>
    </row>
    <row r="8" spans="1:8" x14ac:dyDescent="0.4">
      <c r="A8" t="s">
        <v>32</v>
      </c>
      <c r="B8">
        <v>50</v>
      </c>
      <c r="C8">
        <v>51284.652000000002</v>
      </c>
      <c r="D8" s="2">
        <v>16500</v>
      </c>
      <c r="E8">
        <v>2.99</v>
      </c>
      <c r="F8">
        <v>0.05</v>
      </c>
      <c r="G8">
        <v>34.781999999999996</v>
      </c>
      <c r="H8">
        <v>69.56</v>
      </c>
    </row>
    <row r="9" spans="1:8" x14ac:dyDescent="0.4">
      <c r="A9" t="s">
        <v>33</v>
      </c>
      <c r="B9">
        <v>100</v>
      </c>
      <c r="C9">
        <v>144851.652</v>
      </c>
      <c r="D9" s="2">
        <v>46800</v>
      </c>
      <c r="E9">
        <v>2.99</v>
      </c>
      <c r="F9">
        <v>0.05</v>
      </c>
      <c r="G9">
        <v>104.913</v>
      </c>
      <c r="H9">
        <v>104.91</v>
      </c>
    </row>
    <row r="10" spans="1:8" x14ac:dyDescent="0.4">
      <c r="A10" t="s">
        <v>64</v>
      </c>
      <c r="B10">
        <v>0.5</v>
      </c>
      <c r="C10">
        <v>1145.347</v>
      </c>
      <c r="D10" s="2">
        <v>322</v>
      </c>
      <c r="E10">
        <v>2.99</v>
      </c>
      <c r="F10">
        <v>0.05</v>
      </c>
      <c r="G10">
        <v>0.497</v>
      </c>
      <c r="H10">
        <v>99.41</v>
      </c>
    </row>
    <row r="11" spans="1:8" x14ac:dyDescent="0.4">
      <c r="A11" t="s">
        <v>66</v>
      </c>
      <c r="B11">
        <v>100</v>
      </c>
      <c r="C11">
        <v>133429.75599999999</v>
      </c>
      <c r="D11" s="2">
        <v>41600</v>
      </c>
      <c r="E11">
        <v>3</v>
      </c>
      <c r="F11">
        <v>0.05</v>
      </c>
      <c r="G11">
        <v>109.337</v>
      </c>
      <c r="H11">
        <v>109.34</v>
      </c>
    </row>
    <row r="12" spans="1:8" x14ac:dyDescent="0.4">
      <c r="A12" t="s">
        <v>86</v>
      </c>
      <c r="B12">
        <v>0.5</v>
      </c>
      <c r="C12">
        <v>813.976</v>
      </c>
      <c r="D12" s="2">
        <v>255</v>
      </c>
      <c r="E12">
        <v>2.98</v>
      </c>
      <c r="F12">
        <v>0.05</v>
      </c>
      <c r="G12">
        <v>0.432</v>
      </c>
      <c r="H12">
        <v>86.41</v>
      </c>
    </row>
    <row r="13" spans="1:8" x14ac:dyDescent="0.4">
      <c r="A13" t="s">
        <v>86</v>
      </c>
      <c r="B13">
        <v>0.5</v>
      </c>
      <c r="C13">
        <v>864.65800000000002</v>
      </c>
      <c r="D13" s="2">
        <v>289</v>
      </c>
      <c r="E13">
        <v>2.98</v>
      </c>
      <c r="F13">
        <v>0.05</v>
      </c>
      <c r="G13">
        <v>0.505</v>
      </c>
      <c r="H13">
        <v>101.07</v>
      </c>
    </row>
    <row r="14" spans="1:8" x14ac:dyDescent="0.4">
      <c r="A14" t="s">
        <v>86</v>
      </c>
      <c r="B14">
        <v>0.5</v>
      </c>
      <c r="C14">
        <v>880.09900000000005</v>
      </c>
      <c r="D14" s="2">
        <v>290</v>
      </c>
      <c r="E14">
        <v>2.99</v>
      </c>
      <c r="F14">
        <v>0.05</v>
      </c>
      <c r="G14">
        <v>0.54800000000000004</v>
      </c>
      <c r="H14">
        <v>109.54</v>
      </c>
    </row>
    <row r="15" spans="1:8" x14ac:dyDescent="0.4">
      <c r="A15" t="s">
        <v>86</v>
      </c>
      <c r="B15">
        <v>0.5</v>
      </c>
      <c r="C15">
        <v>996.86500000000001</v>
      </c>
      <c r="D15" s="2">
        <v>313</v>
      </c>
      <c r="E15">
        <v>2.99</v>
      </c>
      <c r="F15">
        <v>0.05</v>
      </c>
      <c r="G15">
        <v>0.54200000000000004</v>
      </c>
      <c r="H15">
        <v>108.49</v>
      </c>
    </row>
    <row r="16" spans="1:8" x14ac:dyDescent="0.4">
      <c r="A16" t="s">
        <v>86</v>
      </c>
      <c r="B16">
        <v>0.5</v>
      </c>
      <c r="C16">
        <v>885.19100000000003</v>
      </c>
      <c r="D16" s="2">
        <v>290</v>
      </c>
      <c r="E16">
        <v>2.99</v>
      </c>
      <c r="F16">
        <v>0.05</v>
      </c>
      <c r="G16">
        <v>0.55100000000000005</v>
      </c>
      <c r="H16">
        <v>110.26</v>
      </c>
    </row>
    <row r="17" spans="1:8" x14ac:dyDescent="0.4">
      <c r="A17" t="s">
        <v>86</v>
      </c>
      <c r="B17">
        <v>0.5</v>
      </c>
      <c r="C17">
        <v>832.21699999999998</v>
      </c>
      <c r="D17" s="2">
        <v>280</v>
      </c>
      <c r="E17">
        <v>2.99</v>
      </c>
      <c r="F17">
        <v>0.04</v>
      </c>
      <c r="G17">
        <v>0.52</v>
      </c>
      <c r="H17">
        <v>103.95</v>
      </c>
    </row>
    <row r="18" spans="1:8" x14ac:dyDescent="0.4">
      <c r="A18" t="s">
        <v>87</v>
      </c>
      <c r="B18">
        <v>100</v>
      </c>
      <c r="C18">
        <v>125254.693</v>
      </c>
      <c r="D18" s="2">
        <v>41900</v>
      </c>
      <c r="E18">
        <v>2.99</v>
      </c>
      <c r="F18">
        <v>0.04</v>
      </c>
      <c r="G18">
        <v>107.839</v>
      </c>
      <c r="H18">
        <v>107.84</v>
      </c>
    </row>
    <row r="19" spans="1:8" x14ac:dyDescent="0.4">
      <c r="A19" t="s">
        <v>87</v>
      </c>
      <c r="B19">
        <v>100</v>
      </c>
      <c r="C19">
        <v>113872.336</v>
      </c>
      <c r="D19" s="2">
        <v>37700</v>
      </c>
      <c r="E19">
        <v>2.99</v>
      </c>
      <c r="F19">
        <v>0.05</v>
      </c>
      <c r="G19">
        <v>101.88200000000001</v>
      </c>
      <c r="H19">
        <v>101.88</v>
      </c>
    </row>
    <row r="20" spans="1:8" x14ac:dyDescent="0.4">
      <c r="A20" t="s">
        <v>87</v>
      </c>
      <c r="B20">
        <v>100</v>
      </c>
      <c r="C20">
        <v>113103.743</v>
      </c>
      <c r="D20" s="2">
        <v>37900</v>
      </c>
      <c r="E20">
        <v>2.99</v>
      </c>
      <c r="F20">
        <v>0.05</v>
      </c>
      <c r="G20">
        <v>104.428</v>
      </c>
      <c r="H20">
        <v>104.43</v>
      </c>
    </row>
    <row r="21" spans="1:8" x14ac:dyDescent="0.4">
      <c r="A21" t="s">
        <v>87</v>
      </c>
      <c r="B21">
        <v>100</v>
      </c>
      <c r="C21">
        <v>129529.595</v>
      </c>
      <c r="D21" s="2">
        <v>43800</v>
      </c>
      <c r="E21">
        <v>2.99</v>
      </c>
      <c r="F21">
        <v>0.04</v>
      </c>
      <c r="G21">
        <v>114.239</v>
      </c>
      <c r="H21">
        <v>114.24</v>
      </c>
    </row>
    <row r="22" spans="1:8" x14ac:dyDescent="0.4">
      <c r="A22" t="s">
        <v>87</v>
      </c>
      <c r="B22">
        <v>100</v>
      </c>
      <c r="C22">
        <v>113361.33500000001</v>
      </c>
      <c r="D22" s="2">
        <v>38200</v>
      </c>
      <c r="E22">
        <v>2.99</v>
      </c>
      <c r="F22">
        <v>0.04</v>
      </c>
      <c r="G22">
        <v>98.457999999999998</v>
      </c>
      <c r="H22">
        <v>98.46</v>
      </c>
    </row>
    <row r="23" spans="1:8" x14ac:dyDescent="0.4">
      <c r="A23" t="s">
        <v>87</v>
      </c>
      <c r="B23">
        <v>100</v>
      </c>
      <c r="C23">
        <v>112747.724</v>
      </c>
      <c r="D23" s="2">
        <v>37500</v>
      </c>
      <c r="E23">
        <v>2.99</v>
      </c>
      <c r="F23">
        <v>0.05</v>
      </c>
      <c r="G23">
        <v>94.831999999999994</v>
      </c>
      <c r="H23">
        <v>94.83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6"/>
  <sheetViews>
    <sheetView tabSelected="1" topLeftCell="A4" workbookViewId="0">
      <selection activeCell="H33" sqref="H33:J36"/>
    </sheetView>
  </sheetViews>
  <sheetFormatPr defaultRowHeight="14.6" x14ac:dyDescent="0.4"/>
  <cols>
    <col min="1" max="1" width="23.84375" bestFit="1" customWidth="1"/>
    <col min="2" max="3" width="8" bestFit="1" customWidth="1"/>
    <col min="4" max="4" width="8.53515625" bestFit="1" customWidth="1"/>
    <col min="5" max="5" width="7.53515625" bestFit="1" customWidth="1"/>
    <col min="6" max="6" width="6.84375" bestFit="1" customWidth="1"/>
    <col min="7" max="7" width="6.84375" customWidth="1"/>
    <col min="8" max="8" width="40.53515625" bestFit="1" customWidth="1"/>
    <col min="9" max="9" width="6" bestFit="1" customWidth="1"/>
    <col min="10" max="10" width="8" bestFit="1" customWidth="1"/>
  </cols>
  <sheetData>
    <row r="1" spans="1:10" x14ac:dyDescent="0.4">
      <c r="A1" s="3"/>
      <c r="B1" s="3" t="s">
        <v>63</v>
      </c>
      <c r="C1" s="3" t="s">
        <v>64</v>
      </c>
      <c r="D1" s="3" t="s">
        <v>65</v>
      </c>
      <c r="E1" s="3" t="s">
        <v>66</v>
      </c>
      <c r="F1" s="3"/>
      <c r="G1" s="3"/>
      <c r="H1" s="3"/>
      <c r="I1" s="3" t="s">
        <v>64</v>
      </c>
      <c r="J1" s="3" t="s">
        <v>66</v>
      </c>
    </row>
    <row r="2" spans="1:10" x14ac:dyDescent="0.4">
      <c r="A2" s="3" t="s">
        <v>67</v>
      </c>
      <c r="B2" s="1">
        <v>0.248</v>
      </c>
      <c r="C2" s="1">
        <v>0.50800000000000001</v>
      </c>
      <c r="D2" s="1">
        <v>50.802999999999997</v>
      </c>
      <c r="E2" s="1">
        <v>86.543000000000006</v>
      </c>
      <c r="F2" s="1"/>
      <c r="G2" s="1"/>
      <c r="H2" s="3" t="s">
        <v>95</v>
      </c>
      <c r="I2">
        <v>0.56200000000000006</v>
      </c>
      <c r="J2">
        <v>97.447000000000003</v>
      </c>
    </row>
    <row r="3" spans="1:10" x14ac:dyDescent="0.4">
      <c r="A3" s="3"/>
      <c r="B3" s="1">
        <v>0.253</v>
      </c>
      <c r="C3" s="1">
        <v>0.47499999999999998</v>
      </c>
      <c r="D3" s="1">
        <v>55.414999999999999</v>
      </c>
      <c r="E3" s="1">
        <v>91.823999999999998</v>
      </c>
      <c r="F3" s="1"/>
      <c r="G3" s="1"/>
      <c r="H3" s="3"/>
      <c r="I3">
        <v>0.51800000000000002</v>
      </c>
      <c r="J3">
        <v>98.052000000000007</v>
      </c>
    </row>
    <row r="4" spans="1:10" x14ac:dyDescent="0.4">
      <c r="A4" s="3"/>
      <c r="B4" s="1">
        <v>0.251</v>
      </c>
      <c r="C4" s="1">
        <v>0.51</v>
      </c>
      <c r="D4" s="1">
        <v>51.183</v>
      </c>
      <c r="E4" s="1">
        <v>95.9</v>
      </c>
      <c r="F4" s="1"/>
      <c r="G4" s="1"/>
      <c r="H4" s="3"/>
      <c r="I4">
        <v>0.504</v>
      </c>
      <c r="J4">
        <v>92.296999999999997</v>
      </c>
    </row>
    <row r="5" spans="1:10" x14ac:dyDescent="0.4">
      <c r="A5" s="3" t="s">
        <v>68</v>
      </c>
      <c r="B5" s="1">
        <v>0.26800000000000002</v>
      </c>
      <c r="C5" s="1">
        <v>0.51700000000000002</v>
      </c>
      <c r="D5" s="1">
        <v>48.779000000000003</v>
      </c>
      <c r="E5" s="1">
        <v>88.96</v>
      </c>
      <c r="F5" s="1"/>
      <c r="G5" s="1"/>
      <c r="H5" s="3" t="s">
        <v>94</v>
      </c>
      <c r="I5">
        <v>0.53700000000000003</v>
      </c>
      <c r="J5">
        <v>95.674000000000007</v>
      </c>
    </row>
    <row r="6" spans="1:10" x14ac:dyDescent="0.4">
      <c r="A6" s="3"/>
      <c r="B6" s="1">
        <v>0.25</v>
      </c>
      <c r="C6" s="1">
        <v>0.51</v>
      </c>
      <c r="D6" s="1">
        <v>48.808</v>
      </c>
      <c r="E6" s="1">
        <v>92.301000000000002</v>
      </c>
      <c r="F6" s="1"/>
      <c r="G6" s="1"/>
      <c r="H6" s="3"/>
      <c r="I6">
        <v>0.501</v>
      </c>
      <c r="J6">
        <v>94.462000000000003</v>
      </c>
    </row>
    <row r="7" spans="1:10" x14ac:dyDescent="0.4">
      <c r="A7" s="3"/>
      <c r="B7" s="1">
        <v>0.25600000000000001</v>
      </c>
      <c r="C7" s="1">
        <v>0.52200000000000002</v>
      </c>
      <c r="D7" s="1">
        <v>46.527000000000001</v>
      </c>
      <c r="E7" s="1">
        <v>107.91</v>
      </c>
      <c r="F7" s="1"/>
      <c r="G7" s="1"/>
      <c r="H7" s="3"/>
      <c r="I7">
        <v>0.53100000000000003</v>
      </c>
      <c r="J7">
        <v>90.911000000000001</v>
      </c>
    </row>
    <row r="8" spans="1:10" x14ac:dyDescent="0.4">
      <c r="A8" s="3" t="s">
        <v>69</v>
      </c>
      <c r="B8" s="1">
        <v>0.24199999999999999</v>
      </c>
      <c r="C8" s="1">
        <v>0.55700000000000005</v>
      </c>
      <c r="D8" s="1">
        <v>49.593000000000004</v>
      </c>
      <c r="E8" s="1">
        <v>94.201999999999998</v>
      </c>
      <c r="F8" s="1"/>
      <c r="G8" s="1"/>
      <c r="H8" s="3" t="s">
        <v>89</v>
      </c>
      <c r="I8">
        <v>0.52600000000000002</v>
      </c>
      <c r="J8">
        <v>103.512</v>
      </c>
    </row>
    <row r="9" spans="1:10" x14ac:dyDescent="0.4">
      <c r="A9" s="3"/>
      <c r="B9" s="1">
        <v>0.27900000000000003</v>
      </c>
      <c r="C9" s="1">
        <v>0.497</v>
      </c>
      <c r="D9" s="1">
        <v>46.313000000000002</v>
      </c>
      <c r="E9" s="1">
        <v>93.918000000000006</v>
      </c>
      <c r="F9" s="1"/>
      <c r="G9" s="1"/>
      <c r="I9">
        <v>0.54900000000000004</v>
      </c>
      <c r="J9">
        <v>99.147999999999996</v>
      </c>
    </row>
    <row r="10" spans="1:10" x14ac:dyDescent="0.4">
      <c r="A10" s="3"/>
      <c r="B10" s="1">
        <v>0.23300000000000001</v>
      </c>
      <c r="C10" s="1">
        <v>0.51500000000000001</v>
      </c>
      <c r="D10" s="1">
        <v>48.048999999999999</v>
      </c>
      <c r="E10" s="1">
        <v>98.296000000000006</v>
      </c>
      <c r="F10" s="1"/>
      <c r="G10" s="1"/>
      <c r="I10">
        <v>0.55000000000000004</v>
      </c>
      <c r="J10">
        <v>107.85899999999999</v>
      </c>
    </row>
    <row r="11" spans="1:10" x14ac:dyDescent="0.4">
      <c r="A11" s="3"/>
      <c r="B11" s="1">
        <v>0.28100000000000003</v>
      </c>
      <c r="C11" s="1">
        <v>0.52500000000000002</v>
      </c>
      <c r="D11" s="1">
        <v>48.354999999999997</v>
      </c>
      <c r="E11" s="1">
        <v>93.844999999999999</v>
      </c>
      <c r="F11" s="1"/>
      <c r="G11" s="1"/>
      <c r="H11" s="3" t="s">
        <v>88</v>
      </c>
      <c r="I11">
        <v>0.432</v>
      </c>
      <c r="J11">
        <v>86.41</v>
      </c>
    </row>
    <row r="12" spans="1:10" x14ac:dyDescent="0.4">
      <c r="A12" s="3"/>
      <c r="B12" s="1">
        <v>0.248</v>
      </c>
      <c r="C12" s="1">
        <v>0.53500000000000003</v>
      </c>
      <c r="D12" s="1">
        <v>49.978999999999999</v>
      </c>
      <c r="E12" s="1">
        <v>99.659000000000006</v>
      </c>
      <c r="F12" s="1"/>
      <c r="G12" s="1"/>
      <c r="H12" s="3"/>
      <c r="I12">
        <v>0.505</v>
      </c>
      <c r="J12">
        <v>101.07</v>
      </c>
    </row>
    <row r="13" spans="1:10" x14ac:dyDescent="0.4">
      <c r="A13" s="3"/>
      <c r="H13" s="3"/>
      <c r="I13">
        <v>0.54800000000000004</v>
      </c>
      <c r="J13">
        <v>109.54</v>
      </c>
    </row>
    <row r="14" spans="1:10" x14ac:dyDescent="0.4">
      <c r="A14" s="3" t="s">
        <v>81</v>
      </c>
      <c r="B14" s="1">
        <f>_xlfn.STDEV.P(B2:B12)</f>
        <v>1.4195215117475507E-2</v>
      </c>
      <c r="C14" s="1">
        <f t="shared" ref="C14:E14" si="0">_xlfn.STDEV.P(C2:C12)</f>
        <v>1.9855677623397752E-2</v>
      </c>
      <c r="D14" s="1">
        <f t="shared" si="0"/>
        <v>2.3954958526712766</v>
      </c>
      <c r="E14" s="1">
        <f t="shared" si="0"/>
        <v>5.4632530284522396</v>
      </c>
      <c r="F14" s="1"/>
      <c r="G14" s="1"/>
      <c r="H14" s="3"/>
      <c r="I14">
        <v>0.54200000000000004</v>
      </c>
      <c r="J14">
        <v>108.49</v>
      </c>
    </row>
    <row r="15" spans="1:10" x14ac:dyDescent="0.4">
      <c r="A15" s="3" t="s">
        <v>79</v>
      </c>
      <c r="B15" s="1">
        <f>AVERAGE(B2:B12)</f>
        <v>0.2553636363636364</v>
      </c>
      <c r="C15" s="1">
        <f t="shared" ref="C15:E15" si="1">AVERAGE(C2:C12)</f>
        <v>0.51554545454545453</v>
      </c>
      <c r="D15" s="1">
        <f t="shared" si="1"/>
        <v>49.436727272727268</v>
      </c>
      <c r="E15" s="1">
        <f t="shared" si="1"/>
        <v>94.850727272727283</v>
      </c>
      <c r="F15" s="4" t="s">
        <v>11</v>
      </c>
      <c r="G15" s="4"/>
      <c r="H15" s="3"/>
      <c r="I15">
        <v>0.55100000000000005</v>
      </c>
      <c r="J15">
        <v>110.26</v>
      </c>
    </row>
    <row r="16" spans="1:10" x14ac:dyDescent="0.4">
      <c r="A16" s="3" t="s">
        <v>70</v>
      </c>
      <c r="B16" s="1">
        <f>(B14/B15)*100</f>
        <v>5.5588240047073887</v>
      </c>
      <c r="C16" s="1">
        <f t="shared" ref="C16:E16" si="2">(C14/C15)*100</f>
        <v>3.8513922387123132</v>
      </c>
      <c r="D16" s="1">
        <f t="shared" si="2"/>
        <v>4.845579359361837</v>
      </c>
      <c r="E16" s="1">
        <f t="shared" si="2"/>
        <v>5.7598430560722811</v>
      </c>
      <c r="F16" s="1">
        <f>AVERAGE(B16:E16)</f>
        <v>5.0039096647134551</v>
      </c>
      <c r="G16" s="1"/>
      <c r="H16" s="3"/>
      <c r="I16">
        <v>0.52</v>
      </c>
      <c r="J16">
        <v>103.95</v>
      </c>
    </row>
    <row r="17" spans="1:10" x14ac:dyDescent="0.4">
      <c r="A17" s="3" t="s">
        <v>77</v>
      </c>
      <c r="B17" s="1">
        <f>((B15-0.25)/0.25)*100</f>
        <v>2.1454545454545615</v>
      </c>
      <c r="C17" s="1">
        <f>((C15-0.5)/0.5)*100</f>
        <v>3.1090909090909058</v>
      </c>
      <c r="D17" s="1">
        <f>((D15-50)/50)*100</f>
        <v>-1.1265454545454645</v>
      </c>
      <c r="E17" s="1">
        <f>((E15-100)/100)*100</f>
        <v>-5.1492727272727166</v>
      </c>
      <c r="F17" s="1">
        <f>AVERAGE(B17:E17)</f>
        <v>-0.25531818181817845</v>
      </c>
      <c r="G17" s="1"/>
      <c r="H17" s="3"/>
    </row>
    <row r="18" spans="1:10" x14ac:dyDescent="0.4">
      <c r="A18" s="3"/>
      <c r="B18" s="1"/>
      <c r="C18" s="1"/>
      <c r="D18" s="1"/>
      <c r="E18" s="1"/>
      <c r="F18" s="1"/>
      <c r="G18" s="1"/>
      <c r="H18" s="3" t="s">
        <v>96</v>
      </c>
      <c r="I18" s="1">
        <f>_xlfn.STDEV.P(I2:I4)</f>
        <v>2.4711670657134206E-2</v>
      </c>
      <c r="J18" s="1">
        <f>_xlfn.STDEV.P(J2:J4)</f>
        <v>2.5821728576272127</v>
      </c>
    </row>
    <row r="19" spans="1:10" x14ac:dyDescent="0.4">
      <c r="A19" s="3" t="s">
        <v>82</v>
      </c>
      <c r="B19" s="1">
        <f>_xlfn.STDEV.P(B8:B12)</f>
        <v>1.9703806738800511E-2</v>
      </c>
      <c r="C19" s="1">
        <f>_xlfn.STDEV.P(C8:C12)</f>
        <v>2.0023985617254141E-2</v>
      </c>
      <c r="D19" s="1">
        <f t="shared" ref="D19:E19" si="3">_xlfn.STDEV.P(D8:D12)</f>
        <v>1.2946490489704146</v>
      </c>
      <c r="E19" s="1">
        <f t="shared" si="3"/>
        <v>2.484760350617341</v>
      </c>
      <c r="F19" s="1"/>
      <c r="G19" s="1"/>
      <c r="H19" s="3" t="s">
        <v>97</v>
      </c>
      <c r="I19" s="1">
        <f>AVERAGE(I2:I4)</f>
        <v>0.52800000000000002</v>
      </c>
      <c r="J19" s="1">
        <f>AVERAGE(J2:J4)</f>
        <v>95.932000000000016</v>
      </c>
    </row>
    <row r="20" spans="1:10" x14ac:dyDescent="0.4">
      <c r="A20" s="3" t="s">
        <v>80</v>
      </c>
      <c r="B20" s="1">
        <f>AVERAGE(B8:B12)</f>
        <v>0.25660000000000005</v>
      </c>
      <c r="C20" s="1">
        <f t="shared" ref="C20:E20" si="4">AVERAGE(C8:C12)</f>
        <v>0.52580000000000005</v>
      </c>
      <c r="D20" s="1">
        <f t="shared" si="4"/>
        <v>48.457799999999999</v>
      </c>
      <c r="E20" s="1">
        <f t="shared" si="4"/>
        <v>95.983999999999995</v>
      </c>
      <c r="F20" s="4" t="s">
        <v>11</v>
      </c>
      <c r="G20" s="4"/>
      <c r="H20" s="3" t="s">
        <v>98</v>
      </c>
      <c r="I20" s="1">
        <f>(I18/I19)*100</f>
        <v>4.680240654760266</v>
      </c>
      <c r="J20" s="1">
        <f>(J18/J19)*100</f>
        <v>2.6916699929400116</v>
      </c>
    </row>
    <row r="21" spans="1:10" x14ac:dyDescent="0.4">
      <c r="A21" s="3" t="s">
        <v>71</v>
      </c>
      <c r="B21" s="1">
        <f>(B19/B20)*100</f>
        <v>7.6788023144195279</v>
      </c>
      <c r="C21" s="1">
        <f t="shared" ref="C21:D21" si="5">(C19/C20)*100</f>
        <v>3.8082893908813502</v>
      </c>
      <c r="D21" s="1">
        <f t="shared" si="5"/>
        <v>2.6717041404488331</v>
      </c>
      <c r="E21" s="1">
        <f>(E19/E20)*100</f>
        <v>2.5887234858073649</v>
      </c>
      <c r="F21" s="1">
        <f>AVERAGE(B21:E21)</f>
        <v>4.1868798328892689</v>
      </c>
      <c r="G21" s="1"/>
      <c r="H21" s="3" t="s">
        <v>99</v>
      </c>
      <c r="I21" s="1">
        <f>((I19-0.5)/0.5)*100</f>
        <v>5.600000000000005</v>
      </c>
      <c r="J21" s="1">
        <f>((J19-100)/100)*100</f>
        <v>-4.0679999999999836</v>
      </c>
    </row>
    <row r="22" spans="1:10" x14ac:dyDescent="0.4">
      <c r="A22" s="3" t="s">
        <v>78</v>
      </c>
      <c r="B22" s="1">
        <f>((B20-0.25)/0.25)*100</f>
        <v>2.6400000000000201</v>
      </c>
      <c r="C22" s="1">
        <f>((C20-0.5)/0.5)*100</f>
        <v>5.160000000000009</v>
      </c>
      <c r="D22" s="1">
        <f>((D20-50)/50)*100</f>
        <v>-3.0844000000000023</v>
      </c>
      <c r="E22" s="1">
        <f>((E20-100)/100)*100</f>
        <v>-4.0160000000000053</v>
      </c>
      <c r="F22" s="1">
        <f>AVERAGE(B22:E22)</f>
        <v>0.17490000000000538</v>
      </c>
      <c r="G22" s="1"/>
      <c r="H22" s="3"/>
    </row>
    <row r="23" spans="1:10" x14ac:dyDescent="0.4">
      <c r="A23" s="3"/>
      <c r="H23" s="3" t="s">
        <v>100</v>
      </c>
      <c r="I23" s="1">
        <f>_xlfn.STDEV.P(I5:I7)</f>
        <v>1.5748015748023637E-2</v>
      </c>
      <c r="J23" s="1">
        <f>_xlfn.STDEV.P(J5:J7)</f>
        <v>2.021130431768873</v>
      </c>
    </row>
    <row r="24" spans="1:10" x14ac:dyDescent="0.4">
      <c r="A24" s="3"/>
      <c r="H24" s="3" t="s">
        <v>101</v>
      </c>
      <c r="I24" s="1">
        <f>AVERAGE(I5:I7)</f>
        <v>0.52300000000000002</v>
      </c>
      <c r="J24" s="1">
        <f>AVERAGE(J5:J7)</f>
        <v>93.682333333333347</v>
      </c>
    </row>
    <row r="25" spans="1:10" x14ac:dyDescent="0.4">
      <c r="A25" s="3" t="s">
        <v>83</v>
      </c>
      <c r="B25" s="3" t="s">
        <v>72</v>
      </c>
      <c r="C25" s="3" t="s">
        <v>73</v>
      </c>
      <c r="D25" s="3" t="s">
        <v>74</v>
      </c>
      <c r="H25" s="3" t="s">
        <v>102</v>
      </c>
      <c r="I25" s="1">
        <f>(I23/I24)*100</f>
        <v>3.0110928772511736</v>
      </c>
      <c r="J25" s="1">
        <f>(J23/J24)*100</f>
        <v>2.1574296453285813</v>
      </c>
    </row>
    <row r="26" spans="1:10" x14ac:dyDescent="0.4">
      <c r="A26" s="3" t="s">
        <v>67</v>
      </c>
      <c r="B26">
        <v>0.42776999999999998</v>
      </c>
      <c r="C26">
        <v>0.17091000000000001</v>
      </c>
      <c r="D26">
        <v>0.99948000000000004</v>
      </c>
      <c r="H26" s="3" t="s">
        <v>103</v>
      </c>
      <c r="I26" s="1">
        <f>((I24-0.5)/0.5)*100</f>
        <v>4.6000000000000041</v>
      </c>
      <c r="J26" s="1">
        <f>((J24-100)/100)*100</f>
        <v>-6.3176666666666534</v>
      </c>
    </row>
    <row r="27" spans="1:10" x14ac:dyDescent="0.4">
      <c r="A27" s="3" t="s">
        <v>68</v>
      </c>
      <c r="B27">
        <v>0.41954000000000002</v>
      </c>
      <c r="C27">
        <v>0.14444000000000001</v>
      </c>
      <c r="D27">
        <v>0.99941999999999998</v>
      </c>
      <c r="H27" s="3"/>
    </row>
    <row r="28" spans="1:10" x14ac:dyDescent="0.4">
      <c r="A28" s="3" t="s">
        <v>75</v>
      </c>
      <c r="B28">
        <v>0.43056</v>
      </c>
      <c r="C28">
        <v>0.13114999999999999</v>
      </c>
      <c r="D28">
        <v>0.99795</v>
      </c>
      <c r="H28" s="3" t="s">
        <v>90</v>
      </c>
      <c r="I28" s="1">
        <f>_xlfn.STDEV.P(I8:I10)</f>
        <v>1.1085526098877269E-2</v>
      </c>
      <c r="J28" s="1">
        <f>_xlfn.STDEV.P(J8:J10)</f>
        <v>3.5562531156010562</v>
      </c>
    </row>
    <row r="29" spans="1:10" x14ac:dyDescent="0.4">
      <c r="H29" s="3" t="s">
        <v>91</v>
      </c>
      <c r="I29" s="1">
        <f>AVERAGE(I8:I10)</f>
        <v>0.54166666666666674</v>
      </c>
      <c r="J29" s="1">
        <f>AVERAGE(J8:J10)</f>
        <v>103.50633333333333</v>
      </c>
    </row>
    <row r="30" spans="1:10" x14ac:dyDescent="0.4">
      <c r="H30" s="3" t="s">
        <v>92</v>
      </c>
      <c r="I30" s="1">
        <f>(I28/I29)*100</f>
        <v>2.0465586644081109</v>
      </c>
      <c r="J30" s="1">
        <f>(J28/J29)*100</f>
        <v>3.4357831072504967</v>
      </c>
    </row>
    <row r="31" spans="1:10" x14ac:dyDescent="0.4">
      <c r="H31" s="3" t="s">
        <v>93</v>
      </c>
      <c r="I31" s="1">
        <f>((I29-0.5)/0.5)*100</f>
        <v>8.3333333333333481</v>
      </c>
      <c r="J31" s="1">
        <f>((J29-100)/100)*100</f>
        <v>3.5063333333333309</v>
      </c>
    </row>
    <row r="32" spans="1:10" x14ac:dyDescent="0.4">
      <c r="H32" s="3"/>
    </row>
    <row r="33" spans="8:10" x14ac:dyDescent="0.4">
      <c r="H33" s="3" t="s">
        <v>104</v>
      </c>
      <c r="I33" s="1">
        <f>_xlfn.STDEV.P(I11:I16)</f>
        <v>4.1063636251825332E-2</v>
      </c>
      <c r="J33" s="1">
        <f>_xlfn.STDEV.P(J11:J16)</f>
        <v>8.2156530814997044</v>
      </c>
    </row>
    <row r="34" spans="8:10" x14ac:dyDescent="0.4">
      <c r="H34" s="3" t="s">
        <v>105</v>
      </c>
      <c r="I34" s="1">
        <f>AVERAGE(I11:I16)</f>
        <v>0.51633333333333342</v>
      </c>
      <c r="J34" s="1">
        <f>AVERAGE(J11:J16)</f>
        <v>103.28666666666668</v>
      </c>
    </row>
    <row r="35" spans="8:10" x14ac:dyDescent="0.4">
      <c r="H35" s="3" t="s">
        <v>106</v>
      </c>
      <c r="I35" s="1">
        <f>(I33/I34)*100</f>
        <v>7.9529314884103277</v>
      </c>
      <c r="J35" s="1">
        <f>(J33/J34)*100</f>
        <v>7.9542242446585902</v>
      </c>
    </row>
    <row r="36" spans="8:10" x14ac:dyDescent="0.4">
      <c r="H36" s="3" t="s">
        <v>107</v>
      </c>
      <c r="I36" s="1">
        <f>((I34-0.5)/0.5)*100</f>
        <v>3.2666666666666844</v>
      </c>
      <c r="J36" s="1">
        <f>((J34-100)/100)*100</f>
        <v>3.286666666666676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RECOVERY - MATRIX EFFECT</vt:lpstr>
      <vt:lpstr>INTERDAY 1</vt:lpstr>
      <vt:lpstr>INTERDAY 2</vt:lpstr>
      <vt:lpstr>INTERDAY3 INTRADAY1</vt:lpstr>
      <vt:lpstr>AUTOSAMPLER STABILITY</vt:lpstr>
      <vt:lpstr>SHORT TERM STABILITY</vt:lpstr>
      <vt:lpstr>LONG TERM STABILITY-20</vt:lpstr>
      <vt:lpstr>LONG TERM STABILITY -80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Perrone</dc:creator>
  <cp:lastModifiedBy>Alessandro Perrone</cp:lastModifiedBy>
  <dcterms:created xsi:type="dcterms:W3CDTF">2021-09-28T21:15:41Z</dcterms:created>
  <dcterms:modified xsi:type="dcterms:W3CDTF">2021-10-14T12:41:44Z</dcterms:modified>
</cp:coreProperties>
</file>