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00_PAPER\Enrichissement\"/>
    </mc:Choice>
  </mc:AlternateContent>
  <bookViews>
    <workbookView xWindow="-105" yWindow="-105" windowWidth="19425" windowHeight="10425" activeTab="2"/>
  </bookViews>
  <sheets>
    <sheet name="Feuil1" sheetId="1" r:id="rId1"/>
    <sheet name="Fway ANOVA" sheetId="2" r:id="rId2"/>
    <sheet name="ANOVA 19 days" sheetId="5" r:id="rId3"/>
    <sheet name="Feuil3" sheetId="3" r:id="rId4"/>
    <sheet name="Last Trial" sheetId="4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91" i="5" l="1"/>
  <c r="AN191" i="5"/>
  <c r="AM191" i="5"/>
  <c r="AL191" i="5"/>
  <c r="AO190" i="5"/>
  <c r="AN190" i="5"/>
  <c r="AM190" i="5"/>
  <c r="AL190" i="5"/>
  <c r="AO189" i="5"/>
  <c r="AN189" i="5"/>
  <c r="AM189" i="5"/>
  <c r="AL189" i="5"/>
  <c r="AO188" i="5"/>
  <c r="AN188" i="5"/>
  <c r="AM188" i="5"/>
  <c r="AL188" i="5"/>
  <c r="AO187" i="5"/>
  <c r="AN187" i="5"/>
  <c r="AM187" i="5"/>
  <c r="AL187" i="5"/>
  <c r="AO186" i="5"/>
  <c r="AN186" i="5"/>
  <c r="AM186" i="5"/>
  <c r="AL186" i="5"/>
  <c r="AO185" i="5"/>
  <c r="AN185" i="5"/>
  <c r="AM185" i="5"/>
  <c r="AL185" i="5"/>
  <c r="AO184" i="5"/>
  <c r="AN184" i="5"/>
  <c r="AM184" i="5"/>
  <c r="AL184" i="5"/>
  <c r="AO183" i="5"/>
  <c r="AN183" i="5"/>
  <c r="AM183" i="5"/>
  <c r="AL183" i="5"/>
  <c r="AO182" i="5"/>
  <c r="AN182" i="5"/>
  <c r="AM182" i="5"/>
  <c r="AL182" i="5"/>
  <c r="AO181" i="5"/>
  <c r="AN181" i="5"/>
  <c r="AM181" i="5"/>
  <c r="AL181" i="5"/>
  <c r="AO180" i="5"/>
  <c r="AN180" i="5"/>
  <c r="AM180" i="5"/>
  <c r="AL180" i="5"/>
  <c r="AO179" i="5"/>
  <c r="AN179" i="5"/>
  <c r="AM179" i="5"/>
  <c r="AL179" i="5"/>
  <c r="AO178" i="5"/>
  <c r="AN178" i="5"/>
  <c r="AM178" i="5"/>
  <c r="AL178" i="5"/>
  <c r="AO177" i="5"/>
  <c r="AN177" i="5"/>
  <c r="AM177" i="5"/>
  <c r="AL177" i="5"/>
  <c r="AO176" i="5"/>
  <c r="AN176" i="5"/>
  <c r="AM176" i="5"/>
  <c r="AL176" i="5"/>
  <c r="AO175" i="5"/>
  <c r="AN175" i="5"/>
  <c r="AM175" i="5"/>
  <c r="AL175" i="5"/>
  <c r="AO174" i="5"/>
  <c r="AN174" i="5"/>
  <c r="AM174" i="5"/>
  <c r="AL174" i="5"/>
  <c r="AO173" i="5"/>
  <c r="AN173" i="5"/>
  <c r="AM173" i="5"/>
  <c r="AL173" i="5"/>
  <c r="AO172" i="5"/>
  <c r="AN172" i="5"/>
  <c r="AM172" i="5"/>
  <c r="AL172" i="5"/>
  <c r="AO171" i="5"/>
  <c r="AN171" i="5"/>
  <c r="AM171" i="5"/>
  <c r="AL171" i="5"/>
  <c r="AO170" i="5"/>
  <c r="AN170" i="5"/>
  <c r="AM170" i="5"/>
  <c r="AL170" i="5"/>
  <c r="AO169" i="5"/>
  <c r="AN169" i="5"/>
  <c r="AM169" i="5"/>
  <c r="AL169" i="5"/>
  <c r="AO168" i="5"/>
  <c r="AN168" i="5"/>
  <c r="AM168" i="5"/>
  <c r="AL168" i="5"/>
  <c r="AO167" i="5"/>
  <c r="AN167" i="5"/>
  <c r="AM167" i="5"/>
  <c r="AL167" i="5"/>
  <c r="AO166" i="5"/>
  <c r="AN166" i="5"/>
  <c r="AM166" i="5"/>
  <c r="AL166" i="5"/>
  <c r="AO165" i="5"/>
  <c r="AN165" i="5"/>
  <c r="AM165" i="5"/>
  <c r="AL165" i="5"/>
  <c r="AO164" i="5"/>
  <c r="AN164" i="5"/>
  <c r="AM164" i="5"/>
  <c r="AL164" i="5"/>
  <c r="AO163" i="5"/>
  <c r="AN163" i="5"/>
  <c r="AM163" i="5"/>
  <c r="AL163" i="5"/>
  <c r="AO162" i="5"/>
  <c r="AN162" i="5"/>
  <c r="AM162" i="5"/>
  <c r="AL162" i="5"/>
  <c r="AO161" i="5"/>
  <c r="AN161" i="5"/>
  <c r="AM161" i="5"/>
  <c r="AL161" i="5"/>
  <c r="AO160" i="5"/>
  <c r="AN160" i="5"/>
  <c r="AM160" i="5"/>
  <c r="AL160" i="5"/>
  <c r="AO159" i="5"/>
  <c r="AN159" i="5"/>
  <c r="AM159" i="5"/>
  <c r="AL159" i="5"/>
  <c r="AO158" i="5"/>
  <c r="AN158" i="5"/>
  <c r="AM158" i="5"/>
  <c r="AL158" i="5"/>
  <c r="AO157" i="5"/>
  <c r="AN157" i="5"/>
  <c r="AM157" i="5"/>
  <c r="AL157" i="5"/>
  <c r="AO156" i="5"/>
  <c r="AN156" i="5"/>
  <c r="AM156" i="5"/>
  <c r="AL156" i="5"/>
  <c r="AO155" i="5"/>
  <c r="AN155" i="5"/>
  <c r="AM155" i="5"/>
  <c r="AL155" i="5"/>
  <c r="AO154" i="5"/>
  <c r="AN154" i="5"/>
  <c r="AM154" i="5"/>
  <c r="AL154" i="5"/>
  <c r="AO153" i="5"/>
  <c r="AN153" i="5"/>
  <c r="AM153" i="5"/>
  <c r="AL153" i="5"/>
  <c r="AO152" i="5"/>
  <c r="AN152" i="5"/>
  <c r="AM152" i="5"/>
  <c r="AL152" i="5"/>
  <c r="AO151" i="5"/>
  <c r="AN151" i="5"/>
  <c r="AM151" i="5"/>
  <c r="AL151" i="5"/>
  <c r="AO150" i="5"/>
  <c r="AN150" i="5"/>
  <c r="AM150" i="5"/>
  <c r="AL150" i="5"/>
  <c r="AO149" i="5"/>
  <c r="AN149" i="5"/>
  <c r="AM149" i="5"/>
  <c r="AL149" i="5"/>
  <c r="AO148" i="5"/>
  <c r="AN148" i="5"/>
  <c r="AM148" i="5"/>
  <c r="AL148" i="5"/>
  <c r="AO147" i="5"/>
  <c r="AN147" i="5"/>
  <c r="AM147" i="5"/>
  <c r="AL147" i="5"/>
  <c r="AO146" i="5"/>
  <c r="AN146" i="5"/>
  <c r="AM146" i="5"/>
  <c r="AL146" i="5"/>
  <c r="AO145" i="5"/>
  <c r="AN145" i="5"/>
  <c r="AM145" i="5"/>
  <c r="AL145" i="5"/>
  <c r="AO144" i="5"/>
  <c r="AN144" i="5"/>
  <c r="AM144" i="5"/>
  <c r="AL144" i="5"/>
  <c r="AO143" i="5"/>
  <c r="AN143" i="5"/>
  <c r="AM143" i="5"/>
  <c r="AL143" i="5"/>
  <c r="AO142" i="5"/>
  <c r="AN142" i="5"/>
  <c r="AM142" i="5"/>
  <c r="AL142" i="5"/>
  <c r="AO141" i="5"/>
  <c r="AN141" i="5"/>
  <c r="AM141" i="5"/>
  <c r="AL141" i="5"/>
  <c r="AO140" i="5"/>
  <c r="AN140" i="5"/>
  <c r="AM140" i="5"/>
  <c r="AL140" i="5"/>
  <c r="AO139" i="5"/>
  <c r="AN139" i="5"/>
  <c r="AM139" i="5"/>
  <c r="AL139" i="5"/>
  <c r="AO138" i="5"/>
  <c r="AN138" i="5"/>
  <c r="AM138" i="5"/>
  <c r="AL138" i="5"/>
  <c r="AO137" i="5"/>
  <c r="AN137" i="5"/>
  <c r="AM137" i="5"/>
  <c r="AL137" i="5"/>
  <c r="AO136" i="5"/>
  <c r="AN136" i="5"/>
  <c r="AM136" i="5"/>
  <c r="AL136" i="5"/>
  <c r="AO135" i="5"/>
  <c r="AN135" i="5"/>
  <c r="AM135" i="5"/>
  <c r="AL135" i="5"/>
  <c r="AO134" i="5"/>
  <c r="AN134" i="5"/>
  <c r="AM134" i="5"/>
  <c r="AL134" i="5"/>
  <c r="AO133" i="5"/>
  <c r="AN133" i="5"/>
  <c r="AM133" i="5"/>
  <c r="AL133" i="5"/>
  <c r="AO132" i="5"/>
  <c r="AN132" i="5"/>
  <c r="AM132" i="5"/>
  <c r="AL132" i="5"/>
  <c r="AO131" i="5"/>
  <c r="AN131" i="5"/>
  <c r="AM131" i="5"/>
  <c r="AL131" i="5"/>
  <c r="AO130" i="5"/>
  <c r="AN130" i="5"/>
  <c r="AM130" i="5"/>
  <c r="AL130" i="5"/>
  <c r="AO129" i="5"/>
  <c r="AN129" i="5"/>
  <c r="AM129" i="5"/>
  <c r="AL129" i="5"/>
  <c r="AO128" i="5"/>
  <c r="AN128" i="5"/>
  <c r="AM128" i="5"/>
  <c r="AL128" i="5"/>
  <c r="AO127" i="5"/>
  <c r="AN127" i="5"/>
  <c r="AM127" i="5"/>
  <c r="AL127" i="5"/>
  <c r="AO126" i="5"/>
  <c r="AN126" i="5"/>
  <c r="AM126" i="5"/>
  <c r="AL126" i="5"/>
  <c r="AO125" i="5"/>
  <c r="AN125" i="5"/>
  <c r="AM125" i="5"/>
  <c r="AL125" i="5"/>
  <c r="AO124" i="5"/>
  <c r="AN124" i="5"/>
  <c r="AM124" i="5"/>
  <c r="AL124" i="5"/>
  <c r="AO123" i="5"/>
  <c r="AN123" i="5"/>
  <c r="AM123" i="5"/>
  <c r="AL123" i="5"/>
  <c r="AO122" i="5"/>
  <c r="AN122" i="5"/>
  <c r="AM122" i="5"/>
  <c r="AL122" i="5"/>
  <c r="AO121" i="5"/>
  <c r="AN121" i="5"/>
  <c r="AM121" i="5"/>
  <c r="AL121" i="5"/>
  <c r="AO120" i="5"/>
  <c r="AN120" i="5"/>
  <c r="AM120" i="5"/>
  <c r="AL120" i="5"/>
  <c r="AO119" i="5"/>
  <c r="AN119" i="5"/>
  <c r="AM119" i="5"/>
  <c r="AL119" i="5"/>
  <c r="AO118" i="5"/>
  <c r="AN118" i="5"/>
  <c r="AM118" i="5"/>
  <c r="AL118" i="5"/>
  <c r="AO117" i="5"/>
  <c r="AN117" i="5"/>
  <c r="AM117" i="5"/>
  <c r="AL117" i="5"/>
  <c r="AO116" i="5"/>
  <c r="AN116" i="5"/>
  <c r="AM116" i="5"/>
  <c r="AL116" i="5"/>
  <c r="AO115" i="5"/>
  <c r="AN115" i="5"/>
  <c r="AM115" i="5"/>
  <c r="AL115" i="5"/>
  <c r="AO114" i="5"/>
  <c r="AN114" i="5"/>
  <c r="AM114" i="5"/>
  <c r="AL114" i="5"/>
  <c r="AO113" i="5"/>
  <c r="AN113" i="5"/>
  <c r="AM113" i="5"/>
  <c r="AL113" i="5"/>
  <c r="AO112" i="5"/>
  <c r="AN112" i="5"/>
  <c r="AM112" i="5"/>
  <c r="AL112" i="5"/>
  <c r="AO111" i="5"/>
  <c r="AN111" i="5"/>
  <c r="AM111" i="5"/>
  <c r="AL111" i="5"/>
  <c r="AO110" i="5"/>
  <c r="AN110" i="5"/>
  <c r="AM110" i="5"/>
  <c r="AL110" i="5"/>
  <c r="AO109" i="5"/>
  <c r="AN109" i="5"/>
  <c r="AM109" i="5"/>
  <c r="AL109" i="5"/>
  <c r="AO108" i="5"/>
  <c r="AN108" i="5"/>
  <c r="AM108" i="5"/>
  <c r="AL108" i="5"/>
  <c r="AO107" i="5"/>
  <c r="AN107" i="5"/>
  <c r="AM107" i="5"/>
  <c r="AL107" i="5"/>
  <c r="AO106" i="5"/>
  <c r="AN106" i="5"/>
  <c r="AM106" i="5"/>
  <c r="AL106" i="5"/>
  <c r="AO105" i="5"/>
  <c r="AN105" i="5"/>
  <c r="AM105" i="5"/>
  <c r="AL105" i="5"/>
  <c r="AO104" i="5"/>
  <c r="AN104" i="5"/>
  <c r="AM104" i="5"/>
  <c r="AL104" i="5"/>
  <c r="AO103" i="5"/>
  <c r="AN103" i="5"/>
  <c r="AM103" i="5"/>
  <c r="AL103" i="5"/>
  <c r="AO102" i="5"/>
  <c r="AN102" i="5"/>
  <c r="AM102" i="5"/>
  <c r="AL102" i="5"/>
  <c r="AO101" i="5"/>
  <c r="AN101" i="5"/>
  <c r="AM101" i="5"/>
  <c r="AL101" i="5"/>
  <c r="AO100" i="5"/>
  <c r="AN100" i="5"/>
  <c r="AM100" i="5"/>
  <c r="AL100" i="5"/>
  <c r="AO99" i="5"/>
  <c r="AN99" i="5"/>
  <c r="AM99" i="5"/>
  <c r="AL99" i="5"/>
  <c r="AO98" i="5"/>
  <c r="AN98" i="5"/>
  <c r="AM98" i="5"/>
  <c r="AL98" i="5"/>
  <c r="AO97" i="5"/>
  <c r="AN97" i="5"/>
  <c r="AM97" i="5"/>
  <c r="AL97" i="5"/>
  <c r="AO96" i="5"/>
  <c r="AN96" i="5"/>
  <c r="AM96" i="5"/>
  <c r="AL96" i="5"/>
  <c r="AO95" i="5"/>
  <c r="AN95" i="5"/>
  <c r="AM95" i="5"/>
  <c r="AL95" i="5"/>
  <c r="AO94" i="5"/>
  <c r="AN94" i="5"/>
  <c r="AM94" i="5"/>
  <c r="AL94" i="5"/>
  <c r="AO93" i="5"/>
  <c r="AN93" i="5"/>
  <c r="AM93" i="5"/>
  <c r="AL93" i="5"/>
  <c r="AO92" i="5"/>
  <c r="AN92" i="5"/>
  <c r="AM92" i="5"/>
  <c r="AL92" i="5"/>
  <c r="AO91" i="5"/>
  <c r="AN91" i="5"/>
  <c r="AM91" i="5"/>
  <c r="AL91" i="5"/>
  <c r="AO90" i="5"/>
  <c r="AN90" i="5"/>
  <c r="AM90" i="5"/>
  <c r="AL90" i="5"/>
  <c r="AO89" i="5"/>
  <c r="AN89" i="5"/>
  <c r="AM89" i="5"/>
  <c r="AL89" i="5"/>
  <c r="AO88" i="5"/>
  <c r="AN88" i="5"/>
  <c r="AM88" i="5"/>
  <c r="AL88" i="5"/>
  <c r="AO87" i="5"/>
  <c r="AN87" i="5"/>
  <c r="AM87" i="5"/>
  <c r="AL87" i="5"/>
  <c r="AO86" i="5"/>
  <c r="AN86" i="5"/>
  <c r="AM86" i="5"/>
  <c r="AL86" i="5"/>
  <c r="AO85" i="5"/>
  <c r="AN85" i="5"/>
  <c r="AM85" i="5"/>
  <c r="AL85" i="5"/>
  <c r="AO84" i="5"/>
  <c r="AN84" i="5"/>
  <c r="AM84" i="5"/>
  <c r="AL84" i="5"/>
  <c r="AO83" i="5"/>
  <c r="AN83" i="5"/>
  <c r="AM83" i="5"/>
  <c r="AL83" i="5"/>
  <c r="AO82" i="5"/>
  <c r="AN82" i="5"/>
  <c r="AM82" i="5"/>
  <c r="AL82" i="5"/>
  <c r="AO81" i="5"/>
  <c r="AN81" i="5"/>
  <c r="AM81" i="5"/>
  <c r="AL81" i="5"/>
  <c r="AO80" i="5"/>
  <c r="AN80" i="5"/>
  <c r="AM80" i="5"/>
  <c r="AL80" i="5"/>
  <c r="AO79" i="5"/>
  <c r="AN79" i="5"/>
  <c r="AM79" i="5"/>
  <c r="AL79" i="5"/>
  <c r="AO78" i="5"/>
  <c r="AN78" i="5"/>
  <c r="AM78" i="5"/>
  <c r="AL78" i="5"/>
  <c r="AO77" i="5"/>
  <c r="AN77" i="5"/>
  <c r="AM77" i="5"/>
  <c r="AL77" i="5"/>
  <c r="AO76" i="5"/>
  <c r="AN76" i="5"/>
  <c r="AM76" i="5"/>
  <c r="AL76" i="5"/>
  <c r="AO75" i="5"/>
  <c r="AN75" i="5"/>
  <c r="AM75" i="5"/>
  <c r="AL75" i="5"/>
  <c r="AO74" i="5"/>
  <c r="AN74" i="5"/>
  <c r="AM74" i="5"/>
  <c r="AL74" i="5"/>
  <c r="AO73" i="5"/>
  <c r="AN73" i="5"/>
  <c r="AM73" i="5"/>
  <c r="AL73" i="5"/>
  <c r="AO72" i="5"/>
  <c r="AN72" i="5"/>
  <c r="AM72" i="5"/>
  <c r="AL72" i="5"/>
  <c r="AO71" i="5"/>
  <c r="AN71" i="5"/>
  <c r="AM71" i="5"/>
  <c r="AL71" i="5"/>
  <c r="AO70" i="5"/>
  <c r="AN70" i="5"/>
  <c r="AM70" i="5"/>
  <c r="AL70" i="5"/>
  <c r="AO69" i="5"/>
  <c r="AN69" i="5"/>
  <c r="AM69" i="5"/>
  <c r="AL69" i="5"/>
  <c r="AO68" i="5"/>
  <c r="AN68" i="5"/>
  <c r="AM68" i="5"/>
  <c r="AL68" i="5"/>
  <c r="AO67" i="5"/>
  <c r="AN67" i="5"/>
  <c r="AM67" i="5"/>
  <c r="AL67" i="5"/>
  <c r="AO66" i="5"/>
  <c r="AN66" i="5"/>
  <c r="AM66" i="5"/>
  <c r="AL66" i="5"/>
  <c r="AO65" i="5"/>
  <c r="AN65" i="5"/>
  <c r="AM65" i="5"/>
  <c r="AL65" i="5"/>
  <c r="AO64" i="5"/>
  <c r="AN64" i="5"/>
  <c r="AM64" i="5"/>
  <c r="AL64" i="5"/>
  <c r="AO63" i="5"/>
  <c r="AN63" i="5"/>
  <c r="AM63" i="5"/>
  <c r="AL63" i="5"/>
  <c r="AO62" i="5"/>
  <c r="AN62" i="5"/>
  <c r="AM62" i="5"/>
  <c r="AL62" i="5"/>
  <c r="AO61" i="5"/>
  <c r="AN61" i="5"/>
  <c r="AM61" i="5"/>
  <c r="AL61" i="5"/>
  <c r="AO60" i="5"/>
  <c r="AN60" i="5"/>
  <c r="AM60" i="5"/>
  <c r="AL60" i="5"/>
  <c r="AO59" i="5"/>
  <c r="AN59" i="5"/>
  <c r="AM59" i="5"/>
  <c r="AL59" i="5"/>
  <c r="AO58" i="5"/>
  <c r="AN58" i="5"/>
  <c r="AM58" i="5"/>
  <c r="AL58" i="5"/>
  <c r="AO57" i="5"/>
  <c r="AN57" i="5"/>
  <c r="AM57" i="5"/>
  <c r="AL57" i="5"/>
  <c r="AO56" i="5"/>
  <c r="AN56" i="5"/>
  <c r="AM56" i="5"/>
  <c r="AL56" i="5"/>
  <c r="AO55" i="5"/>
  <c r="AN55" i="5"/>
  <c r="AM55" i="5"/>
  <c r="AL55" i="5"/>
  <c r="AO54" i="5"/>
  <c r="AN54" i="5"/>
  <c r="AM54" i="5"/>
  <c r="AL54" i="5"/>
  <c r="AO53" i="5"/>
  <c r="AN53" i="5"/>
  <c r="AM53" i="5"/>
  <c r="AL53" i="5"/>
  <c r="AO52" i="5"/>
  <c r="AN52" i="5"/>
  <c r="AM52" i="5"/>
  <c r="AL52" i="5"/>
  <c r="AO51" i="5"/>
  <c r="AN51" i="5"/>
  <c r="AM51" i="5"/>
  <c r="AL51" i="5"/>
  <c r="AO50" i="5"/>
  <c r="AN50" i="5"/>
  <c r="AM50" i="5"/>
  <c r="AL50" i="5"/>
  <c r="AO49" i="5"/>
  <c r="AN49" i="5"/>
  <c r="AM49" i="5"/>
  <c r="AL49" i="5"/>
  <c r="AO48" i="5"/>
  <c r="AN48" i="5"/>
  <c r="AM48" i="5"/>
  <c r="AL48" i="5"/>
  <c r="AO47" i="5"/>
  <c r="AN47" i="5"/>
  <c r="AM47" i="5"/>
  <c r="AL47" i="5"/>
  <c r="AO46" i="5"/>
  <c r="AN46" i="5"/>
  <c r="AM46" i="5"/>
  <c r="AL46" i="5"/>
  <c r="AO45" i="5"/>
  <c r="AN45" i="5"/>
  <c r="AM45" i="5"/>
  <c r="AL45" i="5"/>
  <c r="AO44" i="5"/>
  <c r="AN44" i="5"/>
  <c r="AM44" i="5"/>
  <c r="AL44" i="5"/>
  <c r="AO43" i="5"/>
  <c r="AN43" i="5"/>
  <c r="AM43" i="5"/>
  <c r="AL43" i="5"/>
  <c r="AO42" i="5"/>
  <c r="AN42" i="5"/>
  <c r="AM42" i="5"/>
  <c r="AL42" i="5"/>
  <c r="AO41" i="5"/>
  <c r="AN41" i="5"/>
  <c r="AM41" i="5"/>
  <c r="AL41" i="5"/>
  <c r="AO40" i="5"/>
  <c r="AN40" i="5"/>
  <c r="AM40" i="5"/>
  <c r="AL40" i="5"/>
  <c r="AO39" i="5"/>
  <c r="AN39" i="5"/>
  <c r="AM39" i="5"/>
  <c r="AL39" i="5"/>
  <c r="AO38" i="5"/>
  <c r="AN38" i="5"/>
  <c r="AM38" i="5"/>
  <c r="AL38" i="5"/>
  <c r="AO37" i="5"/>
  <c r="AN37" i="5"/>
  <c r="AM37" i="5"/>
  <c r="AL37" i="5"/>
  <c r="AO36" i="5"/>
  <c r="AN36" i="5"/>
  <c r="AM36" i="5"/>
  <c r="AL36" i="5"/>
  <c r="AO35" i="5"/>
  <c r="AN35" i="5"/>
  <c r="AM35" i="5"/>
  <c r="AL35" i="5"/>
  <c r="AO34" i="5"/>
  <c r="AN34" i="5"/>
  <c r="AM34" i="5"/>
  <c r="AL34" i="5"/>
  <c r="AO33" i="5"/>
  <c r="AN33" i="5"/>
  <c r="AM33" i="5"/>
  <c r="AL33" i="5"/>
  <c r="AO32" i="5"/>
  <c r="AN32" i="5"/>
  <c r="AM32" i="5"/>
  <c r="AL32" i="5"/>
  <c r="AO31" i="5"/>
  <c r="AN31" i="5"/>
  <c r="AM31" i="5"/>
  <c r="AL31" i="5"/>
  <c r="AO30" i="5"/>
  <c r="AN30" i="5"/>
  <c r="AM30" i="5"/>
  <c r="AL30" i="5"/>
  <c r="AO29" i="5"/>
  <c r="AN29" i="5"/>
  <c r="AM29" i="5"/>
  <c r="AL29" i="5"/>
  <c r="AO28" i="5"/>
  <c r="AN28" i="5"/>
  <c r="AM28" i="5"/>
  <c r="AL28" i="5"/>
  <c r="AO27" i="5"/>
  <c r="AN27" i="5"/>
  <c r="AM27" i="5"/>
  <c r="AL27" i="5"/>
  <c r="AO26" i="5"/>
  <c r="AN26" i="5"/>
  <c r="AM26" i="5"/>
  <c r="AL26" i="5"/>
  <c r="AO25" i="5"/>
  <c r="AN25" i="5"/>
  <c r="AM25" i="5"/>
  <c r="AL25" i="5"/>
  <c r="AO24" i="5"/>
  <c r="AN24" i="5"/>
  <c r="AM24" i="5"/>
  <c r="AL24" i="5"/>
  <c r="AO23" i="5"/>
  <c r="AN23" i="5"/>
  <c r="AM23" i="5"/>
  <c r="AL23" i="5"/>
  <c r="AO22" i="5"/>
  <c r="AN22" i="5"/>
  <c r="AM22" i="5"/>
  <c r="AL22" i="5"/>
  <c r="AO21" i="5"/>
  <c r="AN21" i="5"/>
  <c r="AM21" i="5"/>
  <c r="AL21" i="5"/>
  <c r="AF35" i="5"/>
  <c r="AE35" i="5"/>
  <c r="AF34" i="5"/>
  <c r="AE34" i="5"/>
  <c r="AF30" i="5"/>
  <c r="AE30" i="5"/>
  <c r="AF29" i="5"/>
  <c r="AE29" i="5"/>
  <c r="AF25" i="5"/>
  <c r="AE25" i="5"/>
  <c r="AE24" i="5" s="1"/>
  <c r="AF24" i="5"/>
  <c r="AJ23" i="5" s="1"/>
  <c r="AG23" i="5"/>
  <c r="AF23" i="5"/>
  <c r="AE23" i="5"/>
  <c r="AF22" i="5"/>
  <c r="AE22" i="5"/>
  <c r="AG22" i="5" s="1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I27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I26" i="5"/>
  <c r="AB22" i="5"/>
  <c r="AB23" i="5"/>
  <c r="AB24" i="5"/>
  <c r="AB25" i="5"/>
  <c r="AB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I20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AJ34" i="5"/>
  <c r="AI34" i="5"/>
  <c r="AJ29" i="5"/>
  <c r="AI29" i="5"/>
  <c r="I30" i="5"/>
  <c r="I29" i="5"/>
  <c r="AG34" i="5" l="1"/>
  <c r="AG30" i="5"/>
  <c r="AG35" i="5"/>
  <c r="AH34" i="5" s="1"/>
  <c r="AG29" i="5"/>
  <c r="AH29" i="5" s="1"/>
  <c r="AJ22" i="5"/>
  <c r="AG24" i="5"/>
  <c r="AH23" i="5" s="1"/>
  <c r="AI23" i="5" s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H22" i="5" l="1"/>
  <c r="AI22" i="5" s="1"/>
  <c r="AL190" i="3"/>
  <c r="AK190" i="3"/>
  <c r="AJ190" i="3"/>
  <c r="AI190" i="3"/>
  <c r="AL189" i="3"/>
  <c r="AK189" i="3"/>
  <c r="AJ189" i="3"/>
  <c r="AI189" i="3"/>
  <c r="AL188" i="3"/>
  <c r="AK188" i="3"/>
  <c r="AJ188" i="3"/>
  <c r="AI188" i="3"/>
  <c r="AL187" i="3"/>
  <c r="AK187" i="3"/>
  <c r="AJ187" i="3"/>
  <c r="AI187" i="3"/>
  <c r="AL186" i="3"/>
  <c r="AK186" i="3"/>
  <c r="AJ186" i="3"/>
  <c r="AI186" i="3"/>
  <c r="AL185" i="3"/>
  <c r="AK185" i="3"/>
  <c r="AJ185" i="3"/>
  <c r="AI185" i="3"/>
  <c r="AL184" i="3"/>
  <c r="AK184" i="3"/>
  <c r="AJ184" i="3"/>
  <c r="AI184" i="3"/>
  <c r="AL183" i="3"/>
  <c r="AK183" i="3"/>
  <c r="AJ183" i="3"/>
  <c r="AI183" i="3"/>
  <c r="AL182" i="3"/>
  <c r="AK182" i="3"/>
  <c r="AJ182" i="3"/>
  <c r="AI182" i="3"/>
  <c r="AL181" i="3"/>
  <c r="AK181" i="3"/>
  <c r="AJ181" i="3"/>
  <c r="AI181" i="3"/>
  <c r="AL180" i="3"/>
  <c r="AK180" i="3"/>
  <c r="AJ180" i="3"/>
  <c r="AI180" i="3"/>
  <c r="AL179" i="3"/>
  <c r="AK179" i="3"/>
  <c r="AJ179" i="3"/>
  <c r="AI179" i="3"/>
  <c r="AL178" i="3"/>
  <c r="AK178" i="3"/>
  <c r="AJ178" i="3"/>
  <c r="AI178" i="3"/>
  <c r="AL177" i="3"/>
  <c r="AK177" i="3"/>
  <c r="AJ177" i="3"/>
  <c r="AI177" i="3"/>
  <c r="AL176" i="3"/>
  <c r="AK176" i="3"/>
  <c r="AJ176" i="3"/>
  <c r="AI176" i="3"/>
  <c r="AL175" i="3"/>
  <c r="AK175" i="3"/>
  <c r="AJ175" i="3"/>
  <c r="AI175" i="3"/>
  <c r="AL174" i="3"/>
  <c r="AK174" i="3"/>
  <c r="AJ174" i="3"/>
  <c r="AI174" i="3"/>
  <c r="AL173" i="3"/>
  <c r="AK173" i="3"/>
  <c r="AJ173" i="3"/>
  <c r="AI173" i="3"/>
  <c r="AL172" i="3"/>
  <c r="AK172" i="3"/>
  <c r="AJ172" i="3"/>
  <c r="AI172" i="3"/>
  <c r="AL171" i="3"/>
  <c r="AK171" i="3"/>
  <c r="AJ171" i="3"/>
  <c r="AI171" i="3"/>
  <c r="AL170" i="3"/>
  <c r="AK170" i="3"/>
  <c r="AJ170" i="3"/>
  <c r="AI170" i="3"/>
  <c r="AL169" i="3"/>
  <c r="AK169" i="3"/>
  <c r="AJ169" i="3"/>
  <c r="AI169" i="3"/>
  <c r="AL168" i="3"/>
  <c r="AK168" i="3"/>
  <c r="AJ168" i="3"/>
  <c r="AI168" i="3"/>
  <c r="AL167" i="3"/>
  <c r="AK167" i="3"/>
  <c r="AJ167" i="3"/>
  <c r="AI167" i="3"/>
  <c r="AL166" i="3"/>
  <c r="AK166" i="3"/>
  <c r="AJ166" i="3"/>
  <c r="AI166" i="3"/>
  <c r="AL165" i="3"/>
  <c r="AK165" i="3"/>
  <c r="AJ165" i="3"/>
  <c r="AI165" i="3"/>
  <c r="AL164" i="3"/>
  <c r="AK164" i="3"/>
  <c r="AJ164" i="3"/>
  <c r="AI164" i="3"/>
  <c r="AL163" i="3"/>
  <c r="AK163" i="3"/>
  <c r="AJ163" i="3"/>
  <c r="AI163" i="3"/>
  <c r="AL162" i="3"/>
  <c r="AK162" i="3"/>
  <c r="AJ162" i="3"/>
  <c r="AI162" i="3"/>
  <c r="AL161" i="3"/>
  <c r="AK161" i="3"/>
  <c r="AJ161" i="3"/>
  <c r="AI161" i="3"/>
  <c r="AL160" i="3"/>
  <c r="AK160" i="3"/>
  <c r="AJ160" i="3"/>
  <c r="AI160" i="3"/>
  <c r="AL159" i="3"/>
  <c r="AK159" i="3"/>
  <c r="AJ159" i="3"/>
  <c r="AI159" i="3"/>
  <c r="AL158" i="3"/>
  <c r="AK158" i="3"/>
  <c r="AJ158" i="3"/>
  <c r="AI158" i="3"/>
  <c r="AL157" i="3"/>
  <c r="AK157" i="3"/>
  <c r="AJ157" i="3"/>
  <c r="AI157" i="3"/>
  <c r="AL156" i="3"/>
  <c r="AK156" i="3"/>
  <c r="AJ156" i="3"/>
  <c r="AI156" i="3"/>
  <c r="AL155" i="3"/>
  <c r="AK155" i="3"/>
  <c r="AJ155" i="3"/>
  <c r="AI155" i="3"/>
  <c r="AL154" i="3"/>
  <c r="AK154" i="3"/>
  <c r="AJ154" i="3"/>
  <c r="AI154" i="3"/>
  <c r="AL153" i="3"/>
  <c r="AK153" i="3"/>
  <c r="AJ153" i="3"/>
  <c r="AI153" i="3"/>
  <c r="AL152" i="3"/>
  <c r="AK152" i="3"/>
  <c r="AJ152" i="3"/>
  <c r="AI152" i="3"/>
  <c r="AL151" i="3"/>
  <c r="AK151" i="3"/>
  <c r="AJ151" i="3"/>
  <c r="AI151" i="3"/>
  <c r="AL150" i="3"/>
  <c r="AK150" i="3"/>
  <c r="AJ150" i="3"/>
  <c r="AI150" i="3"/>
  <c r="AL149" i="3"/>
  <c r="AK149" i="3"/>
  <c r="AJ149" i="3"/>
  <c r="AI149" i="3"/>
  <c r="AL148" i="3"/>
  <c r="AK148" i="3"/>
  <c r="AJ148" i="3"/>
  <c r="AI148" i="3"/>
  <c r="AL147" i="3"/>
  <c r="AK147" i="3"/>
  <c r="AJ147" i="3"/>
  <c r="AI147" i="3"/>
  <c r="AL146" i="3"/>
  <c r="AK146" i="3"/>
  <c r="AJ146" i="3"/>
  <c r="AI146" i="3"/>
  <c r="AL145" i="3"/>
  <c r="AK145" i="3"/>
  <c r="AJ145" i="3"/>
  <c r="AI145" i="3"/>
  <c r="AL144" i="3"/>
  <c r="AK144" i="3"/>
  <c r="AJ144" i="3"/>
  <c r="AI144" i="3"/>
  <c r="AL143" i="3"/>
  <c r="AK143" i="3"/>
  <c r="AJ143" i="3"/>
  <c r="AI143" i="3"/>
  <c r="AL142" i="3"/>
  <c r="AK142" i="3"/>
  <c r="AJ142" i="3"/>
  <c r="AI142" i="3"/>
  <c r="AL141" i="3"/>
  <c r="AK141" i="3"/>
  <c r="AJ141" i="3"/>
  <c r="AI141" i="3"/>
  <c r="AL140" i="3"/>
  <c r="AK140" i="3"/>
  <c r="AJ140" i="3"/>
  <c r="AI140" i="3"/>
  <c r="AL139" i="3"/>
  <c r="AK139" i="3"/>
  <c r="AJ139" i="3"/>
  <c r="AI139" i="3"/>
  <c r="AL138" i="3"/>
  <c r="AK138" i="3"/>
  <c r="AJ138" i="3"/>
  <c r="AI138" i="3"/>
  <c r="AL137" i="3"/>
  <c r="AK137" i="3"/>
  <c r="AJ137" i="3"/>
  <c r="AI137" i="3"/>
  <c r="AL136" i="3"/>
  <c r="AK136" i="3"/>
  <c r="AJ136" i="3"/>
  <c r="AI136" i="3"/>
  <c r="AL135" i="3"/>
  <c r="AK135" i="3"/>
  <c r="AJ135" i="3"/>
  <c r="AI135" i="3"/>
  <c r="AL134" i="3"/>
  <c r="AK134" i="3"/>
  <c r="AJ134" i="3"/>
  <c r="AI134" i="3"/>
  <c r="AL133" i="3"/>
  <c r="AK133" i="3"/>
  <c r="AJ133" i="3"/>
  <c r="AI133" i="3"/>
  <c r="AL132" i="3"/>
  <c r="AK132" i="3"/>
  <c r="AJ132" i="3"/>
  <c r="AI132" i="3"/>
  <c r="AL131" i="3"/>
  <c r="AK131" i="3"/>
  <c r="AJ131" i="3"/>
  <c r="AI131" i="3"/>
  <c r="AL130" i="3"/>
  <c r="AK130" i="3"/>
  <c r="AJ130" i="3"/>
  <c r="AI130" i="3"/>
  <c r="AL129" i="3"/>
  <c r="AK129" i="3"/>
  <c r="AJ129" i="3"/>
  <c r="AI129" i="3"/>
  <c r="AL128" i="3"/>
  <c r="AK128" i="3"/>
  <c r="AJ128" i="3"/>
  <c r="AI128" i="3"/>
  <c r="AL127" i="3"/>
  <c r="AK127" i="3"/>
  <c r="AJ127" i="3"/>
  <c r="AI127" i="3"/>
  <c r="AL126" i="3"/>
  <c r="AK126" i="3"/>
  <c r="AJ126" i="3"/>
  <c r="AI126" i="3"/>
  <c r="AL125" i="3"/>
  <c r="AK125" i="3"/>
  <c r="AJ125" i="3"/>
  <c r="AI125" i="3"/>
  <c r="AL124" i="3"/>
  <c r="AK124" i="3"/>
  <c r="AJ124" i="3"/>
  <c r="AI124" i="3"/>
  <c r="AL123" i="3"/>
  <c r="AK123" i="3"/>
  <c r="AJ123" i="3"/>
  <c r="AI123" i="3"/>
  <c r="AL122" i="3"/>
  <c r="AK122" i="3"/>
  <c r="AJ122" i="3"/>
  <c r="AI122" i="3"/>
  <c r="AL121" i="3"/>
  <c r="AK121" i="3"/>
  <c r="AJ121" i="3"/>
  <c r="AI121" i="3"/>
  <c r="AL120" i="3"/>
  <c r="AK120" i="3"/>
  <c r="AJ120" i="3"/>
  <c r="AI120" i="3"/>
  <c r="AL119" i="3"/>
  <c r="AK119" i="3"/>
  <c r="AJ119" i="3"/>
  <c r="AI119" i="3"/>
  <c r="AL118" i="3"/>
  <c r="AK118" i="3"/>
  <c r="AJ118" i="3"/>
  <c r="AI118" i="3"/>
  <c r="AL117" i="3"/>
  <c r="AK117" i="3"/>
  <c r="AJ117" i="3"/>
  <c r="AI117" i="3"/>
  <c r="AL116" i="3"/>
  <c r="AK116" i="3"/>
  <c r="AJ116" i="3"/>
  <c r="AI116" i="3"/>
  <c r="AL115" i="3"/>
  <c r="AK115" i="3"/>
  <c r="AJ115" i="3"/>
  <c r="AI115" i="3"/>
  <c r="AL114" i="3"/>
  <c r="AK114" i="3"/>
  <c r="AJ114" i="3"/>
  <c r="AI114" i="3"/>
  <c r="AL113" i="3"/>
  <c r="AK113" i="3"/>
  <c r="AJ113" i="3"/>
  <c r="AI113" i="3"/>
  <c r="AL112" i="3"/>
  <c r="AK112" i="3"/>
  <c r="AJ112" i="3"/>
  <c r="AI112" i="3"/>
  <c r="AL111" i="3"/>
  <c r="AK111" i="3"/>
  <c r="AJ111" i="3"/>
  <c r="AI111" i="3"/>
  <c r="AL110" i="3"/>
  <c r="AK110" i="3"/>
  <c r="AJ110" i="3"/>
  <c r="AI110" i="3"/>
  <c r="AL109" i="3"/>
  <c r="AK109" i="3"/>
  <c r="AJ109" i="3"/>
  <c r="AI109" i="3"/>
  <c r="AL108" i="3"/>
  <c r="AK108" i="3"/>
  <c r="AJ108" i="3"/>
  <c r="AI108" i="3"/>
  <c r="AL107" i="3"/>
  <c r="AK107" i="3"/>
  <c r="AJ107" i="3"/>
  <c r="AI107" i="3"/>
  <c r="AL106" i="3"/>
  <c r="AK106" i="3"/>
  <c r="AJ106" i="3"/>
  <c r="AI106" i="3"/>
  <c r="AL105" i="3"/>
  <c r="AK105" i="3"/>
  <c r="AJ105" i="3"/>
  <c r="AI105" i="3"/>
  <c r="AL104" i="3"/>
  <c r="AK104" i="3"/>
  <c r="AJ104" i="3"/>
  <c r="AI104" i="3"/>
  <c r="AL103" i="3"/>
  <c r="AK103" i="3"/>
  <c r="AJ103" i="3"/>
  <c r="AI103" i="3"/>
  <c r="AL102" i="3"/>
  <c r="AK102" i="3"/>
  <c r="AJ102" i="3"/>
  <c r="AI102" i="3"/>
  <c r="AL101" i="3"/>
  <c r="AK101" i="3"/>
  <c r="AJ101" i="3"/>
  <c r="AI101" i="3"/>
  <c r="AL100" i="3"/>
  <c r="AK100" i="3"/>
  <c r="AJ100" i="3"/>
  <c r="AI100" i="3"/>
  <c r="AL99" i="3"/>
  <c r="AK99" i="3"/>
  <c r="AJ99" i="3"/>
  <c r="AI99" i="3"/>
  <c r="AL98" i="3"/>
  <c r="AK98" i="3"/>
  <c r="AJ98" i="3"/>
  <c r="AI98" i="3"/>
  <c r="AL97" i="3"/>
  <c r="AK97" i="3"/>
  <c r="AJ97" i="3"/>
  <c r="AI97" i="3"/>
  <c r="AL96" i="3"/>
  <c r="AK96" i="3"/>
  <c r="AJ96" i="3"/>
  <c r="AI96" i="3"/>
  <c r="AL95" i="3"/>
  <c r="AK95" i="3"/>
  <c r="AJ95" i="3"/>
  <c r="AI95" i="3"/>
  <c r="AL94" i="3"/>
  <c r="AK94" i="3"/>
  <c r="AJ94" i="3"/>
  <c r="AI94" i="3"/>
  <c r="AL93" i="3"/>
  <c r="AK93" i="3"/>
  <c r="AJ93" i="3"/>
  <c r="AI93" i="3"/>
  <c r="AL92" i="3"/>
  <c r="AK92" i="3"/>
  <c r="AJ92" i="3"/>
  <c r="AI92" i="3"/>
  <c r="AL91" i="3"/>
  <c r="AK91" i="3"/>
  <c r="AJ91" i="3"/>
  <c r="AI91" i="3"/>
  <c r="AL90" i="3"/>
  <c r="AK90" i="3"/>
  <c r="AJ90" i="3"/>
  <c r="AI90" i="3"/>
  <c r="AL89" i="3"/>
  <c r="AK89" i="3"/>
  <c r="AJ89" i="3"/>
  <c r="AI89" i="3"/>
  <c r="AL88" i="3"/>
  <c r="AK88" i="3"/>
  <c r="AJ88" i="3"/>
  <c r="AI88" i="3"/>
  <c r="AL87" i="3"/>
  <c r="AK87" i="3"/>
  <c r="AJ87" i="3"/>
  <c r="AI87" i="3"/>
  <c r="AL86" i="3"/>
  <c r="AK86" i="3"/>
  <c r="AJ86" i="3"/>
  <c r="AI86" i="3"/>
  <c r="AL85" i="3"/>
  <c r="AK85" i="3"/>
  <c r="AJ85" i="3"/>
  <c r="AI85" i="3"/>
  <c r="AL84" i="3"/>
  <c r="AK84" i="3"/>
  <c r="AJ84" i="3"/>
  <c r="AI84" i="3"/>
  <c r="AL83" i="3"/>
  <c r="AK83" i="3"/>
  <c r="AJ83" i="3"/>
  <c r="AI83" i="3"/>
  <c r="AL82" i="3"/>
  <c r="AK82" i="3"/>
  <c r="AJ82" i="3"/>
  <c r="AI82" i="3"/>
  <c r="AL81" i="3"/>
  <c r="AK81" i="3"/>
  <c r="AJ81" i="3"/>
  <c r="AI81" i="3"/>
  <c r="AL80" i="3"/>
  <c r="AK80" i="3"/>
  <c r="AJ80" i="3"/>
  <c r="AI80" i="3"/>
  <c r="AL79" i="3"/>
  <c r="AK79" i="3"/>
  <c r="AJ79" i="3"/>
  <c r="AI79" i="3"/>
  <c r="AL78" i="3"/>
  <c r="AK78" i="3"/>
  <c r="AJ78" i="3"/>
  <c r="AI78" i="3"/>
  <c r="AL77" i="3"/>
  <c r="AK77" i="3"/>
  <c r="AJ77" i="3"/>
  <c r="AI77" i="3"/>
  <c r="AL76" i="3"/>
  <c r="AK76" i="3"/>
  <c r="AJ76" i="3"/>
  <c r="AI76" i="3"/>
  <c r="AL75" i="3"/>
  <c r="AK75" i="3"/>
  <c r="AJ75" i="3"/>
  <c r="AI75" i="3"/>
  <c r="AL74" i="3"/>
  <c r="AK74" i="3"/>
  <c r="AJ74" i="3"/>
  <c r="AI74" i="3"/>
  <c r="AL73" i="3"/>
  <c r="AK73" i="3"/>
  <c r="AJ73" i="3"/>
  <c r="AI73" i="3"/>
  <c r="AL72" i="3"/>
  <c r="AK72" i="3"/>
  <c r="AJ72" i="3"/>
  <c r="AI72" i="3"/>
  <c r="AL71" i="3"/>
  <c r="AK71" i="3"/>
  <c r="AJ71" i="3"/>
  <c r="AI71" i="3"/>
  <c r="AL70" i="3"/>
  <c r="AK70" i="3"/>
  <c r="AJ70" i="3"/>
  <c r="AI70" i="3"/>
  <c r="AL69" i="3"/>
  <c r="AK69" i="3"/>
  <c r="AJ69" i="3"/>
  <c r="AI69" i="3"/>
  <c r="AL68" i="3"/>
  <c r="AK68" i="3"/>
  <c r="AJ68" i="3"/>
  <c r="AI68" i="3"/>
  <c r="AL67" i="3"/>
  <c r="AK67" i="3"/>
  <c r="AJ67" i="3"/>
  <c r="AI67" i="3"/>
  <c r="AL66" i="3"/>
  <c r="AK66" i="3"/>
  <c r="AJ66" i="3"/>
  <c r="AI66" i="3"/>
  <c r="AL65" i="3"/>
  <c r="AK65" i="3"/>
  <c r="AJ65" i="3"/>
  <c r="AI65" i="3"/>
  <c r="AL64" i="3"/>
  <c r="AK64" i="3"/>
  <c r="AJ64" i="3"/>
  <c r="AI64" i="3"/>
  <c r="AL63" i="3"/>
  <c r="AK63" i="3"/>
  <c r="AJ63" i="3"/>
  <c r="AI63" i="3"/>
  <c r="AL62" i="3"/>
  <c r="AK62" i="3"/>
  <c r="AJ62" i="3"/>
  <c r="AI62" i="3"/>
  <c r="AL61" i="3"/>
  <c r="AK61" i="3"/>
  <c r="AJ61" i="3"/>
  <c r="AI61" i="3"/>
  <c r="AL60" i="3"/>
  <c r="AK60" i="3"/>
  <c r="AJ60" i="3"/>
  <c r="AI60" i="3"/>
  <c r="AL59" i="3"/>
  <c r="AK59" i="3"/>
  <c r="AJ59" i="3"/>
  <c r="AI59" i="3"/>
  <c r="AL58" i="3"/>
  <c r="AK58" i="3"/>
  <c r="AJ58" i="3"/>
  <c r="AI58" i="3"/>
  <c r="AL57" i="3"/>
  <c r="AK57" i="3"/>
  <c r="AJ57" i="3"/>
  <c r="AI57" i="3"/>
  <c r="AL56" i="3"/>
  <c r="AK56" i="3"/>
  <c r="AJ56" i="3"/>
  <c r="AI56" i="3"/>
  <c r="AL55" i="3"/>
  <c r="AK55" i="3"/>
  <c r="AJ55" i="3"/>
  <c r="AI55" i="3"/>
  <c r="AL54" i="3"/>
  <c r="AK54" i="3"/>
  <c r="AJ54" i="3"/>
  <c r="AI54" i="3"/>
  <c r="AL53" i="3"/>
  <c r="AK53" i="3"/>
  <c r="AJ53" i="3"/>
  <c r="AI53" i="3"/>
  <c r="AL52" i="3"/>
  <c r="AK52" i="3"/>
  <c r="AJ52" i="3"/>
  <c r="AI52" i="3"/>
  <c r="AL51" i="3"/>
  <c r="AK51" i="3"/>
  <c r="AJ51" i="3"/>
  <c r="AI51" i="3"/>
  <c r="AL50" i="3"/>
  <c r="AK50" i="3"/>
  <c r="AJ50" i="3"/>
  <c r="AI50" i="3"/>
  <c r="AL49" i="3"/>
  <c r="AK49" i="3"/>
  <c r="AJ49" i="3"/>
  <c r="AI49" i="3"/>
  <c r="AL48" i="3"/>
  <c r="AK48" i="3"/>
  <c r="AJ48" i="3"/>
  <c r="AI48" i="3"/>
  <c r="AL47" i="3"/>
  <c r="AK47" i="3"/>
  <c r="AJ47" i="3"/>
  <c r="AI47" i="3"/>
  <c r="AL46" i="3"/>
  <c r="AK46" i="3"/>
  <c r="AJ46" i="3"/>
  <c r="AI46" i="3"/>
  <c r="AL45" i="3"/>
  <c r="AK45" i="3"/>
  <c r="AJ45" i="3"/>
  <c r="AI45" i="3"/>
  <c r="AL44" i="3"/>
  <c r="AK44" i="3"/>
  <c r="AJ44" i="3"/>
  <c r="AI44" i="3"/>
  <c r="AL43" i="3"/>
  <c r="AK43" i="3"/>
  <c r="AJ43" i="3"/>
  <c r="AI43" i="3"/>
  <c r="AL42" i="3"/>
  <c r="AK42" i="3"/>
  <c r="AJ42" i="3"/>
  <c r="AI42" i="3"/>
  <c r="AL41" i="3"/>
  <c r="AK41" i="3"/>
  <c r="AJ41" i="3"/>
  <c r="AI41" i="3"/>
  <c r="AL40" i="3"/>
  <c r="AK40" i="3"/>
  <c r="AJ40" i="3"/>
  <c r="AI40" i="3"/>
  <c r="AL39" i="3"/>
  <c r="AK39" i="3"/>
  <c r="AJ39" i="3"/>
  <c r="AI39" i="3"/>
  <c r="AL38" i="3"/>
  <c r="AK38" i="3"/>
  <c r="AJ38" i="3"/>
  <c r="AI38" i="3"/>
  <c r="AL37" i="3"/>
  <c r="AK37" i="3"/>
  <c r="AJ37" i="3"/>
  <c r="AI37" i="3"/>
  <c r="AL36" i="3"/>
  <c r="AK36" i="3"/>
  <c r="AJ36" i="3"/>
  <c r="AI36" i="3"/>
  <c r="AL35" i="3"/>
  <c r="AK35" i="3"/>
  <c r="AJ35" i="3"/>
  <c r="AI35" i="3"/>
  <c r="AL34" i="3"/>
  <c r="AK34" i="3"/>
  <c r="AJ34" i="3"/>
  <c r="AI34" i="3"/>
  <c r="AL33" i="3"/>
  <c r="AK33" i="3"/>
  <c r="AJ33" i="3"/>
  <c r="AI33" i="3"/>
  <c r="AL32" i="3"/>
  <c r="AK32" i="3"/>
  <c r="AJ32" i="3"/>
  <c r="AI32" i="3"/>
  <c r="AL31" i="3"/>
  <c r="AK31" i="3"/>
  <c r="AJ31" i="3"/>
  <c r="AI31" i="3"/>
  <c r="AL30" i="3"/>
  <c r="AK30" i="3"/>
  <c r="AJ30" i="3"/>
  <c r="AI30" i="3"/>
  <c r="AL29" i="3"/>
  <c r="AK29" i="3"/>
  <c r="AJ29" i="3"/>
  <c r="AI29" i="3"/>
  <c r="AL28" i="3"/>
  <c r="AK28" i="3"/>
  <c r="AJ28" i="3"/>
  <c r="AI28" i="3"/>
  <c r="AL27" i="3"/>
  <c r="AK27" i="3"/>
  <c r="AJ27" i="3"/>
  <c r="AI27" i="3"/>
  <c r="AL26" i="3"/>
  <c r="AK26" i="3"/>
  <c r="AJ26" i="3"/>
  <c r="AI26" i="3"/>
  <c r="AL25" i="3"/>
  <c r="AK25" i="3"/>
  <c r="AJ25" i="3"/>
  <c r="AI25" i="3"/>
  <c r="AL24" i="3"/>
  <c r="AK24" i="3"/>
  <c r="AJ24" i="3"/>
  <c r="AI24" i="3"/>
  <c r="AL23" i="3"/>
  <c r="AK23" i="3"/>
  <c r="AJ23" i="3"/>
  <c r="AI23" i="3"/>
  <c r="AL22" i="3"/>
  <c r="AK22" i="3"/>
  <c r="AJ22" i="3"/>
  <c r="AI22" i="3"/>
  <c r="AL21" i="3"/>
  <c r="AK21" i="3"/>
  <c r="AJ21" i="3"/>
  <c r="AI21" i="3"/>
  <c r="AL20" i="3"/>
  <c r="AK20" i="3"/>
  <c r="AJ20" i="3"/>
  <c r="AI20" i="3"/>
  <c r="AB34" i="3"/>
  <c r="AB33" i="3"/>
  <c r="AB29" i="3"/>
  <c r="AB28" i="3"/>
  <c r="AC24" i="3"/>
  <c r="AB24" i="3"/>
  <c r="AB23" i="3" s="1"/>
  <c r="AC23" i="3"/>
  <c r="AG22" i="3" s="1"/>
  <c r="AD22" i="3"/>
  <c r="AC22" i="3"/>
  <c r="AB22" i="3"/>
  <c r="AC21" i="3"/>
  <c r="AB21" i="3"/>
  <c r="AD21" i="3" s="1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F25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F24" i="3"/>
  <c r="Y21" i="3"/>
  <c r="Y22" i="3"/>
  <c r="Y23" i="3"/>
  <c r="Y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F19" i="3"/>
  <c r="AE24" i="2"/>
  <c r="AD24" i="2"/>
  <c r="AC24" i="2"/>
  <c r="AB24" i="2"/>
  <c r="AE23" i="2"/>
  <c r="AD23" i="2"/>
  <c r="AC23" i="2"/>
  <c r="AB23" i="2"/>
  <c r="AE22" i="2"/>
  <c r="AD22" i="2"/>
  <c r="AC22" i="2"/>
  <c r="AB22" i="2"/>
  <c r="AE21" i="2"/>
  <c r="AD21" i="2"/>
  <c r="AC21" i="2"/>
  <c r="AB21" i="2"/>
  <c r="AE20" i="2"/>
  <c r="AD20" i="2"/>
  <c r="AC20" i="2"/>
  <c r="AB20" i="2"/>
  <c r="AE19" i="2"/>
  <c r="AD19" i="2"/>
  <c r="AC19" i="2"/>
  <c r="AB19" i="2"/>
  <c r="AE18" i="2"/>
  <c r="AD18" i="2"/>
  <c r="AC18" i="2"/>
  <c r="AB18" i="2"/>
  <c r="AE17" i="2"/>
  <c r="AD17" i="2"/>
  <c r="AC17" i="2"/>
  <c r="AB17" i="2"/>
  <c r="AE16" i="2"/>
  <c r="AD16" i="2"/>
  <c r="AC16" i="2"/>
  <c r="AB16" i="2"/>
  <c r="AE15" i="2"/>
  <c r="AD15" i="2"/>
  <c r="AC15" i="2"/>
  <c r="AB15" i="2"/>
  <c r="AE14" i="2"/>
  <c r="AD14" i="2"/>
  <c r="AC14" i="2"/>
  <c r="AB14" i="2"/>
  <c r="AE13" i="2"/>
  <c r="AD13" i="2"/>
  <c r="AC13" i="2"/>
  <c r="AB13" i="2"/>
  <c r="AE12" i="2"/>
  <c r="AD12" i="2"/>
  <c r="AC12" i="2"/>
  <c r="AB12" i="2"/>
  <c r="AE11" i="2"/>
  <c r="AD11" i="2"/>
  <c r="AC11" i="2"/>
  <c r="AB11" i="2"/>
  <c r="AE10" i="2"/>
  <c r="AD10" i="2"/>
  <c r="AC10" i="2"/>
  <c r="AB10" i="2"/>
  <c r="AE9" i="2"/>
  <c r="AD9" i="2"/>
  <c r="AC9" i="2"/>
  <c r="AB9" i="2"/>
  <c r="AE8" i="2"/>
  <c r="AD8" i="2"/>
  <c r="AC8" i="2"/>
  <c r="AB8" i="2"/>
  <c r="AE7" i="2"/>
  <c r="AD7" i="2"/>
  <c r="AC7" i="2"/>
  <c r="AB7" i="2"/>
  <c r="AE6" i="2"/>
  <c r="AD6" i="2"/>
  <c r="AC6" i="2"/>
  <c r="AB6" i="2"/>
  <c r="AE5" i="2"/>
  <c r="AD5" i="2"/>
  <c r="AC5" i="2"/>
  <c r="AB5" i="2"/>
  <c r="AE4" i="2"/>
  <c r="AD4" i="2"/>
  <c r="AC4" i="2"/>
  <c r="AB4" i="2"/>
  <c r="U18" i="2"/>
  <c r="U17" i="2"/>
  <c r="U13" i="2"/>
  <c r="U12" i="2"/>
  <c r="V8" i="2"/>
  <c r="U8" i="2"/>
  <c r="U7" i="2" s="1"/>
  <c r="V7" i="2"/>
  <c r="Z6" i="2"/>
  <c r="W6" i="2"/>
  <c r="V6" i="2"/>
  <c r="U6" i="2"/>
  <c r="Z5" i="2"/>
  <c r="V5" i="2"/>
  <c r="U5" i="2"/>
  <c r="W5" i="2" s="1"/>
  <c r="L14" i="2"/>
  <c r="M14" i="2"/>
  <c r="N14" i="2"/>
  <c r="O14" i="2"/>
  <c r="P14" i="2"/>
  <c r="Q14" i="2"/>
  <c r="R14" i="2"/>
  <c r="K14" i="2"/>
  <c r="L13" i="2"/>
  <c r="M13" i="2"/>
  <c r="N13" i="2"/>
  <c r="O13" i="2"/>
  <c r="P13" i="2"/>
  <c r="Q13" i="2"/>
  <c r="R13" i="2"/>
  <c r="K13" i="2"/>
  <c r="R5" i="2"/>
  <c r="R6" i="2"/>
  <c r="R7" i="2"/>
  <c r="R8" i="2"/>
  <c r="R9" i="2"/>
  <c r="R10" i="2"/>
  <c r="R11" i="2"/>
  <c r="R12" i="2"/>
  <c r="R4" i="2"/>
  <c r="K4" i="2"/>
  <c r="L4" i="2"/>
  <c r="M4" i="2"/>
  <c r="N4" i="2"/>
  <c r="O4" i="2"/>
  <c r="P4" i="2"/>
  <c r="Q4" i="2"/>
  <c r="K5" i="2"/>
  <c r="L5" i="2"/>
  <c r="M5" i="2"/>
  <c r="N5" i="2"/>
  <c r="O5" i="2"/>
  <c r="P5" i="2"/>
  <c r="Q5" i="2"/>
  <c r="K6" i="2"/>
  <c r="L6" i="2"/>
  <c r="M6" i="2"/>
  <c r="N6" i="2"/>
  <c r="O6" i="2"/>
  <c r="P6" i="2"/>
  <c r="Q6" i="2"/>
  <c r="K7" i="2"/>
  <c r="L7" i="2"/>
  <c r="M7" i="2"/>
  <c r="N7" i="2"/>
  <c r="O7" i="2"/>
  <c r="P7" i="2"/>
  <c r="Q7" i="2"/>
  <c r="K8" i="2"/>
  <c r="L8" i="2"/>
  <c r="M8" i="2"/>
  <c r="N8" i="2"/>
  <c r="O8" i="2"/>
  <c r="P8" i="2"/>
  <c r="Q8" i="2"/>
  <c r="K9" i="2"/>
  <c r="L9" i="2"/>
  <c r="M9" i="2"/>
  <c r="N9" i="2"/>
  <c r="O9" i="2"/>
  <c r="P9" i="2"/>
  <c r="Q9" i="2"/>
  <c r="K10" i="2"/>
  <c r="L10" i="2"/>
  <c r="M10" i="2"/>
  <c r="N10" i="2"/>
  <c r="O10" i="2"/>
  <c r="P10" i="2"/>
  <c r="Q10" i="2"/>
  <c r="K11" i="2"/>
  <c r="L11" i="2"/>
  <c r="M11" i="2"/>
  <c r="N11" i="2"/>
  <c r="O11" i="2"/>
  <c r="P11" i="2"/>
  <c r="Q11" i="2"/>
  <c r="K12" i="2"/>
  <c r="L12" i="2"/>
  <c r="M12" i="2"/>
  <c r="N12" i="2"/>
  <c r="O12" i="2"/>
  <c r="P12" i="2"/>
  <c r="Q12" i="2"/>
  <c r="L3" i="2"/>
  <c r="M3" i="2"/>
  <c r="N3" i="2"/>
  <c r="O3" i="2"/>
  <c r="P3" i="2"/>
  <c r="Q3" i="2"/>
  <c r="K3" i="2"/>
  <c r="F28" i="3"/>
  <c r="K17" i="2"/>
  <c r="K16" i="2"/>
  <c r="F27" i="3"/>
  <c r="AC29" i="3" l="1"/>
  <c r="AC28" i="3"/>
  <c r="V12" i="2"/>
  <c r="V13" i="2"/>
  <c r="V17" i="2"/>
  <c r="V18" i="2"/>
  <c r="AC34" i="3"/>
  <c r="AC33" i="3"/>
  <c r="AD33" i="3" s="1"/>
  <c r="AD29" i="3"/>
  <c r="AD28" i="3"/>
  <c r="AG21" i="3"/>
  <c r="AD23" i="3"/>
  <c r="AE22" i="3" s="1"/>
  <c r="AF22" i="3" s="1"/>
  <c r="AE21" i="3"/>
  <c r="AF21" i="3" s="1"/>
  <c r="W18" i="2"/>
  <c r="W17" i="2"/>
  <c r="W12" i="2"/>
  <c r="W7" i="2"/>
  <c r="X6" i="2" s="1"/>
  <c r="Y6" i="2" s="1"/>
  <c r="X5" i="2"/>
  <c r="Y5" i="2" s="1"/>
  <c r="AG33" i="3"/>
  <c r="Z12" i="2"/>
  <c r="Z17" i="2"/>
  <c r="AG28" i="3"/>
  <c r="W13" i="2" l="1"/>
  <c r="X12" i="2" s="1"/>
  <c r="AD34" i="3"/>
  <c r="AE33" i="3" s="1"/>
  <c r="AE28" i="3"/>
  <c r="X17" i="2"/>
  <c r="AF28" i="3"/>
  <c r="Y12" i="2"/>
  <c r="AF33" i="3"/>
  <c r="Y17" i="2"/>
</calcChain>
</file>

<file path=xl/sharedStrings.xml><?xml version="1.0" encoding="utf-8"?>
<sst xmlns="http://schemas.openxmlformats.org/spreadsheetml/2006/main" count="258" uniqueCount="71">
  <si>
    <t>Day1</t>
  </si>
  <si>
    <t>Day2</t>
  </si>
  <si>
    <t>Day3</t>
  </si>
  <si>
    <t>Day4</t>
  </si>
  <si>
    <t>Day5</t>
  </si>
  <si>
    <t>Day6</t>
  </si>
  <si>
    <t>Day7</t>
  </si>
  <si>
    <t>Day8</t>
  </si>
  <si>
    <t>Day9</t>
  </si>
  <si>
    <t>Day10</t>
  </si>
  <si>
    <t>Day11</t>
  </si>
  <si>
    <t>Day12</t>
  </si>
  <si>
    <t>Day13</t>
  </si>
  <si>
    <t>Day14</t>
  </si>
  <si>
    <t>Day15</t>
  </si>
  <si>
    <t>Day16</t>
  </si>
  <si>
    <t>Day17</t>
  </si>
  <si>
    <t>Day18</t>
  </si>
  <si>
    <t>Day19</t>
  </si>
  <si>
    <t>Mouse</t>
  </si>
  <si>
    <t>ENR_180517</t>
  </si>
  <si>
    <t>ENR_190517</t>
  </si>
  <si>
    <t>ENR_160517</t>
  </si>
  <si>
    <t>ENR_170517</t>
  </si>
  <si>
    <t>ENR_220319</t>
  </si>
  <si>
    <t>ENR_230319</t>
  </si>
  <si>
    <t>ENR_210319</t>
  </si>
  <si>
    <t>ENR_171219</t>
  </si>
  <si>
    <t>ENR_200517</t>
  </si>
  <si>
    <t>DESCRIPTION</t>
  </si>
  <si>
    <t>Mean</t>
  </si>
  <si>
    <t>Variance</t>
  </si>
  <si>
    <t>GG epsilon</t>
  </si>
  <si>
    <t>HF epsilon</t>
  </si>
  <si>
    <t>Repeated Measures Anova</t>
  </si>
  <si>
    <t>ANOVA</t>
  </si>
  <si>
    <t>Alpha</t>
  </si>
  <si>
    <t>Sources</t>
  </si>
  <si>
    <t>SS</t>
  </si>
  <si>
    <t>df</t>
  </si>
  <si>
    <t>MS</t>
  </si>
  <si>
    <t>F</t>
  </si>
  <si>
    <t>P value</t>
  </si>
  <si>
    <t xml:space="preserve"> F crit</t>
  </si>
  <si>
    <t>Subjects</t>
  </si>
  <si>
    <t>Groups</t>
  </si>
  <si>
    <t>Error</t>
  </si>
  <si>
    <t>Total</t>
  </si>
  <si>
    <t>Greenhouse and Geisser</t>
  </si>
  <si>
    <t>Huyhn and Feldt</t>
  </si>
  <si>
    <t>Pairwise paired t tests</t>
  </si>
  <si>
    <t>group 1</t>
  </si>
  <si>
    <t>group 2</t>
  </si>
  <si>
    <t>p-value</t>
  </si>
  <si>
    <t>mean</t>
  </si>
  <si>
    <t>Wheel cage</t>
  </si>
  <si>
    <t xml:space="preserve">Mouse </t>
  </si>
  <si>
    <t>IV</t>
  </si>
  <si>
    <t>III</t>
  </si>
  <si>
    <t>II</t>
  </si>
  <si>
    <t>I</t>
  </si>
  <si>
    <t>Ref</t>
  </si>
  <si>
    <t>A</t>
  </si>
  <si>
    <t>B</t>
  </si>
  <si>
    <t>B = ALDOCS nés 25/06/2020</t>
  </si>
  <si>
    <t>A = ALDOCS nés 26/06/2020</t>
  </si>
  <si>
    <t xml:space="preserve">Day 1 </t>
  </si>
  <si>
    <t>ENR_270820</t>
  </si>
  <si>
    <t>ENR_280820</t>
  </si>
  <si>
    <t>ENR_090920</t>
  </si>
  <si>
    <t>ENR_100920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</si>
</sst>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11" xfId="0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2" fillId="0" borderId="0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dovic.SPAETH\AppData\Roaming\Microsoft\AddIns\X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Wilcoxon Table"/>
      <sheetName val="Mann Table"/>
      <sheetName val="Runs Table"/>
      <sheetName val="KS Table"/>
      <sheetName val="KS2 Table"/>
      <sheetName val="Lil Table"/>
      <sheetName val="AD Table"/>
      <sheetName val="AD2 Table"/>
      <sheetName val="SW Table"/>
      <sheetName val="Stud. Q Table"/>
      <sheetName val="Stud. Q Table 2"/>
      <sheetName val="Sp Rho Table"/>
      <sheetName val="Ken Tau Table"/>
      <sheetName val="Durbin Table"/>
      <sheetName val="Dunnett Table"/>
      <sheetName val="Prime"/>
    </sheetNames>
    <definedNames>
      <definedName name="F_DIST_RT"/>
      <definedName name="F_INV_RT"/>
      <definedName name="GGEpsilon"/>
      <definedName name="HFEpsilon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zoomScaleNormal="100" workbookViewId="0">
      <selection sqref="A1:T14"/>
    </sheetView>
  </sheetViews>
  <sheetFormatPr baseColWidth="10" defaultColWidth="11.42578125" defaultRowHeight="15" x14ac:dyDescent="0.25"/>
  <cols>
    <col min="1" max="1" width="16.140625" style="2" customWidth="1"/>
    <col min="2" max="16384" width="11.42578125" style="2"/>
  </cols>
  <sheetData>
    <row r="1" spans="1:22" x14ac:dyDescent="0.25">
      <c r="A1" s="2" t="s">
        <v>19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</row>
    <row r="2" spans="1:22" x14ac:dyDescent="0.25">
      <c r="A2" s="1" t="s">
        <v>20</v>
      </c>
      <c r="B2" s="2">
        <v>257.89866666666666</v>
      </c>
      <c r="C2" s="2">
        <v>471.41866666666664</v>
      </c>
      <c r="D2" s="2">
        <v>373.45066666666673</v>
      </c>
      <c r="E2" s="2">
        <v>555.98933333333343</v>
      </c>
      <c r="F2" s="2">
        <v>499.88800000000003</v>
      </c>
      <c r="G2" s="2">
        <v>489.84</v>
      </c>
      <c r="H2" s="2">
        <v>514.96</v>
      </c>
    </row>
    <row r="3" spans="1:22" x14ac:dyDescent="0.25">
      <c r="A3" s="1" t="s">
        <v>21</v>
      </c>
      <c r="B3" s="2">
        <v>550.96533333333321</v>
      </c>
      <c r="C3" s="2">
        <v>190.07466666666664</v>
      </c>
      <c r="D3" s="2">
        <v>309.81333333333328</v>
      </c>
      <c r="E3" s="2">
        <v>464.72</v>
      </c>
      <c r="F3" s="2">
        <v>474.76800000000003</v>
      </c>
      <c r="G3" s="2">
        <v>669.86666666666667</v>
      </c>
      <c r="H3" s="2">
        <v>405.26933333333341</v>
      </c>
    </row>
    <row r="4" spans="1:22" x14ac:dyDescent="0.25">
      <c r="A4" s="1" t="s">
        <v>22</v>
      </c>
      <c r="B4" s="2">
        <v>296.416</v>
      </c>
      <c r="C4" s="2">
        <v>389.36</v>
      </c>
      <c r="D4" s="2">
        <v>466.39466666666675</v>
      </c>
      <c r="E4" s="2">
        <v>267.94666666666666</v>
      </c>
      <c r="F4" s="2">
        <v>461.37066666666664</v>
      </c>
      <c r="G4" s="2">
        <v>372.61333333333334</v>
      </c>
      <c r="H4" s="2">
        <v>473.93066666666664</v>
      </c>
    </row>
    <row r="5" spans="1:22" x14ac:dyDescent="0.25">
      <c r="A5" s="1" t="s">
        <v>23</v>
      </c>
      <c r="B5" s="2">
        <v>378.47466666666668</v>
      </c>
      <c r="C5" s="2">
        <v>494.86400000000003</v>
      </c>
      <c r="D5" s="2">
        <v>478.11733333333331</v>
      </c>
      <c r="E5" s="2">
        <v>375.96266666666662</v>
      </c>
      <c r="F5" s="2">
        <v>451.32266666666663</v>
      </c>
      <c r="G5" s="2">
        <v>504.91200000000003</v>
      </c>
      <c r="H5" s="2">
        <v>609.57866666666666</v>
      </c>
    </row>
    <row r="6" spans="1:22" x14ac:dyDescent="0.25">
      <c r="A6" s="1" t="s">
        <v>28</v>
      </c>
      <c r="B6" s="2">
        <v>436.25066666666663</v>
      </c>
      <c r="C6" s="2">
        <v>421.17866666666663</v>
      </c>
      <c r="D6" s="2">
        <v>229.42933333333332</v>
      </c>
      <c r="E6" s="2">
        <v>401.08266666666663</v>
      </c>
      <c r="F6" s="2">
        <v>648.93333333333328</v>
      </c>
      <c r="G6" s="2">
        <v>682.42666666666673</v>
      </c>
      <c r="H6" s="2">
        <v>480.62933333333342</v>
      </c>
    </row>
    <row r="7" spans="1:22" x14ac:dyDescent="0.25">
      <c r="A7" s="1" t="s">
        <v>24</v>
      </c>
      <c r="B7" s="2">
        <v>324.048</v>
      </c>
      <c r="C7" s="2">
        <v>484.18800000000005</v>
      </c>
      <c r="D7" s="2">
        <v>482.93200000000002</v>
      </c>
      <c r="E7" s="2">
        <v>545.10400000000004</v>
      </c>
      <c r="F7" s="2">
        <v>566.45600000000002</v>
      </c>
      <c r="G7" s="2">
        <v>541.33600000000001</v>
      </c>
      <c r="H7" s="2">
        <v>563.94399999999996</v>
      </c>
      <c r="I7" s="2">
        <v>810.12</v>
      </c>
      <c r="J7" s="2">
        <v>751.08800000000008</v>
      </c>
      <c r="K7" s="2">
        <v>786.25600000000009</v>
      </c>
      <c r="L7" s="2">
        <v>731.62</v>
      </c>
      <c r="M7" s="2">
        <v>738.52800000000002</v>
      </c>
      <c r="N7" s="2">
        <v>776.83600000000001</v>
      </c>
      <c r="O7" s="2">
        <v>796.30400000000009</v>
      </c>
      <c r="P7" s="2">
        <v>896.15600000000006</v>
      </c>
      <c r="Q7" s="2">
        <v>876.06</v>
      </c>
      <c r="R7" s="2">
        <v>931.952</v>
      </c>
      <c r="S7" s="2">
        <v>877.94400000000007</v>
      </c>
      <c r="T7" s="2">
        <v>1043.7360000000001</v>
      </c>
    </row>
    <row r="8" spans="1:22" x14ac:dyDescent="0.25">
      <c r="A8" s="1" t="s">
        <v>25</v>
      </c>
      <c r="B8" s="2">
        <v>174.584</v>
      </c>
      <c r="C8" s="2">
        <v>204.1</v>
      </c>
      <c r="D8" s="2">
        <v>362.35599999999999</v>
      </c>
      <c r="E8" s="2">
        <v>341.63200000000006</v>
      </c>
      <c r="F8" s="2">
        <v>477.28</v>
      </c>
      <c r="G8" s="2">
        <v>452.78800000000001</v>
      </c>
      <c r="H8" s="2">
        <v>415.73599999999999</v>
      </c>
      <c r="I8" s="2">
        <v>674.47199999999998</v>
      </c>
      <c r="J8" s="2">
        <v>600.36800000000005</v>
      </c>
      <c r="K8" s="2">
        <v>633.024</v>
      </c>
      <c r="L8" s="2">
        <v>649.35200000000009</v>
      </c>
      <c r="M8" s="2">
        <v>715.29199999999992</v>
      </c>
      <c r="N8" s="2">
        <v>694.56799999999998</v>
      </c>
      <c r="O8" s="2">
        <v>641.81600000000003</v>
      </c>
      <c r="P8" s="2">
        <v>670.70400000000006</v>
      </c>
      <c r="Q8" s="2">
        <v>699.59199999999998</v>
      </c>
      <c r="R8" s="2">
        <v>815.77199999999993</v>
      </c>
      <c r="S8" s="2">
        <v>714.03600000000006</v>
      </c>
      <c r="T8" s="2">
        <v>776.83600000000001</v>
      </c>
    </row>
    <row r="9" spans="1:22" x14ac:dyDescent="0.25">
      <c r="A9" s="1" t="s">
        <v>26</v>
      </c>
      <c r="B9" s="2">
        <v>227.96400000000003</v>
      </c>
      <c r="C9" s="2">
        <v>281.34399999999999</v>
      </c>
      <c r="D9" s="2">
        <v>286.99600000000004</v>
      </c>
      <c r="E9" s="2">
        <v>476.024</v>
      </c>
      <c r="F9" s="2">
        <v>498.63200000000006</v>
      </c>
      <c r="G9" s="2">
        <v>552.64</v>
      </c>
      <c r="H9" s="2">
        <v>481.048</v>
      </c>
      <c r="I9" s="2">
        <v>746.06400000000008</v>
      </c>
      <c r="J9" s="2">
        <v>561.43200000000002</v>
      </c>
      <c r="K9" s="2">
        <v>628</v>
      </c>
      <c r="L9" s="2">
        <v>646.21199999999999</v>
      </c>
      <c r="M9" s="2">
        <v>755.48400000000004</v>
      </c>
      <c r="N9" s="2">
        <v>744.18</v>
      </c>
      <c r="O9" s="2">
        <v>823.93600000000004</v>
      </c>
      <c r="P9" s="2">
        <v>783.74400000000014</v>
      </c>
      <c r="Q9" s="2">
        <v>675.1</v>
      </c>
      <c r="R9" s="2">
        <v>804.46800000000007</v>
      </c>
      <c r="S9" s="2">
        <v>675.1</v>
      </c>
      <c r="T9" s="2">
        <v>943.25600000000009</v>
      </c>
    </row>
    <row r="10" spans="1:22" x14ac:dyDescent="0.25">
      <c r="A10" s="1" t="s">
        <v>27</v>
      </c>
      <c r="B10" s="2">
        <v>335.35200000000003</v>
      </c>
      <c r="C10" s="2">
        <v>483.56</v>
      </c>
      <c r="D10" s="2">
        <v>526.89200000000005</v>
      </c>
      <c r="E10" s="2">
        <v>686.40400000000011</v>
      </c>
      <c r="F10" s="2">
        <v>641.18799999999999</v>
      </c>
      <c r="G10" s="2">
        <v>499.26</v>
      </c>
      <c r="H10" s="2">
        <v>609.16</v>
      </c>
      <c r="I10" s="2">
        <v>648.096</v>
      </c>
      <c r="J10" s="2">
        <v>876.06</v>
      </c>
      <c r="K10" s="2">
        <v>522.49599999999998</v>
      </c>
      <c r="L10" s="2">
        <v>604.13600000000008</v>
      </c>
      <c r="M10" s="2">
        <v>806.35199999999998</v>
      </c>
      <c r="N10" s="3">
        <v>771.81200000000001</v>
      </c>
      <c r="O10" s="4">
        <v>643.70000000000005</v>
      </c>
      <c r="P10" s="4">
        <v>756.11199999999997</v>
      </c>
      <c r="Q10" s="3">
        <v>787.51199999999994</v>
      </c>
      <c r="R10" s="2">
        <v>722.82799999999997</v>
      </c>
      <c r="S10" s="2">
        <v>948.90800000000002</v>
      </c>
      <c r="T10" s="2">
        <v>962.72400000000005</v>
      </c>
    </row>
    <row r="11" spans="1:22" x14ac:dyDescent="0.25">
      <c r="A11" s="1" t="s">
        <v>67</v>
      </c>
      <c r="B11" s="21">
        <v>336.608</v>
      </c>
      <c r="C11" s="21">
        <v>312.11600000000004</v>
      </c>
      <c r="D11" s="21">
        <v>349.16800000000001</v>
      </c>
      <c r="E11" s="21">
        <v>109.9</v>
      </c>
      <c r="F11" s="21">
        <v>541.96400000000006</v>
      </c>
      <c r="G11" s="21">
        <v>592.83199999999999</v>
      </c>
      <c r="H11" s="21">
        <v>568.34</v>
      </c>
      <c r="I11" s="21"/>
    </row>
    <row r="12" spans="1:22" x14ac:dyDescent="0.25">
      <c r="A12" s="1" t="s">
        <v>68</v>
      </c>
      <c r="B12" s="21">
        <v>130.624</v>
      </c>
      <c r="C12" s="21">
        <v>545.10400000000004</v>
      </c>
      <c r="D12" s="21">
        <v>595.34400000000005</v>
      </c>
      <c r="E12" s="21">
        <v>571.48</v>
      </c>
      <c r="F12" s="21">
        <v>724.08400000000006</v>
      </c>
      <c r="G12" s="21">
        <v>699.59199999999998</v>
      </c>
      <c r="H12" s="21">
        <v>729.7360000000001</v>
      </c>
      <c r="I12" s="21"/>
      <c r="J12" s="21"/>
    </row>
    <row r="13" spans="1:22" x14ac:dyDescent="0.25">
      <c r="A13" s="1" t="s">
        <v>69</v>
      </c>
      <c r="B13" s="23">
        <f t="shared" ref="B13:T13" si="0">(B10*2*10*3.14)/100</f>
        <v>210.60105600000003</v>
      </c>
      <c r="C13" s="23">
        <f t="shared" si="0"/>
        <v>303.67568000000006</v>
      </c>
      <c r="D13" s="23">
        <f t="shared" si="0"/>
        <v>330.88817600000004</v>
      </c>
      <c r="E13" s="23">
        <f t="shared" si="0"/>
        <v>431.06171200000006</v>
      </c>
      <c r="F13" s="23">
        <f t="shared" si="0"/>
        <v>402.66606400000006</v>
      </c>
      <c r="G13" s="23">
        <f t="shared" si="0"/>
        <v>313.53528</v>
      </c>
      <c r="H13" s="23">
        <f t="shared" si="0"/>
        <v>382.55248</v>
      </c>
      <c r="I13" s="23">
        <f t="shared" si="0"/>
        <v>407.00428800000003</v>
      </c>
      <c r="J13" s="23">
        <f t="shared" si="0"/>
        <v>550.16567999999995</v>
      </c>
      <c r="K13" s="23">
        <f t="shared" si="0"/>
        <v>328.12748800000003</v>
      </c>
      <c r="L13" s="23">
        <f t="shared" si="0"/>
        <v>379.39740800000004</v>
      </c>
      <c r="M13" s="23">
        <f t="shared" si="0"/>
        <v>506.38905599999998</v>
      </c>
      <c r="N13" s="23">
        <f t="shared" si="0"/>
        <v>484.69793600000003</v>
      </c>
      <c r="O13" s="23">
        <f t="shared" si="0"/>
        <v>404.24360000000001</v>
      </c>
      <c r="P13" s="23">
        <f t="shared" si="0"/>
        <v>474.83833599999997</v>
      </c>
      <c r="Q13" s="23">
        <f t="shared" si="0"/>
        <v>494.55753599999997</v>
      </c>
      <c r="R13" s="23">
        <f t="shared" si="0"/>
        <v>453.93598400000002</v>
      </c>
      <c r="S13" s="23">
        <f t="shared" si="0"/>
        <v>595.91422399999999</v>
      </c>
      <c r="T13" s="23">
        <f t="shared" si="0"/>
        <v>604.59067199999993</v>
      </c>
    </row>
    <row r="14" spans="1:22" x14ac:dyDescent="0.25">
      <c r="A14" s="1" t="s">
        <v>70</v>
      </c>
      <c r="B14" s="21">
        <v>643.072</v>
      </c>
      <c r="C14" s="21">
        <v>677.61199999999997</v>
      </c>
      <c r="D14" s="21">
        <v>710.89600000000007</v>
      </c>
      <c r="E14" s="21">
        <v>633.65200000000004</v>
      </c>
      <c r="F14" s="21">
        <v>790.65199999999993</v>
      </c>
      <c r="G14" s="21">
        <v>822.68</v>
      </c>
      <c r="H14" s="21">
        <v>837.12400000000014</v>
      </c>
      <c r="I14" s="21">
        <v>948.90800000000002</v>
      </c>
      <c r="J14" s="21">
        <v>816.4</v>
      </c>
      <c r="K14" s="21">
        <v>796.30400000000009</v>
      </c>
      <c r="L14" s="21">
        <v>869.78</v>
      </c>
      <c r="M14" s="21">
        <v>878.572</v>
      </c>
      <c r="N14" s="21">
        <v>1331.36</v>
      </c>
      <c r="O14" s="21">
        <v>1024.896</v>
      </c>
      <c r="P14" s="21">
        <v>825.82</v>
      </c>
      <c r="Q14" s="21">
        <v>862.87199999999996</v>
      </c>
      <c r="R14" s="21">
        <v>1028.664</v>
      </c>
      <c r="S14" s="21">
        <v>847.17200000000003</v>
      </c>
      <c r="T14" s="21">
        <v>1026.78</v>
      </c>
      <c r="U14" s="21"/>
      <c r="V14" s="23"/>
    </row>
    <row r="15" spans="1:22" x14ac:dyDescent="0.2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workbookViewId="0">
      <selection activeCell="G16" sqref="G16"/>
    </sheetView>
  </sheetViews>
  <sheetFormatPr baseColWidth="10" defaultRowHeight="15" x14ac:dyDescent="0.25"/>
  <sheetData>
    <row r="1" spans="1:35" x14ac:dyDescent="0.25">
      <c r="A1" s="2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J1" s="9" t="s">
        <v>29</v>
      </c>
      <c r="K1" s="9"/>
      <c r="L1" s="9"/>
      <c r="M1" s="9"/>
      <c r="N1" s="9"/>
      <c r="O1" s="9"/>
      <c r="P1" s="9"/>
      <c r="Q1" s="9"/>
      <c r="R1" s="9"/>
      <c r="S1" s="9"/>
      <c r="T1" s="9" t="s">
        <v>34</v>
      </c>
      <c r="U1" s="9"/>
      <c r="V1" s="9"/>
      <c r="W1" s="9"/>
      <c r="X1" s="9"/>
      <c r="Y1" s="9"/>
      <c r="Z1" s="9"/>
      <c r="AA1" s="9"/>
      <c r="AB1" s="9" t="s">
        <v>50</v>
      </c>
      <c r="AC1" s="9"/>
      <c r="AD1" s="9"/>
      <c r="AE1" s="9"/>
      <c r="AF1" s="9"/>
      <c r="AG1" s="9"/>
      <c r="AH1" s="9"/>
      <c r="AI1" s="9"/>
    </row>
    <row r="2" spans="1:35" ht="15.75" thickBot="1" x14ac:dyDescent="0.3">
      <c r="A2" s="1" t="s">
        <v>20</v>
      </c>
      <c r="B2" s="2">
        <v>257.89866666666666</v>
      </c>
      <c r="C2" s="2">
        <v>471.41866666666664</v>
      </c>
      <c r="D2" s="2">
        <v>373.45066666666673</v>
      </c>
      <c r="E2" s="2">
        <v>555.98933333333343</v>
      </c>
      <c r="F2" s="2">
        <v>499.88800000000003</v>
      </c>
      <c r="G2" s="2">
        <v>489.84</v>
      </c>
      <c r="H2" s="2">
        <v>514.96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</row>
    <row r="3" spans="1:35" ht="16.5" thickTop="1" thickBot="1" x14ac:dyDescent="0.3">
      <c r="A3" s="1" t="s">
        <v>21</v>
      </c>
      <c r="B3" s="2">
        <v>550.96533333333321</v>
      </c>
      <c r="C3" s="2">
        <v>190.07466666666664</v>
      </c>
      <c r="D3" s="2">
        <v>309.81333333333328</v>
      </c>
      <c r="E3" s="2">
        <v>464.72</v>
      </c>
      <c r="F3" s="2">
        <v>474.76800000000003</v>
      </c>
      <c r="G3" s="2">
        <v>669.86666666666667</v>
      </c>
      <c r="H3" s="2">
        <v>405.26933333333341</v>
      </c>
      <c r="J3" s="9"/>
      <c r="K3" s="9" t="str">
        <f>B1</f>
        <v>Day1</v>
      </c>
      <c r="L3" s="9" t="str">
        <f t="shared" ref="L3:Q3" si="0">C1</f>
        <v>Day2</v>
      </c>
      <c r="M3" s="9" t="str">
        <f t="shared" si="0"/>
        <v>Day3</v>
      </c>
      <c r="N3" s="9" t="str">
        <f t="shared" si="0"/>
        <v>Day4</v>
      </c>
      <c r="O3" s="9" t="str">
        <f t="shared" si="0"/>
        <v>Day5</v>
      </c>
      <c r="P3" s="9" t="str">
        <f t="shared" si="0"/>
        <v>Day6</v>
      </c>
      <c r="Q3" s="9" t="str">
        <f t="shared" si="0"/>
        <v>Day7</v>
      </c>
      <c r="R3" s="4" t="s">
        <v>30</v>
      </c>
      <c r="S3" s="4"/>
      <c r="T3" s="9" t="s">
        <v>35</v>
      </c>
      <c r="U3" s="9"/>
      <c r="V3" s="9"/>
      <c r="W3" s="9"/>
      <c r="X3" s="9" t="s">
        <v>36</v>
      </c>
      <c r="Y3" s="9">
        <v>0.05</v>
      </c>
      <c r="Z3" s="9"/>
      <c r="AA3" s="9"/>
      <c r="AB3" s="16" t="s">
        <v>51</v>
      </c>
      <c r="AC3" s="16" t="s">
        <v>52</v>
      </c>
      <c r="AD3" s="16" t="s">
        <v>53</v>
      </c>
      <c r="AE3" s="16" t="s">
        <v>54</v>
      </c>
      <c r="AF3" s="19"/>
      <c r="AG3" s="9"/>
      <c r="AH3" s="9"/>
      <c r="AI3" s="9"/>
    </row>
    <row r="4" spans="1:35" ht="15.75" thickTop="1" x14ac:dyDescent="0.25">
      <c r="A4" s="1" t="s">
        <v>22</v>
      </c>
      <c r="B4" s="2">
        <v>296.416</v>
      </c>
      <c r="C4" s="2">
        <v>389.36</v>
      </c>
      <c r="D4" s="2">
        <v>466.39466666666675</v>
      </c>
      <c r="E4" s="2">
        <v>267.94666666666666</v>
      </c>
      <c r="F4" s="2">
        <v>461.37066666666664</v>
      </c>
      <c r="G4" s="2">
        <v>372.61333333333334</v>
      </c>
      <c r="H4" s="2">
        <v>473.93066666666664</v>
      </c>
      <c r="J4" s="9"/>
      <c r="K4" s="5">
        <f t="shared" ref="K4:K12" si="1">B2</f>
        <v>257.89866666666666</v>
      </c>
      <c r="L4" s="6">
        <f t="shared" ref="L4:L12" si="2">C2</f>
        <v>471.41866666666664</v>
      </c>
      <c r="M4" s="6">
        <f t="shared" ref="M4:M12" si="3">D2</f>
        <v>373.45066666666673</v>
      </c>
      <c r="N4" s="6">
        <f t="shared" ref="N4:N12" si="4">E2</f>
        <v>555.98933333333343</v>
      </c>
      <c r="O4" s="6">
        <f t="shared" ref="O4:O12" si="5">F2</f>
        <v>499.88800000000003</v>
      </c>
      <c r="P4" s="6">
        <f t="shared" ref="P4:P12" si="6">G2</f>
        <v>489.84</v>
      </c>
      <c r="Q4" s="7">
        <f t="shared" ref="Q4:Q12" si="7">H2</f>
        <v>514.96</v>
      </c>
      <c r="R4" s="9">
        <f>AVERAGE(K4:Q4)</f>
        <v>451.92076190476195</v>
      </c>
      <c r="S4" s="9"/>
      <c r="T4" s="16" t="s">
        <v>37</v>
      </c>
      <c r="U4" s="16" t="s">
        <v>38</v>
      </c>
      <c r="V4" s="16" t="s">
        <v>39</v>
      </c>
      <c r="W4" s="16" t="s">
        <v>40</v>
      </c>
      <c r="X4" s="16" t="s">
        <v>41</v>
      </c>
      <c r="Y4" s="16" t="s">
        <v>42</v>
      </c>
      <c r="Z4" s="16" t="s">
        <v>43</v>
      </c>
      <c r="AA4" s="19"/>
      <c r="AB4" s="9" t="str">
        <f>B1</f>
        <v>Day1</v>
      </c>
      <c r="AC4" s="9" t="str">
        <f>C1</f>
        <v>Day2</v>
      </c>
      <c r="AD4" s="9">
        <f>_xlfn.T.TEST(B2:B10,C2:C10,2,1)</f>
        <v>0.41241750017549739</v>
      </c>
      <c r="AE4" s="9">
        <f>ABS(AVERAGE(B2:B10)-AVERAGE(C2:C10))</f>
        <v>48.681629629629697</v>
      </c>
      <c r="AF4" s="9"/>
      <c r="AG4" s="9"/>
      <c r="AH4" s="9"/>
      <c r="AI4" s="9"/>
    </row>
    <row r="5" spans="1:35" x14ac:dyDescent="0.25">
      <c r="A5" s="1" t="s">
        <v>23</v>
      </c>
      <c r="B5" s="2">
        <v>378.47466666666668</v>
      </c>
      <c r="C5" s="2">
        <v>494.86400000000003</v>
      </c>
      <c r="D5" s="2">
        <v>478.11733333333331</v>
      </c>
      <c r="E5" s="2">
        <v>375.96266666666662</v>
      </c>
      <c r="F5" s="2">
        <v>451.32266666666663</v>
      </c>
      <c r="G5" s="2">
        <v>504.91200000000003</v>
      </c>
      <c r="H5" s="2">
        <v>609.57866666666666</v>
      </c>
      <c r="J5" s="9"/>
      <c r="K5" s="8">
        <f t="shared" si="1"/>
        <v>550.96533333333321</v>
      </c>
      <c r="L5" s="9">
        <f t="shared" si="2"/>
        <v>190.07466666666664</v>
      </c>
      <c r="M5" s="9">
        <f t="shared" si="3"/>
        <v>309.81333333333328</v>
      </c>
      <c r="N5" s="9">
        <f t="shared" si="4"/>
        <v>464.72</v>
      </c>
      <c r="O5" s="9">
        <f t="shared" si="5"/>
        <v>474.76800000000003</v>
      </c>
      <c r="P5" s="9">
        <f t="shared" si="6"/>
        <v>669.86666666666667</v>
      </c>
      <c r="Q5" s="10">
        <f t="shared" si="7"/>
        <v>405.26933333333341</v>
      </c>
      <c r="R5" s="9">
        <f t="shared" ref="R5:R12" si="8">AVERAGE(K5:Q5)</f>
        <v>437.9253333333333</v>
      </c>
      <c r="S5" s="9"/>
      <c r="T5" s="9" t="s">
        <v>44</v>
      </c>
      <c r="U5" s="9">
        <f>(V6+1)*DEVSQ(R4:R12)</f>
        <v>198154.44441927329</v>
      </c>
      <c r="V5" s="9">
        <f>COUNT(K4:K12)-1</f>
        <v>8</v>
      </c>
      <c r="W5" s="9">
        <f>U5/V5</f>
        <v>24769.305552409161</v>
      </c>
      <c r="X5" s="9">
        <f>W5/W7</f>
        <v>2.899633413378472</v>
      </c>
      <c r="Y5" s="9">
        <f>_xlfn.F.DIST.RT(X5,V5,V7)</f>
        <v>1.0153528789230822E-2</v>
      </c>
      <c r="Z5" s="9">
        <f>_xlfn.F.INV.RT(Y3,V5,V7)</f>
        <v>2.1382288265740037</v>
      </c>
      <c r="AA5" s="9"/>
      <c r="AB5" s="9" t="str">
        <f>B1</f>
        <v>Day1</v>
      </c>
      <c r="AC5" s="9" t="str">
        <f>D1</f>
        <v>Day3</v>
      </c>
      <c r="AD5" s="9">
        <f>_xlfn.T.TEST(B2:B10,D2:D10,2,1)</f>
        <v>0.31613916757296373</v>
      </c>
      <c r="AE5" s="9">
        <f>ABS(AVERAGE(B2:B10)-AVERAGE(D2:D10))</f>
        <v>59.380888888888876</v>
      </c>
      <c r="AF5" s="9"/>
      <c r="AG5" s="9"/>
      <c r="AH5" s="9"/>
      <c r="AI5" s="9"/>
    </row>
    <row r="6" spans="1:35" x14ac:dyDescent="0.25">
      <c r="A6" s="1" t="s">
        <v>28</v>
      </c>
      <c r="B6" s="2">
        <v>436.25066666666663</v>
      </c>
      <c r="C6" s="2">
        <v>421.17866666666663</v>
      </c>
      <c r="D6" s="2">
        <v>229.42933333333332</v>
      </c>
      <c r="E6" s="2">
        <v>401.08266666666663</v>
      </c>
      <c r="F6" s="2">
        <v>648.93333333333328</v>
      </c>
      <c r="G6" s="2">
        <v>682.42666666666673</v>
      </c>
      <c r="H6" s="2">
        <v>480.62933333333342</v>
      </c>
      <c r="J6" s="9"/>
      <c r="K6" s="8">
        <f t="shared" si="1"/>
        <v>296.416</v>
      </c>
      <c r="L6" s="9">
        <f t="shared" si="2"/>
        <v>389.36</v>
      </c>
      <c r="M6" s="9">
        <f t="shared" si="3"/>
        <v>466.39466666666675</v>
      </c>
      <c r="N6" s="9">
        <f t="shared" si="4"/>
        <v>267.94666666666666</v>
      </c>
      <c r="O6" s="9">
        <f t="shared" si="5"/>
        <v>461.37066666666664</v>
      </c>
      <c r="P6" s="9">
        <f t="shared" si="6"/>
        <v>372.61333333333334</v>
      </c>
      <c r="Q6" s="10">
        <f t="shared" si="7"/>
        <v>473.93066666666664</v>
      </c>
      <c r="R6" s="9">
        <f t="shared" si="8"/>
        <v>389.71885714285719</v>
      </c>
      <c r="S6" s="9"/>
      <c r="T6" s="9" t="s">
        <v>45</v>
      </c>
      <c r="U6" s="9">
        <f>(V5+1)*DEVSQ(K13:Q13)</f>
        <v>336741.4132680918</v>
      </c>
      <c r="V6" s="9">
        <f>COUNT(K4:Q4)-1</f>
        <v>6</v>
      </c>
      <c r="W6" s="9">
        <f>U6/V6</f>
        <v>56123.5688780153</v>
      </c>
      <c r="X6" s="9">
        <f>W6/W7</f>
        <v>6.5701388055634347</v>
      </c>
      <c r="Y6" s="9">
        <f>_xlfn.F.DIST.RT(X6,V6,V7)</f>
        <v>4.1049409475058434E-5</v>
      </c>
      <c r="Z6" s="9">
        <f>_xlfn.F.INV.RT(Y3,V6,V7)</f>
        <v>2.29460131347063</v>
      </c>
      <c r="AA6" s="9"/>
      <c r="AB6" s="9" t="str">
        <f>B1</f>
        <v>Day1</v>
      </c>
      <c r="AC6" s="9" t="str">
        <f>E1</f>
        <v>Day4</v>
      </c>
      <c r="AD6" s="9">
        <f>_xlfn.T.TEST(B2:B10,E2:E10,2,1)</f>
        <v>5.1149943053200496E-2</v>
      </c>
      <c r="AE6" s="9">
        <f>ABS(AVERAGE(B2:B10)-AVERAGE(E2:E10))</f>
        <v>125.87911111111123</v>
      </c>
      <c r="AF6" s="9"/>
      <c r="AG6" s="9"/>
      <c r="AH6" s="9"/>
      <c r="AI6" s="9"/>
    </row>
    <row r="7" spans="1:35" x14ac:dyDescent="0.25">
      <c r="A7" s="1" t="s">
        <v>24</v>
      </c>
      <c r="B7" s="2">
        <v>324.048</v>
      </c>
      <c r="C7" s="2">
        <v>484.18800000000005</v>
      </c>
      <c r="D7" s="2">
        <v>482.93200000000002</v>
      </c>
      <c r="E7" s="2">
        <v>545.10400000000004</v>
      </c>
      <c r="F7" s="2">
        <v>566.45600000000002</v>
      </c>
      <c r="G7" s="2">
        <v>541.33600000000001</v>
      </c>
      <c r="H7" s="2">
        <v>563.94399999999996</v>
      </c>
      <c r="J7" s="9"/>
      <c r="K7" s="8">
        <f t="shared" si="1"/>
        <v>378.47466666666668</v>
      </c>
      <c r="L7" s="9">
        <f t="shared" si="2"/>
        <v>494.86400000000003</v>
      </c>
      <c r="M7" s="9">
        <f t="shared" si="3"/>
        <v>478.11733333333331</v>
      </c>
      <c r="N7" s="9">
        <f t="shared" si="4"/>
        <v>375.96266666666662</v>
      </c>
      <c r="O7" s="9">
        <f t="shared" si="5"/>
        <v>451.32266666666663</v>
      </c>
      <c r="P7" s="9">
        <f t="shared" si="6"/>
        <v>504.91200000000003</v>
      </c>
      <c r="Q7" s="10">
        <f t="shared" si="7"/>
        <v>609.57866666666666</v>
      </c>
      <c r="R7" s="9">
        <f t="shared" si="8"/>
        <v>470.46171428571432</v>
      </c>
      <c r="S7" s="9"/>
      <c r="T7" s="9" t="s">
        <v>46</v>
      </c>
      <c r="U7" s="9">
        <f>U8-U5-U6</f>
        <v>410026.54371070192</v>
      </c>
      <c r="V7" s="9">
        <f>V8-V5-V6</f>
        <v>48</v>
      </c>
      <c r="W7" s="9">
        <f>U7/V7</f>
        <v>8542.2196606396228</v>
      </c>
      <c r="X7" s="9"/>
      <c r="Y7" s="9"/>
      <c r="Z7" s="9"/>
      <c r="AA7" s="9"/>
      <c r="AB7" s="9" t="str">
        <f>B1</f>
        <v>Day1</v>
      </c>
      <c r="AC7" s="9" t="str">
        <f>F1</f>
        <v>Day5</v>
      </c>
      <c r="AD7" s="9">
        <f>_xlfn.T.TEST(B2:B10,F2:F10,2,1)</f>
        <v>1.6269428914210664E-3</v>
      </c>
      <c r="AE7" s="9">
        <f>ABS(AVERAGE(B2:B10)-AVERAGE(F2:F10))</f>
        <v>193.09837037037039</v>
      </c>
      <c r="AF7" s="9"/>
      <c r="AG7" s="9"/>
      <c r="AH7" s="9"/>
      <c r="AI7" s="9"/>
    </row>
    <row r="8" spans="1:35" x14ac:dyDescent="0.25">
      <c r="A8" s="1" t="s">
        <v>25</v>
      </c>
      <c r="B8" s="2">
        <v>174.584</v>
      </c>
      <c r="C8" s="2">
        <v>204.1</v>
      </c>
      <c r="D8" s="2">
        <v>362.35599999999999</v>
      </c>
      <c r="E8" s="2">
        <v>341.63200000000006</v>
      </c>
      <c r="F8" s="2">
        <v>477.28</v>
      </c>
      <c r="G8" s="2">
        <v>452.78800000000001</v>
      </c>
      <c r="H8" s="2">
        <v>415.73599999999999</v>
      </c>
      <c r="J8" s="9"/>
      <c r="K8" s="8">
        <f t="shared" si="1"/>
        <v>436.25066666666663</v>
      </c>
      <c r="L8" s="9">
        <f t="shared" si="2"/>
        <v>421.17866666666663</v>
      </c>
      <c r="M8" s="9">
        <f t="shared" si="3"/>
        <v>229.42933333333332</v>
      </c>
      <c r="N8" s="9">
        <f t="shared" si="4"/>
        <v>401.08266666666663</v>
      </c>
      <c r="O8" s="9">
        <f t="shared" si="5"/>
        <v>648.93333333333328</v>
      </c>
      <c r="P8" s="9">
        <f t="shared" si="6"/>
        <v>682.42666666666673</v>
      </c>
      <c r="Q8" s="10">
        <f t="shared" si="7"/>
        <v>480.62933333333342</v>
      </c>
      <c r="R8" s="9">
        <f t="shared" si="8"/>
        <v>471.41866666666664</v>
      </c>
      <c r="S8" s="9"/>
      <c r="T8" s="9" t="s">
        <v>47</v>
      </c>
      <c r="U8" s="9">
        <f>DEVSQ(K4:Q12)</f>
        <v>944922.40139806701</v>
      </c>
      <c r="V8" s="9">
        <f>(V5+1)*(V6+1)-1</f>
        <v>62</v>
      </c>
      <c r="W8" s="9"/>
      <c r="X8" s="9"/>
      <c r="Y8" s="9"/>
      <c r="Z8" s="9"/>
      <c r="AA8" s="9"/>
      <c r="AB8" s="9" t="str">
        <f>B1</f>
        <v>Day1</v>
      </c>
      <c r="AC8" s="9" t="str">
        <f>G1</f>
        <v>Day6</v>
      </c>
      <c r="AD8" s="9">
        <f>_xlfn.T.TEST(B2:B10,G2:G10,2,1)</f>
        <v>8.7445584530177761E-5</v>
      </c>
      <c r="AE8" s="9">
        <f>ABS(AVERAGE(B2:B10)-AVERAGE(G2:G10))</f>
        <v>198.19214814814825</v>
      </c>
      <c r="AF8" s="9"/>
      <c r="AG8" s="9"/>
      <c r="AH8" s="9"/>
      <c r="AI8" s="9"/>
    </row>
    <row r="9" spans="1:35" x14ac:dyDescent="0.25">
      <c r="A9" s="1" t="s">
        <v>26</v>
      </c>
      <c r="B9" s="2">
        <v>227.96400000000003</v>
      </c>
      <c r="C9" s="2">
        <v>281.34399999999999</v>
      </c>
      <c r="D9" s="2">
        <v>286.99600000000004</v>
      </c>
      <c r="E9" s="2">
        <v>476.024</v>
      </c>
      <c r="F9" s="2">
        <v>498.63200000000006</v>
      </c>
      <c r="G9" s="2">
        <v>552.64</v>
      </c>
      <c r="H9" s="2">
        <v>481.048</v>
      </c>
      <c r="J9" s="9"/>
      <c r="K9" s="8">
        <f t="shared" si="1"/>
        <v>324.048</v>
      </c>
      <c r="L9" s="9">
        <f t="shared" si="2"/>
        <v>484.18800000000005</v>
      </c>
      <c r="M9" s="9">
        <f t="shared" si="3"/>
        <v>482.93200000000002</v>
      </c>
      <c r="N9" s="9">
        <f t="shared" si="4"/>
        <v>545.10400000000004</v>
      </c>
      <c r="O9" s="9">
        <f t="shared" si="5"/>
        <v>566.45600000000002</v>
      </c>
      <c r="P9" s="9">
        <f t="shared" si="6"/>
        <v>541.33600000000001</v>
      </c>
      <c r="Q9" s="10">
        <f t="shared" si="7"/>
        <v>563.94399999999996</v>
      </c>
      <c r="R9" s="9">
        <f t="shared" si="8"/>
        <v>501.14400000000006</v>
      </c>
      <c r="S9" s="9"/>
      <c r="T9" s="17"/>
      <c r="U9" s="17"/>
      <c r="V9" s="17"/>
      <c r="W9" s="17"/>
      <c r="X9" s="17"/>
      <c r="Y9" s="17"/>
      <c r="Z9" s="17"/>
      <c r="AA9" s="9"/>
      <c r="AB9" s="9" t="str">
        <f>B1</f>
        <v>Day1</v>
      </c>
      <c r="AC9" s="9" t="str">
        <f>H1</f>
        <v>Day7</v>
      </c>
      <c r="AD9" s="9">
        <f>_xlfn.T.TEST(B2:B10,H2:H10,2,1)</f>
        <v>5.4307592091951988E-3</v>
      </c>
      <c r="AE9" s="9">
        <f>ABS(AVERAGE(B2:B10)-AVERAGE(H2:H10))</f>
        <v>174.7002962962963</v>
      </c>
      <c r="AF9" s="9"/>
      <c r="AG9" s="9"/>
      <c r="AH9" s="9"/>
      <c r="AI9" s="9"/>
    </row>
    <row r="10" spans="1:35" ht="15.75" thickBot="1" x14ac:dyDescent="0.3">
      <c r="A10" s="1" t="s">
        <v>27</v>
      </c>
      <c r="B10" s="2">
        <v>335.35200000000003</v>
      </c>
      <c r="C10" s="2">
        <v>483.56</v>
      </c>
      <c r="D10" s="2">
        <v>526.89200000000005</v>
      </c>
      <c r="E10" s="2">
        <v>686.40400000000011</v>
      </c>
      <c r="F10" s="2">
        <v>641.18799999999999</v>
      </c>
      <c r="G10" s="2">
        <v>499.26</v>
      </c>
      <c r="H10" s="2">
        <v>609.16</v>
      </c>
      <c r="J10" s="9"/>
      <c r="K10" s="8">
        <f t="shared" si="1"/>
        <v>174.584</v>
      </c>
      <c r="L10" s="9">
        <f t="shared" si="2"/>
        <v>204.1</v>
      </c>
      <c r="M10" s="9">
        <f t="shared" si="3"/>
        <v>362.35599999999999</v>
      </c>
      <c r="N10" s="9">
        <f t="shared" si="4"/>
        <v>341.63200000000006</v>
      </c>
      <c r="O10" s="9">
        <f t="shared" si="5"/>
        <v>477.28</v>
      </c>
      <c r="P10" s="9">
        <f t="shared" si="6"/>
        <v>452.78800000000001</v>
      </c>
      <c r="Q10" s="10">
        <f t="shared" si="7"/>
        <v>415.73599999999999</v>
      </c>
      <c r="R10" s="9">
        <f t="shared" si="8"/>
        <v>346.92514285714287</v>
      </c>
      <c r="S10" s="9"/>
      <c r="T10" s="9" t="s">
        <v>48</v>
      </c>
      <c r="U10" s="9"/>
      <c r="V10" s="9"/>
      <c r="W10" s="9"/>
      <c r="X10" s="9" t="s">
        <v>36</v>
      </c>
      <c r="Y10" s="9">
        <v>0.05</v>
      </c>
      <c r="Z10" s="9"/>
      <c r="AA10" s="9"/>
      <c r="AB10" s="9" t="str">
        <f>C1</f>
        <v>Day2</v>
      </c>
      <c r="AC10" s="9" t="str">
        <f>D1</f>
        <v>Day3</v>
      </c>
      <c r="AD10" s="9">
        <f>_xlfn.T.TEST(C2:C10,D2:D10,2,1)</f>
        <v>0.77333227290418061</v>
      </c>
      <c r="AE10" s="9">
        <f>ABS(AVERAGE(C2:C10)-AVERAGE(D2:D10))</f>
        <v>10.699259259259179</v>
      </c>
      <c r="AF10" s="9"/>
      <c r="AG10" s="9"/>
      <c r="AH10" s="9"/>
      <c r="AI10" s="9"/>
    </row>
    <row r="11" spans="1:35" ht="15.75" thickTop="1" x14ac:dyDescent="0.25">
      <c r="J11" s="9"/>
      <c r="K11" s="8">
        <f t="shared" si="1"/>
        <v>227.96400000000003</v>
      </c>
      <c r="L11" s="9">
        <f t="shared" si="2"/>
        <v>281.34399999999999</v>
      </c>
      <c r="M11" s="9">
        <f t="shared" si="3"/>
        <v>286.99600000000004</v>
      </c>
      <c r="N11" s="9">
        <f t="shared" si="4"/>
        <v>476.024</v>
      </c>
      <c r="O11" s="9">
        <f t="shared" si="5"/>
        <v>498.63200000000006</v>
      </c>
      <c r="P11" s="9">
        <f t="shared" si="6"/>
        <v>552.64</v>
      </c>
      <c r="Q11" s="10">
        <f t="shared" si="7"/>
        <v>481.048</v>
      </c>
      <c r="R11" s="9">
        <f t="shared" si="8"/>
        <v>400.66400000000004</v>
      </c>
      <c r="S11" s="9"/>
      <c r="T11" s="16" t="s">
        <v>37</v>
      </c>
      <c r="U11" s="16" t="s">
        <v>38</v>
      </c>
      <c r="V11" s="16" t="s">
        <v>39</v>
      </c>
      <c r="W11" s="16" t="s">
        <v>40</v>
      </c>
      <c r="X11" s="16" t="s">
        <v>41</v>
      </c>
      <c r="Y11" s="16" t="s">
        <v>42</v>
      </c>
      <c r="Z11" s="16" t="s">
        <v>43</v>
      </c>
      <c r="AA11" s="19"/>
      <c r="AB11" s="9" t="str">
        <f>C1</f>
        <v>Day2</v>
      </c>
      <c r="AC11" s="9" t="str">
        <f>E1</f>
        <v>Day4</v>
      </c>
      <c r="AD11" s="9">
        <f>_xlfn.T.TEST(C2:C10,E2:E10,2,1)</f>
        <v>0.14003275653692751</v>
      </c>
      <c r="AE11" s="9">
        <f>ABS(AVERAGE(C2:C10)-AVERAGE(E2:E10))</f>
        <v>77.197481481481532</v>
      </c>
      <c r="AF11" s="9"/>
      <c r="AG11" s="9"/>
      <c r="AH11" s="9"/>
      <c r="AI11" s="9"/>
    </row>
    <row r="12" spans="1:35" x14ac:dyDescent="0.25">
      <c r="J12" s="9"/>
      <c r="K12" s="11">
        <f t="shared" si="1"/>
        <v>335.35200000000003</v>
      </c>
      <c r="L12" s="12">
        <f t="shared" si="2"/>
        <v>483.56</v>
      </c>
      <c r="M12" s="12">
        <f t="shared" si="3"/>
        <v>526.89200000000005</v>
      </c>
      <c r="N12" s="12">
        <f t="shared" si="4"/>
        <v>686.40400000000011</v>
      </c>
      <c r="O12" s="12">
        <f t="shared" si="5"/>
        <v>641.18799999999999</v>
      </c>
      <c r="P12" s="12">
        <f t="shared" si="6"/>
        <v>499.26</v>
      </c>
      <c r="Q12" s="13">
        <f t="shared" si="7"/>
        <v>609.16</v>
      </c>
      <c r="R12" s="9">
        <f t="shared" si="8"/>
        <v>540.25942857142854</v>
      </c>
      <c r="S12" s="9"/>
      <c r="T12" s="9" t="s">
        <v>45</v>
      </c>
      <c r="U12" s="9">
        <f>U6</f>
        <v>336741.4132680918</v>
      </c>
      <c r="V12" s="9">
        <f>V6*K16</f>
        <v>2.7595085718093024</v>
      </c>
      <c r="W12" s="9">
        <f>U12/V12</f>
        <v>122029.48623105872</v>
      </c>
      <c r="X12" s="9">
        <f>W12/W13</f>
        <v>6.5701388055634329</v>
      </c>
      <c r="Y12" s="9">
        <f>[1]!F_DIST_RT(X12,V12,V13)</f>
        <v>2.9348084006005637E-3</v>
      </c>
      <c r="Z12" s="9">
        <f>[1]!F_INV_RT(Y10,V12,V13)</f>
        <v>3.1221386520690095</v>
      </c>
      <c r="AA12" s="9"/>
      <c r="AB12" s="9" t="str">
        <f>C1</f>
        <v>Day2</v>
      </c>
      <c r="AC12" s="9" t="str">
        <f>F1</f>
        <v>Day5</v>
      </c>
      <c r="AD12" s="9">
        <f>_xlfn.T.TEST(C2:C10,F2:F10,2,1)</f>
        <v>5.5932994318718234E-3</v>
      </c>
      <c r="AE12" s="9">
        <f>ABS(AVERAGE(C2:C10)-AVERAGE(F2:F10))</f>
        <v>144.41674074074069</v>
      </c>
      <c r="AF12" s="9"/>
      <c r="AG12" s="9"/>
      <c r="AH12" s="9"/>
      <c r="AI12" s="9"/>
    </row>
    <row r="13" spans="1:35" x14ac:dyDescent="0.25">
      <c r="J13" s="9" t="s">
        <v>30</v>
      </c>
      <c r="K13" s="9">
        <f>AVERAGE(K4:K12)</f>
        <v>331.3281481481481</v>
      </c>
      <c r="L13" s="9">
        <f t="shared" ref="L13:R13" si="9">AVERAGE(L4:L12)</f>
        <v>380.0097777777778</v>
      </c>
      <c r="M13" s="9">
        <f t="shared" si="9"/>
        <v>390.70903703703698</v>
      </c>
      <c r="N13" s="9">
        <f t="shared" si="9"/>
        <v>457.20725925925933</v>
      </c>
      <c r="O13" s="9">
        <f t="shared" si="9"/>
        <v>524.42651851851849</v>
      </c>
      <c r="P13" s="9">
        <f t="shared" si="9"/>
        <v>529.52029629629635</v>
      </c>
      <c r="Q13" s="9">
        <f t="shared" si="9"/>
        <v>506.0284444444444</v>
      </c>
      <c r="R13" s="9">
        <f t="shared" si="9"/>
        <v>445.6042116402117</v>
      </c>
      <c r="S13" s="9"/>
      <c r="T13" s="9" t="s">
        <v>46</v>
      </c>
      <c r="U13" s="9">
        <f>U7</f>
        <v>410026.54371070192</v>
      </c>
      <c r="V13" s="9">
        <f>V7*K16</f>
        <v>22.076068574474419</v>
      </c>
      <c r="W13" s="9">
        <f>U13/V13</f>
        <v>18573.349794029789</v>
      </c>
      <c r="X13" s="9"/>
      <c r="Y13" s="9"/>
      <c r="Z13" s="9"/>
      <c r="AA13" s="9"/>
      <c r="AB13" s="9" t="str">
        <f>C1</f>
        <v>Day2</v>
      </c>
      <c r="AC13" s="9" t="str">
        <f>G1</f>
        <v>Day6</v>
      </c>
      <c r="AD13" s="9">
        <f>_xlfn.T.TEST(C2:C10,G2:G10,2,1)</f>
        <v>3.1314282072597129E-2</v>
      </c>
      <c r="AE13" s="9">
        <f>ABS(AVERAGE(C2:C10)-AVERAGE(G2:G10))</f>
        <v>149.51051851851855</v>
      </c>
      <c r="AF13" s="9"/>
      <c r="AG13" s="9"/>
      <c r="AH13" s="9"/>
      <c r="AI13" s="9"/>
    </row>
    <row r="14" spans="1:35" x14ac:dyDescent="0.25">
      <c r="J14" s="9" t="s">
        <v>31</v>
      </c>
      <c r="K14" s="9">
        <f>VAR(K4:K12)</f>
        <v>12925.604512197591</v>
      </c>
      <c r="L14" s="9">
        <f t="shared" ref="L14:R14" si="10">VAR(L4:L12)</f>
        <v>15207.457995111094</v>
      </c>
      <c r="M14" s="9">
        <f t="shared" si="10"/>
        <v>10604.099613234604</v>
      </c>
      <c r="N14" s="9">
        <f t="shared" si="10"/>
        <v>16169.15729293818</v>
      </c>
      <c r="O14" s="9">
        <f t="shared" si="10"/>
        <v>5772.2675201975508</v>
      </c>
      <c r="P14" s="9">
        <f t="shared" si="10"/>
        <v>9669.3766679011751</v>
      </c>
      <c r="Q14" s="9">
        <f t="shared" si="10"/>
        <v>5674.6599146667868</v>
      </c>
      <c r="R14" s="9">
        <f t="shared" si="10"/>
        <v>3538.4722217726812</v>
      </c>
      <c r="S14" s="9"/>
      <c r="T14" s="17"/>
      <c r="U14" s="17"/>
      <c r="V14" s="17"/>
      <c r="W14" s="17"/>
      <c r="X14" s="17"/>
      <c r="Y14" s="17"/>
      <c r="Z14" s="17"/>
      <c r="AA14" s="9"/>
      <c r="AB14" s="9" t="str">
        <f>C1</f>
        <v>Day2</v>
      </c>
      <c r="AC14" s="9" t="str">
        <f>H1</f>
        <v>Day7</v>
      </c>
      <c r="AD14" s="9">
        <f>_xlfn.T.TEST(C2:C10,H2:H10,2,1)</f>
        <v>4.8645185777131074E-4</v>
      </c>
      <c r="AE14" s="9">
        <f>ABS(AVERAGE(C2:C10)-AVERAGE(H2:H10))</f>
        <v>126.0186666666666</v>
      </c>
      <c r="AF14" s="9"/>
      <c r="AG14" s="9"/>
      <c r="AH14" s="9"/>
      <c r="AI14" s="9"/>
    </row>
    <row r="15" spans="1:35" ht="15.75" thickBot="1" x14ac:dyDescent="0.3">
      <c r="J15" s="9"/>
      <c r="K15" s="9"/>
      <c r="L15" s="9"/>
      <c r="M15" s="9"/>
      <c r="N15" s="9"/>
      <c r="O15" s="9"/>
      <c r="P15" s="9"/>
      <c r="Q15" s="9"/>
      <c r="R15" s="9"/>
      <c r="S15" s="9"/>
      <c r="T15" s="9" t="s">
        <v>49</v>
      </c>
      <c r="U15" s="9"/>
      <c r="V15" s="9"/>
      <c r="W15" s="9"/>
      <c r="X15" s="9" t="s">
        <v>36</v>
      </c>
      <c r="Y15" s="9">
        <v>0.05</v>
      </c>
      <c r="Z15" s="9"/>
      <c r="AA15" s="9"/>
      <c r="AB15" s="9" t="str">
        <f>D1</f>
        <v>Day3</v>
      </c>
      <c r="AC15" s="9" t="str">
        <f>E1</f>
        <v>Day4</v>
      </c>
      <c r="AD15" s="9">
        <f>_xlfn.T.TEST(D2:D10,E2:E10,2,1)</f>
        <v>0.19886741450725726</v>
      </c>
      <c r="AE15" s="9">
        <f>ABS(AVERAGE(D2:D10)-AVERAGE(E2:E10))</f>
        <v>66.498222222222353</v>
      </c>
      <c r="AF15" s="9"/>
      <c r="AG15" s="9"/>
      <c r="AH15" s="9"/>
      <c r="AI15" s="9"/>
    </row>
    <row r="16" spans="1:35" ht="15.75" thickTop="1" x14ac:dyDescent="0.25">
      <c r="J16" s="9" t="s">
        <v>32</v>
      </c>
      <c r="K16" s="14">
        <f>[1]!GGEpsilon(K4:Q12)</f>
        <v>0.45991809530155042</v>
      </c>
      <c r="L16" s="9"/>
      <c r="M16" s="9"/>
      <c r="N16" s="9"/>
      <c r="O16" s="9"/>
      <c r="P16" s="9"/>
      <c r="Q16" s="9"/>
      <c r="R16" s="9"/>
      <c r="S16" s="9"/>
      <c r="T16" s="16" t="s">
        <v>37</v>
      </c>
      <c r="U16" s="16" t="s">
        <v>38</v>
      </c>
      <c r="V16" s="16" t="s">
        <v>39</v>
      </c>
      <c r="W16" s="16" t="s">
        <v>40</v>
      </c>
      <c r="X16" s="16" t="s">
        <v>41</v>
      </c>
      <c r="Y16" s="16" t="s">
        <v>42</v>
      </c>
      <c r="Z16" s="16" t="s">
        <v>43</v>
      </c>
      <c r="AA16" s="19"/>
      <c r="AB16" s="9" t="str">
        <f>D1</f>
        <v>Day3</v>
      </c>
      <c r="AC16" s="9" t="str">
        <f>F1</f>
        <v>Day5</v>
      </c>
      <c r="AD16" s="9">
        <f>_xlfn.T.TEST(D2:D10,F2:F10,2,1)</f>
        <v>1.5463984610155111E-2</v>
      </c>
      <c r="AE16" s="9">
        <f>ABS(AVERAGE(D2:D10)-AVERAGE(F2:F10))</f>
        <v>133.71748148148151</v>
      </c>
      <c r="AF16" s="9"/>
      <c r="AG16" s="9"/>
      <c r="AH16" s="9"/>
      <c r="AI16" s="9"/>
    </row>
    <row r="17" spans="10:35" x14ac:dyDescent="0.25">
      <c r="J17" s="9" t="s">
        <v>33</v>
      </c>
      <c r="K17" s="15">
        <f>[1]!HFEpsilon(K4:Q12)</f>
        <v>0.72625431727776601</v>
      </c>
      <c r="L17" s="9"/>
      <c r="M17" s="9"/>
      <c r="N17" s="9"/>
      <c r="O17" s="9"/>
      <c r="P17" s="9"/>
      <c r="Q17" s="9"/>
      <c r="R17" s="9"/>
      <c r="S17" s="9"/>
      <c r="T17" s="9" t="s">
        <v>45</v>
      </c>
      <c r="U17" s="9">
        <f>U6</f>
        <v>336741.4132680918</v>
      </c>
      <c r="V17" s="9">
        <f>V6*K17</f>
        <v>4.3575259036665965</v>
      </c>
      <c r="W17" s="9">
        <f>U17/V17</f>
        <v>77278.120821896693</v>
      </c>
      <c r="X17" s="9">
        <f>W17/W18</f>
        <v>6.5701388055634338</v>
      </c>
      <c r="Y17" s="9">
        <f>[1]!F_DIST_RT(X17,V17,V18)</f>
        <v>3.4987519998419536E-4</v>
      </c>
      <c r="Z17" s="9">
        <f>[1]!F_INV_RT(Y15,V17,V18)</f>
        <v>2.580253140853364</v>
      </c>
      <c r="AA17" s="9"/>
      <c r="AB17" s="9" t="str">
        <f>D1</f>
        <v>Day3</v>
      </c>
      <c r="AC17" s="9" t="str">
        <f>G1</f>
        <v>Day6</v>
      </c>
      <c r="AD17" s="9">
        <f>_xlfn.T.TEST(D2:D10,G2:G10,2,1)</f>
        <v>5.2254983597170894E-2</v>
      </c>
      <c r="AE17" s="9">
        <f>ABS(AVERAGE(D2:D10)-AVERAGE(G2:G10))</f>
        <v>138.81125925925937</v>
      </c>
      <c r="AF17" s="9"/>
      <c r="AG17" s="9"/>
      <c r="AH17" s="9"/>
      <c r="AI17" s="9"/>
    </row>
    <row r="18" spans="10:35" x14ac:dyDescent="0.25">
      <c r="J18" s="9"/>
      <c r="K18" s="9"/>
      <c r="L18" s="9"/>
      <c r="M18" s="9"/>
      <c r="N18" s="9"/>
      <c r="O18" s="9"/>
      <c r="P18" s="9"/>
      <c r="Q18" s="9"/>
      <c r="R18" s="9"/>
      <c r="S18" s="9"/>
      <c r="T18" s="9" t="s">
        <v>46</v>
      </c>
      <c r="U18" s="9">
        <f>U7</f>
        <v>410026.54371070192</v>
      </c>
      <c r="V18" s="9">
        <f>V7*K17</f>
        <v>34.860207229332772</v>
      </c>
      <c r="W18" s="9">
        <f>U18/V18</f>
        <v>11762.022555209862</v>
      </c>
      <c r="X18" s="9"/>
      <c r="Y18" s="9"/>
      <c r="Z18" s="9"/>
      <c r="AA18" s="9"/>
      <c r="AB18" s="9" t="str">
        <f>D1</f>
        <v>Day3</v>
      </c>
      <c r="AC18" s="9" t="str">
        <f>H1</f>
        <v>Day7</v>
      </c>
      <c r="AD18" s="9">
        <f>_xlfn.T.TEST(D2:D10,H2:H10,2,1)</f>
        <v>1.5829763950304446E-3</v>
      </c>
      <c r="AE18" s="9">
        <f>ABS(AVERAGE(D2:D10)-AVERAGE(H2:H10))</f>
        <v>115.31940740740743</v>
      </c>
      <c r="AF18" s="9"/>
      <c r="AG18" s="9"/>
      <c r="AH18" s="9"/>
      <c r="AI18" s="9"/>
    </row>
    <row r="19" spans="10:35" x14ac:dyDescent="0.25">
      <c r="J19" s="9"/>
      <c r="K19" s="9"/>
      <c r="L19" s="9"/>
      <c r="M19" s="9"/>
      <c r="N19" s="9"/>
      <c r="O19" s="9"/>
      <c r="P19" s="9"/>
      <c r="Q19" s="9"/>
      <c r="R19" s="9"/>
      <c r="S19" s="9"/>
      <c r="T19" s="17"/>
      <c r="U19" s="17"/>
      <c r="V19" s="17"/>
      <c r="W19" s="17"/>
      <c r="X19" s="17"/>
      <c r="Y19" s="17"/>
      <c r="Z19" s="17"/>
      <c r="AA19" s="9"/>
      <c r="AB19" s="9" t="str">
        <f>E1</f>
        <v>Day4</v>
      </c>
      <c r="AC19" s="9" t="str">
        <f>F1</f>
        <v>Day5</v>
      </c>
      <c r="AD19" s="9">
        <f>_xlfn.T.TEST(E2:E10,F2:F10,2,1)</f>
        <v>9.1521677606607538E-2</v>
      </c>
      <c r="AE19" s="9">
        <f>ABS(AVERAGE(E2:E10)-AVERAGE(F2:F10))</f>
        <v>67.219259259259161</v>
      </c>
      <c r="AF19" s="9"/>
      <c r="AG19" s="9"/>
      <c r="AH19" s="9"/>
      <c r="AI19" s="9"/>
    </row>
    <row r="20" spans="10:35" x14ac:dyDescent="0.25"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 t="str">
        <f>E1</f>
        <v>Day4</v>
      </c>
      <c r="AC20" s="9" t="str">
        <f>G1</f>
        <v>Day6</v>
      </c>
      <c r="AD20" s="9">
        <f>_xlfn.T.TEST(E2:E10,G2:G10,2,1)</f>
        <v>0.16287649462550366</v>
      </c>
      <c r="AE20" s="9">
        <f>ABS(AVERAGE(E2:E10)-AVERAGE(G2:G10))</f>
        <v>72.31303703703702</v>
      </c>
      <c r="AF20" s="9"/>
      <c r="AG20" s="9"/>
      <c r="AH20" s="9"/>
      <c r="AI20" s="9"/>
    </row>
    <row r="21" spans="10:35" x14ac:dyDescent="0.25"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 t="str">
        <f>E1</f>
        <v>Day4</v>
      </c>
      <c r="AC21" s="9" t="str">
        <f>H1</f>
        <v>Day7</v>
      </c>
      <c r="AD21" s="9">
        <f>_xlfn.T.TEST(E2:E10,H2:H10,2,1)</f>
        <v>0.22430316325485614</v>
      </c>
      <c r="AE21" s="9">
        <f>ABS(AVERAGE(E2:E10)-AVERAGE(H2:H10))</f>
        <v>48.821185185185072</v>
      </c>
      <c r="AF21" s="9"/>
      <c r="AG21" s="9"/>
      <c r="AH21" s="9"/>
      <c r="AI21" s="9"/>
    </row>
    <row r="22" spans="10:35" x14ac:dyDescent="0.25"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 t="str">
        <f>F1</f>
        <v>Day5</v>
      </c>
      <c r="AC22" s="9" t="str">
        <f>G1</f>
        <v>Day6</v>
      </c>
      <c r="AD22" s="9">
        <f>_xlfn.T.TEST(F2:F10,G2:G10,2,1)</f>
        <v>0.8777718289399089</v>
      </c>
      <c r="AE22" s="9">
        <f>ABS(AVERAGE(F2:F10)-AVERAGE(G2:G10))</f>
        <v>5.0937777777778592</v>
      </c>
      <c r="AF22" s="9"/>
      <c r="AG22" s="9"/>
      <c r="AH22" s="9"/>
      <c r="AI22" s="9"/>
    </row>
    <row r="23" spans="10:35" x14ac:dyDescent="0.25"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 t="str">
        <f>F1</f>
        <v>Day5</v>
      </c>
      <c r="AC23" s="9" t="str">
        <f>H1</f>
        <v>Day7</v>
      </c>
      <c r="AD23" s="9">
        <f>_xlfn.T.TEST(F2:F10,H2:H10,2,1)</f>
        <v>0.54389933373168953</v>
      </c>
      <c r="AE23" s="9">
        <f>ABS(AVERAGE(F2:F10)-AVERAGE(H2:H10))</f>
        <v>18.398074074074088</v>
      </c>
      <c r="AF23" s="9"/>
      <c r="AG23" s="9"/>
      <c r="AH23" s="9"/>
      <c r="AI23" s="9"/>
    </row>
    <row r="24" spans="10:35" x14ac:dyDescent="0.25"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18" t="str">
        <f>G1</f>
        <v>Day6</v>
      </c>
      <c r="AC24" s="18" t="str">
        <f>H1</f>
        <v>Day7</v>
      </c>
      <c r="AD24" s="18">
        <f>_xlfn.T.TEST(G2:G10,H2:H10,2,1)</f>
        <v>0.61685810748843162</v>
      </c>
      <c r="AE24" s="18">
        <f>ABS(AVERAGE(G2:G10)-AVERAGE(H2:H10))</f>
        <v>23.491851851851948</v>
      </c>
      <c r="AF24" s="9"/>
      <c r="AG24" s="9"/>
      <c r="AH24" s="9"/>
      <c r="AI24" s="9"/>
    </row>
    <row r="25" spans="10:35" x14ac:dyDescent="0.25"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0:35" x14ac:dyDescent="0.25"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0:35" x14ac:dyDescent="0.25"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0:35" x14ac:dyDescent="0.25"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0:35" x14ac:dyDescent="0.25"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0:35" x14ac:dyDescent="0.25"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0:35" x14ac:dyDescent="0.25"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0:35" x14ac:dyDescent="0.25"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0:35" x14ac:dyDescent="0.25"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0:35" x14ac:dyDescent="0.25"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0:35" x14ac:dyDescent="0.25"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0:35" x14ac:dyDescent="0.25"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0:35" x14ac:dyDescent="0.25"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91"/>
  <sheetViews>
    <sheetView tabSelected="1" workbookViewId="0">
      <selection activeCell="AR19" sqref="AR19"/>
    </sheetView>
  </sheetViews>
  <sheetFormatPr baseColWidth="10" defaultRowHeight="15" x14ac:dyDescent="0.25"/>
  <sheetData>
    <row r="1" spans="1:20" x14ac:dyDescent="0.25">
      <c r="A1" s="22"/>
      <c r="B1" s="22" t="s">
        <v>0</v>
      </c>
      <c r="C1" s="22" t="s">
        <v>1</v>
      </c>
      <c r="D1" s="22" t="s">
        <v>2</v>
      </c>
      <c r="E1" s="22" t="s">
        <v>3</v>
      </c>
      <c r="F1" s="22" t="s">
        <v>4</v>
      </c>
      <c r="G1" s="22" t="s">
        <v>5</v>
      </c>
      <c r="H1" s="22" t="s">
        <v>6</v>
      </c>
      <c r="I1" s="22" t="s">
        <v>7</v>
      </c>
      <c r="J1" s="22" t="s">
        <v>8</v>
      </c>
      <c r="K1" s="22" t="s">
        <v>9</v>
      </c>
      <c r="L1" s="22" t="s">
        <v>10</v>
      </c>
      <c r="M1" s="22" t="s">
        <v>11</v>
      </c>
      <c r="N1" s="22" t="s">
        <v>12</v>
      </c>
      <c r="O1" s="22" t="s">
        <v>13</v>
      </c>
      <c r="P1" s="22" t="s">
        <v>14</v>
      </c>
      <c r="Q1" s="22" t="s">
        <v>15</v>
      </c>
      <c r="R1" s="22" t="s">
        <v>16</v>
      </c>
      <c r="S1" s="22" t="s">
        <v>17</v>
      </c>
      <c r="T1" s="22" t="s">
        <v>18</v>
      </c>
    </row>
    <row r="2" spans="1:20" x14ac:dyDescent="0.25">
      <c r="A2" s="1" t="s">
        <v>24</v>
      </c>
      <c r="B2" s="22">
        <v>324.048</v>
      </c>
      <c r="C2" s="22">
        <v>484.18800000000005</v>
      </c>
      <c r="D2" s="22">
        <v>482.93200000000002</v>
      </c>
      <c r="E2" s="22">
        <v>545.10400000000004</v>
      </c>
      <c r="F2" s="22">
        <v>566.45600000000002</v>
      </c>
      <c r="G2" s="22">
        <v>541.33600000000001</v>
      </c>
      <c r="H2" s="22">
        <v>563.94399999999996</v>
      </c>
      <c r="I2" s="22">
        <v>810.12</v>
      </c>
      <c r="J2" s="22">
        <v>751.08800000000008</v>
      </c>
      <c r="K2" s="22">
        <v>786.25600000000009</v>
      </c>
      <c r="L2" s="22">
        <v>731.62</v>
      </c>
      <c r="M2" s="22">
        <v>738.52800000000002</v>
      </c>
      <c r="N2" s="22">
        <v>776.83600000000001</v>
      </c>
      <c r="O2" s="22">
        <v>796.30400000000009</v>
      </c>
      <c r="P2" s="22">
        <v>896.15600000000006</v>
      </c>
      <c r="Q2" s="22">
        <v>876.06</v>
      </c>
      <c r="R2" s="22">
        <v>931.952</v>
      </c>
      <c r="S2" s="22">
        <v>877.94400000000007</v>
      </c>
      <c r="T2" s="22">
        <v>1043.7360000000001</v>
      </c>
    </row>
    <row r="3" spans="1:20" x14ac:dyDescent="0.25">
      <c r="A3" s="1" t="s">
        <v>25</v>
      </c>
      <c r="B3" s="22">
        <v>174.584</v>
      </c>
      <c r="C3" s="22">
        <v>204.1</v>
      </c>
      <c r="D3" s="22">
        <v>362.35599999999999</v>
      </c>
      <c r="E3" s="22">
        <v>341.63200000000006</v>
      </c>
      <c r="F3" s="22">
        <v>477.28</v>
      </c>
      <c r="G3" s="22">
        <v>452.78800000000001</v>
      </c>
      <c r="H3" s="22">
        <v>415.73599999999999</v>
      </c>
      <c r="I3" s="22">
        <v>674.47199999999998</v>
      </c>
      <c r="J3" s="22">
        <v>600.36800000000005</v>
      </c>
      <c r="K3" s="22">
        <v>633.024</v>
      </c>
      <c r="L3" s="22">
        <v>649.35200000000009</v>
      </c>
      <c r="M3" s="22">
        <v>715.29199999999992</v>
      </c>
      <c r="N3" s="22">
        <v>694.56799999999998</v>
      </c>
      <c r="O3" s="22">
        <v>641.81600000000003</v>
      </c>
      <c r="P3" s="22">
        <v>670.70400000000006</v>
      </c>
      <c r="Q3" s="22">
        <v>699.59199999999998</v>
      </c>
      <c r="R3" s="22">
        <v>815.77199999999993</v>
      </c>
      <c r="S3" s="22">
        <v>714.03600000000006</v>
      </c>
      <c r="T3" s="22">
        <v>776.83600000000001</v>
      </c>
    </row>
    <row r="4" spans="1:20" x14ac:dyDescent="0.25">
      <c r="A4" s="1" t="s">
        <v>26</v>
      </c>
      <c r="B4" s="22">
        <v>227.96400000000003</v>
      </c>
      <c r="C4" s="22">
        <v>281.34399999999999</v>
      </c>
      <c r="D4" s="22">
        <v>286.99600000000004</v>
      </c>
      <c r="E4" s="22">
        <v>476.024</v>
      </c>
      <c r="F4" s="22">
        <v>498.63200000000006</v>
      </c>
      <c r="G4" s="22">
        <v>552.64</v>
      </c>
      <c r="H4" s="22">
        <v>481.048</v>
      </c>
      <c r="I4" s="22">
        <v>746.06400000000008</v>
      </c>
      <c r="J4" s="22">
        <v>561.43200000000002</v>
      </c>
      <c r="K4" s="22">
        <v>628</v>
      </c>
      <c r="L4" s="22">
        <v>646.21199999999999</v>
      </c>
      <c r="M4" s="22">
        <v>755.48400000000004</v>
      </c>
      <c r="N4" s="22">
        <v>744.18</v>
      </c>
      <c r="O4" s="22">
        <v>823.93600000000004</v>
      </c>
      <c r="P4" s="22">
        <v>783.74400000000014</v>
      </c>
      <c r="Q4" s="22">
        <v>675.1</v>
      </c>
      <c r="R4" s="22">
        <v>804.46800000000007</v>
      </c>
      <c r="S4" s="22">
        <v>675.1</v>
      </c>
      <c r="T4" s="22">
        <v>943.25600000000009</v>
      </c>
    </row>
    <row r="5" spans="1:20" x14ac:dyDescent="0.25">
      <c r="A5" s="1" t="s">
        <v>27</v>
      </c>
      <c r="B5" s="22">
        <v>335.35200000000003</v>
      </c>
      <c r="C5" s="22">
        <v>483.56</v>
      </c>
      <c r="D5" s="22">
        <v>526.89200000000005</v>
      </c>
      <c r="E5" s="22">
        <v>686.40400000000011</v>
      </c>
      <c r="F5" s="22">
        <v>641.18799999999999</v>
      </c>
      <c r="G5" s="22">
        <v>499.26</v>
      </c>
      <c r="H5" s="22">
        <v>609.16</v>
      </c>
      <c r="I5" s="22">
        <v>648.096</v>
      </c>
      <c r="J5" s="22">
        <v>876.06</v>
      </c>
      <c r="K5" s="22">
        <v>522.49599999999998</v>
      </c>
      <c r="L5" s="22">
        <v>604.13600000000008</v>
      </c>
      <c r="M5" s="22">
        <v>806.35199999999998</v>
      </c>
      <c r="N5" s="3">
        <v>771.81200000000001</v>
      </c>
      <c r="O5" s="4">
        <v>643.70000000000005</v>
      </c>
      <c r="P5" s="4">
        <v>756.11199999999997</v>
      </c>
      <c r="Q5" s="3">
        <v>787.51199999999994</v>
      </c>
      <c r="R5" s="22">
        <v>722.82799999999997</v>
      </c>
      <c r="S5" s="22">
        <v>948.90800000000002</v>
      </c>
      <c r="T5" s="22">
        <v>962.72400000000005</v>
      </c>
    </row>
    <row r="6" spans="1:20" x14ac:dyDescent="0.25">
      <c r="A6" s="1" t="s">
        <v>69</v>
      </c>
      <c r="B6" s="23">
        <f t="shared" ref="B6:T6" si="0">(B5*2*10*3.14)/100</f>
        <v>210.60105600000003</v>
      </c>
      <c r="C6" s="23">
        <f t="shared" si="0"/>
        <v>303.67568000000006</v>
      </c>
      <c r="D6" s="23">
        <f t="shared" si="0"/>
        <v>330.88817600000004</v>
      </c>
      <c r="E6" s="23">
        <f t="shared" si="0"/>
        <v>431.06171200000006</v>
      </c>
      <c r="F6" s="23">
        <f t="shared" si="0"/>
        <v>402.66606400000006</v>
      </c>
      <c r="G6" s="23">
        <f t="shared" si="0"/>
        <v>313.53528</v>
      </c>
      <c r="H6" s="23">
        <f t="shared" si="0"/>
        <v>382.55248</v>
      </c>
      <c r="I6" s="23">
        <f t="shared" si="0"/>
        <v>407.00428800000003</v>
      </c>
      <c r="J6" s="23">
        <f t="shared" si="0"/>
        <v>550.16567999999995</v>
      </c>
      <c r="K6" s="23">
        <f t="shared" si="0"/>
        <v>328.12748800000003</v>
      </c>
      <c r="L6" s="23">
        <f t="shared" si="0"/>
        <v>379.39740800000004</v>
      </c>
      <c r="M6" s="23">
        <f t="shared" si="0"/>
        <v>506.38905599999998</v>
      </c>
      <c r="N6" s="23">
        <f t="shared" si="0"/>
        <v>484.69793600000003</v>
      </c>
      <c r="O6" s="23">
        <f t="shared" si="0"/>
        <v>404.24360000000001</v>
      </c>
      <c r="P6" s="23">
        <f t="shared" si="0"/>
        <v>474.83833599999997</v>
      </c>
      <c r="Q6" s="23">
        <f t="shared" si="0"/>
        <v>494.55753599999997</v>
      </c>
      <c r="R6" s="23">
        <f t="shared" si="0"/>
        <v>453.93598400000002</v>
      </c>
      <c r="S6" s="23">
        <f t="shared" si="0"/>
        <v>595.91422399999999</v>
      </c>
      <c r="T6" s="23">
        <f t="shared" si="0"/>
        <v>604.59067199999993</v>
      </c>
    </row>
    <row r="7" spans="1:20" x14ac:dyDescent="0.25">
      <c r="A7" s="1" t="s">
        <v>70</v>
      </c>
      <c r="B7" s="22">
        <v>643.072</v>
      </c>
      <c r="C7" s="22">
        <v>677.61199999999997</v>
      </c>
      <c r="D7" s="22">
        <v>710.89600000000007</v>
      </c>
      <c r="E7" s="22">
        <v>633.65200000000004</v>
      </c>
      <c r="F7" s="22">
        <v>790.65199999999993</v>
      </c>
      <c r="G7" s="22">
        <v>822.68</v>
      </c>
      <c r="H7" s="22">
        <v>837.12400000000014</v>
      </c>
      <c r="I7" s="22">
        <v>948.90800000000002</v>
      </c>
      <c r="J7" s="22">
        <v>816.4</v>
      </c>
      <c r="K7" s="22">
        <v>796.30400000000009</v>
      </c>
      <c r="L7" s="22">
        <v>869.78</v>
      </c>
      <c r="M7" s="22">
        <v>878.572</v>
      </c>
      <c r="N7" s="22">
        <v>1331.36</v>
      </c>
      <c r="O7" s="22">
        <v>1024.896</v>
      </c>
      <c r="P7" s="22">
        <v>825.82</v>
      </c>
      <c r="Q7" s="22">
        <v>862.87199999999996</v>
      </c>
      <c r="R7" s="22">
        <v>1028.664</v>
      </c>
      <c r="S7" s="22">
        <v>847.17200000000003</v>
      </c>
      <c r="T7" s="22">
        <v>1026.78</v>
      </c>
    </row>
    <row r="18" spans="8:41" x14ac:dyDescent="0.25">
      <c r="H18" t="s">
        <v>29</v>
      </c>
      <c r="AD18" t="s">
        <v>34</v>
      </c>
      <c r="AL18" t="s">
        <v>50</v>
      </c>
    </row>
    <row r="19" spans="8:41" ht="15.75" thickBot="1" x14ac:dyDescent="0.3"/>
    <row r="20" spans="8:41" ht="16.5" thickTop="1" thickBot="1" x14ac:dyDescent="0.3">
      <c r="I20">
        <f>B2</f>
        <v>324.048</v>
      </c>
      <c r="J20">
        <f t="shared" ref="J20:AA20" si="1">C2</f>
        <v>484.18800000000005</v>
      </c>
      <c r="K20">
        <f t="shared" si="1"/>
        <v>482.93200000000002</v>
      </c>
      <c r="L20">
        <f t="shared" si="1"/>
        <v>545.10400000000004</v>
      </c>
      <c r="M20">
        <f t="shared" si="1"/>
        <v>566.45600000000002</v>
      </c>
      <c r="N20">
        <f t="shared" si="1"/>
        <v>541.33600000000001</v>
      </c>
      <c r="O20">
        <f t="shared" si="1"/>
        <v>563.94399999999996</v>
      </c>
      <c r="P20">
        <f t="shared" si="1"/>
        <v>810.12</v>
      </c>
      <c r="Q20">
        <f t="shared" si="1"/>
        <v>751.08800000000008</v>
      </c>
      <c r="R20">
        <f t="shared" si="1"/>
        <v>786.25600000000009</v>
      </c>
      <c r="S20">
        <f t="shared" si="1"/>
        <v>731.62</v>
      </c>
      <c r="T20">
        <f t="shared" si="1"/>
        <v>738.52800000000002</v>
      </c>
      <c r="U20">
        <f t="shared" si="1"/>
        <v>776.83600000000001</v>
      </c>
      <c r="V20">
        <f t="shared" si="1"/>
        <v>796.30400000000009</v>
      </c>
      <c r="W20">
        <f t="shared" si="1"/>
        <v>896.15600000000006</v>
      </c>
      <c r="X20">
        <f t="shared" si="1"/>
        <v>876.06</v>
      </c>
      <c r="Y20">
        <f t="shared" si="1"/>
        <v>931.952</v>
      </c>
      <c r="Z20">
        <f t="shared" si="1"/>
        <v>877.94400000000007</v>
      </c>
      <c r="AA20">
        <f t="shared" si="1"/>
        <v>1043.7360000000001</v>
      </c>
      <c r="AB20" s="22" t="s">
        <v>30</v>
      </c>
      <c r="AD20" t="s">
        <v>35</v>
      </c>
      <c r="AH20" t="s">
        <v>36</v>
      </c>
      <c r="AI20">
        <v>0.05</v>
      </c>
      <c r="AL20" s="16" t="s">
        <v>51</v>
      </c>
      <c r="AM20" s="16" t="s">
        <v>52</v>
      </c>
      <c r="AN20" s="16" t="s">
        <v>53</v>
      </c>
      <c r="AO20" s="16" t="s">
        <v>54</v>
      </c>
    </row>
    <row r="21" spans="8:41" ht="15.75" thickTop="1" x14ac:dyDescent="0.25">
      <c r="I21" s="5">
        <f t="shared" ref="I21:I25" si="2">B3</f>
        <v>174.584</v>
      </c>
      <c r="J21" s="6">
        <f t="shared" ref="J21:J25" si="3">C3</f>
        <v>204.1</v>
      </c>
      <c r="K21" s="6">
        <f t="shared" ref="K21:K25" si="4">D3</f>
        <v>362.35599999999999</v>
      </c>
      <c r="L21" s="6">
        <f t="shared" ref="L21:L25" si="5">E3</f>
        <v>341.63200000000006</v>
      </c>
      <c r="M21" s="6">
        <f t="shared" ref="M21:M25" si="6">F3</f>
        <v>477.28</v>
      </c>
      <c r="N21" s="6">
        <f t="shared" ref="N21:N25" si="7">G3</f>
        <v>452.78800000000001</v>
      </c>
      <c r="O21" s="6">
        <f t="shared" ref="O21:O25" si="8">H3</f>
        <v>415.73599999999999</v>
      </c>
      <c r="P21" s="6">
        <f t="shared" ref="P21:P25" si="9">I3</f>
        <v>674.47199999999998</v>
      </c>
      <c r="Q21" s="6">
        <f t="shared" ref="Q21:Q25" si="10">J3</f>
        <v>600.36800000000005</v>
      </c>
      <c r="R21" s="6">
        <f t="shared" ref="R21:R25" si="11">K3</f>
        <v>633.024</v>
      </c>
      <c r="S21" s="6">
        <f t="shared" ref="S21:S25" si="12">L3</f>
        <v>649.35200000000009</v>
      </c>
      <c r="T21" s="6">
        <f t="shared" ref="T21:T25" si="13">M3</f>
        <v>715.29199999999992</v>
      </c>
      <c r="U21" s="6">
        <f t="shared" ref="U21:U25" si="14">N3</f>
        <v>694.56799999999998</v>
      </c>
      <c r="V21" s="6">
        <f t="shared" ref="V21:V25" si="15">O3</f>
        <v>641.81600000000003</v>
      </c>
      <c r="W21" s="6">
        <f t="shared" ref="W21:W25" si="16">P3</f>
        <v>670.70400000000006</v>
      </c>
      <c r="X21" s="6">
        <f t="shared" ref="X21:X25" si="17">Q3</f>
        <v>699.59199999999998</v>
      </c>
      <c r="Y21" s="6">
        <f t="shared" ref="Y21:Y25" si="18">R3</f>
        <v>815.77199999999993</v>
      </c>
      <c r="Z21" s="6">
        <f t="shared" ref="Z21:Z25" si="19">S3</f>
        <v>714.03600000000006</v>
      </c>
      <c r="AA21" s="7">
        <f t="shared" ref="AA21:AA25" si="20">T3</f>
        <v>776.83600000000001</v>
      </c>
      <c r="AB21">
        <f>AVERAGE(I21:AA21)</f>
        <v>563.91094736842115</v>
      </c>
      <c r="AD21" s="16" t="s">
        <v>37</v>
      </c>
      <c r="AE21" s="16" t="s">
        <v>38</v>
      </c>
      <c r="AF21" s="16" t="s">
        <v>39</v>
      </c>
      <c r="AG21" s="16" t="s">
        <v>40</v>
      </c>
      <c r="AH21" s="16" t="s">
        <v>41</v>
      </c>
      <c r="AI21" s="16" t="s">
        <v>42</v>
      </c>
      <c r="AJ21" s="16" t="s">
        <v>43</v>
      </c>
      <c r="AL21">
        <f>B2</f>
        <v>324.048</v>
      </c>
      <c r="AM21">
        <f>C2</f>
        <v>484.18800000000005</v>
      </c>
      <c r="AN21">
        <f>_xlfn.T.TEST(B3:B7,C3:C7,2,1)</f>
        <v>3.1673750158939994E-2</v>
      </c>
      <c r="AO21">
        <f>ABS(AVERAGE(B3:B7)-AVERAGE(C3:C7))</f>
        <v>71.743724799999882</v>
      </c>
    </row>
    <row r="22" spans="8:41" x14ac:dyDescent="0.25">
      <c r="I22" s="8">
        <f t="shared" si="2"/>
        <v>227.96400000000003</v>
      </c>
      <c r="J22" s="9">
        <f t="shared" si="3"/>
        <v>281.34399999999999</v>
      </c>
      <c r="K22" s="9">
        <f t="shared" si="4"/>
        <v>286.99600000000004</v>
      </c>
      <c r="L22" s="9">
        <f t="shared" si="5"/>
        <v>476.024</v>
      </c>
      <c r="M22" s="9">
        <f t="shared" si="6"/>
        <v>498.63200000000006</v>
      </c>
      <c r="N22" s="9">
        <f t="shared" si="7"/>
        <v>552.64</v>
      </c>
      <c r="O22" s="9">
        <f t="shared" si="8"/>
        <v>481.048</v>
      </c>
      <c r="P22" s="9">
        <f t="shared" si="9"/>
        <v>746.06400000000008</v>
      </c>
      <c r="Q22" s="9">
        <f t="shared" si="10"/>
        <v>561.43200000000002</v>
      </c>
      <c r="R22" s="9">
        <f t="shared" si="11"/>
        <v>628</v>
      </c>
      <c r="S22" s="9">
        <f t="shared" si="12"/>
        <v>646.21199999999999</v>
      </c>
      <c r="T22" s="9">
        <f t="shared" si="13"/>
        <v>755.48400000000004</v>
      </c>
      <c r="U22" s="9">
        <f t="shared" si="14"/>
        <v>744.18</v>
      </c>
      <c r="V22" s="9">
        <f t="shared" si="15"/>
        <v>823.93600000000004</v>
      </c>
      <c r="W22" s="9">
        <f t="shared" si="16"/>
        <v>783.74400000000014</v>
      </c>
      <c r="X22" s="9">
        <f t="shared" si="17"/>
        <v>675.1</v>
      </c>
      <c r="Y22" s="9">
        <f t="shared" si="18"/>
        <v>804.46800000000007</v>
      </c>
      <c r="Z22" s="9">
        <f t="shared" si="19"/>
        <v>675.1</v>
      </c>
      <c r="AA22" s="10">
        <f t="shared" si="20"/>
        <v>943.25600000000009</v>
      </c>
      <c r="AB22">
        <f t="shared" ref="AB22:AB25" si="21">AVERAGE(I22:AA22)</f>
        <v>610.08547368421057</v>
      </c>
      <c r="AD22" t="s">
        <v>44</v>
      </c>
      <c r="AE22">
        <f>(AF23+1)*DEVSQ(AB21:AB25)</f>
        <v>1954408.9673527391</v>
      </c>
      <c r="AF22">
        <f>COUNT(I21:I25)-1</f>
        <v>4</v>
      </c>
      <c r="AG22">
        <f>AE22/AF22</f>
        <v>488602.24183818477</v>
      </c>
      <c r="AH22">
        <f>AG22/AG24</f>
        <v>57.3643162714908</v>
      </c>
      <c r="AI22">
        <f>_xlfn.F.DIST.RT(AH22,AF22,AF24)</f>
        <v>1.1619516312533171E-21</v>
      </c>
      <c r="AJ22">
        <f>_xlfn.F.INV.RT(AI20,AF22,AF24)</f>
        <v>2.4989185828063061</v>
      </c>
      <c r="AL22">
        <f>B2</f>
        <v>324.048</v>
      </c>
      <c r="AM22">
        <f>D2</f>
        <v>482.93200000000002</v>
      </c>
      <c r="AN22">
        <f>_xlfn.T.TEST(B3:B7,D3:D7,2,1)</f>
        <v>1.1437537922987802E-2</v>
      </c>
      <c r="AO22">
        <f>ABS(AVERAGE(B3:B7)-AVERAGE(D3:D7))</f>
        <v>125.29102399999999</v>
      </c>
    </row>
    <row r="23" spans="8:41" x14ac:dyDescent="0.25">
      <c r="I23" s="8">
        <f t="shared" si="2"/>
        <v>335.35200000000003</v>
      </c>
      <c r="J23" s="9">
        <f t="shared" si="3"/>
        <v>483.56</v>
      </c>
      <c r="K23" s="9">
        <f t="shared" si="4"/>
        <v>526.89200000000005</v>
      </c>
      <c r="L23" s="9">
        <f t="shared" si="5"/>
        <v>686.40400000000011</v>
      </c>
      <c r="M23" s="9">
        <f t="shared" si="6"/>
        <v>641.18799999999999</v>
      </c>
      <c r="N23" s="9">
        <f t="shared" si="7"/>
        <v>499.26</v>
      </c>
      <c r="O23" s="9">
        <f t="shared" si="8"/>
        <v>609.16</v>
      </c>
      <c r="P23" s="9">
        <f t="shared" si="9"/>
        <v>648.096</v>
      </c>
      <c r="Q23" s="9">
        <f t="shared" si="10"/>
        <v>876.06</v>
      </c>
      <c r="R23" s="9">
        <f t="shared" si="11"/>
        <v>522.49599999999998</v>
      </c>
      <c r="S23" s="9">
        <f t="shared" si="12"/>
        <v>604.13600000000008</v>
      </c>
      <c r="T23" s="9">
        <f t="shared" si="13"/>
        <v>806.35199999999998</v>
      </c>
      <c r="U23" s="9">
        <f t="shared" si="14"/>
        <v>771.81200000000001</v>
      </c>
      <c r="V23" s="9">
        <f t="shared" si="15"/>
        <v>643.70000000000005</v>
      </c>
      <c r="W23" s="9">
        <f t="shared" si="16"/>
        <v>756.11199999999997</v>
      </c>
      <c r="X23" s="9">
        <f t="shared" si="17"/>
        <v>787.51199999999994</v>
      </c>
      <c r="Y23" s="9">
        <f t="shared" si="18"/>
        <v>722.82799999999997</v>
      </c>
      <c r="Z23" s="9">
        <f t="shared" si="19"/>
        <v>948.90800000000002</v>
      </c>
      <c r="AA23" s="10">
        <f t="shared" si="20"/>
        <v>962.72400000000005</v>
      </c>
      <c r="AB23">
        <f t="shared" si="21"/>
        <v>675.39747368421047</v>
      </c>
      <c r="AD23" t="s">
        <v>45</v>
      </c>
      <c r="AE23">
        <f>(AF22+1)*DEVSQ(I26:AA26)</f>
        <v>1896511.4550377978</v>
      </c>
      <c r="AF23">
        <f>COUNT(I21:AA21)-1</f>
        <v>18</v>
      </c>
      <c r="AG23">
        <f>AE23/AF23</f>
        <v>105361.74750209988</v>
      </c>
      <c r="AH23">
        <f>AG23/AG24</f>
        <v>12.369989511077737</v>
      </c>
      <c r="AI23">
        <f>_xlfn.F.DIST.RT(AH23,AF23,AF24)</f>
        <v>1.8821433211839229E-15</v>
      </c>
      <c r="AJ23">
        <f>_xlfn.F.INV.RT(AI20,AF23,AF24)</f>
        <v>1.748926124524572</v>
      </c>
      <c r="AL23">
        <f>B2</f>
        <v>324.048</v>
      </c>
      <c r="AM23">
        <f>E2</f>
        <v>545.10400000000004</v>
      </c>
      <c r="AN23">
        <f>_xlfn.T.TEST(B3:B7,E3:E7,2,1)</f>
        <v>3.0087510788390216E-2</v>
      </c>
      <c r="AO23">
        <f>ABS(AVERAGE(B3:B7)-AVERAGE(E3:E7))</f>
        <v>195.4401312</v>
      </c>
    </row>
    <row r="24" spans="8:41" x14ac:dyDescent="0.25">
      <c r="I24" s="8">
        <f t="shared" si="2"/>
        <v>210.60105600000003</v>
      </c>
      <c r="J24" s="9">
        <f t="shared" si="3"/>
        <v>303.67568000000006</v>
      </c>
      <c r="K24" s="9">
        <f t="shared" si="4"/>
        <v>330.88817600000004</v>
      </c>
      <c r="L24" s="9">
        <f t="shared" si="5"/>
        <v>431.06171200000006</v>
      </c>
      <c r="M24" s="9">
        <f t="shared" si="6"/>
        <v>402.66606400000006</v>
      </c>
      <c r="N24" s="9">
        <f t="shared" si="7"/>
        <v>313.53528</v>
      </c>
      <c r="O24" s="9">
        <f t="shared" si="8"/>
        <v>382.55248</v>
      </c>
      <c r="P24" s="9">
        <f t="shared" si="9"/>
        <v>407.00428800000003</v>
      </c>
      <c r="Q24" s="9">
        <f t="shared" si="10"/>
        <v>550.16567999999995</v>
      </c>
      <c r="R24" s="9">
        <f t="shared" si="11"/>
        <v>328.12748800000003</v>
      </c>
      <c r="S24" s="9">
        <f t="shared" si="12"/>
        <v>379.39740800000004</v>
      </c>
      <c r="T24" s="9">
        <f t="shared" si="13"/>
        <v>506.38905599999998</v>
      </c>
      <c r="U24" s="9">
        <f t="shared" si="14"/>
        <v>484.69793600000003</v>
      </c>
      <c r="V24" s="9">
        <f t="shared" si="15"/>
        <v>404.24360000000001</v>
      </c>
      <c r="W24" s="9">
        <f t="shared" si="16"/>
        <v>474.83833599999997</v>
      </c>
      <c r="X24" s="9">
        <f t="shared" si="17"/>
        <v>494.55753599999997</v>
      </c>
      <c r="Y24" s="9">
        <f t="shared" si="18"/>
        <v>453.93598400000002</v>
      </c>
      <c r="Z24" s="9">
        <f t="shared" si="19"/>
        <v>595.91422399999999</v>
      </c>
      <c r="AA24" s="10">
        <f t="shared" si="20"/>
        <v>604.59067199999993</v>
      </c>
      <c r="AB24">
        <f t="shared" si="21"/>
        <v>424.14961347368421</v>
      </c>
      <c r="AD24" t="s">
        <v>46</v>
      </c>
      <c r="AE24">
        <f>AE25-AE22-AE23</f>
        <v>613262.10611234838</v>
      </c>
      <c r="AF24">
        <f>AF25-AF22-AF23</f>
        <v>72</v>
      </c>
      <c r="AG24">
        <f>AE24/AF24</f>
        <v>8517.5292515603942</v>
      </c>
      <c r="AL24">
        <f>B2</f>
        <v>324.048</v>
      </c>
      <c r="AM24">
        <f>F2</f>
        <v>566.45600000000002</v>
      </c>
      <c r="AN24">
        <f>_xlfn.T.TEST(B3:B7,F3:F7,2,1)</f>
        <v>1.5203538024434367E-3</v>
      </c>
      <c r="AO24">
        <f>ABS(AVERAGE(B3:B7)-AVERAGE(F3:F7))</f>
        <v>243.76900159999991</v>
      </c>
    </row>
    <row r="25" spans="8:41" x14ac:dyDescent="0.25">
      <c r="I25" s="11">
        <f t="shared" si="2"/>
        <v>643.072</v>
      </c>
      <c r="J25" s="12">
        <f t="shared" si="3"/>
        <v>677.61199999999997</v>
      </c>
      <c r="K25" s="12">
        <f t="shared" si="4"/>
        <v>710.89600000000007</v>
      </c>
      <c r="L25" s="12">
        <f t="shared" si="5"/>
        <v>633.65200000000004</v>
      </c>
      <c r="M25" s="12">
        <f t="shared" si="6"/>
        <v>790.65199999999993</v>
      </c>
      <c r="N25" s="12">
        <f t="shared" si="7"/>
        <v>822.68</v>
      </c>
      <c r="O25" s="12">
        <f t="shared" si="8"/>
        <v>837.12400000000014</v>
      </c>
      <c r="P25" s="12">
        <f t="shared" si="9"/>
        <v>948.90800000000002</v>
      </c>
      <c r="Q25" s="12">
        <f t="shared" si="10"/>
        <v>816.4</v>
      </c>
      <c r="R25" s="12">
        <f t="shared" si="11"/>
        <v>796.30400000000009</v>
      </c>
      <c r="S25" s="12">
        <f t="shared" si="12"/>
        <v>869.78</v>
      </c>
      <c r="T25" s="12">
        <f t="shared" si="13"/>
        <v>878.572</v>
      </c>
      <c r="U25" s="12">
        <f t="shared" si="14"/>
        <v>1331.36</v>
      </c>
      <c r="V25" s="12">
        <f t="shared" si="15"/>
        <v>1024.896</v>
      </c>
      <c r="W25" s="12">
        <f t="shared" si="16"/>
        <v>825.82</v>
      </c>
      <c r="X25" s="12">
        <f t="shared" si="17"/>
        <v>862.87199999999996</v>
      </c>
      <c r="Y25" s="12">
        <f t="shared" si="18"/>
        <v>1028.664</v>
      </c>
      <c r="Z25" s="12">
        <f t="shared" si="19"/>
        <v>847.17200000000003</v>
      </c>
      <c r="AA25" s="13">
        <f t="shared" si="20"/>
        <v>1026.78</v>
      </c>
      <c r="AB25">
        <f t="shared" si="21"/>
        <v>861.74821052631592</v>
      </c>
      <c r="AD25" t="s">
        <v>47</v>
      </c>
      <c r="AE25">
        <f>DEVSQ(I21:AA25)</f>
        <v>4464182.5285028853</v>
      </c>
      <c r="AF25">
        <f>(AF22+1)*(AF23+1)-1</f>
        <v>94</v>
      </c>
      <c r="AL25">
        <f>B2</f>
        <v>324.048</v>
      </c>
      <c r="AM25">
        <f>G2</f>
        <v>541.33600000000001</v>
      </c>
      <c r="AN25">
        <f>_xlfn.T.TEST(B3:B7,G3:G7,2,1)</f>
        <v>6.4224708692318519E-3</v>
      </c>
      <c r="AO25">
        <f>ABS(AVERAGE(B3:B7)-AVERAGE(G3:G7))</f>
        <v>209.86604479999994</v>
      </c>
    </row>
    <row r="26" spans="8:41" x14ac:dyDescent="0.25">
      <c r="H26" t="s">
        <v>30</v>
      </c>
      <c r="I26">
        <f>AVERAGE(I21:I25)</f>
        <v>318.31461120000006</v>
      </c>
      <c r="J26">
        <f t="shared" ref="J26:AB26" si="22">AVERAGE(J21:J25)</f>
        <v>390.05833599999994</v>
      </c>
      <c r="K26">
        <f t="shared" si="22"/>
        <v>443.60563520000005</v>
      </c>
      <c r="L26">
        <f t="shared" si="22"/>
        <v>513.75474240000005</v>
      </c>
      <c r="M26">
        <f t="shared" si="22"/>
        <v>562.08361279999997</v>
      </c>
      <c r="N26">
        <f t="shared" si="22"/>
        <v>528.180656</v>
      </c>
      <c r="O26">
        <f t="shared" si="22"/>
        <v>545.12409600000001</v>
      </c>
      <c r="P26">
        <f t="shared" si="22"/>
        <v>684.90885760000003</v>
      </c>
      <c r="Q26">
        <f t="shared" si="22"/>
        <v>680.8851360000001</v>
      </c>
      <c r="R26">
        <f t="shared" si="22"/>
        <v>581.59029759999999</v>
      </c>
      <c r="S26">
        <f t="shared" si="22"/>
        <v>629.77548160000003</v>
      </c>
      <c r="T26">
        <f t="shared" si="22"/>
        <v>732.41781119999996</v>
      </c>
      <c r="U26">
        <f t="shared" si="22"/>
        <v>805.32358719999991</v>
      </c>
      <c r="V26">
        <f t="shared" si="22"/>
        <v>707.71831999999995</v>
      </c>
      <c r="W26">
        <f t="shared" si="22"/>
        <v>702.24366720000012</v>
      </c>
      <c r="X26">
        <f t="shared" si="22"/>
        <v>703.9267071999999</v>
      </c>
      <c r="Y26">
        <f t="shared" si="22"/>
        <v>765.13359680000008</v>
      </c>
      <c r="Z26">
        <f t="shared" si="22"/>
        <v>756.22604479999995</v>
      </c>
      <c r="AA26">
        <f t="shared" si="22"/>
        <v>862.83733439999992</v>
      </c>
      <c r="AB26">
        <f t="shared" si="22"/>
        <v>627.05834374736855</v>
      </c>
      <c r="AD26" s="17"/>
      <c r="AE26" s="17"/>
      <c r="AF26" s="17"/>
      <c r="AG26" s="17"/>
      <c r="AH26" s="17"/>
      <c r="AI26" s="17"/>
      <c r="AJ26" s="17"/>
      <c r="AL26">
        <f>B2</f>
        <v>324.048</v>
      </c>
      <c r="AM26">
        <f>H2</f>
        <v>563.94399999999996</v>
      </c>
      <c r="AN26">
        <f>_xlfn.T.TEST(B3:B7,H3:H7,2,1)</f>
        <v>2.7965803011338765E-4</v>
      </c>
      <c r="AO26">
        <f>ABS(AVERAGE(B3:B7)-AVERAGE(H3:H7))</f>
        <v>226.80948479999995</v>
      </c>
    </row>
    <row r="27" spans="8:41" ht="15.75" thickBot="1" x14ac:dyDescent="0.3">
      <c r="H27" t="s">
        <v>31</v>
      </c>
      <c r="I27">
        <f>VAR(I21:I25)</f>
        <v>36545.391427819821</v>
      </c>
      <c r="J27">
        <f t="shared" ref="J27:AB27" si="23">VAR(J21:J25)</f>
        <v>36322.735922004504</v>
      </c>
      <c r="K27">
        <f t="shared" si="23"/>
        <v>30553.516085657408</v>
      </c>
      <c r="L27">
        <f t="shared" si="23"/>
        <v>20517.775794979883</v>
      </c>
      <c r="M27">
        <f t="shared" si="23"/>
        <v>23783.181619437644</v>
      </c>
      <c r="N27">
        <f t="shared" si="23"/>
        <v>34980.304371431645</v>
      </c>
      <c r="O27">
        <f t="shared" si="23"/>
        <v>34160.274182766094</v>
      </c>
      <c r="P27">
        <f t="shared" si="23"/>
        <v>38032.640728925471</v>
      </c>
      <c r="Q27">
        <f t="shared" si="23"/>
        <v>23574.285742292297</v>
      </c>
      <c r="R27">
        <f t="shared" si="23"/>
        <v>29659.198019226838</v>
      </c>
      <c r="S27">
        <f t="shared" si="23"/>
        <v>30400.532704639598</v>
      </c>
      <c r="T27">
        <f t="shared" si="23"/>
        <v>19685.412957394263</v>
      </c>
      <c r="U27">
        <f t="shared" si="23"/>
        <v>99160.870156820049</v>
      </c>
      <c r="V27">
        <f t="shared" si="23"/>
        <v>53661.64914771216</v>
      </c>
      <c r="W27">
        <f t="shared" si="23"/>
        <v>19380.786704681697</v>
      </c>
      <c r="X27">
        <f t="shared" si="23"/>
        <v>19233.831464804942</v>
      </c>
      <c r="Y27">
        <f t="shared" si="23"/>
        <v>43048.358574380632</v>
      </c>
      <c r="Z27">
        <f t="shared" si="23"/>
        <v>19864.704385066056</v>
      </c>
      <c r="AA27">
        <f t="shared" si="23"/>
        <v>29352.318376231007</v>
      </c>
      <c r="AB27">
        <f t="shared" si="23"/>
        <v>25715.90746516746</v>
      </c>
      <c r="AD27" t="s">
        <v>48</v>
      </c>
      <c r="AH27" t="s">
        <v>36</v>
      </c>
      <c r="AI27">
        <v>0.05</v>
      </c>
      <c r="AL27">
        <f>B2</f>
        <v>324.048</v>
      </c>
      <c r="AM27">
        <f>I2</f>
        <v>810.12</v>
      </c>
      <c r="AN27">
        <f>_xlfn.T.TEST(B3:B7,I3:I7,2,1)</f>
        <v>4.0377600553091284E-3</v>
      </c>
      <c r="AO27">
        <f>ABS(AVERAGE(B3:B7)-AVERAGE(I3:I7))</f>
        <v>366.59424639999997</v>
      </c>
    </row>
    <row r="28" spans="8:41" ht="15.75" thickTop="1" x14ac:dyDescent="0.25">
      <c r="AD28" s="16" t="s">
        <v>37</v>
      </c>
      <c r="AE28" s="16" t="s">
        <v>38</v>
      </c>
      <c r="AF28" s="16" t="s">
        <v>39</v>
      </c>
      <c r="AG28" s="16" t="s">
        <v>40</v>
      </c>
      <c r="AH28" s="16" t="s">
        <v>41</v>
      </c>
      <c r="AI28" s="16" t="s">
        <v>42</v>
      </c>
      <c r="AJ28" s="16" t="s">
        <v>43</v>
      </c>
      <c r="AL28">
        <f>B2</f>
        <v>324.048</v>
      </c>
      <c r="AM28">
        <f>J2</f>
        <v>751.08800000000008</v>
      </c>
      <c r="AN28">
        <f>_xlfn.T.TEST(B3:B7,J3:J7,2,1)</f>
        <v>3.8714355844006241E-3</v>
      </c>
      <c r="AO28">
        <f>ABS(AVERAGE(B3:B7)-AVERAGE(J3:J7))</f>
        <v>362.57052480000004</v>
      </c>
    </row>
    <row r="29" spans="8:41" x14ac:dyDescent="0.25">
      <c r="H29" t="s">
        <v>32</v>
      </c>
      <c r="I29" s="14">
        <f>[1]!GGEpsilon(I21:AA25)</f>
        <v>0.13166081415829523</v>
      </c>
      <c r="AD29" t="s">
        <v>45</v>
      </c>
      <c r="AE29">
        <f>AE23</f>
        <v>1896511.4550377978</v>
      </c>
      <c r="AF29">
        <f>AF23*I29</f>
        <v>2.3698946548493138</v>
      </c>
      <c r="AG29">
        <f>AE29/AF29</f>
        <v>800251.37453140703</v>
      </c>
      <c r="AH29">
        <f>AG29/AG30</f>
        <v>12.369989511077737</v>
      </c>
      <c r="AI29">
        <f>[1]!F_DIST_RT(AH29,AF29,AF30)</f>
        <v>1.7816271097668146E-3</v>
      </c>
      <c r="AJ29">
        <f>[1]!F_INV_RT(AI27,AF29,AF30)</f>
        <v>4.0025644492467398</v>
      </c>
      <c r="AL29">
        <f>B2</f>
        <v>324.048</v>
      </c>
      <c r="AM29">
        <f>K2</f>
        <v>786.25600000000009</v>
      </c>
      <c r="AN29">
        <f>_xlfn.T.TEST(B3:B7,K3:K7,2,1)</f>
        <v>1.9083527540725651E-2</v>
      </c>
      <c r="AO29">
        <f>ABS(AVERAGE(B3:B7)-AVERAGE(K3:K7))</f>
        <v>263.27568639999993</v>
      </c>
    </row>
    <row r="30" spans="8:41" x14ac:dyDescent="0.25">
      <c r="H30" t="s">
        <v>33</v>
      </c>
      <c r="I30" s="15">
        <f>[1]!HFEpsilon(I21:AA25)</f>
        <v>0.33567950765156396</v>
      </c>
      <c r="AD30" t="s">
        <v>46</v>
      </c>
      <c r="AE30">
        <f>AE24</f>
        <v>613262.10611234838</v>
      </c>
      <c r="AF30">
        <f>AF24*I29</f>
        <v>9.4795786193972553</v>
      </c>
      <c r="AG30">
        <f>AE30/AF30</f>
        <v>64692.971147207143</v>
      </c>
      <c r="AL30">
        <f>B2</f>
        <v>324.048</v>
      </c>
      <c r="AM30">
        <f>L2</f>
        <v>731.62</v>
      </c>
      <c r="AN30">
        <f>_xlfn.T.TEST(B3:B7,L3:L7,2,1)</f>
        <v>5.830566486153683E-3</v>
      </c>
      <c r="AO30">
        <f>ABS(AVERAGE(B3:B7)-AVERAGE(L3:L7))</f>
        <v>311.46087039999998</v>
      </c>
    </row>
    <row r="31" spans="8:41" x14ac:dyDescent="0.25">
      <c r="AD31" s="17"/>
      <c r="AE31" s="17"/>
      <c r="AF31" s="17"/>
      <c r="AG31" s="17"/>
      <c r="AH31" s="17"/>
      <c r="AI31" s="17"/>
      <c r="AJ31" s="17"/>
      <c r="AL31">
        <f>B2</f>
        <v>324.048</v>
      </c>
      <c r="AM31">
        <f>M2</f>
        <v>738.52800000000002</v>
      </c>
      <c r="AN31">
        <f>_xlfn.T.TEST(B3:B7,M3:M7,2,1)</f>
        <v>2.6852714219951549E-3</v>
      </c>
      <c r="AO31">
        <f>ABS(AVERAGE(B3:B7)-AVERAGE(M3:M7))</f>
        <v>414.1031999999999</v>
      </c>
    </row>
    <row r="32" spans="8:41" ht="15.75" thickBot="1" x14ac:dyDescent="0.3">
      <c r="AD32" t="s">
        <v>49</v>
      </c>
      <c r="AH32" t="s">
        <v>36</v>
      </c>
      <c r="AI32">
        <v>0.05</v>
      </c>
      <c r="AL32">
        <f>B2</f>
        <v>324.048</v>
      </c>
      <c r="AM32">
        <f>N2</f>
        <v>776.83600000000001</v>
      </c>
      <c r="AN32">
        <f>_xlfn.T.TEST(B3:B7,N3:N7,2,1)</f>
        <v>1.9252394679712115E-3</v>
      </c>
      <c r="AO32">
        <f>ABS(AVERAGE(B3:B7)-AVERAGE(N3:N7))</f>
        <v>487.00897599999985</v>
      </c>
    </row>
    <row r="33" spans="30:41" ht="15.75" thickTop="1" x14ac:dyDescent="0.25">
      <c r="AD33" s="16" t="s">
        <v>37</v>
      </c>
      <c r="AE33" s="16" t="s">
        <v>38</v>
      </c>
      <c r="AF33" s="16" t="s">
        <v>39</v>
      </c>
      <c r="AG33" s="16" t="s">
        <v>40</v>
      </c>
      <c r="AH33" s="16" t="s">
        <v>41</v>
      </c>
      <c r="AI33" s="16" t="s">
        <v>42</v>
      </c>
      <c r="AJ33" s="16" t="s">
        <v>43</v>
      </c>
      <c r="AL33">
        <f>B2</f>
        <v>324.048</v>
      </c>
      <c r="AM33">
        <f>O2</f>
        <v>796.30400000000009</v>
      </c>
      <c r="AN33">
        <f>_xlfn.T.TEST(B3:B7,O3:O7,2,1)</f>
        <v>4.7122901419272174E-3</v>
      </c>
      <c r="AO33">
        <f>ABS(AVERAGE(B3:B7)-AVERAGE(O3:O7))</f>
        <v>389.40370879999989</v>
      </c>
    </row>
    <row r="34" spans="30:41" x14ac:dyDescent="0.25">
      <c r="AD34" t="s">
        <v>45</v>
      </c>
      <c r="AE34">
        <f>AE23</f>
        <v>1896511.4550377978</v>
      </c>
      <c r="AF34">
        <f>AF23*I30</f>
        <v>6.0422311377281517</v>
      </c>
      <c r="AG34">
        <f>AE34/AF34</f>
        <v>313876.01894204871</v>
      </c>
      <c r="AH34">
        <f>AG34/AG35</f>
        <v>12.369989511077737</v>
      </c>
      <c r="AI34">
        <f>[1]!F_DIST_RT(AH34,AF34,AF35)</f>
        <v>2.2946926931943779E-6</v>
      </c>
      <c r="AJ34">
        <f>[1]!F_INV_RT(AI32,AF34,AF35)</f>
        <v>2.5009951586356092</v>
      </c>
      <c r="AL34">
        <f>B2</f>
        <v>324.048</v>
      </c>
      <c r="AM34">
        <f>P2</f>
        <v>896.15600000000006</v>
      </c>
      <c r="AN34">
        <f>_xlfn.T.TEST(B3:B7,P3:P7,2,1)</f>
        <v>5.4093056379744169E-3</v>
      </c>
      <c r="AO34">
        <f>ABS(AVERAGE(B3:B7)-AVERAGE(P3:P7))</f>
        <v>383.92905600000006</v>
      </c>
    </row>
    <row r="35" spans="30:41" x14ac:dyDescent="0.25">
      <c r="AD35" t="s">
        <v>46</v>
      </c>
      <c r="AE35">
        <f>AE24</f>
        <v>613262.10611234838</v>
      </c>
      <c r="AF35">
        <f>AF24*I30</f>
        <v>24.168924550912607</v>
      </c>
      <c r="AG35">
        <f>AE35/AF35</f>
        <v>25373.992327233769</v>
      </c>
      <c r="AL35">
        <f>B2</f>
        <v>324.048</v>
      </c>
      <c r="AM35">
        <f>Q2</f>
        <v>876.06</v>
      </c>
      <c r="AN35">
        <f>_xlfn.T.TEST(B3:B7,Q3:Q7,2,1)</f>
        <v>2.5258643213421756E-3</v>
      </c>
      <c r="AO35">
        <f>ABS(AVERAGE(B3:B7)-AVERAGE(Q3:Q7))</f>
        <v>385.61209599999984</v>
      </c>
    </row>
    <row r="36" spans="30:41" x14ac:dyDescent="0.25">
      <c r="AD36" s="17"/>
      <c r="AE36" s="17"/>
      <c r="AF36" s="17"/>
      <c r="AG36" s="17"/>
      <c r="AH36" s="17"/>
      <c r="AI36" s="17"/>
      <c r="AJ36" s="17"/>
      <c r="AL36">
        <f>B2</f>
        <v>324.048</v>
      </c>
      <c r="AM36">
        <f>R2</f>
        <v>931.952</v>
      </c>
      <c r="AN36">
        <f>_xlfn.T.TEST(B3:B7,R3:R7,2,1)</f>
        <v>3.4051661955344019E-3</v>
      </c>
      <c r="AO36">
        <f>ABS(AVERAGE(B3:B7)-AVERAGE(R3:R7))</f>
        <v>446.81898560000002</v>
      </c>
    </row>
    <row r="37" spans="30:41" x14ac:dyDescent="0.25">
      <c r="AL37">
        <f>B2</f>
        <v>324.048</v>
      </c>
      <c r="AM37">
        <f>S2</f>
        <v>877.94400000000007</v>
      </c>
      <c r="AN37">
        <f>_xlfn.T.TEST(B3:B7,S3:S7,2,1)</f>
        <v>3.3725797049963427E-3</v>
      </c>
      <c r="AO37">
        <f>ABS(AVERAGE(B3:B7)-AVERAGE(S3:S7))</f>
        <v>437.9114335999999</v>
      </c>
    </row>
    <row r="38" spans="30:41" x14ac:dyDescent="0.25">
      <c r="AL38">
        <f>B2</f>
        <v>324.048</v>
      </c>
      <c r="AM38">
        <f>T2</f>
        <v>1043.7360000000001</v>
      </c>
      <c r="AN38">
        <f>_xlfn.T.TEST(B3:B7,T3:T7,2,1)</f>
        <v>1.1969563393229058E-3</v>
      </c>
      <c r="AO38">
        <f>ABS(AVERAGE(B3:B7)-AVERAGE(T3:T7))</f>
        <v>544.52272319999986</v>
      </c>
    </row>
    <row r="39" spans="30:41" x14ac:dyDescent="0.25">
      <c r="AL39">
        <f>C2</f>
        <v>484.18800000000005</v>
      </c>
      <c r="AM39">
        <f>D2</f>
        <v>482.93200000000002</v>
      </c>
      <c r="AN39">
        <f>_xlfn.T.TEST(C3:C7,D3:D7,2,1)</f>
        <v>0.11731535602566422</v>
      </c>
      <c r="AO39">
        <f>ABS(AVERAGE(C3:C7)-AVERAGE(D3:D7))</f>
        <v>53.547299200000111</v>
      </c>
    </row>
    <row r="40" spans="30:41" x14ac:dyDescent="0.25">
      <c r="AL40">
        <f>C2</f>
        <v>484.18800000000005</v>
      </c>
      <c r="AM40">
        <f>E2</f>
        <v>545.10400000000004</v>
      </c>
      <c r="AN40">
        <f>_xlfn.T.TEST(C3:C7,E3:E7,2,1)</f>
        <v>4.9855035289434427E-2</v>
      </c>
      <c r="AO40">
        <f>ABS(AVERAGE(C3:C7)-AVERAGE(E3:E7))</f>
        <v>123.69640640000011</v>
      </c>
    </row>
    <row r="41" spans="30:41" x14ac:dyDescent="0.25">
      <c r="AL41">
        <f>C2</f>
        <v>484.18800000000005</v>
      </c>
      <c r="AM41">
        <f>F2</f>
        <v>566.45600000000002</v>
      </c>
      <c r="AN41">
        <f>_xlfn.T.TEST(C3:C7,F3:F7,2,1)</f>
        <v>6.2075286967253514E-3</v>
      </c>
      <c r="AO41">
        <f>ABS(AVERAGE(C3:C7)-AVERAGE(F3:F7))</f>
        <v>172.02527680000003</v>
      </c>
    </row>
    <row r="42" spans="30:41" x14ac:dyDescent="0.25">
      <c r="AL42">
        <f>C2</f>
        <v>484.18800000000005</v>
      </c>
      <c r="AM42">
        <f>G2</f>
        <v>541.33600000000001</v>
      </c>
      <c r="AN42">
        <f>_xlfn.T.TEST(C3:C7,G3:G7,2,1)</f>
        <v>6.734791310658382E-2</v>
      </c>
      <c r="AO42">
        <f>ABS(AVERAGE(C3:C7)-AVERAGE(G3:G7))</f>
        <v>138.12232000000006</v>
      </c>
    </row>
    <row r="43" spans="30:41" x14ac:dyDescent="0.25">
      <c r="AL43">
        <f>C2</f>
        <v>484.18800000000005</v>
      </c>
      <c r="AM43">
        <f>H2</f>
        <v>563.94399999999996</v>
      </c>
      <c r="AN43">
        <f>_xlfn.T.TEST(C3:C7,H3:H7,2,1)</f>
        <v>3.1310711315606071E-3</v>
      </c>
      <c r="AO43">
        <f>ABS(AVERAGE(C3:C7)-AVERAGE(H3:H7))</f>
        <v>155.06576000000007</v>
      </c>
    </row>
    <row r="44" spans="30:41" x14ac:dyDescent="0.25">
      <c r="AL44">
        <f>C2</f>
        <v>484.18800000000005</v>
      </c>
      <c r="AM44">
        <f>I2</f>
        <v>810.12</v>
      </c>
      <c r="AN44">
        <f>_xlfn.T.TEST(C3:C7,I3:I7,2,1)</f>
        <v>1.7431565115384965E-2</v>
      </c>
      <c r="AO44">
        <f>ABS(AVERAGE(C3:C7)-AVERAGE(I3:I7))</f>
        <v>294.85052160000009</v>
      </c>
    </row>
    <row r="45" spans="30:41" x14ac:dyDescent="0.25">
      <c r="AL45">
        <f>C2</f>
        <v>484.18800000000005</v>
      </c>
      <c r="AM45">
        <f>J2</f>
        <v>751.08800000000008</v>
      </c>
      <c r="AN45">
        <f>_xlfn.T.TEST(C3:C7,J3:J7,2,1)</f>
        <v>3.8316668619132665E-3</v>
      </c>
      <c r="AO45">
        <f>ABS(AVERAGE(C3:C7)-AVERAGE(J3:J7))</f>
        <v>290.82680000000016</v>
      </c>
    </row>
    <row r="46" spans="30:41" x14ac:dyDescent="0.25">
      <c r="AL46">
        <f>C2</f>
        <v>484.18800000000005</v>
      </c>
      <c r="AM46">
        <f>K2</f>
        <v>786.25600000000009</v>
      </c>
      <c r="AN46">
        <f>_xlfn.T.TEST(C3:C7,K3:K7,2,1)</f>
        <v>8.1600658035994339E-2</v>
      </c>
      <c r="AO46">
        <f>ABS(AVERAGE(C3:C7)-AVERAGE(K3:K7))</f>
        <v>191.53196160000005</v>
      </c>
    </row>
    <row r="47" spans="30:41" x14ac:dyDescent="0.25">
      <c r="AL47">
        <f>C2</f>
        <v>484.18800000000005</v>
      </c>
      <c r="AM47">
        <f>L2</f>
        <v>731.62</v>
      </c>
      <c r="AN47">
        <f>_xlfn.T.TEST(C3:C7,L3:L7,2,1)</f>
        <v>2.8069744742187475E-2</v>
      </c>
      <c r="AO47">
        <f>ABS(AVERAGE(C3:C7)-AVERAGE(L3:L7))</f>
        <v>239.71714560000009</v>
      </c>
    </row>
    <row r="48" spans="30:41" x14ac:dyDescent="0.25">
      <c r="AL48">
        <f>C2</f>
        <v>484.18800000000005</v>
      </c>
      <c r="AM48">
        <f>M2</f>
        <v>738.52800000000002</v>
      </c>
      <c r="AN48">
        <f>_xlfn.T.TEST(C3:C7,M3:M7,2,1)</f>
        <v>6.3898301968887371E-3</v>
      </c>
      <c r="AO48">
        <f>ABS(AVERAGE(C3:C7)-AVERAGE(M3:M7))</f>
        <v>342.35947520000002</v>
      </c>
    </row>
    <row r="49" spans="38:41" x14ac:dyDescent="0.25">
      <c r="AL49">
        <f>C2</f>
        <v>484.18800000000005</v>
      </c>
      <c r="AM49">
        <f>N2</f>
        <v>776.83600000000001</v>
      </c>
      <c r="AN49">
        <f>_xlfn.T.TEST(C3:C7,N3:N7,2,1)</f>
        <v>7.2839228846322311E-3</v>
      </c>
      <c r="AO49">
        <f>ABS(AVERAGE(C3:C7)-AVERAGE(N3:N7))</f>
        <v>415.26525119999997</v>
      </c>
    </row>
    <row r="50" spans="38:41" x14ac:dyDescent="0.25">
      <c r="AL50">
        <f>C2</f>
        <v>484.18800000000005</v>
      </c>
      <c r="AM50">
        <f>O2</f>
        <v>796.30400000000009</v>
      </c>
      <c r="AN50">
        <f>_xlfn.T.TEST(C3:C7,O3:O7,2,1)</f>
        <v>1.8672752389813176E-2</v>
      </c>
      <c r="AO50">
        <f>ABS(AVERAGE(C3:C7)-AVERAGE(O3:O7))</f>
        <v>317.65998400000001</v>
      </c>
    </row>
    <row r="51" spans="38:41" x14ac:dyDescent="0.25">
      <c r="AL51">
        <f>C2</f>
        <v>484.18800000000005</v>
      </c>
      <c r="AM51">
        <f>P2</f>
        <v>896.15600000000006</v>
      </c>
      <c r="AN51">
        <f>_xlfn.T.TEST(C3:C7,P3:P7,2,1)</f>
        <v>1.325320096760184E-2</v>
      </c>
      <c r="AO51">
        <f>ABS(AVERAGE(C3:C7)-AVERAGE(P3:P7))</f>
        <v>312.18533120000018</v>
      </c>
    </row>
    <row r="52" spans="38:41" x14ac:dyDescent="0.25">
      <c r="AL52">
        <f>C2</f>
        <v>484.18800000000005</v>
      </c>
      <c r="AM52">
        <f>Q2</f>
        <v>876.06</v>
      </c>
      <c r="AN52">
        <f>_xlfn.T.TEST(C3:C7,Q3:Q7,2,1)</f>
        <v>6.2421293122355715E-3</v>
      </c>
      <c r="AO52">
        <f>ABS(AVERAGE(C3:C7)-AVERAGE(Q3:Q7))</f>
        <v>313.86837119999996</v>
      </c>
    </row>
    <row r="53" spans="38:41" x14ac:dyDescent="0.25">
      <c r="AL53">
        <f>C2</f>
        <v>484.18800000000005</v>
      </c>
      <c r="AM53">
        <f>R2</f>
        <v>931.952</v>
      </c>
      <c r="AN53">
        <f>_xlfn.T.TEST(C3:C7,R3:R7,2,1)</f>
        <v>1.1985381387657859E-2</v>
      </c>
      <c r="AO53">
        <f>ABS(AVERAGE(C3:C7)-AVERAGE(R3:R7))</f>
        <v>375.07526080000014</v>
      </c>
    </row>
    <row r="54" spans="38:41" x14ac:dyDescent="0.25">
      <c r="AL54">
        <f>C2</f>
        <v>484.18800000000005</v>
      </c>
      <c r="AM54">
        <f>S2</f>
        <v>877.94400000000007</v>
      </c>
      <c r="AN54">
        <f>_xlfn.T.TEST(C3:C7,S3:S7,2,1)</f>
        <v>3.9688033101214042E-3</v>
      </c>
      <c r="AO54">
        <f>ABS(AVERAGE(C3:C7)-AVERAGE(S3:S7))</f>
        <v>366.16770880000001</v>
      </c>
    </row>
    <row r="55" spans="38:41" x14ac:dyDescent="0.25">
      <c r="AL55">
        <f>C2</f>
        <v>484.18800000000005</v>
      </c>
      <c r="AM55">
        <f>T2</f>
        <v>1043.7360000000001</v>
      </c>
      <c r="AN55">
        <f>_xlfn.T.TEST(C3:C7,T3:T7,2,1)</f>
        <v>2.1646385075222529E-3</v>
      </c>
      <c r="AO55">
        <f>ABS(AVERAGE(C3:C7)-AVERAGE(T3:T7))</f>
        <v>472.77899839999998</v>
      </c>
    </row>
    <row r="56" spans="38:41" x14ac:dyDescent="0.25">
      <c r="AL56">
        <f>D2</f>
        <v>482.93200000000002</v>
      </c>
      <c r="AM56">
        <f>E2</f>
        <v>545.10400000000004</v>
      </c>
      <c r="AN56">
        <f>_xlfn.T.TEST(D3:D7,E3:E7,2,1)</f>
        <v>0.24466082821873569</v>
      </c>
      <c r="AO56">
        <f>ABS(AVERAGE(D3:D7)-AVERAGE(E3:E7))</f>
        <v>70.149107200000003</v>
      </c>
    </row>
    <row r="57" spans="38:41" x14ac:dyDescent="0.25">
      <c r="AL57">
        <f>D2</f>
        <v>482.93200000000002</v>
      </c>
      <c r="AM57">
        <f>F2</f>
        <v>566.45600000000002</v>
      </c>
      <c r="AN57">
        <f>_xlfn.T.TEST(D3:D7,F3:F7,2,1)</f>
        <v>8.9030046174138379E-3</v>
      </c>
      <c r="AO57">
        <f>ABS(AVERAGE(D3:D7)-AVERAGE(F3:F7))</f>
        <v>118.47797759999992</v>
      </c>
    </row>
    <row r="58" spans="38:41" x14ac:dyDescent="0.25">
      <c r="AL58">
        <f>D2</f>
        <v>482.93200000000002</v>
      </c>
      <c r="AM58">
        <f>G2</f>
        <v>541.33600000000001</v>
      </c>
      <c r="AN58">
        <f>_xlfn.T.TEST(D3:D7,G3:G7,2,1)</f>
        <v>0.18689403273969946</v>
      </c>
      <c r="AO58">
        <f>ABS(AVERAGE(D3:D7)-AVERAGE(G3:G7))</f>
        <v>84.575020799999947</v>
      </c>
    </row>
    <row r="59" spans="38:41" x14ac:dyDescent="0.25">
      <c r="AL59">
        <f>D2</f>
        <v>482.93200000000002</v>
      </c>
      <c r="AM59">
        <f>H2</f>
        <v>563.94399999999996</v>
      </c>
      <c r="AN59">
        <f>_xlfn.T.TEST(D3:D7,H3:H7,2,1)</f>
        <v>1.9261608459917381E-2</v>
      </c>
      <c r="AO59">
        <f>ABS(AVERAGE(D3:D7)-AVERAGE(H3:H7))</f>
        <v>101.51846079999996</v>
      </c>
    </row>
    <row r="60" spans="38:41" x14ac:dyDescent="0.25">
      <c r="AL60">
        <f>D2</f>
        <v>482.93200000000002</v>
      </c>
      <c r="AM60">
        <f>I2</f>
        <v>810.12</v>
      </c>
      <c r="AN60">
        <f>_xlfn.T.TEST(D3:D7,I3:I7,2,1)</f>
        <v>2.4520202907145742E-2</v>
      </c>
      <c r="AO60">
        <f>ABS(AVERAGE(D3:D7)-AVERAGE(I3:I7))</f>
        <v>241.30322239999998</v>
      </c>
    </row>
    <row r="61" spans="38:41" x14ac:dyDescent="0.25">
      <c r="AL61">
        <f>D2</f>
        <v>482.93200000000002</v>
      </c>
      <c r="AM61">
        <f>J2</f>
        <v>751.08800000000008</v>
      </c>
      <c r="AN61">
        <f>_xlfn.T.TEST(D3:D7,J3:J7,2,1)</f>
        <v>3.9534048457152355E-3</v>
      </c>
      <c r="AO61">
        <f>ABS(AVERAGE(D3:D7)-AVERAGE(J3:J7))</f>
        <v>237.27950080000005</v>
      </c>
    </row>
    <row r="62" spans="38:41" x14ac:dyDescent="0.25">
      <c r="AL62">
        <f>D2</f>
        <v>482.93200000000002</v>
      </c>
      <c r="AM62">
        <f>K2</f>
        <v>786.25600000000009</v>
      </c>
      <c r="AN62">
        <f>_xlfn.T.TEST(D3:D7,K3:K7,2,1)</f>
        <v>0.12504691484791808</v>
      </c>
      <c r="AO62">
        <f>ABS(AVERAGE(D3:D7)-AVERAGE(K3:K7))</f>
        <v>137.98466239999993</v>
      </c>
    </row>
    <row r="63" spans="38:41" x14ac:dyDescent="0.25">
      <c r="AL63">
        <f>D2</f>
        <v>482.93200000000002</v>
      </c>
      <c r="AM63">
        <f>L2</f>
        <v>731.62</v>
      </c>
      <c r="AN63">
        <f>_xlfn.T.TEST(D3:D7,L3:L7,2,1)</f>
        <v>3.587359250637695E-2</v>
      </c>
      <c r="AO63">
        <f>ABS(AVERAGE(D3:D7)-AVERAGE(L3:L7))</f>
        <v>186.16984639999998</v>
      </c>
    </row>
    <row r="64" spans="38:41" x14ac:dyDescent="0.25">
      <c r="AL64">
        <f>D2</f>
        <v>482.93200000000002</v>
      </c>
      <c r="AM64">
        <f>M2</f>
        <v>738.52800000000002</v>
      </c>
      <c r="AN64">
        <f>_xlfn.T.TEST(D3:D7,M3:M7,2,1)</f>
        <v>6.9550402990438773E-3</v>
      </c>
      <c r="AO64">
        <f>ABS(AVERAGE(D3:D7)-AVERAGE(M3:M7))</f>
        <v>288.81217599999991</v>
      </c>
    </row>
    <row r="65" spans="38:41" x14ac:dyDescent="0.25">
      <c r="AL65">
        <f>D2</f>
        <v>482.93200000000002</v>
      </c>
      <c r="AM65">
        <f>N2</f>
        <v>776.83600000000001</v>
      </c>
      <c r="AN65">
        <f>_xlfn.T.TEST(D3:D7,N3:N7,2,1)</f>
        <v>1.148979318772619E-2</v>
      </c>
      <c r="AO65">
        <f>ABS(AVERAGE(D3:D7)-AVERAGE(N3:N7))</f>
        <v>361.71795199999985</v>
      </c>
    </row>
    <row r="66" spans="38:41" x14ac:dyDescent="0.25">
      <c r="AL66">
        <f>D2</f>
        <v>482.93200000000002</v>
      </c>
      <c r="AM66">
        <f>O2</f>
        <v>796.30400000000009</v>
      </c>
      <c r="AN66">
        <f>_xlfn.T.TEST(D3:D7,O3:O7,2,1)</f>
        <v>3.2534640593418721E-2</v>
      </c>
      <c r="AO66">
        <f>ABS(AVERAGE(D3:D7)-AVERAGE(O3:O7))</f>
        <v>264.1126847999999</v>
      </c>
    </row>
    <row r="67" spans="38:41" x14ac:dyDescent="0.25">
      <c r="AL67">
        <f>D2</f>
        <v>482.93200000000002</v>
      </c>
      <c r="AM67">
        <f>P2</f>
        <v>896.15600000000006</v>
      </c>
      <c r="AN67">
        <f>_xlfn.T.TEST(D3:D7,P3:P7,2,1)</f>
        <v>1.9505749347184066E-2</v>
      </c>
      <c r="AO67">
        <f>ABS(AVERAGE(D3:D7)-AVERAGE(P3:P7))</f>
        <v>258.63803200000007</v>
      </c>
    </row>
    <row r="68" spans="38:41" x14ac:dyDescent="0.25">
      <c r="AL68">
        <f>D2</f>
        <v>482.93200000000002</v>
      </c>
      <c r="AM68">
        <f>Q2</f>
        <v>876.06</v>
      </c>
      <c r="AN68">
        <f>_xlfn.T.TEST(D3:D7,Q3:Q7,2,1)</f>
        <v>5.0143077324509358E-3</v>
      </c>
      <c r="AO68">
        <f>ABS(AVERAGE(D3:D7)-AVERAGE(Q3:Q7))</f>
        <v>260.32107199999984</v>
      </c>
    </row>
    <row r="69" spans="38:41" x14ac:dyDescent="0.25">
      <c r="AL69">
        <f>D2</f>
        <v>482.93200000000002</v>
      </c>
      <c r="AM69">
        <f>R2</f>
        <v>931.952</v>
      </c>
      <c r="AN69">
        <f>_xlfn.T.TEST(D3:D7,R3:R7,2,1)</f>
        <v>1.2481971394176184E-2</v>
      </c>
      <c r="AO69">
        <f>ABS(AVERAGE(D3:D7)-AVERAGE(R3:R7))</f>
        <v>321.52796160000003</v>
      </c>
    </row>
    <row r="70" spans="38:41" x14ac:dyDescent="0.25">
      <c r="AL70">
        <f>D2</f>
        <v>482.93200000000002</v>
      </c>
      <c r="AM70">
        <f>S2</f>
        <v>877.94400000000007</v>
      </c>
      <c r="AN70">
        <f>_xlfn.T.TEST(D3:D7,S3:S7,2,1)</f>
        <v>3.6570327793308938E-3</v>
      </c>
      <c r="AO70">
        <f>ABS(AVERAGE(D3:D7)-AVERAGE(S3:S7))</f>
        <v>312.6204095999999</v>
      </c>
    </row>
    <row r="71" spans="38:41" x14ac:dyDescent="0.25">
      <c r="AL71">
        <f>D2</f>
        <v>482.93200000000002</v>
      </c>
      <c r="AM71">
        <f>T2</f>
        <v>1043.7360000000001</v>
      </c>
      <c r="AN71">
        <f>_xlfn.T.TEST(D3:D7,T3:T7,2,1)</f>
        <v>3.2293658160055094E-3</v>
      </c>
      <c r="AO71">
        <f>ABS(AVERAGE(D3:D7)-AVERAGE(T3:T7))</f>
        <v>419.23169919999987</v>
      </c>
    </row>
    <row r="72" spans="38:41" x14ac:dyDescent="0.25">
      <c r="AL72">
        <f>E2</f>
        <v>545.10400000000004</v>
      </c>
      <c r="AM72">
        <f>F2</f>
        <v>566.45600000000002</v>
      </c>
      <c r="AN72">
        <f>_xlfn.T.TEST(E3:E7,F3:F7,2,1)</f>
        <v>0.31067307674668959</v>
      </c>
      <c r="AO72">
        <f>ABS(AVERAGE(E3:E7)-AVERAGE(F3:F7))</f>
        <v>48.328870399999914</v>
      </c>
    </row>
    <row r="73" spans="38:41" x14ac:dyDescent="0.25">
      <c r="AL73">
        <f>E2</f>
        <v>545.10400000000004</v>
      </c>
      <c r="AM73">
        <f>G2</f>
        <v>541.33600000000001</v>
      </c>
      <c r="AN73">
        <f>_xlfn.T.TEST(E3:E7,G3:G7,2,1)</f>
        <v>0.84959204838884905</v>
      </c>
      <c r="AO73">
        <f>ABS(AVERAGE(E3:E7)-AVERAGE(G3:G7))</f>
        <v>14.425913599999944</v>
      </c>
    </row>
    <row r="74" spans="38:41" x14ac:dyDescent="0.25">
      <c r="AL74">
        <f>E2</f>
        <v>545.10400000000004</v>
      </c>
      <c r="AM74">
        <f>H2</f>
        <v>563.94399999999996</v>
      </c>
      <c r="AN74">
        <f>_xlfn.T.TEST(E3:E7,H3:H7,2,1)</f>
        <v>0.56561415412749505</v>
      </c>
      <c r="AO74">
        <f>ABS(AVERAGE(E3:E7)-AVERAGE(H3:H7))</f>
        <v>31.369353599999954</v>
      </c>
    </row>
    <row r="75" spans="38:41" x14ac:dyDescent="0.25">
      <c r="AL75">
        <f>E2</f>
        <v>545.10400000000004</v>
      </c>
      <c r="AM75">
        <f>I2</f>
        <v>810.12</v>
      </c>
      <c r="AN75">
        <f>_xlfn.T.TEST(E3:E7,I3:I7,2,1)</f>
        <v>0.10900954741057768</v>
      </c>
      <c r="AO75">
        <f>ABS(AVERAGE(E3:E7)-AVERAGE(I3:I7))</f>
        <v>171.15411519999998</v>
      </c>
    </row>
    <row r="76" spans="38:41" x14ac:dyDescent="0.25">
      <c r="AL76">
        <f>E2</f>
        <v>545.10400000000004</v>
      </c>
      <c r="AM76">
        <f>J2</f>
        <v>751.08800000000008</v>
      </c>
      <c r="AN76">
        <f>_xlfn.T.TEST(E3:E7,J3:J7,2,1)</f>
        <v>5.1523825935388089E-3</v>
      </c>
      <c r="AO76">
        <f>ABS(AVERAGE(E3:E7)-AVERAGE(J3:J7))</f>
        <v>167.13039360000005</v>
      </c>
    </row>
    <row r="77" spans="38:41" x14ac:dyDescent="0.25">
      <c r="AL77">
        <f>E2</f>
        <v>545.10400000000004</v>
      </c>
      <c r="AM77">
        <f>K2</f>
        <v>786.25600000000009</v>
      </c>
      <c r="AN77">
        <f>_xlfn.T.TEST(E3:E7,K3:K7,2,1)</f>
        <v>0.47573904471068629</v>
      </c>
      <c r="AO77">
        <f>ABS(AVERAGE(E3:E7)-AVERAGE(K3:K7))</f>
        <v>67.835555199999931</v>
      </c>
    </row>
    <row r="78" spans="38:41" x14ac:dyDescent="0.25">
      <c r="AL78">
        <f>E2</f>
        <v>545.10400000000004</v>
      </c>
      <c r="AM78">
        <f>L2</f>
        <v>731.62</v>
      </c>
      <c r="AN78">
        <f>_xlfn.T.TEST(E3:E7,L3:L7,2,1)</f>
        <v>0.21090306549097459</v>
      </c>
      <c r="AO78">
        <f>ABS(AVERAGE(E3:E7)-AVERAGE(L3:L7))</f>
        <v>116.02073919999998</v>
      </c>
    </row>
    <row r="79" spans="38:41" x14ac:dyDescent="0.25">
      <c r="AL79">
        <f>E2</f>
        <v>545.10400000000004</v>
      </c>
      <c r="AM79">
        <f>M2</f>
        <v>738.52800000000002</v>
      </c>
      <c r="AN79">
        <f>_xlfn.T.TEST(E3:E7,M3:M7,2,1)</f>
        <v>1.5653035339486653E-2</v>
      </c>
      <c r="AO79">
        <f>ABS(AVERAGE(E3:E7)-AVERAGE(M3:M7))</f>
        <v>218.66306879999991</v>
      </c>
    </row>
    <row r="80" spans="38:41" x14ac:dyDescent="0.25">
      <c r="AL80">
        <f>E2</f>
        <v>545.10400000000004</v>
      </c>
      <c r="AM80">
        <f>N2</f>
        <v>776.83600000000001</v>
      </c>
      <c r="AN80">
        <f>_xlfn.T.TEST(E3:E7,N3:N7,2,1)</f>
        <v>6.5566060188245054E-2</v>
      </c>
      <c r="AO80">
        <f>ABS(AVERAGE(E3:E7)-AVERAGE(N3:N7))</f>
        <v>291.56884479999985</v>
      </c>
    </row>
    <row r="81" spans="38:41" x14ac:dyDescent="0.25">
      <c r="AL81">
        <f>E2</f>
        <v>545.10400000000004</v>
      </c>
      <c r="AM81">
        <f>O2</f>
        <v>796.30400000000009</v>
      </c>
      <c r="AN81">
        <f>_xlfn.T.TEST(E3:E7,O3:O7,2,1)</f>
        <v>0.10941455637170427</v>
      </c>
      <c r="AO81">
        <f>ABS(AVERAGE(E3:E7)-AVERAGE(O3:O7))</f>
        <v>193.96357759999989</v>
      </c>
    </row>
    <row r="82" spans="38:41" x14ac:dyDescent="0.25">
      <c r="AL82">
        <f>E2</f>
        <v>545.10400000000004</v>
      </c>
      <c r="AM82">
        <f>P2</f>
        <v>896.15600000000006</v>
      </c>
      <c r="AN82">
        <f>_xlfn.T.TEST(E3:E7,P3:P7,2,1)</f>
        <v>3.2650030505797616E-2</v>
      </c>
      <c r="AO82">
        <f>ABS(AVERAGE(E3:E7)-AVERAGE(P3:P7))</f>
        <v>188.48892480000006</v>
      </c>
    </row>
    <row r="83" spans="38:41" x14ac:dyDescent="0.25">
      <c r="AL83">
        <f>E2</f>
        <v>545.10400000000004</v>
      </c>
      <c r="AM83">
        <f>Q2</f>
        <v>876.06</v>
      </c>
      <c r="AN83">
        <f>_xlfn.T.TEST(E3:E7,Q3:Q7,2,1)</f>
        <v>2.1413037049260494E-2</v>
      </c>
      <c r="AO83">
        <f>ABS(AVERAGE(E3:E7)-AVERAGE(Q3:Q7))</f>
        <v>190.17196479999984</v>
      </c>
    </row>
    <row r="84" spans="38:41" x14ac:dyDescent="0.25">
      <c r="AL84">
        <f>E2</f>
        <v>545.10400000000004</v>
      </c>
      <c r="AM84">
        <f>R2</f>
        <v>931.952</v>
      </c>
      <c r="AN84">
        <f>_xlfn.T.TEST(E3:E7,R3:R7,2,1)</f>
        <v>5.4638937638007284E-2</v>
      </c>
      <c r="AO84">
        <f>ABS(AVERAGE(E3:E7)-AVERAGE(R3:R7))</f>
        <v>251.37885440000002</v>
      </c>
    </row>
    <row r="85" spans="38:41" x14ac:dyDescent="0.25">
      <c r="AL85">
        <f>E2</f>
        <v>545.10400000000004</v>
      </c>
      <c r="AM85">
        <f>S2</f>
        <v>877.94400000000007</v>
      </c>
      <c r="AN85">
        <f>_xlfn.T.TEST(E3:E7,S3:S7,2,1)</f>
        <v>2.5519398575810635E-3</v>
      </c>
      <c r="AO85">
        <f>ABS(AVERAGE(E3:E7)-AVERAGE(S3:S7))</f>
        <v>242.4713023999999</v>
      </c>
    </row>
    <row r="86" spans="38:41" x14ac:dyDescent="0.25">
      <c r="AL86">
        <f>E2</f>
        <v>545.10400000000004</v>
      </c>
      <c r="AM86">
        <f>T2</f>
        <v>1043.7360000000001</v>
      </c>
      <c r="AN86">
        <f>_xlfn.T.TEST(E3:E7,T3:T7,2,1)</f>
        <v>3.0541285442978934E-3</v>
      </c>
      <c r="AO86">
        <f>ABS(AVERAGE(E3:E7)-AVERAGE(T3:T7))</f>
        <v>349.08259199999986</v>
      </c>
    </row>
    <row r="87" spans="38:41" x14ac:dyDescent="0.25">
      <c r="AL87">
        <f>F2</f>
        <v>566.45600000000002</v>
      </c>
      <c r="AM87">
        <f>G2</f>
        <v>541.33600000000001</v>
      </c>
      <c r="AN87">
        <f>_xlfn.T.TEST(F3:F7,G3:G7,2,1)</f>
        <v>0.40744737662557573</v>
      </c>
      <c r="AO87">
        <f>ABS(AVERAGE(F3:F7)-AVERAGE(G3:G7))</f>
        <v>33.90295679999997</v>
      </c>
    </row>
    <row r="88" spans="38:41" x14ac:dyDescent="0.25">
      <c r="AL88">
        <f>F2</f>
        <v>566.45600000000002</v>
      </c>
      <c r="AM88">
        <f>H2</f>
        <v>563.94399999999996</v>
      </c>
      <c r="AN88">
        <f>_xlfn.T.TEST(F3:F7,H3:H7,2,1)</f>
        <v>0.3916548043879195</v>
      </c>
      <c r="AO88">
        <f>ABS(AVERAGE(F3:F7)-AVERAGE(H3:H7))</f>
        <v>16.95951679999996</v>
      </c>
    </row>
    <row r="89" spans="38:41" x14ac:dyDescent="0.25">
      <c r="AL89">
        <f>F2</f>
        <v>566.45600000000002</v>
      </c>
      <c r="AM89">
        <f>I2</f>
        <v>810.12</v>
      </c>
      <c r="AN89">
        <f>_xlfn.T.TEST(F3:F7,I3:I7,2,1)</f>
        <v>6.9563072944036741E-2</v>
      </c>
      <c r="AO89">
        <f>ABS(AVERAGE(F3:F7)-AVERAGE(I3:I7))</f>
        <v>122.82524480000006</v>
      </c>
    </row>
    <row r="90" spans="38:41" x14ac:dyDescent="0.25">
      <c r="AL90">
        <f>F2</f>
        <v>566.45600000000002</v>
      </c>
      <c r="AM90">
        <f>J2</f>
        <v>751.08800000000008</v>
      </c>
      <c r="AN90">
        <f>_xlfn.T.TEST(F3:F7,J3:J7,2,1)</f>
        <v>3.0270917967134412E-2</v>
      </c>
      <c r="AO90">
        <f>ABS(AVERAGE(F3:F7)-AVERAGE(J3:J7))</f>
        <v>118.80152320000013</v>
      </c>
    </row>
    <row r="91" spans="38:41" x14ac:dyDescent="0.25">
      <c r="AL91">
        <f>F2</f>
        <v>566.45600000000002</v>
      </c>
      <c r="AM91">
        <f>K2</f>
        <v>786.25600000000009</v>
      </c>
      <c r="AN91">
        <f>_xlfn.T.TEST(F3:F7,K3:K7,2,1)</f>
        <v>0.7371450697917894</v>
      </c>
      <c r="AO91">
        <f>ABS(AVERAGE(F3:F7)-AVERAGE(K3:K7))</f>
        <v>19.506684800000016</v>
      </c>
    </row>
    <row r="92" spans="38:41" x14ac:dyDescent="0.25">
      <c r="AL92">
        <f>F2</f>
        <v>566.45600000000002</v>
      </c>
      <c r="AM92">
        <f>L2</f>
        <v>731.62</v>
      </c>
      <c r="AN92">
        <f>_xlfn.T.TEST(F3:F7,L3:L7,2,1)</f>
        <v>0.18898296069053752</v>
      </c>
      <c r="AO92">
        <f>ABS(AVERAGE(F3:F7)-AVERAGE(L3:L7))</f>
        <v>67.691868800000066</v>
      </c>
    </row>
    <row r="93" spans="38:41" x14ac:dyDescent="0.25">
      <c r="AL93">
        <f>F2</f>
        <v>566.45600000000002</v>
      </c>
      <c r="AM93">
        <f>M2</f>
        <v>738.52800000000002</v>
      </c>
      <c r="AN93">
        <f>_xlfn.T.TEST(F3:F7,M3:M7,2,1)</f>
        <v>7.5536066317857418E-3</v>
      </c>
      <c r="AO93">
        <f>ABS(AVERAGE(F3:F7)-AVERAGE(M3:M7))</f>
        <v>170.33419839999999</v>
      </c>
    </row>
    <row r="94" spans="38:41" x14ac:dyDescent="0.25">
      <c r="AL94">
        <f>F2</f>
        <v>566.45600000000002</v>
      </c>
      <c r="AM94">
        <f>N2</f>
        <v>776.83600000000001</v>
      </c>
      <c r="AN94">
        <f>_xlfn.T.TEST(F3:F7,N3:N7,2,1)</f>
        <v>3.8310437677244569E-2</v>
      </c>
      <c r="AO94">
        <f>ABS(AVERAGE(F3:F7)-AVERAGE(N3:N7))</f>
        <v>243.23997439999994</v>
      </c>
    </row>
    <row r="95" spans="38:41" x14ac:dyDescent="0.25">
      <c r="AL95">
        <f>F2</f>
        <v>566.45600000000002</v>
      </c>
      <c r="AM95">
        <f>O2</f>
        <v>796.30400000000009</v>
      </c>
      <c r="AN95">
        <f>_xlfn.T.TEST(F3:F7,O3:O7,2,1)</f>
        <v>8.4951859078628178E-2</v>
      </c>
      <c r="AO95">
        <f>ABS(AVERAGE(F3:F7)-AVERAGE(O3:O7))</f>
        <v>145.63470719999998</v>
      </c>
    </row>
    <row r="96" spans="38:41" x14ac:dyDescent="0.25">
      <c r="AL96">
        <f>F2</f>
        <v>566.45600000000002</v>
      </c>
      <c r="AM96">
        <f>P2</f>
        <v>896.15600000000006</v>
      </c>
      <c r="AN96">
        <f>_xlfn.T.TEST(F3:F7,P3:P7,2,1)</f>
        <v>3.5220287814252571E-2</v>
      </c>
      <c r="AO96">
        <f>ABS(AVERAGE(F3:F7)-AVERAGE(P3:P7))</f>
        <v>140.16005440000015</v>
      </c>
    </row>
    <row r="97" spans="38:41" x14ac:dyDescent="0.25">
      <c r="AL97">
        <f>F2</f>
        <v>566.45600000000002</v>
      </c>
      <c r="AM97">
        <f>Q2</f>
        <v>876.06</v>
      </c>
      <c r="AN97">
        <f>_xlfn.T.TEST(F3:F7,Q3:Q7,2,1)</f>
        <v>6.638035612840769E-3</v>
      </c>
      <c r="AO97">
        <f>ABS(AVERAGE(F3:F7)-AVERAGE(Q3:Q7))</f>
        <v>141.84309439999993</v>
      </c>
    </row>
    <row r="98" spans="38:41" x14ac:dyDescent="0.25">
      <c r="AL98">
        <f>F2</f>
        <v>566.45600000000002</v>
      </c>
      <c r="AM98">
        <f>R2</f>
        <v>931.952</v>
      </c>
      <c r="AN98">
        <f>_xlfn.T.TEST(F3:F7,R3:R7,2,1)</f>
        <v>2.524627285499001E-2</v>
      </c>
      <c r="AO98">
        <f>ABS(AVERAGE(F3:F7)-AVERAGE(R3:R7))</f>
        <v>203.04998400000011</v>
      </c>
    </row>
    <row r="99" spans="38:41" x14ac:dyDescent="0.25">
      <c r="AL99">
        <f>F2</f>
        <v>566.45600000000002</v>
      </c>
      <c r="AM99">
        <f>S2</f>
        <v>877.94400000000007</v>
      </c>
      <c r="AN99">
        <f>_xlfn.T.TEST(F3:F7,S3:S7,2,1)</f>
        <v>9.2342113367086826E-3</v>
      </c>
      <c r="AO99">
        <f>ABS(AVERAGE(F3:F7)-AVERAGE(S3:S7))</f>
        <v>194.14243199999999</v>
      </c>
    </row>
    <row r="100" spans="38:41" x14ac:dyDescent="0.25">
      <c r="AL100">
        <f>F2</f>
        <v>566.45600000000002</v>
      </c>
      <c r="AM100">
        <f>T2</f>
        <v>1043.7360000000001</v>
      </c>
      <c r="AN100">
        <f>_xlfn.T.TEST(F3:F7,T3:T7,2,1)</f>
        <v>1.9911710590334534E-3</v>
      </c>
      <c r="AO100">
        <f>ABS(AVERAGE(F3:F7)-AVERAGE(T3:T7))</f>
        <v>300.75372159999995</v>
      </c>
    </row>
    <row r="101" spans="38:41" x14ac:dyDescent="0.25">
      <c r="AL101">
        <f>G2</f>
        <v>541.33600000000001</v>
      </c>
      <c r="AM101">
        <f>H2</f>
        <v>563.94399999999996</v>
      </c>
      <c r="AN101">
        <f>_xlfn.T.TEST(G3:G7,H3:H7,2,1)</f>
        <v>0.63718673677893212</v>
      </c>
      <c r="AO101">
        <f>ABS(AVERAGE(G3:G7)-AVERAGE(H3:H7))</f>
        <v>16.94344000000001</v>
      </c>
    </row>
    <row r="102" spans="38:41" x14ac:dyDescent="0.25">
      <c r="AL102">
        <f>G2</f>
        <v>541.33600000000001</v>
      </c>
      <c r="AM102">
        <f>I2</f>
        <v>810.12</v>
      </c>
      <c r="AN102">
        <f>_xlfn.T.TEST(G3:G7,I3:I7,2,1)</f>
        <v>2.4156433262371938E-3</v>
      </c>
      <c r="AO102">
        <f>ABS(AVERAGE(G3:G7)-AVERAGE(I3:I7))</f>
        <v>156.72820160000003</v>
      </c>
    </row>
    <row r="103" spans="38:41" x14ac:dyDescent="0.25">
      <c r="AL103">
        <f>G2</f>
        <v>541.33600000000001</v>
      </c>
      <c r="AM103">
        <f>J2</f>
        <v>751.08800000000008</v>
      </c>
      <c r="AN103">
        <f>_xlfn.T.TEST(G3:G7,J3:J7,2,1)</f>
        <v>0.1007681083323769</v>
      </c>
      <c r="AO103">
        <f>ABS(AVERAGE(G3:G7)-AVERAGE(J3:J7))</f>
        <v>152.7044800000001</v>
      </c>
    </row>
    <row r="104" spans="38:41" x14ac:dyDescent="0.25">
      <c r="AL104">
        <f>G2</f>
        <v>541.33600000000001</v>
      </c>
      <c r="AM104">
        <f>K2</f>
        <v>786.25600000000009</v>
      </c>
      <c r="AN104">
        <f>_xlfn.T.TEST(G3:G7,K3:K7,2,1)</f>
        <v>0.20795187353911038</v>
      </c>
      <c r="AO104">
        <f>ABS(AVERAGE(G3:G7)-AVERAGE(K3:K7))</f>
        <v>53.409641599999986</v>
      </c>
    </row>
    <row r="105" spans="38:41" x14ac:dyDescent="0.25">
      <c r="AL105">
        <f>G2</f>
        <v>541.33600000000001</v>
      </c>
      <c r="AM105">
        <f>L2</f>
        <v>731.62</v>
      </c>
      <c r="AN105">
        <f>_xlfn.T.TEST(G3:G7,L3:L7,2,1)</f>
        <v>1.7050549877161134E-2</v>
      </c>
      <c r="AO105">
        <f>ABS(AVERAGE(G3:G7)-AVERAGE(L3:L7))</f>
        <v>101.59482560000004</v>
      </c>
    </row>
    <row r="106" spans="38:41" x14ac:dyDescent="0.25">
      <c r="AL106">
        <f>G2</f>
        <v>541.33600000000001</v>
      </c>
      <c r="AM106">
        <f>M2</f>
        <v>738.52800000000002</v>
      </c>
      <c r="AN106">
        <f>_xlfn.T.TEST(G3:G7,M3:M7,2,1)</f>
        <v>8.607568863398125E-3</v>
      </c>
      <c r="AO106">
        <f>ABS(AVERAGE(G3:G7)-AVERAGE(M3:M7))</f>
        <v>204.23715519999996</v>
      </c>
    </row>
    <row r="107" spans="38:41" x14ac:dyDescent="0.25">
      <c r="AL107">
        <f>G2</f>
        <v>541.33600000000001</v>
      </c>
      <c r="AM107">
        <f>N2</f>
        <v>776.83600000000001</v>
      </c>
      <c r="AN107">
        <f>_xlfn.T.TEST(G3:G7,N3:N7,2,1)</f>
        <v>1.0233504075463853E-2</v>
      </c>
      <c r="AO107">
        <f>ABS(AVERAGE(G3:G7)-AVERAGE(N3:N7))</f>
        <v>277.14293119999991</v>
      </c>
    </row>
    <row r="108" spans="38:41" x14ac:dyDescent="0.25">
      <c r="AL108">
        <f>G2</f>
        <v>541.33600000000001</v>
      </c>
      <c r="AM108">
        <f>O2</f>
        <v>796.30400000000009</v>
      </c>
      <c r="AN108">
        <f>_xlfn.T.TEST(G3:G7,O3:O7,2,1)</f>
        <v>3.9778961212817441E-3</v>
      </c>
      <c r="AO108">
        <f>ABS(AVERAGE(G3:G7)-AVERAGE(O3:O7))</f>
        <v>179.53766399999995</v>
      </c>
    </row>
    <row r="109" spans="38:41" x14ac:dyDescent="0.25">
      <c r="AL109">
        <f>G2</f>
        <v>541.33600000000001</v>
      </c>
      <c r="AM109">
        <f>P2</f>
        <v>896.15600000000006</v>
      </c>
      <c r="AN109">
        <f>_xlfn.T.TEST(G3:G7,P3:P7,2,1)</f>
        <v>1.8691428905573248E-2</v>
      </c>
      <c r="AO109">
        <f>ABS(AVERAGE(G3:G7)-AVERAGE(P3:P7))</f>
        <v>174.06301120000012</v>
      </c>
    </row>
    <row r="110" spans="38:41" x14ac:dyDescent="0.25">
      <c r="AL110">
        <f>G2</f>
        <v>541.33600000000001</v>
      </c>
      <c r="AM110">
        <f>Q2</f>
        <v>876.06</v>
      </c>
      <c r="AN110">
        <f>_xlfn.T.TEST(G3:G7,Q3:Q7,2,1)</f>
        <v>1.6367340992266933E-2</v>
      </c>
      <c r="AO110">
        <f>ABS(AVERAGE(G3:G7)-AVERAGE(Q3:Q7))</f>
        <v>175.7460511999999</v>
      </c>
    </row>
    <row r="111" spans="38:41" x14ac:dyDescent="0.25">
      <c r="AL111">
        <f>G2</f>
        <v>541.33600000000001</v>
      </c>
      <c r="AM111">
        <f>R2</f>
        <v>931.952</v>
      </c>
      <c r="AN111">
        <f>_xlfn.T.TEST(G3:G7,R3:R7,2,1)</f>
        <v>2.8874543827721467E-3</v>
      </c>
      <c r="AO111">
        <f>ABS(AVERAGE(G3:G7)-AVERAGE(R3:R7))</f>
        <v>236.95294080000008</v>
      </c>
    </row>
    <row r="112" spans="38:41" x14ac:dyDescent="0.25">
      <c r="AL112">
        <f>G2</f>
        <v>541.33600000000001</v>
      </c>
      <c r="AM112">
        <f>S2</f>
        <v>877.94400000000007</v>
      </c>
      <c r="AN112">
        <f>_xlfn.T.TEST(G3:G7,S3:S7,2,1)</f>
        <v>3.4974667009071897E-2</v>
      </c>
      <c r="AO112">
        <f>ABS(AVERAGE(G3:G7)-AVERAGE(S3:S7))</f>
        <v>228.04538879999996</v>
      </c>
    </row>
    <row r="113" spans="38:41" x14ac:dyDescent="0.25">
      <c r="AL113">
        <f>G2</f>
        <v>541.33600000000001</v>
      </c>
      <c r="AM113">
        <f>T2</f>
        <v>1043.7360000000001</v>
      </c>
      <c r="AN113">
        <f>_xlfn.T.TEST(G3:G7,T3:T7,2,1)</f>
        <v>1.6084366996546753E-3</v>
      </c>
      <c r="AO113">
        <f>ABS(AVERAGE(G3:G7)-AVERAGE(T3:T7))</f>
        <v>334.65667839999992</v>
      </c>
    </row>
    <row r="114" spans="38:41" x14ac:dyDescent="0.25">
      <c r="AL114">
        <f>H2</f>
        <v>563.94399999999996</v>
      </c>
      <c r="AM114">
        <f>I2</f>
        <v>810.12</v>
      </c>
      <c r="AN114">
        <f>_xlfn.T.TEST(H3:H7,I3:I7,2,1)</f>
        <v>5.4773999762271812E-2</v>
      </c>
      <c r="AO114">
        <f>ABS(AVERAGE(H3:H7)-AVERAGE(I3:I7))</f>
        <v>139.78476160000002</v>
      </c>
    </row>
    <row r="115" spans="38:41" x14ac:dyDescent="0.25">
      <c r="AL115">
        <f>H2</f>
        <v>563.94399999999996</v>
      </c>
      <c r="AM115">
        <f>J2</f>
        <v>751.08800000000008</v>
      </c>
      <c r="AN115">
        <f>_xlfn.T.TEST(H3:H7,J3:J7,2,1)</f>
        <v>5.0498350347344192E-2</v>
      </c>
      <c r="AO115">
        <f>ABS(AVERAGE(H3:H7)-AVERAGE(J3:J7))</f>
        <v>135.76104000000009</v>
      </c>
    </row>
    <row r="116" spans="38:41" x14ac:dyDescent="0.25">
      <c r="AL116">
        <f>H2</f>
        <v>563.94399999999996</v>
      </c>
      <c r="AM116">
        <f>K2</f>
        <v>786.25600000000009</v>
      </c>
      <c r="AN116">
        <f>_xlfn.T.TEST(H3:H7,K3:K7,2,1)</f>
        <v>0.58187389378055676</v>
      </c>
      <c r="AO116">
        <f>ABS(AVERAGE(H3:H7)-AVERAGE(K3:K7))</f>
        <v>36.466201599999977</v>
      </c>
    </row>
    <row r="117" spans="38:41" x14ac:dyDescent="0.25">
      <c r="AL117">
        <f>H2</f>
        <v>563.94399999999996</v>
      </c>
      <c r="AM117">
        <f>L2</f>
        <v>731.62</v>
      </c>
      <c r="AN117">
        <f>_xlfn.T.TEST(H3:H7,L3:L7,2,1)</f>
        <v>0.15613332597277255</v>
      </c>
      <c r="AO117">
        <f>ABS(AVERAGE(H3:H7)-AVERAGE(L3:L7))</f>
        <v>84.651385600000026</v>
      </c>
    </row>
    <row r="118" spans="38:41" x14ac:dyDescent="0.25">
      <c r="AL118">
        <f>H2</f>
        <v>563.94399999999996</v>
      </c>
      <c r="AM118">
        <f>M2</f>
        <v>738.52800000000002</v>
      </c>
      <c r="AN118">
        <f>_xlfn.T.TEST(H3:H7,M3:M7,2,1)</f>
        <v>1.7207550617657386E-2</v>
      </c>
      <c r="AO118">
        <f>ABS(AVERAGE(H3:H7)-AVERAGE(M3:M7))</f>
        <v>187.29371519999995</v>
      </c>
    </row>
    <row r="119" spans="38:41" x14ac:dyDescent="0.25">
      <c r="AL119">
        <f>H2</f>
        <v>563.94399999999996</v>
      </c>
      <c r="AM119">
        <f>N2</f>
        <v>776.83600000000001</v>
      </c>
      <c r="AN119">
        <f>_xlfn.T.TEST(H3:H7,N3:N7,2,1)</f>
        <v>1.7736830057059109E-2</v>
      </c>
      <c r="AO119">
        <f>ABS(AVERAGE(H3:H7)-AVERAGE(N3:N7))</f>
        <v>260.1994911999999</v>
      </c>
    </row>
    <row r="120" spans="38:41" x14ac:dyDescent="0.25">
      <c r="AL120">
        <f>H2</f>
        <v>563.94399999999996</v>
      </c>
      <c r="AM120">
        <f>O2</f>
        <v>796.30400000000009</v>
      </c>
      <c r="AN120">
        <f>_xlfn.T.TEST(H3:H7,O3:O7,2,1)</f>
        <v>5.5025982788320035E-2</v>
      </c>
      <c r="AO120">
        <f>ABS(AVERAGE(H3:H7)-AVERAGE(O3:O7))</f>
        <v>162.59422399999994</v>
      </c>
    </row>
    <row r="121" spans="38:41" x14ac:dyDescent="0.25">
      <c r="AL121">
        <f>H2</f>
        <v>563.94399999999996</v>
      </c>
      <c r="AM121">
        <f>P2</f>
        <v>896.15600000000006</v>
      </c>
      <c r="AN121">
        <f>_xlfn.T.TEST(H3:H7,P3:P7,2,1)</f>
        <v>4.9325264418597067E-2</v>
      </c>
      <c r="AO121">
        <f>ABS(AVERAGE(H3:H7)-AVERAGE(P3:P7))</f>
        <v>157.11957120000011</v>
      </c>
    </row>
    <row r="122" spans="38:41" x14ac:dyDescent="0.25">
      <c r="AL122">
        <f>H2</f>
        <v>563.94399999999996</v>
      </c>
      <c r="AM122">
        <f>Q2</f>
        <v>876.06</v>
      </c>
      <c r="AN122">
        <f>_xlfn.T.TEST(H3:H7,Q3:Q7,2,1)</f>
        <v>2.1124116653632459E-2</v>
      </c>
      <c r="AO122">
        <f>ABS(AVERAGE(H3:H7)-AVERAGE(Q3:Q7))</f>
        <v>158.80261119999989</v>
      </c>
    </row>
    <row r="123" spans="38:41" x14ac:dyDescent="0.25">
      <c r="AL123">
        <f>H2</f>
        <v>563.94399999999996</v>
      </c>
      <c r="AM123">
        <f>R2</f>
        <v>931.952</v>
      </c>
      <c r="AN123">
        <f>_xlfn.T.TEST(H3:H7,R3:R7,2,1)</f>
        <v>2.4043406677684363E-2</v>
      </c>
      <c r="AO123">
        <f>ABS(AVERAGE(H3:H7)-AVERAGE(R3:R7))</f>
        <v>220.00950080000007</v>
      </c>
    </row>
    <row r="124" spans="38:41" x14ac:dyDescent="0.25">
      <c r="AL124">
        <f>H2</f>
        <v>563.94399999999996</v>
      </c>
      <c r="AM124">
        <f>S2</f>
        <v>877.94400000000007</v>
      </c>
      <c r="AN124">
        <f>_xlfn.T.TEST(H3:H7,S3:S7,2,1)</f>
        <v>2.0714951053103354E-2</v>
      </c>
      <c r="AO124">
        <f>ABS(AVERAGE(H3:H7)-AVERAGE(S3:S7))</f>
        <v>211.10194879999995</v>
      </c>
    </row>
    <row r="125" spans="38:41" x14ac:dyDescent="0.25">
      <c r="AL125">
        <f>H2</f>
        <v>563.94399999999996</v>
      </c>
      <c r="AM125">
        <f>T2</f>
        <v>1043.7360000000001</v>
      </c>
      <c r="AN125">
        <f>_xlfn.T.TEST(H3:H7,T3:T7,2,1)</f>
        <v>3.0967722742257118E-3</v>
      </c>
      <c r="AO125">
        <f>ABS(AVERAGE(H3:H7)-AVERAGE(T3:T7))</f>
        <v>317.71323839999991</v>
      </c>
    </row>
    <row r="126" spans="38:41" x14ac:dyDescent="0.25">
      <c r="AL126">
        <f>I2</f>
        <v>810.12</v>
      </c>
      <c r="AM126">
        <f>J2</f>
        <v>751.08800000000008</v>
      </c>
      <c r="AN126">
        <f>_xlfn.T.TEST(I3:I7,J3:J7,2,1)</f>
        <v>0.96251921230475113</v>
      </c>
      <c r="AO126">
        <f>ABS(AVERAGE(I3:I7)-AVERAGE(J3:J7))</f>
        <v>4.0237215999999307</v>
      </c>
    </row>
    <row r="127" spans="38:41" x14ac:dyDescent="0.25">
      <c r="AL127">
        <f>I2</f>
        <v>810.12</v>
      </c>
      <c r="AM127">
        <f>K2</f>
        <v>786.25600000000009</v>
      </c>
      <c r="AN127">
        <f>_xlfn.T.TEST(I3:I7,K3:K7,2,1)</f>
        <v>6.0412468031172516E-3</v>
      </c>
      <c r="AO127">
        <f>ABS(AVERAGE(I3:I7)-AVERAGE(K3:K7))</f>
        <v>103.31856000000005</v>
      </c>
    </row>
    <row r="128" spans="38:41" x14ac:dyDescent="0.25">
      <c r="AL128">
        <f>I2</f>
        <v>810.12</v>
      </c>
      <c r="AM128">
        <f>L2</f>
        <v>731.62</v>
      </c>
      <c r="AN128">
        <f>_xlfn.T.TEST(I3:I7,L3:L7,2,1)</f>
        <v>2.021586709020335E-2</v>
      </c>
      <c r="AO128">
        <f>ABS(AVERAGE(I3:I7)-AVERAGE(L3:L7))</f>
        <v>55.133375999999998</v>
      </c>
    </row>
    <row r="129" spans="38:41" x14ac:dyDescent="0.25">
      <c r="AL129">
        <f>I2</f>
        <v>810.12</v>
      </c>
      <c r="AM129">
        <f>M2</f>
        <v>738.52800000000002</v>
      </c>
      <c r="AN129">
        <f>_xlfn.T.TEST(I3:I7,M3:M7,2,1)</f>
        <v>0.28954012750750607</v>
      </c>
      <c r="AO129">
        <f>ABS(AVERAGE(I3:I7)-AVERAGE(M3:M7))</f>
        <v>47.508953599999927</v>
      </c>
    </row>
    <row r="130" spans="38:41" x14ac:dyDescent="0.25">
      <c r="AL130">
        <f>I2</f>
        <v>810.12</v>
      </c>
      <c r="AM130">
        <f>N2</f>
        <v>776.83600000000001</v>
      </c>
      <c r="AN130">
        <f>_xlfn.T.TEST(I3:I7,N3:N7,2,1)</f>
        <v>0.15639961778403577</v>
      </c>
      <c r="AO130">
        <f>ABS(AVERAGE(I3:I7)-AVERAGE(N3:N7))</f>
        <v>120.41472959999987</v>
      </c>
    </row>
    <row r="131" spans="38:41" x14ac:dyDescent="0.25">
      <c r="AL131">
        <f>I2</f>
        <v>810.12</v>
      </c>
      <c r="AM131">
        <f>O2</f>
        <v>796.30400000000009</v>
      </c>
      <c r="AN131">
        <f>_xlfn.T.TEST(I3:I7,O3:O7,2,1)</f>
        <v>0.37234388451154998</v>
      </c>
      <c r="AO131">
        <f>ABS(AVERAGE(I3:I7)-AVERAGE(O3:O7))</f>
        <v>22.809462399999916</v>
      </c>
    </row>
    <row r="132" spans="38:41" x14ac:dyDescent="0.25">
      <c r="AL132">
        <f>I2</f>
        <v>810.12</v>
      </c>
      <c r="AM132">
        <f>P2</f>
        <v>896.15600000000006</v>
      </c>
      <c r="AN132">
        <f>_xlfn.T.TEST(I3:I7,P3:P7,2,1)</f>
        <v>0.68411228880330321</v>
      </c>
      <c r="AO132">
        <f>ABS(AVERAGE(I3:I7)-AVERAGE(P3:P7))</f>
        <v>17.334809600000085</v>
      </c>
    </row>
    <row r="133" spans="38:41" x14ac:dyDescent="0.25">
      <c r="AL133">
        <f>I2</f>
        <v>810.12</v>
      </c>
      <c r="AM133">
        <f>Q2</f>
        <v>876.06</v>
      </c>
      <c r="AN133">
        <f>_xlfn.T.TEST(I3:I7,Q3:Q7,2,1)</f>
        <v>0.68651810695320314</v>
      </c>
      <c r="AO133">
        <f>ABS(AVERAGE(I3:I7)-AVERAGE(Q3:Q7))</f>
        <v>19.017849599999863</v>
      </c>
    </row>
    <row r="134" spans="38:41" x14ac:dyDescent="0.25">
      <c r="AL134">
        <f>I2</f>
        <v>810.12</v>
      </c>
      <c r="AM134">
        <f>R2</f>
        <v>931.952</v>
      </c>
      <c r="AN134">
        <f>_xlfn.T.TEST(I3:I7,R3:R7,2,1)</f>
        <v>8.0018799881544905E-3</v>
      </c>
      <c r="AO134">
        <f>ABS(AVERAGE(I3:I7)-AVERAGE(R3:R7))</f>
        <v>80.224739200000045</v>
      </c>
    </row>
    <row r="135" spans="38:41" x14ac:dyDescent="0.25">
      <c r="AL135">
        <f>I2</f>
        <v>810.12</v>
      </c>
      <c r="AM135">
        <f>S2</f>
        <v>877.94400000000007</v>
      </c>
      <c r="AN135">
        <f>_xlfn.T.TEST(I3:I7,S3:S7,2,1)</f>
        <v>0.40516597687206085</v>
      </c>
      <c r="AO135">
        <f>ABS(AVERAGE(I3:I7)-AVERAGE(S3:S7))</f>
        <v>71.317187199999921</v>
      </c>
    </row>
    <row r="136" spans="38:41" x14ac:dyDescent="0.25">
      <c r="AL136">
        <f>I2</f>
        <v>810.12</v>
      </c>
      <c r="AM136">
        <f>T2</f>
        <v>1043.7360000000001</v>
      </c>
      <c r="AN136">
        <f>_xlfn.T.TEST(I3:I7,T3:T7,2,1)</f>
        <v>1.3228846107967441E-2</v>
      </c>
      <c r="AO136">
        <f>ABS(AVERAGE(I3:I7)-AVERAGE(T3:T7))</f>
        <v>177.92847679999988</v>
      </c>
    </row>
    <row r="137" spans="38:41" x14ac:dyDescent="0.25">
      <c r="AL137">
        <f>J2</f>
        <v>751.08800000000008</v>
      </c>
      <c r="AM137">
        <f>K2</f>
        <v>786.25600000000009</v>
      </c>
      <c r="AN137">
        <f>_xlfn.T.TEST(J3:J7,K3:K7,2,1)</f>
        <v>0.28700091107792813</v>
      </c>
      <c r="AO137">
        <f>ABS(AVERAGE(J3:J7)-AVERAGE(K3:K7))</f>
        <v>99.294838400000117</v>
      </c>
    </row>
    <row r="138" spans="38:41" x14ac:dyDescent="0.25">
      <c r="AL138">
        <f>J2</f>
        <v>751.08800000000008</v>
      </c>
      <c r="AM138">
        <f>L2</f>
        <v>731.62</v>
      </c>
      <c r="AN138">
        <f>_xlfn.T.TEST(J3:J7,L3:L7,2,1)</f>
        <v>0.51467751720373378</v>
      </c>
      <c r="AO138">
        <f>ABS(AVERAGE(J3:J7)-AVERAGE(L3:L7))</f>
        <v>51.109654400000068</v>
      </c>
    </row>
    <row r="139" spans="38:41" x14ac:dyDescent="0.25">
      <c r="AL139">
        <f>J2</f>
        <v>751.08800000000008</v>
      </c>
      <c r="AM139">
        <f>M2</f>
        <v>738.52800000000002</v>
      </c>
      <c r="AN139">
        <f>_xlfn.T.TEST(J3:J7,M3:M7,2,1)</f>
        <v>0.35319931017671058</v>
      </c>
      <c r="AO139">
        <f>ABS(AVERAGE(J3:J7)-AVERAGE(M3:M7))</f>
        <v>51.532675199999858</v>
      </c>
    </row>
    <row r="140" spans="38:41" x14ac:dyDescent="0.25">
      <c r="AL140">
        <f>J2</f>
        <v>751.08800000000008</v>
      </c>
      <c r="AM140">
        <f>N2</f>
        <v>776.83600000000001</v>
      </c>
      <c r="AN140">
        <f>_xlfn.T.TEST(J3:J7,N3:N7,2,1)</f>
        <v>0.32394539658345367</v>
      </c>
      <c r="AO140">
        <f>ABS(AVERAGE(J3:J7)-AVERAGE(N3:N7))</f>
        <v>124.4384511999998</v>
      </c>
    </row>
    <row r="141" spans="38:41" x14ac:dyDescent="0.25">
      <c r="AL141">
        <f>J2</f>
        <v>751.08800000000008</v>
      </c>
      <c r="AM141">
        <f>O2</f>
        <v>796.30400000000009</v>
      </c>
      <c r="AN141">
        <f>_xlfn.T.TEST(J3:J7,O3:O7,2,1)</f>
        <v>0.79449649781865217</v>
      </c>
      <c r="AO141">
        <f>ABS(AVERAGE(J3:J7)-AVERAGE(O3:O7))</f>
        <v>26.833183999999846</v>
      </c>
    </row>
    <row r="142" spans="38:41" x14ac:dyDescent="0.25">
      <c r="AL142">
        <f>J2</f>
        <v>751.08800000000008</v>
      </c>
      <c r="AM142">
        <f>P2</f>
        <v>896.15600000000006</v>
      </c>
      <c r="AN142">
        <f>_xlfn.T.TEST(J3:J7,P3:P7,2,1)</f>
        <v>0.74024928754597008</v>
      </c>
      <c r="AO142">
        <f>ABS(AVERAGE(J3:J7)-AVERAGE(P3:P7))</f>
        <v>21.358531200000016</v>
      </c>
    </row>
    <row r="143" spans="38:41" x14ac:dyDescent="0.25">
      <c r="AL143">
        <f>J2</f>
        <v>751.08800000000008</v>
      </c>
      <c r="AM143">
        <f>Q2</f>
        <v>876.06</v>
      </c>
      <c r="AN143">
        <f>_xlfn.T.TEST(J3:J7,Q3:Q7,2,1)</f>
        <v>0.60194674331203202</v>
      </c>
      <c r="AO143">
        <f>ABS(AVERAGE(J3:J7)-AVERAGE(Q3:Q7))</f>
        <v>23.041571199999794</v>
      </c>
    </row>
    <row r="144" spans="38:41" x14ac:dyDescent="0.25">
      <c r="AL144">
        <f>J2</f>
        <v>751.08800000000008</v>
      </c>
      <c r="AM144">
        <f>R2</f>
        <v>931.952</v>
      </c>
      <c r="AN144">
        <f>_xlfn.T.TEST(J3:J7,R3:R7,2,1)</f>
        <v>0.38252020827212535</v>
      </c>
      <c r="AO144">
        <f>ABS(AVERAGE(J3:J7)-AVERAGE(R3:R7))</f>
        <v>84.248460799999975</v>
      </c>
    </row>
    <row r="145" spans="38:41" x14ac:dyDescent="0.25">
      <c r="AL145">
        <f>J2</f>
        <v>751.08800000000008</v>
      </c>
      <c r="AM145">
        <f>S2</f>
        <v>877.94400000000007</v>
      </c>
      <c r="AN145">
        <f>_xlfn.T.TEST(J3:J7,S3:S7,2,1)</f>
        <v>1.1494906965380119E-2</v>
      </c>
      <c r="AO145">
        <f>ABS(AVERAGE(J3:J7)-AVERAGE(S3:S7))</f>
        <v>75.340908799999852</v>
      </c>
    </row>
    <row r="146" spans="38:41" x14ac:dyDescent="0.25">
      <c r="AL146">
        <f>J2</f>
        <v>751.08800000000008</v>
      </c>
      <c r="AM146">
        <f>T2</f>
        <v>1043.7360000000001</v>
      </c>
      <c r="AN146">
        <f>_xlfn.T.TEST(J3:J7,T3:T7,2,1)</f>
        <v>3.4044398360870823E-2</v>
      </c>
      <c r="AO146">
        <f>ABS(AVERAGE(J3:J7)-AVERAGE(T3:T7))</f>
        <v>181.95219839999982</v>
      </c>
    </row>
    <row r="147" spans="38:41" x14ac:dyDescent="0.25">
      <c r="AL147">
        <f>K2</f>
        <v>786.25600000000009</v>
      </c>
      <c r="AM147">
        <f>L2</f>
        <v>731.62</v>
      </c>
      <c r="AN147">
        <f>_xlfn.T.TEST(K3:K7,L3:L7,2,1)</f>
        <v>2.3767223764437774E-2</v>
      </c>
      <c r="AO147">
        <f>ABS(AVERAGE(K3:K7)-AVERAGE(L3:L7))</f>
        <v>48.185184000000049</v>
      </c>
    </row>
    <row r="148" spans="38:41" x14ac:dyDescent="0.25">
      <c r="AL148">
        <f>K2</f>
        <v>786.25600000000009</v>
      </c>
      <c r="AM148">
        <f>M2</f>
        <v>738.52800000000002</v>
      </c>
      <c r="AN148">
        <f>_xlfn.T.TEST(K3:K7,M3:M7,2,1)</f>
        <v>1.6091194403093867E-2</v>
      </c>
      <c r="AO148">
        <f>ABS(AVERAGE(K3:K7)-AVERAGE(M3:M7))</f>
        <v>150.82751359999997</v>
      </c>
    </row>
    <row r="149" spans="38:41" x14ac:dyDescent="0.25">
      <c r="AL149">
        <f>K2</f>
        <v>786.25600000000009</v>
      </c>
      <c r="AM149">
        <f>N2</f>
        <v>776.83600000000001</v>
      </c>
      <c r="AN149">
        <f>_xlfn.T.TEST(K3:K7,N3:N7,2,1)</f>
        <v>5.554505686394632E-2</v>
      </c>
      <c r="AO149">
        <f>ABS(AVERAGE(K3:K7)-AVERAGE(N3:N7))</f>
        <v>223.73328959999992</v>
      </c>
    </row>
    <row r="150" spans="38:41" x14ac:dyDescent="0.25">
      <c r="AL150">
        <f>K2</f>
        <v>786.25600000000009</v>
      </c>
      <c r="AM150">
        <f>O2</f>
        <v>796.30400000000009</v>
      </c>
      <c r="AN150">
        <f>_xlfn.T.TEST(K3:K7,O3:O7,2,1)</f>
        <v>3.3863436220884814E-2</v>
      </c>
      <c r="AO150">
        <f>ABS(AVERAGE(K3:K7)-AVERAGE(O3:O7))</f>
        <v>126.12802239999996</v>
      </c>
    </row>
    <row r="151" spans="38:41" x14ac:dyDescent="0.25">
      <c r="AL151">
        <f>K2</f>
        <v>786.25600000000009</v>
      </c>
      <c r="AM151">
        <f>P2</f>
        <v>896.15600000000006</v>
      </c>
      <c r="AN151">
        <f>_xlfn.T.TEST(K3:K7,P3:P7,2,1)</f>
        <v>3.5441856182225569E-2</v>
      </c>
      <c r="AO151">
        <f>ABS(AVERAGE(K3:K7)-AVERAGE(P3:P7))</f>
        <v>120.65336960000013</v>
      </c>
    </row>
    <row r="152" spans="38:41" x14ac:dyDescent="0.25">
      <c r="AL152">
        <f>K2</f>
        <v>786.25600000000009</v>
      </c>
      <c r="AM152">
        <f>Q2</f>
        <v>876.06</v>
      </c>
      <c r="AN152">
        <f>_xlfn.T.TEST(K3:K7,Q3:Q7,2,1)</f>
        <v>4.1588933660822655E-2</v>
      </c>
      <c r="AO152">
        <f>ABS(AVERAGE(K3:K7)-AVERAGE(Q3:Q7))</f>
        <v>122.33640959999991</v>
      </c>
    </row>
    <row r="153" spans="38:41" x14ac:dyDescent="0.25">
      <c r="AL153">
        <f>K2</f>
        <v>786.25600000000009</v>
      </c>
      <c r="AM153">
        <f>R2</f>
        <v>931.952</v>
      </c>
      <c r="AN153">
        <f>_xlfn.T.TEST(K3:K7,R3:R7,2,1)</f>
        <v>4.5597169889816276E-4</v>
      </c>
      <c r="AO153">
        <f>ABS(AVERAGE(K3:K7)-AVERAGE(R3:R7))</f>
        <v>183.54329920000009</v>
      </c>
    </row>
    <row r="154" spans="38:41" x14ac:dyDescent="0.25">
      <c r="AL154">
        <f>K2</f>
        <v>786.25600000000009</v>
      </c>
      <c r="AM154">
        <f>S2</f>
        <v>877.94400000000007</v>
      </c>
      <c r="AN154">
        <f>_xlfn.T.TEST(K3:K7,S3:S7,2,1)</f>
        <v>8.031104700270135E-2</v>
      </c>
      <c r="AO154">
        <f>ABS(AVERAGE(K3:K7)-AVERAGE(S3:S7))</f>
        <v>174.63574719999997</v>
      </c>
    </row>
    <row r="155" spans="38:41" x14ac:dyDescent="0.25">
      <c r="AL155">
        <f>K2</f>
        <v>786.25600000000009</v>
      </c>
      <c r="AM155">
        <f>T2</f>
        <v>1043.7360000000001</v>
      </c>
      <c r="AN155">
        <f>_xlfn.T.TEST(K3:K7,T3:T7,2,1)</f>
        <v>4.5478083093418919E-3</v>
      </c>
      <c r="AO155">
        <f>ABS(AVERAGE(K3:K7)-AVERAGE(T3:T7))</f>
        <v>281.24703679999993</v>
      </c>
    </row>
    <row r="156" spans="38:41" x14ac:dyDescent="0.25">
      <c r="AL156">
        <f>L2</f>
        <v>731.62</v>
      </c>
      <c r="AM156">
        <f>M2</f>
        <v>738.52800000000002</v>
      </c>
      <c r="AN156">
        <f>_xlfn.T.TEST(L3:L7,M3:M7,2,1)</f>
        <v>3.3217309846090878E-2</v>
      </c>
      <c r="AO156">
        <f>ABS(AVERAGE(L3:L7)-AVERAGE(M3:M7))</f>
        <v>102.64232959999993</v>
      </c>
    </row>
    <row r="157" spans="38:41" x14ac:dyDescent="0.25">
      <c r="AL157">
        <f>L2</f>
        <v>731.62</v>
      </c>
      <c r="AM157">
        <f>N2</f>
        <v>776.83600000000001</v>
      </c>
      <c r="AN157">
        <f>_xlfn.T.TEST(L3:L7,N3:N7,2,1)</f>
        <v>7.6898662845543142E-2</v>
      </c>
      <c r="AO157">
        <f>ABS(AVERAGE(L3:L7)-AVERAGE(N3:N7))</f>
        <v>175.54810559999987</v>
      </c>
    </row>
    <row r="158" spans="38:41" x14ac:dyDescent="0.25">
      <c r="AL158">
        <f>L2</f>
        <v>731.62</v>
      </c>
      <c r="AM158">
        <f>O2</f>
        <v>796.30400000000009</v>
      </c>
      <c r="AN158">
        <f>_xlfn.T.TEST(L3:L7,O3:O7,2,1)</f>
        <v>0.10347215687961288</v>
      </c>
      <c r="AO158">
        <f>ABS(AVERAGE(L3:L7)-AVERAGE(O3:O7))</f>
        <v>77.942838399999914</v>
      </c>
    </row>
    <row r="159" spans="38:41" x14ac:dyDescent="0.25">
      <c r="AL159">
        <f>L2</f>
        <v>731.62</v>
      </c>
      <c r="AM159">
        <f>P2</f>
        <v>896.15600000000006</v>
      </c>
      <c r="AN159">
        <f>_xlfn.T.TEST(L3:L7,P3:P7,2,1)</f>
        <v>0.1211049931945325</v>
      </c>
      <c r="AO159">
        <f>ABS(AVERAGE(L3:L7)-AVERAGE(P3:P7))</f>
        <v>72.468185600000083</v>
      </c>
    </row>
    <row r="160" spans="38:41" x14ac:dyDescent="0.25">
      <c r="AL160">
        <f>L2</f>
        <v>731.62</v>
      </c>
      <c r="AM160">
        <f>Q2</f>
        <v>876.06</v>
      </c>
      <c r="AN160">
        <f>_xlfn.T.TEST(L3:L7,Q3:Q7,2,1)</f>
        <v>9.3063684856389564E-2</v>
      </c>
      <c r="AO160">
        <f>ABS(AVERAGE(L3:L7)-AVERAGE(Q3:Q7))</f>
        <v>74.151225599999862</v>
      </c>
    </row>
    <row r="161" spans="38:41" x14ac:dyDescent="0.25">
      <c r="AL161">
        <f>L2</f>
        <v>731.62</v>
      </c>
      <c r="AM161">
        <f>R2</f>
        <v>931.952</v>
      </c>
      <c r="AN161">
        <f>_xlfn.T.TEST(L3:L7,R3:R7,2,1)</f>
        <v>1.4559131265175055E-3</v>
      </c>
      <c r="AO161">
        <f>ABS(AVERAGE(L3:L7)-AVERAGE(R3:R7))</f>
        <v>135.35811520000004</v>
      </c>
    </row>
    <row r="162" spans="38:41" x14ac:dyDescent="0.25">
      <c r="AL162">
        <f>L2</f>
        <v>731.62</v>
      </c>
      <c r="AM162">
        <f>S2</f>
        <v>877.94400000000007</v>
      </c>
      <c r="AN162">
        <f>_xlfn.T.TEST(L3:L7,S3:S7,2,1)</f>
        <v>0.13463530093602369</v>
      </c>
      <c r="AO162">
        <f>ABS(AVERAGE(L3:L7)-AVERAGE(S3:S7))</f>
        <v>126.45056319999992</v>
      </c>
    </row>
    <row r="163" spans="38:41" x14ac:dyDescent="0.25">
      <c r="AL163">
        <f>L2</f>
        <v>731.62</v>
      </c>
      <c r="AM163">
        <f>T2</f>
        <v>1043.7360000000001</v>
      </c>
      <c r="AN163">
        <f>_xlfn.T.TEST(L3:L7,T3:T7,2,1)</f>
        <v>5.57988029723442E-3</v>
      </c>
      <c r="AO163">
        <f>ABS(AVERAGE(L3:L7)-AVERAGE(T3:T7))</f>
        <v>233.06185279999988</v>
      </c>
    </row>
    <row r="164" spans="38:41" x14ac:dyDescent="0.25">
      <c r="AL164">
        <f>M2</f>
        <v>738.52800000000002</v>
      </c>
      <c r="AM164">
        <f>N2</f>
        <v>776.83600000000001</v>
      </c>
      <c r="AN164">
        <f>_xlfn.T.TEST(M3:M7,N3:N7,2,1)</f>
        <v>0.4858017662080234</v>
      </c>
      <c r="AO164">
        <f>ABS(AVERAGE(M3:M7)-AVERAGE(N3:N7))</f>
        <v>72.905775999999946</v>
      </c>
    </row>
    <row r="165" spans="38:41" x14ac:dyDescent="0.25">
      <c r="AL165">
        <f>M2</f>
        <v>738.52800000000002</v>
      </c>
      <c r="AM165">
        <f>O2</f>
        <v>796.30400000000009</v>
      </c>
      <c r="AN165">
        <f>_xlfn.T.TEST(M3:M7,O3:O7,2,1)</f>
        <v>0.68791010890410753</v>
      </c>
      <c r="AO165">
        <f>ABS(AVERAGE(M3:M7)-AVERAGE(O3:O7))</f>
        <v>24.699491200000011</v>
      </c>
    </row>
    <row r="166" spans="38:41" x14ac:dyDescent="0.25">
      <c r="AL166">
        <f>M2</f>
        <v>738.52800000000002</v>
      </c>
      <c r="AM166">
        <f>P2</f>
        <v>896.15600000000006</v>
      </c>
      <c r="AN166">
        <f>_xlfn.T.TEST(M3:M7,P3:P7,2,1)</f>
        <v>0.1156563657793673</v>
      </c>
      <c r="AO166">
        <f>ABS(AVERAGE(M3:M7)-AVERAGE(P3:P7))</f>
        <v>30.174143999999842</v>
      </c>
    </row>
    <row r="167" spans="38:41" x14ac:dyDescent="0.25">
      <c r="AL167">
        <f>M2</f>
        <v>738.52800000000002</v>
      </c>
      <c r="AM167">
        <f>Q2</f>
        <v>876.06</v>
      </c>
      <c r="AN167">
        <f>_xlfn.T.TEST(M3:M7,Q3:Q7,2,1)</f>
        <v>9.3887271956185125E-2</v>
      </c>
      <c r="AO167">
        <f>ABS(AVERAGE(M3:M7)-AVERAGE(Q3:Q7))</f>
        <v>28.491104000000064</v>
      </c>
    </row>
    <row r="168" spans="38:41" x14ac:dyDescent="0.25">
      <c r="AL168">
        <f>M2</f>
        <v>738.52800000000002</v>
      </c>
      <c r="AM168">
        <f>R2</f>
        <v>931.952</v>
      </c>
      <c r="AN168">
        <f>_xlfn.T.TEST(M3:M7,R3:R7,2,1)</f>
        <v>0.50195741242835257</v>
      </c>
      <c r="AO168">
        <f>ABS(AVERAGE(M3:M7)-AVERAGE(R3:R7))</f>
        <v>32.715785600000117</v>
      </c>
    </row>
    <row r="169" spans="38:41" x14ac:dyDescent="0.25">
      <c r="AL169">
        <f>M2</f>
        <v>738.52800000000002</v>
      </c>
      <c r="AM169">
        <f>S2</f>
        <v>877.94400000000007</v>
      </c>
      <c r="AN169">
        <f>_xlfn.T.TEST(M3:M7,S3:S7,2,1)</f>
        <v>0.58901377734661498</v>
      </c>
      <c r="AO169">
        <f>ABS(AVERAGE(M3:M7)-AVERAGE(S3:S7))</f>
        <v>23.808233599999994</v>
      </c>
    </row>
    <row r="170" spans="38:41" x14ac:dyDescent="0.25">
      <c r="AL170">
        <f>M2</f>
        <v>738.52800000000002</v>
      </c>
      <c r="AM170">
        <f>T2</f>
        <v>1043.7360000000001</v>
      </c>
      <c r="AN170">
        <f>_xlfn.T.TEST(M3:M7,T3:T7,2,1)</f>
        <v>4.3540230565910108E-3</v>
      </c>
      <c r="AO170">
        <f>ABS(AVERAGE(M3:M7)-AVERAGE(T3:T7))</f>
        <v>130.41952319999996</v>
      </c>
    </row>
    <row r="171" spans="38:41" x14ac:dyDescent="0.25">
      <c r="AL171">
        <f>N2</f>
        <v>776.83600000000001</v>
      </c>
      <c r="AM171">
        <f>O2</f>
        <v>796.30400000000009</v>
      </c>
      <c r="AN171">
        <f>_xlfn.T.TEST(N3:N7,O3:O7,2,1)</f>
        <v>0.19382424696488071</v>
      </c>
      <c r="AO171">
        <f>ABS(AVERAGE(N3:N7)-AVERAGE(O3:O7))</f>
        <v>97.605267199999957</v>
      </c>
    </row>
    <row r="172" spans="38:41" x14ac:dyDescent="0.25">
      <c r="AL172">
        <f>N2</f>
        <v>776.83600000000001</v>
      </c>
      <c r="AM172">
        <f>P2</f>
        <v>896.15600000000006</v>
      </c>
      <c r="AN172">
        <f>_xlfn.T.TEST(N3:N7,P3:P7,2,1)</f>
        <v>0.36609705329705122</v>
      </c>
      <c r="AO172">
        <f>ABS(AVERAGE(N3:N7)-AVERAGE(P3:P7))</f>
        <v>103.07991999999979</v>
      </c>
    </row>
    <row r="173" spans="38:41" x14ac:dyDescent="0.25">
      <c r="AL173">
        <f>N2</f>
        <v>776.83600000000001</v>
      </c>
      <c r="AM173">
        <f>Q2</f>
        <v>876.06</v>
      </c>
      <c r="AN173">
        <f>_xlfn.T.TEST(N3:N7,Q3:Q7,2,1)</f>
        <v>0.33715471369004391</v>
      </c>
      <c r="AO173">
        <f>ABS(AVERAGE(N3:N7)-AVERAGE(Q3:Q7))</f>
        <v>101.39688000000001</v>
      </c>
    </row>
    <row r="174" spans="38:41" x14ac:dyDescent="0.25">
      <c r="AL174">
        <f>N2</f>
        <v>776.83600000000001</v>
      </c>
      <c r="AM174">
        <f>R2</f>
        <v>931.952</v>
      </c>
      <c r="AN174">
        <f>_xlfn.T.TEST(N3:N7,R3:R7,2,1)</f>
        <v>0.60902990759184661</v>
      </c>
      <c r="AO174">
        <f>ABS(AVERAGE(N3:N7)-AVERAGE(R3:R7))</f>
        <v>40.189990399999829</v>
      </c>
    </row>
    <row r="175" spans="38:41" x14ac:dyDescent="0.25">
      <c r="AL175">
        <f>N2</f>
        <v>776.83600000000001</v>
      </c>
      <c r="AM175">
        <f>S2</f>
        <v>877.94400000000007</v>
      </c>
      <c r="AN175">
        <f>_xlfn.T.TEST(N3:N7,S3:S7,2,1)</f>
        <v>0.69500411966420206</v>
      </c>
      <c r="AO175">
        <f>ABS(AVERAGE(N3:N7)-AVERAGE(S3:S7))</f>
        <v>49.097542399999952</v>
      </c>
    </row>
    <row r="176" spans="38:41" x14ac:dyDescent="0.25">
      <c r="AL176">
        <f>N2</f>
        <v>776.83600000000001</v>
      </c>
      <c r="AM176">
        <f>T2</f>
        <v>1043.7360000000001</v>
      </c>
      <c r="AN176">
        <f>_xlfn.T.TEST(N3:N7,T3:T7,2,1)</f>
        <v>0.57027164676412156</v>
      </c>
      <c r="AO176">
        <f>ABS(AVERAGE(N3:N7)-AVERAGE(T3:T7))</f>
        <v>57.513747200000012</v>
      </c>
    </row>
    <row r="177" spans="38:41" x14ac:dyDescent="0.25">
      <c r="AL177">
        <f>O2</f>
        <v>796.30400000000009</v>
      </c>
      <c r="AM177">
        <f>P2</f>
        <v>896.15600000000006</v>
      </c>
      <c r="AN177">
        <f>_xlfn.T.TEST(O3:O7,P3:P7,2,1)</f>
        <v>0.92491077407626321</v>
      </c>
      <c r="AO177">
        <f>ABS(AVERAGE(O3:O7)-AVERAGE(P3:P7))</f>
        <v>5.4746527999998307</v>
      </c>
    </row>
    <row r="178" spans="38:41" x14ac:dyDescent="0.25">
      <c r="AL178">
        <f>O2</f>
        <v>796.30400000000009</v>
      </c>
      <c r="AM178">
        <f>Q2</f>
        <v>876.06</v>
      </c>
      <c r="AN178">
        <f>_xlfn.T.TEST(O3:O7,Q3:Q7,2,1)</f>
        <v>0.9552125725775884</v>
      </c>
      <c r="AO178">
        <f>ABS(AVERAGE(O3:O7)-AVERAGE(Q3:Q7))</f>
        <v>3.7916128000000526</v>
      </c>
    </row>
    <row r="179" spans="38:41" x14ac:dyDescent="0.25">
      <c r="AL179">
        <f>O2</f>
        <v>796.30400000000009</v>
      </c>
      <c r="AM179">
        <f>R2</f>
        <v>931.952</v>
      </c>
      <c r="AN179">
        <f>_xlfn.T.TEST(O3:O7,R3:R7,2,1)</f>
        <v>0.16499054283073122</v>
      </c>
      <c r="AO179">
        <f>ABS(AVERAGE(O3:O7)-AVERAGE(R3:R7))</f>
        <v>57.415276800000129</v>
      </c>
    </row>
    <row r="180" spans="38:41" x14ac:dyDescent="0.25">
      <c r="AL180">
        <f>O2</f>
        <v>796.30400000000009</v>
      </c>
      <c r="AM180">
        <f>S2</f>
        <v>877.94400000000007</v>
      </c>
      <c r="AN180">
        <f>_xlfn.T.TEST(O3:O7,S3:S7,2,1)</f>
        <v>0.63337458498083687</v>
      </c>
      <c r="AO180">
        <f>ABS(AVERAGE(O3:O7)-AVERAGE(S3:S7))</f>
        <v>48.507724800000005</v>
      </c>
    </row>
    <row r="181" spans="38:41" x14ac:dyDescent="0.25">
      <c r="AL181">
        <f>O2</f>
        <v>796.30400000000009</v>
      </c>
      <c r="AM181">
        <f>T2</f>
        <v>1043.7360000000001</v>
      </c>
      <c r="AN181">
        <f>_xlfn.T.TEST(O3:O7,T3:T7,2,1)</f>
        <v>4.0612433822477319E-2</v>
      </c>
      <c r="AO181">
        <f>ABS(AVERAGE(O3:O7)-AVERAGE(T3:T7))</f>
        <v>155.11901439999997</v>
      </c>
    </row>
    <row r="182" spans="38:41" x14ac:dyDescent="0.25">
      <c r="AL182">
        <f>P2</f>
        <v>896.15600000000006</v>
      </c>
      <c r="AM182">
        <f>Q2</f>
        <v>876.06</v>
      </c>
      <c r="AN182">
        <f>_xlfn.T.TEST(P3:P7,Q3:Q7,2,1)</f>
        <v>0.95450340571443704</v>
      </c>
      <c r="AO182">
        <f>ABS(AVERAGE(P3:P7)-AVERAGE(Q3:Q7))</f>
        <v>1.683039999999778</v>
      </c>
    </row>
    <row r="183" spans="38:41" x14ac:dyDescent="0.25">
      <c r="AL183">
        <f>P2</f>
        <v>896.15600000000006</v>
      </c>
      <c r="AM183">
        <f>R2</f>
        <v>931.952</v>
      </c>
      <c r="AN183">
        <f>_xlfn.T.TEST(P3:P7,R3:R7,2,1)</f>
        <v>0.25281075729924696</v>
      </c>
      <c r="AO183">
        <f>ABS(AVERAGE(P3:P7)-AVERAGE(R3:R7))</f>
        <v>62.889929599999959</v>
      </c>
    </row>
    <row r="184" spans="38:41" x14ac:dyDescent="0.25">
      <c r="AL184">
        <f>P2</f>
        <v>896.15600000000006</v>
      </c>
      <c r="AM184">
        <f>S2</f>
        <v>877.94400000000007</v>
      </c>
      <c r="AN184">
        <f>_xlfn.T.TEST(P3:P7,S3:S7,2,1)</f>
        <v>0.34694111281787993</v>
      </c>
      <c r="AO184">
        <f>ABS(AVERAGE(P3:P7)-AVERAGE(S3:S7))</f>
        <v>53.982377599999836</v>
      </c>
    </row>
    <row r="185" spans="38:41" x14ac:dyDescent="0.25">
      <c r="AL185">
        <f>P2</f>
        <v>896.15600000000006</v>
      </c>
      <c r="AM185">
        <f>T2</f>
        <v>1043.7360000000001</v>
      </c>
      <c r="AN185">
        <f>_xlfn.T.TEST(P3:P7,T3:T7,2,1)</f>
        <v>1.2034202056063422E-3</v>
      </c>
      <c r="AO185">
        <f>ABS(AVERAGE(P3:P7)-AVERAGE(T3:T7))</f>
        <v>160.5936671999998</v>
      </c>
    </row>
    <row r="186" spans="38:41" x14ac:dyDescent="0.25">
      <c r="AL186">
        <f>Q2</f>
        <v>876.06</v>
      </c>
      <c r="AM186">
        <f>R2</f>
        <v>931.952</v>
      </c>
      <c r="AN186">
        <f>_xlfn.T.TEST(Q3:Q7,R3:R7,2,1)</f>
        <v>0.26566965534783277</v>
      </c>
      <c r="AO186">
        <f>ABS(AVERAGE(Q3:Q7)-AVERAGE(R3:R7))</f>
        <v>61.206889600000181</v>
      </c>
    </row>
    <row r="187" spans="38:41" x14ac:dyDescent="0.25">
      <c r="AL187">
        <f>Q2</f>
        <v>876.06</v>
      </c>
      <c r="AM187">
        <f>S2</f>
        <v>877.94400000000007</v>
      </c>
      <c r="AN187">
        <f>_xlfn.T.TEST(Q3:Q7,S3:S7,2,1)</f>
        <v>0.19867120630287285</v>
      </c>
      <c r="AO187">
        <f>ABS(AVERAGE(Q3:Q7)-AVERAGE(S3:S7))</f>
        <v>52.299337600000058</v>
      </c>
    </row>
    <row r="188" spans="38:41" x14ac:dyDescent="0.25">
      <c r="AL188">
        <f>Q2</f>
        <v>876.06</v>
      </c>
      <c r="AM188">
        <f>T2</f>
        <v>1043.7360000000001</v>
      </c>
      <c r="AN188">
        <f>_xlfn.T.TEST(Q3:Q7,T3:T7,2,1)</f>
        <v>8.2120189420722238E-3</v>
      </c>
      <c r="AO188">
        <f>ABS(AVERAGE(Q3:Q7)-AVERAGE(T3:T7))</f>
        <v>158.91062720000002</v>
      </c>
    </row>
    <row r="189" spans="38:41" x14ac:dyDescent="0.25">
      <c r="AL189">
        <f>R2</f>
        <v>931.952</v>
      </c>
      <c r="AM189">
        <f>S2</f>
        <v>877.94400000000007</v>
      </c>
      <c r="AN189">
        <f>_xlfn.T.TEST(R3:R7,S3:S7,2,1)</f>
        <v>0.91762947068809253</v>
      </c>
      <c r="AO189">
        <f>ABS(AVERAGE(R3:R7)-AVERAGE(S3:S7))</f>
        <v>8.9075520000001234</v>
      </c>
    </row>
    <row r="190" spans="38:41" x14ac:dyDescent="0.25">
      <c r="AL190">
        <f>R2</f>
        <v>931.952</v>
      </c>
      <c r="AM190">
        <f>T2</f>
        <v>1043.7360000000001</v>
      </c>
      <c r="AN190">
        <f>_xlfn.T.TEST(R3:R7,T3:T7,2,1)</f>
        <v>0.13134916674824382</v>
      </c>
      <c r="AO190">
        <f>ABS(AVERAGE(R3:R7)-AVERAGE(T3:T7))</f>
        <v>97.70373759999984</v>
      </c>
    </row>
    <row r="191" spans="38:41" x14ac:dyDescent="0.25">
      <c r="AL191" s="18">
        <f>S2</f>
        <v>877.94400000000007</v>
      </c>
      <c r="AM191" s="18">
        <f>T2</f>
        <v>1043.7360000000001</v>
      </c>
      <c r="AN191" s="18">
        <f>_xlfn.T.TEST(S3:S7,T3:T7,2,1)</f>
        <v>0.10365449077783957</v>
      </c>
      <c r="AO191" s="18">
        <f>ABS(AVERAGE(S3:S7)-AVERAGE(T3:T7))</f>
        <v>106.61128959999996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0"/>
  <sheetViews>
    <sheetView topLeftCell="A10" workbookViewId="0">
      <selection activeCell="F20" sqref="F20"/>
    </sheetView>
  </sheetViews>
  <sheetFormatPr baseColWidth="10" defaultRowHeight="15" x14ac:dyDescent="0.25"/>
  <sheetData>
    <row r="1" spans="1:20" s="2" customFormat="1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</row>
    <row r="2" spans="1:20" x14ac:dyDescent="0.25">
      <c r="A2" s="1" t="s">
        <v>24</v>
      </c>
      <c r="B2" s="2">
        <v>324.048</v>
      </c>
      <c r="C2" s="2">
        <v>484.18800000000005</v>
      </c>
      <c r="D2" s="2">
        <v>482.93200000000002</v>
      </c>
      <c r="E2" s="2">
        <v>545.10400000000004</v>
      </c>
      <c r="F2" s="2">
        <v>566.45600000000002</v>
      </c>
      <c r="G2" s="2">
        <v>541.33600000000001</v>
      </c>
      <c r="H2" s="2">
        <v>563.94399999999996</v>
      </c>
      <c r="I2" s="2">
        <v>810.12</v>
      </c>
      <c r="J2" s="2">
        <v>751.08800000000008</v>
      </c>
      <c r="K2" s="2">
        <v>786.25600000000009</v>
      </c>
      <c r="L2" s="2">
        <v>731.62</v>
      </c>
      <c r="M2" s="2">
        <v>738.52800000000002</v>
      </c>
      <c r="N2" s="2">
        <v>776.83600000000001</v>
      </c>
      <c r="O2" s="2">
        <v>796.30400000000009</v>
      </c>
      <c r="P2" s="2">
        <v>896.15600000000006</v>
      </c>
      <c r="Q2" s="2">
        <v>876.06</v>
      </c>
      <c r="R2" s="2">
        <v>931.952</v>
      </c>
      <c r="S2" s="2">
        <v>877.94400000000007</v>
      </c>
      <c r="T2" s="2">
        <v>1043.7360000000001</v>
      </c>
    </row>
    <row r="3" spans="1:20" x14ac:dyDescent="0.25">
      <c r="A3" s="1" t="s">
        <v>25</v>
      </c>
      <c r="B3" s="2">
        <v>174.584</v>
      </c>
      <c r="C3" s="2">
        <v>204.1</v>
      </c>
      <c r="D3" s="2">
        <v>362.35599999999999</v>
      </c>
      <c r="E3" s="2">
        <v>341.63200000000006</v>
      </c>
      <c r="F3" s="2">
        <v>477.28</v>
      </c>
      <c r="G3" s="2">
        <v>452.78800000000001</v>
      </c>
      <c r="H3" s="2">
        <v>415.73599999999999</v>
      </c>
      <c r="I3" s="2">
        <v>674.47199999999998</v>
      </c>
      <c r="J3" s="2">
        <v>600.36800000000005</v>
      </c>
      <c r="K3" s="2">
        <v>633.024</v>
      </c>
      <c r="L3" s="2">
        <v>649.35200000000009</v>
      </c>
      <c r="M3" s="2">
        <v>715.29199999999992</v>
      </c>
      <c r="N3" s="2">
        <v>694.56799999999998</v>
      </c>
      <c r="O3" s="2">
        <v>641.81600000000003</v>
      </c>
      <c r="P3" s="2">
        <v>670.70400000000006</v>
      </c>
      <c r="Q3" s="2">
        <v>699.59199999999998</v>
      </c>
      <c r="R3" s="2">
        <v>815.77199999999993</v>
      </c>
      <c r="S3" s="2">
        <v>714.03600000000006</v>
      </c>
      <c r="T3" s="2">
        <v>776.83600000000001</v>
      </c>
    </row>
    <row r="4" spans="1:20" x14ac:dyDescent="0.25">
      <c r="A4" s="1" t="s">
        <v>26</v>
      </c>
      <c r="B4" s="2">
        <v>227.96400000000003</v>
      </c>
      <c r="C4" s="2">
        <v>281.34399999999999</v>
      </c>
      <c r="D4" s="2">
        <v>286.99600000000004</v>
      </c>
      <c r="E4" s="2">
        <v>476.024</v>
      </c>
      <c r="F4" s="2">
        <v>498.63200000000006</v>
      </c>
      <c r="G4" s="2">
        <v>552.64</v>
      </c>
      <c r="H4" s="2">
        <v>481.048</v>
      </c>
      <c r="I4" s="2">
        <v>746.06400000000008</v>
      </c>
      <c r="J4" s="2">
        <v>561.43200000000002</v>
      </c>
      <c r="K4" s="2">
        <v>628</v>
      </c>
      <c r="L4" s="2">
        <v>646.21199999999999</v>
      </c>
      <c r="M4" s="2">
        <v>755.48400000000004</v>
      </c>
      <c r="N4" s="2">
        <v>744.18</v>
      </c>
      <c r="O4" s="2">
        <v>823.93600000000004</v>
      </c>
      <c r="P4" s="2">
        <v>783.74400000000014</v>
      </c>
      <c r="Q4" s="2">
        <v>675.1</v>
      </c>
      <c r="R4" s="2">
        <v>804.46800000000007</v>
      </c>
      <c r="S4" s="2">
        <v>675.1</v>
      </c>
      <c r="T4" s="2">
        <v>943.25600000000009</v>
      </c>
    </row>
    <row r="5" spans="1:20" x14ac:dyDescent="0.25">
      <c r="A5" s="1" t="s">
        <v>27</v>
      </c>
      <c r="B5" s="2">
        <v>335.35200000000003</v>
      </c>
      <c r="C5" s="2">
        <v>483.56</v>
      </c>
      <c r="D5" s="2">
        <v>526.89200000000005</v>
      </c>
      <c r="E5" s="2">
        <v>686.40400000000011</v>
      </c>
      <c r="F5" s="2">
        <v>641.18799999999999</v>
      </c>
      <c r="G5" s="2">
        <v>499.26</v>
      </c>
      <c r="H5" s="2">
        <v>609.16</v>
      </c>
      <c r="I5" s="2">
        <v>648.096</v>
      </c>
      <c r="J5" s="2">
        <v>876.06</v>
      </c>
      <c r="K5" s="2">
        <v>522.49599999999998</v>
      </c>
      <c r="L5" s="2">
        <v>604.13600000000008</v>
      </c>
      <c r="M5" s="2">
        <v>806.35199999999998</v>
      </c>
      <c r="N5" s="3">
        <v>771.81200000000001</v>
      </c>
      <c r="O5" s="4">
        <v>643.70000000000005</v>
      </c>
      <c r="P5" s="4">
        <v>756.11199999999997</v>
      </c>
      <c r="Q5" s="3">
        <v>787.51199999999994</v>
      </c>
      <c r="R5" s="2">
        <v>722.82799999999997</v>
      </c>
      <c r="S5" s="2">
        <v>948.90800000000002</v>
      </c>
      <c r="T5" s="2">
        <v>962.72400000000005</v>
      </c>
    </row>
    <row r="17" spans="5:38" x14ac:dyDescent="0.25">
      <c r="E17" t="s">
        <v>29</v>
      </c>
      <c r="AA17" t="s">
        <v>34</v>
      </c>
      <c r="AI17" t="s">
        <v>50</v>
      </c>
    </row>
    <row r="18" spans="5:38" ht="15.75" thickBot="1" x14ac:dyDescent="0.3"/>
    <row r="19" spans="5:38" ht="16.5" thickTop="1" thickBot="1" x14ac:dyDescent="0.3">
      <c r="F19" t="str">
        <f>B1</f>
        <v>Day1</v>
      </c>
      <c r="G19" t="str">
        <f t="shared" ref="G19:X19" si="0">C1</f>
        <v>Day2</v>
      </c>
      <c r="H19" t="str">
        <f t="shared" si="0"/>
        <v>Day3</v>
      </c>
      <c r="I19" t="str">
        <f t="shared" si="0"/>
        <v>Day4</v>
      </c>
      <c r="J19" t="str">
        <f t="shared" si="0"/>
        <v>Day5</v>
      </c>
      <c r="K19" t="str">
        <f t="shared" si="0"/>
        <v>Day6</v>
      </c>
      <c r="L19" t="str">
        <f t="shared" si="0"/>
        <v>Day7</v>
      </c>
      <c r="M19" t="str">
        <f t="shared" si="0"/>
        <v>Day8</v>
      </c>
      <c r="N19" t="str">
        <f t="shared" si="0"/>
        <v>Day9</v>
      </c>
      <c r="O19" t="str">
        <f t="shared" si="0"/>
        <v>Day10</v>
      </c>
      <c r="P19" t="str">
        <f t="shared" si="0"/>
        <v>Day11</v>
      </c>
      <c r="Q19" t="str">
        <f t="shared" si="0"/>
        <v>Day12</v>
      </c>
      <c r="R19" t="str">
        <f t="shared" si="0"/>
        <v>Day13</v>
      </c>
      <c r="S19" t="str">
        <f t="shared" si="0"/>
        <v>Day14</v>
      </c>
      <c r="T19" t="str">
        <f t="shared" si="0"/>
        <v>Day15</v>
      </c>
      <c r="U19" t="str">
        <f t="shared" si="0"/>
        <v>Day16</v>
      </c>
      <c r="V19" t="str">
        <f t="shared" si="0"/>
        <v>Day17</v>
      </c>
      <c r="W19" t="str">
        <f t="shared" si="0"/>
        <v>Day18</v>
      </c>
      <c r="X19" t="str">
        <f t="shared" si="0"/>
        <v>Day19</v>
      </c>
      <c r="Y19" s="2" t="s">
        <v>30</v>
      </c>
      <c r="AA19" t="s">
        <v>35</v>
      </c>
      <c r="AE19" t="s">
        <v>36</v>
      </c>
      <c r="AF19">
        <v>0.05</v>
      </c>
      <c r="AI19" s="16" t="s">
        <v>51</v>
      </c>
      <c r="AJ19" s="16" t="s">
        <v>52</v>
      </c>
      <c r="AK19" s="16" t="s">
        <v>53</v>
      </c>
      <c r="AL19" s="16" t="s">
        <v>54</v>
      </c>
    </row>
    <row r="20" spans="5:38" ht="15.75" thickTop="1" x14ac:dyDescent="0.25">
      <c r="F20" s="5">
        <f t="shared" ref="F20:F23" si="1">B2</f>
        <v>324.048</v>
      </c>
      <c r="G20" s="6">
        <f t="shared" ref="G20:G23" si="2">C2</f>
        <v>484.18800000000005</v>
      </c>
      <c r="H20" s="6">
        <f t="shared" ref="H20:H23" si="3">D2</f>
        <v>482.93200000000002</v>
      </c>
      <c r="I20" s="6">
        <f t="shared" ref="I20:I23" si="4">E2</f>
        <v>545.10400000000004</v>
      </c>
      <c r="J20" s="6">
        <f t="shared" ref="J20:J23" si="5">F2</f>
        <v>566.45600000000002</v>
      </c>
      <c r="K20" s="6">
        <f t="shared" ref="K20:K23" si="6">G2</f>
        <v>541.33600000000001</v>
      </c>
      <c r="L20" s="6">
        <f t="shared" ref="L20:L23" si="7">H2</f>
        <v>563.94399999999996</v>
      </c>
      <c r="M20" s="6">
        <f t="shared" ref="M20:M23" si="8">I2</f>
        <v>810.12</v>
      </c>
      <c r="N20" s="6">
        <f t="shared" ref="N20:N23" si="9">J2</f>
        <v>751.08800000000008</v>
      </c>
      <c r="O20" s="6">
        <f t="shared" ref="O20:O23" si="10">K2</f>
        <v>786.25600000000009</v>
      </c>
      <c r="P20" s="6">
        <f t="shared" ref="P20:P23" si="11">L2</f>
        <v>731.62</v>
      </c>
      <c r="Q20" s="6">
        <f t="shared" ref="Q20:Q23" si="12">M2</f>
        <v>738.52800000000002</v>
      </c>
      <c r="R20" s="6">
        <f t="shared" ref="R20:R23" si="13">N2</f>
        <v>776.83600000000001</v>
      </c>
      <c r="S20" s="6">
        <f t="shared" ref="S20:S23" si="14">O2</f>
        <v>796.30400000000009</v>
      </c>
      <c r="T20" s="6">
        <f t="shared" ref="T20:T23" si="15">P2</f>
        <v>896.15600000000006</v>
      </c>
      <c r="U20" s="6">
        <f t="shared" ref="U20:U23" si="16">Q2</f>
        <v>876.06</v>
      </c>
      <c r="V20" s="6">
        <f t="shared" ref="V20:V23" si="17">R2</f>
        <v>931.952</v>
      </c>
      <c r="W20" s="6">
        <f t="shared" ref="W20:W23" si="18">S2</f>
        <v>877.94400000000007</v>
      </c>
      <c r="X20" s="7">
        <f t="shared" ref="X20:X23" si="19">T2</f>
        <v>1043.7360000000001</v>
      </c>
      <c r="Y20">
        <f>AVERAGE(F20:X20)</f>
        <v>711.82147368421067</v>
      </c>
      <c r="AA20" s="16" t="s">
        <v>37</v>
      </c>
      <c r="AB20" s="16" t="s">
        <v>38</v>
      </c>
      <c r="AC20" s="16" t="s">
        <v>39</v>
      </c>
      <c r="AD20" s="16" t="s">
        <v>40</v>
      </c>
      <c r="AE20" s="16" t="s">
        <v>41</v>
      </c>
      <c r="AF20" s="16" t="s">
        <v>42</v>
      </c>
      <c r="AG20" s="16" t="s">
        <v>43</v>
      </c>
      <c r="AI20" t="str">
        <f>B1</f>
        <v>Day1</v>
      </c>
      <c r="AJ20" t="str">
        <f>C1</f>
        <v>Day2</v>
      </c>
      <c r="AK20">
        <f>_xlfn.T.TEST(B2:B5,C2:C5,2,1)</f>
        <v>5.932794529065348E-2</v>
      </c>
      <c r="AL20">
        <f>ABS(AVERAGE(B2:B5)-AVERAGE(C2:C5))</f>
        <v>97.810999999999979</v>
      </c>
    </row>
    <row r="21" spans="5:38" x14ac:dyDescent="0.25">
      <c r="F21" s="8">
        <f t="shared" si="1"/>
        <v>174.584</v>
      </c>
      <c r="G21" s="9">
        <f t="shared" si="2"/>
        <v>204.1</v>
      </c>
      <c r="H21" s="9">
        <f t="shared" si="3"/>
        <v>362.35599999999999</v>
      </c>
      <c r="I21" s="9">
        <f t="shared" si="4"/>
        <v>341.63200000000006</v>
      </c>
      <c r="J21" s="9">
        <f t="shared" si="5"/>
        <v>477.28</v>
      </c>
      <c r="K21" s="9">
        <f t="shared" si="6"/>
        <v>452.78800000000001</v>
      </c>
      <c r="L21" s="9">
        <f t="shared" si="7"/>
        <v>415.73599999999999</v>
      </c>
      <c r="M21" s="9">
        <f t="shared" si="8"/>
        <v>674.47199999999998</v>
      </c>
      <c r="N21" s="9">
        <f t="shared" si="9"/>
        <v>600.36800000000005</v>
      </c>
      <c r="O21" s="9">
        <f t="shared" si="10"/>
        <v>633.024</v>
      </c>
      <c r="P21" s="9">
        <f t="shared" si="11"/>
        <v>649.35200000000009</v>
      </c>
      <c r="Q21" s="9">
        <f t="shared" si="12"/>
        <v>715.29199999999992</v>
      </c>
      <c r="R21" s="9">
        <f t="shared" si="13"/>
        <v>694.56799999999998</v>
      </c>
      <c r="S21" s="9">
        <f t="shared" si="14"/>
        <v>641.81600000000003</v>
      </c>
      <c r="T21" s="9">
        <f t="shared" si="15"/>
        <v>670.70400000000006</v>
      </c>
      <c r="U21" s="9">
        <f t="shared" si="16"/>
        <v>699.59199999999998</v>
      </c>
      <c r="V21" s="9">
        <f t="shared" si="17"/>
        <v>815.77199999999993</v>
      </c>
      <c r="W21" s="9">
        <f t="shared" si="18"/>
        <v>714.03600000000006</v>
      </c>
      <c r="X21" s="10">
        <f t="shared" si="19"/>
        <v>776.83600000000001</v>
      </c>
      <c r="Y21">
        <f t="shared" ref="Y21:Y23" si="20">AVERAGE(F21:X21)</f>
        <v>563.91094736842115</v>
      </c>
      <c r="AA21" t="s">
        <v>44</v>
      </c>
      <c r="AB21">
        <f>(AC22+1)*DEVSQ(Y20:Y23)</f>
        <v>248811.81644694737</v>
      </c>
      <c r="AC21">
        <f>COUNT(F20:F23)-1</f>
        <v>3</v>
      </c>
      <c r="AD21">
        <f>AB21/AC21</f>
        <v>82937.272148982462</v>
      </c>
      <c r="AE21">
        <f>AD21/AD23</f>
        <v>15.172435624969232</v>
      </c>
      <c r="AF21">
        <f>_xlfn.F.DIST.RT(AE21,AC21,AC23)</f>
        <v>2.7831292455330625E-7</v>
      </c>
      <c r="AG21">
        <f>_xlfn.F.INV.RT(AF19,AC21,AC23)</f>
        <v>2.775762369719093</v>
      </c>
      <c r="AI21" t="str">
        <f>B1</f>
        <v>Day1</v>
      </c>
      <c r="AJ21" t="str">
        <f>D1</f>
        <v>Day3</v>
      </c>
      <c r="AK21">
        <f>_xlfn.T.TEST(B2:B5,D2:D5,2,1)</f>
        <v>1.6994107373663917E-2</v>
      </c>
      <c r="AL21">
        <f>ABS(AVERAGE(B2:B5)-AVERAGE(D2:D5))</f>
        <v>149.30700000000002</v>
      </c>
    </row>
    <row r="22" spans="5:38" x14ac:dyDescent="0.25">
      <c r="F22" s="8">
        <f t="shared" si="1"/>
        <v>227.96400000000003</v>
      </c>
      <c r="G22" s="9">
        <f t="shared" si="2"/>
        <v>281.34399999999999</v>
      </c>
      <c r="H22" s="9">
        <f t="shared" si="3"/>
        <v>286.99600000000004</v>
      </c>
      <c r="I22" s="9">
        <f t="shared" si="4"/>
        <v>476.024</v>
      </c>
      <c r="J22" s="9">
        <f t="shared" si="5"/>
        <v>498.63200000000006</v>
      </c>
      <c r="K22" s="9">
        <f t="shared" si="6"/>
        <v>552.64</v>
      </c>
      <c r="L22" s="9">
        <f t="shared" si="7"/>
        <v>481.048</v>
      </c>
      <c r="M22" s="9">
        <f t="shared" si="8"/>
        <v>746.06400000000008</v>
      </c>
      <c r="N22" s="9">
        <f t="shared" si="9"/>
        <v>561.43200000000002</v>
      </c>
      <c r="O22" s="9">
        <f t="shared" si="10"/>
        <v>628</v>
      </c>
      <c r="P22" s="9">
        <f t="shared" si="11"/>
        <v>646.21199999999999</v>
      </c>
      <c r="Q22" s="9">
        <f t="shared" si="12"/>
        <v>755.48400000000004</v>
      </c>
      <c r="R22" s="9">
        <f t="shared" si="13"/>
        <v>744.18</v>
      </c>
      <c r="S22" s="9">
        <f t="shared" si="14"/>
        <v>823.93600000000004</v>
      </c>
      <c r="T22" s="9">
        <f t="shared" si="15"/>
        <v>783.74400000000014</v>
      </c>
      <c r="U22" s="9">
        <f t="shared" si="16"/>
        <v>675.1</v>
      </c>
      <c r="V22" s="9">
        <f t="shared" si="17"/>
        <v>804.46800000000007</v>
      </c>
      <c r="W22" s="9">
        <f t="shared" si="18"/>
        <v>675.1</v>
      </c>
      <c r="X22" s="10">
        <f t="shared" si="19"/>
        <v>943.25600000000009</v>
      </c>
      <c r="Y22">
        <f t="shared" si="20"/>
        <v>610.08547368421057</v>
      </c>
      <c r="AA22" t="s">
        <v>45</v>
      </c>
      <c r="AB22">
        <f>(AC21+1)*DEVSQ(F24:X24)</f>
        <v>2171693.8763701054</v>
      </c>
      <c r="AC22">
        <f>COUNT(F20:X20)-1</f>
        <v>18</v>
      </c>
      <c r="AD22">
        <f>AB22/AC22</f>
        <v>120649.65979833918</v>
      </c>
      <c r="AE22">
        <f>AD22/AD23</f>
        <v>22.071490284566806</v>
      </c>
      <c r="AF22">
        <f>_xlfn.F.DIST.RT(AE22,AC22,AC23)</f>
        <v>1.1231683510352956E-18</v>
      </c>
      <c r="AG22">
        <f>_xlfn.F.INV.RT(AF19,AC22,AC23)</f>
        <v>1.7982355584899725</v>
      </c>
      <c r="AI22" t="str">
        <f>B1</f>
        <v>Day1</v>
      </c>
      <c r="AJ22" t="str">
        <f>E1</f>
        <v>Day4</v>
      </c>
      <c r="AK22">
        <f>_xlfn.T.TEST(B2:B5,E2:E5,2,1)</f>
        <v>7.756519869396101E-3</v>
      </c>
      <c r="AL22">
        <f>ABS(AVERAGE(B2:B5)-AVERAGE(E2:E5))</f>
        <v>246.80400000000003</v>
      </c>
    </row>
    <row r="23" spans="5:38" x14ac:dyDescent="0.25">
      <c r="F23" s="11">
        <f t="shared" si="1"/>
        <v>335.35200000000003</v>
      </c>
      <c r="G23" s="12">
        <f t="shared" si="2"/>
        <v>483.56</v>
      </c>
      <c r="H23" s="12">
        <f t="shared" si="3"/>
        <v>526.89200000000005</v>
      </c>
      <c r="I23" s="12">
        <f t="shared" si="4"/>
        <v>686.40400000000011</v>
      </c>
      <c r="J23" s="12">
        <f t="shared" si="5"/>
        <v>641.18799999999999</v>
      </c>
      <c r="K23" s="12">
        <f t="shared" si="6"/>
        <v>499.26</v>
      </c>
      <c r="L23" s="12">
        <f t="shared" si="7"/>
        <v>609.16</v>
      </c>
      <c r="M23" s="12">
        <f t="shared" si="8"/>
        <v>648.096</v>
      </c>
      <c r="N23" s="12">
        <f t="shared" si="9"/>
        <v>876.06</v>
      </c>
      <c r="O23" s="12">
        <f t="shared" si="10"/>
        <v>522.49599999999998</v>
      </c>
      <c r="P23" s="12">
        <f t="shared" si="11"/>
        <v>604.13600000000008</v>
      </c>
      <c r="Q23" s="12">
        <f t="shared" si="12"/>
        <v>806.35199999999998</v>
      </c>
      <c r="R23" s="12">
        <f t="shared" si="13"/>
        <v>771.81200000000001</v>
      </c>
      <c r="S23" s="12">
        <f t="shared" si="14"/>
        <v>643.70000000000005</v>
      </c>
      <c r="T23" s="12">
        <f t="shared" si="15"/>
        <v>756.11199999999997</v>
      </c>
      <c r="U23" s="12">
        <f t="shared" si="16"/>
        <v>787.51199999999994</v>
      </c>
      <c r="V23" s="12">
        <f t="shared" si="17"/>
        <v>722.82799999999997</v>
      </c>
      <c r="W23" s="12">
        <f t="shared" si="18"/>
        <v>948.90800000000002</v>
      </c>
      <c r="X23" s="13">
        <f t="shared" si="19"/>
        <v>962.72400000000005</v>
      </c>
      <c r="Y23">
        <f t="shared" si="20"/>
        <v>675.39747368421047</v>
      </c>
      <c r="AA23" t="s">
        <v>46</v>
      </c>
      <c r="AB23">
        <f>AB24-AB21-AB22</f>
        <v>295180.866589054</v>
      </c>
      <c r="AC23">
        <f>AC24-AC21-AC22</f>
        <v>54</v>
      </c>
      <c r="AD23">
        <f>AB23/AC23</f>
        <v>5466.3123442417409</v>
      </c>
      <c r="AI23" t="str">
        <f>B1</f>
        <v>Day1</v>
      </c>
      <c r="AJ23" t="str">
        <f>F1</f>
        <v>Day5</v>
      </c>
      <c r="AK23">
        <f>_xlfn.T.TEST(B2:B5,F2:F5,2,1)</f>
        <v>3.3087716294481284E-4</v>
      </c>
      <c r="AL23">
        <f>ABS(AVERAGE(B2:B5)-AVERAGE(F2:F5))</f>
        <v>280.40199999999999</v>
      </c>
    </row>
    <row r="24" spans="5:38" x14ac:dyDescent="0.25">
      <c r="E24" t="s">
        <v>30</v>
      </c>
      <c r="F24">
        <f>AVERAGE(F20:F23)</f>
        <v>265.48700000000002</v>
      </c>
      <c r="G24">
        <f t="shared" ref="G24:Y24" si="21">AVERAGE(G20:G23)</f>
        <v>363.298</v>
      </c>
      <c r="H24">
        <f t="shared" si="21"/>
        <v>414.79400000000004</v>
      </c>
      <c r="I24">
        <f t="shared" si="21"/>
        <v>512.29100000000005</v>
      </c>
      <c r="J24">
        <f t="shared" si="21"/>
        <v>545.88900000000001</v>
      </c>
      <c r="K24">
        <f t="shared" si="21"/>
        <v>511.50600000000003</v>
      </c>
      <c r="L24">
        <f t="shared" si="21"/>
        <v>517.47199999999998</v>
      </c>
      <c r="M24">
        <f t="shared" si="21"/>
        <v>719.68799999999999</v>
      </c>
      <c r="N24">
        <f t="shared" si="21"/>
        <v>697.23700000000008</v>
      </c>
      <c r="O24">
        <f t="shared" si="21"/>
        <v>642.44400000000007</v>
      </c>
      <c r="P24">
        <f t="shared" si="21"/>
        <v>657.83</v>
      </c>
      <c r="Q24">
        <f t="shared" si="21"/>
        <v>753.91399999999999</v>
      </c>
      <c r="R24">
        <f t="shared" si="21"/>
        <v>746.84899999999993</v>
      </c>
      <c r="S24">
        <f t="shared" si="21"/>
        <v>726.43900000000008</v>
      </c>
      <c r="T24">
        <f t="shared" si="21"/>
        <v>776.67900000000009</v>
      </c>
      <c r="U24">
        <f t="shared" si="21"/>
        <v>759.56600000000003</v>
      </c>
      <c r="V24">
        <f t="shared" si="21"/>
        <v>818.755</v>
      </c>
      <c r="W24">
        <f t="shared" si="21"/>
        <v>803.99699999999996</v>
      </c>
      <c r="X24">
        <f t="shared" si="21"/>
        <v>931.63800000000015</v>
      </c>
      <c r="Y24">
        <f t="shared" si="21"/>
        <v>640.30384210526324</v>
      </c>
      <c r="AA24" t="s">
        <v>47</v>
      </c>
      <c r="AB24">
        <f>DEVSQ(F20:X23)</f>
        <v>2715686.5594061068</v>
      </c>
      <c r="AC24">
        <f>(AC21+1)*(AC22+1)-1</f>
        <v>75</v>
      </c>
      <c r="AI24" t="str">
        <f>B1</f>
        <v>Day1</v>
      </c>
      <c r="AJ24" t="str">
        <f>G1</f>
        <v>Day6</v>
      </c>
      <c r="AK24">
        <f>_xlfn.T.TEST(B2:B5,G2:G5,2,1)</f>
        <v>5.9677470530737015E-3</v>
      </c>
      <c r="AL24">
        <f>ABS(AVERAGE(B2:B5)-AVERAGE(G2:G5))</f>
        <v>246.01900000000001</v>
      </c>
    </row>
    <row r="25" spans="5:38" x14ac:dyDescent="0.25">
      <c r="E25" t="s">
        <v>31</v>
      </c>
      <c r="F25">
        <f>VAR(F20:F23)</f>
        <v>5993.946627999986</v>
      </c>
      <c r="G25">
        <f t="shared" ref="G25:Y25" si="22">VAR(G20:G23)</f>
        <v>20379.267354666681</v>
      </c>
      <c r="H25">
        <f t="shared" si="22"/>
        <v>12096.940431999974</v>
      </c>
      <c r="I25">
        <f t="shared" si="22"/>
        <v>20610.606436000049</v>
      </c>
      <c r="J25">
        <f t="shared" si="22"/>
        <v>5481.7732733333642</v>
      </c>
      <c r="K25">
        <f t="shared" si="22"/>
        <v>2059.8676319999995</v>
      </c>
      <c r="L25">
        <f t="shared" si="22"/>
        <v>7414.4191999999648</v>
      </c>
      <c r="M25">
        <f t="shared" si="22"/>
        <v>5347.8470400000015</v>
      </c>
      <c r="N25">
        <f t="shared" si="22"/>
        <v>20901.398905333288</v>
      </c>
      <c r="O25">
        <f t="shared" si="22"/>
        <v>11788.926527999885</v>
      </c>
      <c r="P25">
        <f t="shared" si="22"/>
        <v>2844.9547146666641</v>
      </c>
      <c r="Q25">
        <f t="shared" si="22"/>
        <v>1493.5322080000012</v>
      </c>
      <c r="R25">
        <f t="shared" si="22"/>
        <v>1420.9326866666679</v>
      </c>
      <c r="S25">
        <f t="shared" si="22"/>
        <v>9464.525827999847</v>
      </c>
      <c r="T25">
        <f t="shared" si="22"/>
        <v>8659.4566226665247</v>
      </c>
      <c r="U25">
        <f t="shared" si="22"/>
        <v>8361.0722613331545</v>
      </c>
      <c r="V25">
        <f t="shared" si="22"/>
        <v>7409.522265333334</v>
      </c>
      <c r="W25">
        <f t="shared" si="22"/>
        <v>17058.2582866669</v>
      </c>
      <c r="X25">
        <f t="shared" si="22"/>
        <v>12543.646042666553</v>
      </c>
      <c r="Y25">
        <f t="shared" si="22"/>
        <v>4365.1195867885499</v>
      </c>
      <c r="AA25" s="17"/>
      <c r="AB25" s="17"/>
      <c r="AC25" s="17"/>
      <c r="AD25" s="17"/>
      <c r="AE25" s="17"/>
      <c r="AF25" s="17"/>
      <c r="AG25" s="17"/>
      <c r="AI25" t="str">
        <f>B1</f>
        <v>Day1</v>
      </c>
      <c r="AJ25" t="str">
        <f>H1</f>
        <v>Day7</v>
      </c>
      <c r="AK25">
        <f>_xlfn.T.TEST(B2:B5,H2:H5,2,1)</f>
        <v>6.6640610181027205E-5</v>
      </c>
      <c r="AL25">
        <f>ABS(AVERAGE(B2:B5)-AVERAGE(H2:H5))</f>
        <v>251.98499999999996</v>
      </c>
    </row>
    <row r="26" spans="5:38" ht="15.75" thickBot="1" x14ac:dyDescent="0.3">
      <c r="AA26" t="s">
        <v>48</v>
      </c>
      <c r="AE26" t="s">
        <v>36</v>
      </c>
      <c r="AF26">
        <v>0.05</v>
      </c>
      <c r="AI26" t="str">
        <f>B1</f>
        <v>Day1</v>
      </c>
      <c r="AJ26" t="str">
        <f>I1</f>
        <v>Day8</v>
      </c>
      <c r="AK26">
        <f>_xlfn.T.TEST(B2:B5,I2:I5,2,1)</f>
        <v>2.4423228739716744E-3</v>
      </c>
      <c r="AL26">
        <f>ABS(AVERAGE(B2:B5)-AVERAGE(I2:I5))</f>
        <v>454.20099999999996</v>
      </c>
    </row>
    <row r="27" spans="5:38" ht="15.75" thickTop="1" x14ac:dyDescent="0.25">
      <c r="E27" t="s">
        <v>32</v>
      </c>
      <c r="F27" s="14">
        <f>[1]!GGEpsilon(F20:X23)</f>
        <v>9.9676759508616014E-2</v>
      </c>
      <c r="AA27" s="16" t="s">
        <v>37</v>
      </c>
      <c r="AB27" s="16" t="s">
        <v>38</v>
      </c>
      <c r="AC27" s="16" t="s">
        <v>39</v>
      </c>
      <c r="AD27" s="16" t="s">
        <v>40</v>
      </c>
      <c r="AE27" s="16" t="s">
        <v>41</v>
      </c>
      <c r="AF27" s="16" t="s">
        <v>42</v>
      </c>
      <c r="AG27" s="16" t="s">
        <v>43</v>
      </c>
      <c r="AI27" t="str">
        <f>B1</f>
        <v>Day1</v>
      </c>
      <c r="AJ27" t="str">
        <f>J1</f>
        <v>Day9</v>
      </c>
      <c r="AK27">
        <f>_xlfn.T.TEST(B2:B5,J2:J5,2,1)</f>
        <v>2.0205174771234808E-3</v>
      </c>
      <c r="AL27">
        <f>ABS(AVERAGE(B2:B5)-AVERAGE(J2:J5))</f>
        <v>431.75000000000006</v>
      </c>
    </row>
    <row r="28" spans="5:38" x14ac:dyDescent="0.25">
      <c r="E28" t="s">
        <v>33</v>
      </c>
      <c r="F28" s="15">
        <f>[1]!HFEpsilon(F20:X23)</f>
        <v>0.23850684638277922</v>
      </c>
      <c r="AA28" t="s">
        <v>45</v>
      </c>
      <c r="AB28">
        <f>AB22</f>
        <v>2171693.8763701054</v>
      </c>
      <c r="AC28">
        <f>AC22*F27</f>
        <v>1.7941816711550882</v>
      </c>
      <c r="AD28">
        <f>AB28/AC28</f>
        <v>1210409.1304042672</v>
      </c>
      <c r="AE28">
        <f>AD28/AD29</f>
        <v>22.071490284566806</v>
      </c>
      <c r="AF28">
        <f>[1]!F_DIST_RT(AE28,AC28,AC29)</f>
        <v>2.7636409855851252E-3</v>
      </c>
      <c r="AG28">
        <f>[1]!F_INV_RT(AF26,AC28,AC29)</f>
        <v>5.6169588374847619</v>
      </c>
      <c r="AI28" t="str">
        <f>B1</f>
        <v>Day1</v>
      </c>
      <c r="AJ28" t="str">
        <f>K1</f>
        <v>Day10</v>
      </c>
      <c r="AK28">
        <f>_xlfn.T.TEST(B2:B5,K2:K5,2,1)</f>
        <v>1.013714926007016E-2</v>
      </c>
      <c r="AL28">
        <f>ABS(AVERAGE(B2:B5)-AVERAGE(K2:K5))</f>
        <v>376.95700000000005</v>
      </c>
    </row>
    <row r="29" spans="5:38" x14ac:dyDescent="0.25">
      <c r="AA29" t="s">
        <v>46</v>
      </c>
      <c r="AB29">
        <f>AB23</f>
        <v>295180.866589054</v>
      </c>
      <c r="AC29">
        <f>AC23*F27</f>
        <v>5.3825450134652648</v>
      </c>
      <c r="AD29">
        <f>AB29/AC29</f>
        <v>54840.389787844528</v>
      </c>
      <c r="AI29" t="str">
        <f>B1</f>
        <v>Day1</v>
      </c>
      <c r="AJ29" t="str">
        <f>L1</f>
        <v>Day11</v>
      </c>
      <c r="AK29">
        <f>_xlfn.T.TEST(B2:B5,L2:L5,2,1)</f>
        <v>2.9252380340299539E-3</v>
      </c>
      <c r="AL29">
        <f>ABS(AVERAGE(B2:B5)-AVERAGE(L2:L5))</f>
        <v>392.34300000000002</v>
      </c>
    </row>
    <row r="30" spans="5:38" x14ac:dyDescent="0.25">
      <c r="AA30" s="17"/>
      <c r="AB30" s="17"/>
      <c r="AC30" s="17"/>
      <c r="AD30" s="17"/>
      <c r="AE30" s="17"/>
      <c r="AF30" s="17"/>
      <c r="AG30" s="17"/>
      <c r="AI30" t="str">
        <f>B1</f>
        <v>Day1</v>
      </c>
      <c r="AJ30" t="str">
        <f>M1</f>
        <v>Day12</v>
      </c>
      <c r="AK30">
        <f>_xlfn.T.TEST(B2:B5,M2:M5,2,1)</f>
        <v>4.5187777155823651E-4</v>
      </c>
      <c r="AL30">
        <f>ABS(AVERAGE(B2:B5)-AVERAGE(M2:M5))</f>
        <v>488.42699999999996</v>
      </c>
    </row>
    <row r="31" spans="5:38" ht="15.75" thickBot="1" x14ac:dyDescent="0.3">
      <c r="AA31" t="s">
        <v>49</v>
      </c>
      <c r="AE31" t="s">
        <v>36</v>
      </c>
      <c r="AF31">
        <v>0.05</v>
      </c>
      <c r="AI31" t="str">
        <f>B1</f>
        <v>Day1</v>
      </c>
      <c r="AJ31" t="str">
        <f>N1</f>
        <v>Day13</v>
      </c>
      <c r="AK31">
        <f>_xlfn.T.TEST(B2:B5,N2:N5,2,1)</f>
        <v>1.946879853016793E-4</v>
      </c>
      <c r="AL31">
        <f>ABS(AVERAGE(B2:B5)-AVERAGE(N2:N5))</f>
        <v>481.36199999999991</v>
      </c>
    </row>
    <row r="32" spans="5:38" ht="15.75" thickTop="1" x14ac:dyDescent="0.25">
      <c r="AA32" s="16" t="s">
        <v>37</v>
      </c>
      <c r="AB32" s="16" t="s">
        <v>38</v>
      </c>
      <c r="AC32" s="16" t="s">
        <v>39</v>
      </c>
      <c r="AD32" s="16" t="s">
        <v>40</v>
      </c>
      <c r="AE32" s="16" t="s">
        <v>41</v>
      </c>
      <c r="AF32" s="16" t="s">
        <v>42</v>
      </c>
      <c r="AG32" s="16" t="s">
        <v>43</v>
      </c>
      <c r="AI32" t="str">
        <f>B1</f>
        <v>Day1</v>
      </c>
      <c r="AJ32" t="str">
        <f>O1</f>
        <v>Day14</v>
      </c>
      <c r="AK32">
        <f>_xlfn.T.TEST(B2:B5,O2:O5,2,1)</f>
        <v>4.3523380316645753E-3</v>
      </c>
      <c r="AL32">
        <f>ABS(AVERAGE(B2:B5)-AVERAGE(O2:O5))</f>
        <v>460.95200000000006</v>
      </c>
    </row>
    <row r="33" spans="27:38" x14ac:dyDescent="0.25">
      <c r="AA33" t="s">
        <v>45</v>
      </c>
      <c r="AB33">
        <f>AB22</f>
        <v>2171693.8763701054</v>
      </c>
      <c r="AC33">
        <f>AC22*F28</f>
        <v>4.2931232348900261</v>
      </c>
      <c r="AD33">
        <f>AB33/AC33</f>
        <v>505854.07349149534</v>
      </c>
      <c r="AE33">
        <f>AD33/AD34</f>
        <v>22.071490284566806</v>
      </c>
      <c r="AF33">
        <f>[1]!F_DIST_RT(AE33,AC33,AC34)</f>
        <v>9.5944621411048203E-6</v>
      </c>
      <c r="AG33">
        <f>[1]!F_INV_RT(AF31,AC33,AC34)</f>
        <v>3.1369659889017183</v>
      </c>
      <c r="AI33" t="str">
        <f>B1</f>
        <v>Day1</v>
      </c>
      <c r="AJ33" t="str">
        <f>P1</f>
        <v>Day15</v>
      </c>
      <c r="AK33">
        <f>_xlfn.T.TEST(B2:B5,P2:P5,2,1)</f>
        <v>6.545920239511301E-4</v>
      </c>
      <c r="AL33">
        <f>ABS(AVERAGE(B2:B5)-AVERAGE(P2:P5))</f>
        <v>511.19200000000006</v>
      </c>
    </row>
    <row r="34" spans="27:38" x14ac:dyDescent="0.25">
      <c r="AA34" t="s">
        <v>46</v>
      </c>
      <c r="AB34">
        <f>AB23</f>
        <v>295180.866589054</v>
      </c>
      <c r="AC34">
        <f>AC23*F28</f>
        <v>12.879369704670077</v>
      </c>
      <c r="AD34">
        <f>AB34/AC34</f>
        <v>22918.890703325411</v>
      </c>
      <c r="AI34" t="str">
        <f>B1</f>
        <v>Day1</v>
      </c>
      <c r="AJ34" t="str">
        <f>Q1</f>
        <v>Day16</v>
      </c>
      <c r="AK34">
        <f>_xlfn.T.TEST(B2:B5,Q2:Q5,2,1)</f>
        <v>3.276874080340793E-4</v>
      </c>
      <c r="AL34">
        <f>ABS(AVERAGE(B2:B5)-AVERAGE(Q2:Q5))</f>
        <v>494.07900000000001</v>
      </c>
    </row>
    <row r="35" spans="27:38" x14ac:dyDescent="0.25">
      <c r="AA35" s="17"/>
      <c r="AB35" s="17"/>
      <c r="AC35" s="17"/>
      <c r="AD35" s="17"/>
      <c r="AE35" s="17"/>
      <c r="AF35" s="17"/>
      <c r="AG35" s="17"/>
      <c r="AI35" t="str">
        <f>B1</f>
        <v>Day1</v>
      </c>
      <c r="AJ35" t="str">
        <f>R1</f>
        <v>Day17</v>
      </c>
      <c r="AK35">
        <f>_xlfn.T.TEST(B2:B5,R2:R5,2,1)</f>
        <v>2.3009921118528165E-3</v>
      </c>
      <c r="AL35">
        <f>ABS(AVERAGE(B2:B5)-AVERAGE(R2:R5))</f>
        <v>553.26800000000003</v>
      </c>
    </row>
    <row r="36" spans="27:38" x14ac:dyDescent="0.25">
      <c r="AI36" t="str">
        <f>B1</f>
        <v>Day1</v>
      </c>
      <c r="AJ36" t="str">
        <f>S1</f>
        <v>Day18</v>
      </c>
      <c r="AK36">
        <f>_xlfn.T.TEST(B2:B5,S2:S5,2,1)</f>
        <v>5.6761913221618711E-4</v>
      </c>
      <c r="AL36">
        <f>ABS(AVERAGE(B2:B5)-AVERAGE(S2:S5))</f>
        <v>538.51</v>
      </c>
    </row>
    <row r="37" spans="27:38" x14ac:dyDescent="0.25">
      <c r="AI37" t="str">
        <f>B1</f>
        <v>Day1</v>
      </c>
      <c r="AJ37" t="str">
        <f>T1</f>
        <v>Day19</v>
      </c>
      <c r="AK37">
        <f>_xlfn.T.TEST(B2:B5,T2:T5,2,1)</f>
        <v>2.0184596203702462E-4</v>
      </c>
      <c r="AL37">
        <f>ABS(AVERAGE(B2:B5)-AVERAGE(T2:T5))</f>
        <v>666.15100000000007</v>
      </c>
    </row>
    <row r="38" spans="27:38" x14ac:dyDescent="0.25">
      <c r="AI38" t="str">
        <f>C1</f>
        <v>Day2</v>
      </c>
      <c r="AJ38" t="str">
        <f>D1</f>
        <v>Day3</v>
      </c>
      <c r="AK38">
        <f>_xlfn.T.TEST(C2:C5,D2:D5,2,1)</f>
        <v>0.25731487963392025</v>
      </c>
      <c r="AL38">
        <f>ABS(AVERAGE(C2:C5)-AVERAGE(D2:D5))</f>
        <v>51.496000000000038</v>
      </c>
    </row>
    <row r="39" spans="27:38" x14ac:dyDescent="0.25">
      <c r="AI39" t="str">
        <f>C1</f>
        <v>Day2</v>
      </c>
      <c r="AJ39" t="str">
        <f>E1</f>
        <v>Day4</v>
      </c>
      <c r="AK39">
        <f>_xlfn.T.TEST(C2:C5,E2:E5,2,1)</f>
        <v>1.9908370084151042E-2</v>
      </c>
      <c r="AL39">
        <f>ABS(AVERAGE(C2:C5)-AVERAGE(E2:E5))</f>
        <v>148.99300000000005</v>
      </c>
    </row>
    <row r="40" spans="27:38" x14ac:dyDescent="0.25">
      <c r="AI40" t="str">
        <f>C1</f>
        <v>Day2</v>
      </c>
      <c r="AJ40" t="str">
        <f>F1</f>
        <v>Day5</v>
      </c>
      <c r="AK40">
        <f>_xlfn.T.TEST(C2:C5,F2:F5,2,1)</f>
        <v>2.0967226564271992E-2</v>
      </c>
      <c r="AL40">
        <f>ABS(AVERAGE(C2:C5)-AVERAGE(F2:F5))</f>
        <v>182.59100000000001</v>
      </c>
    </row>
    <row r="41" spans="27:38" x14ac:dyDescent="0.25">
      <c r="AI41" t="str">
        <f>C1</f>
        <v>Day2</v>
      </c>
      <c r="AJ41" t="str">
        <f>G1</f>
        <v>Day6</v>
      </c>
      <c r="AK41">
        <f>_xlfn.T.TEST(C2:C5,G2:G5,2,1)</f>
        <v>0.10780134071711998</v>
      </c>
      <c r="AL41">
        <f>ABS(AVERAGE(C2:C5)-AVERAGE(G2:G5))</f>
        <v>148.20800000000003</v>
      </c>
    </row>
    <row r="42" spans="27:38" x14ac:dyDescent="0.25">
      <c r="AI42" t="str">
        <f>C1</f>
        <v>Day2</v>
      </c>
      <c r="AJ42" t="str">
        <f>H1</f>
        <v>Day7</v>
      </c>
      <c r="AK42">
        <f>_xlfn.T.TEST(C2:C5,H2:H5,2,1)</f>
        <v>1.5986397370966431E-2</v>
      </c>
      <c r="AL42">
        <f>ABS(AVERAGE(C2:C5)-AVERAGE(H2:H5))</f>
        <v>154.17399999999998</v>
      </c>
    </row>
    <row r="43" spans="27:38" x14ac:dyDescent="0.25">
      <c r="AI43" t="str">
        <f>C1</f>
        <v>Day2</v>
      </c>
      <c r="AJ43" t="str">
        <f>I1</f>
        <v>Day8</v>
      </c>
      <c r="AK43">
        <f>_xlfn.T.TEST(C2:C5,I2:I5,2,1)</f>
        <v>1.5912007166459154E-2</v>
      </c>
      <c r="AL43">
        <f>ABS(AVERAGE(C2:C5)-AVERAGE(I2:I5))</f>
        <v>356.39</v>
      </c>
    </row>
    <row r="44" spans="27:38" x14ac:dyDescent="0.25">
      <c r="AI44" t="str">
        <f>C1</f>
        <v>Day2</v>
      </c>
      <c r="AJ44" t="str">
        <f>J1</f>
        <v>Day9</v>
      </c>
      <c r="AK44">
        <f>_xlfn.T.TEST(C2:C5,J2:J5,2,1)</f>
        <v>2.4441335864100583E-3</v>
      </c>
      <c r="AL44">
        <f>ABS(AVERAGE(C2:C5)-AVERAGE(J2:J5))</f>
        <v>333.93900000000008</v>
      </c>
    </row>
    <row r="45" spans="27:38" x14ac:dyDescent="0.25">
      <c r="AI45" t="str">
        <f>C1</f>
        <v>Day2</v>
      </c>
      <c r="AJ45" t="str">
        <f>K1</f>
        <v>Day10</v>
      </c>
      <c r="AK45">
        <f>_xlfn.T.TEST(C2:C5,K2:K5,2,1)</f>
        <v>4.5306763415877832E-2</v>
      </c>
      <c r="AL45">
        <f>ABS(AVERAGE(C2:C5)-AVERAGE(K2:K5))</f>
        <v>279.14600000000007</v>
      </c>
    </row>
    <row r="46" spans="27:38" x14ac:dyDescent="0.25">
      <c r="AI46" t="str">
        <f>C1</f>
        <v>Day2</v>
      </c>
      <c r="AJ46" t="str">
        <f>L1</f>
        <v>Day11</v>
      </c>
      <c r="AK46">
        <f>_xlfn.T.TEST(C2:C5,L2:L5,2,1)</f>
        <v>2.5257677143079065E-2</v>
      </c>
      <c r="AL46">
        <f>ABS(AVERAGE(C2:C5)-AVERAGE(L2:L5))</f>
        <v>294.53200000000004</v>
      </c>
    </row>
    <row r="47" spans="27:38" x14ac:dyDescent="0.25">
      <c r="AI47" t="str">
        <f>C1</f>
        <v>Day2</v>
      </c>
      <c r="AJ47" t="str">
        <f>M1</f>
        <v>Day12</v>
      </c>
      <c r="AK47">
        <f>_xlfn.T.TEST(C2:C5,M2:M5,2,1)</f>
        <v>7.7233827465358314E-3</v>
      </c>
      <c r="AL47">
        <f>ABS(AVERAGE(C2:C5)-AVERAGE(M2:M5))</f>
        <v>390.61599999999999</v>
      </c>
    </row>
    <row r="48" spans="27:38" x14ac:dyDescent="0.25">
      <c r="AI48" t="str">
        <f>C1</f>
        <v>Day2</v>
      </c>
      <c r="AJ48" t="str">
        <f>N1</f>
        <v>Day13</v>
      </c>
      <c r="AK48">
        <f>_xlfn.T.TEST(C2:C5,N2:N5,2,1)</f>
        <v>5.7581493085379735E-3</v>
      </c>
      <c r="AL48">
        <f>ABS(AVERAGE(C2:C5)-AVERAGE(N2:N5))</f>
        <v>383.55099999999993</v>
      </c>
    </row>
    <row r="49" spans="35:38" x14ac:dyDescent="0.25">
      <c r="AI49" t="str">
        <f>C1</f>
        <v>Day2</v>
      </c>
      <c r="AJ49" t="str">
        <f>O1</f>
        <v>Day14</v>
      </c>
      <c r="AK49">
        <f>_xlfn.T.TEST(C2:C5,O2:O5,2,1)</f>
        <v>2.1705738143657408E-2</v>
      </c>
      <c r="AL49">
        <f>ABS(AVERAGE(C2:C5)-AVERAGE(O2:O5))</f>
        <v>363.14100000000008</v>
      </c>
    </row>
    <row r="50" spans="35:38" x14ac:dyDescent="0.25">
      <c r="AI50" t="str">
        <f>C1</f>
        <v>Day2</v>
      </c>
      <c r="AJ50" t="str">
        <f>P1</f>
        <v>Day15</v>
      </c>
      <c r="AK50">
        <f>_xlfn.T.TEST(C2:C5,P2:P5,2,1)</f>
        <v>3.812504479052254E-3</v>
      </c>
      <c r="AL50">
        <f>ABS(AVERAGE(C2:C5)-AVERAGE(P2:P5))</f>
        <v>413.38100000000009</v>
      </c>
    </row>
    <row r="51" spans="35:38" x14ac:dyDescent="0.25">
      <c r="AI51" t="str">
        <f>C1</f>
        <v>Day2</v>
      </c>
      <c r="AJ51" t="str">
        <f>Q1</f>
        <v>Day16</v>
      </c>
      <c r="AK51">
        <f>_xlfn.T.TEST(C2:C5,Q2:Q5,2,1)</f>
        <v>2.0543115679461056E-3</v>
      </c>
      <c r="AL51">
        <f>ABS(AVERAGE(C2:C5)-AVERAGE(Q2:Q5))</f>
        <v>396.26800000000003</v>
      </c>
    </row>
    <row r="52" spans="35:38" x14ac:dyDescent="0.25">
      <c r="AI52" t="str">
        <f>C1</f>
        <v>Day2</v>
      </c>
      <c r="AJ52" t="str">
        <f>R1</f>
        <v>Day17</v>
      </c>
      <c r="AK52">
        <f>_xlfn.T.TEST(C2:C5,R2:R5,2,1)</f>
        <v>1.05443363342663E-2</v>
      </c>
      <c r="AL52">
        <f>ABS(AVERAGE(C2:C5)-AVERAGE(R2:R5))</f>
        <v>455.45699999999999</v>
      </c>
    </row>
    <row r="53" spans="35:38" x14ac:dyDescent="0.25">
      <c r="AI53" t="str">
        <f>C1</f>
        <v>Day2</v>
      </c>
      <c r="AJ53" t="str">
        <f>S1</f>
        <v>Day18</v>
      </c>
      <c r="AK53">
        <f>_xlfn.T.TEST(C2:C5,S2:S5,2,1)</f>
        <v>5.9312158385595116E-4</v>
      </c>
      <c r="AL53">
        <f>ABS(AVERAGE(C2:C5)-AVERAGE(S2:S5))</f>
        <v>440.69899999999996</v>
      </c>
    </row>
    <row r="54" spans="35:38" x14ac:dyDescent="0.25">
      <c r="AI54" t="str">
        <f>C1</f>
        <v>Day2</v>
      </c>
      <c r="AJ54" t="str">
        <f>T1</f>
        <v>Day19</v>
      </c>
      <c r="AK54">
        <f>_xlfn.T.TEST(C2:C5,T2:T5,2,1)</f>
        <v>6.1984537969213965E-4</v>
      </c>
      <c r="AL54">
        <f>ABS(AVERAGE(C2:C5)-AVERAGE(T2:T5))</f>
        <v>568.34000000000015</v>
      </c>
    </row>
    <row r="55" spans="35:38" x14ac:dyDescent="0.25">
      <c r="AI55" t="str">
        <f>D1</f>
        <v>Day3</v>
      </c>
      <c r="AJ55" t="str">
        <f>E1</f>
        <v>Day4</v>
      </c>
      <c r="AK55">
        <f>_xlfn.T.TEST(D2:D5,E2:E5,2,1)</f>
        <v>0.13422999039093017</v>
      </c>
      <c r="AL55">
        <f>ABS(AVERAGE(D2:D5)-AVERAGE(E2:E5))</f>
        <v>97.497000000000014</v>
      </c>
    </row>
    <row r="56" spans="35:38" x14ac:dyDescent="0.25">
      <c r="AI56" t="str">
        <f>D1</f>
        <v>Day3</v>
      </c>
      <c r="AJ56" t="str">
        <f>F1</f>
        <v>Day5</v>
      </c>
      <c r="AK56">
        <f>_xlfn.T.TEST(D2:D5,F2:F5,2,1)</f>
        <v>1.8108839234708005E-2</v>
      </c>
      <c r="AL56">
        <f>ABS(AVERAGE(D2:D5)-AVERAGE(F2:F5))</f>
        <v>131.09499999999997</v>
      </c>
    </row>
    <row r="57" spans="35:38" x14ac:dyDescent="0.25">
      <c r="AI57" t="str">
        <f>D1</f>
        <v>Day3</v>
      </c>
      <c r="AJ57" t="str">
        <f>G1</f>
        <v>Day6</v>
      </c>
      <c r="AK57">
        <f>_xlfn.T.TEST(D2:D5,G2:G5,2,1)</f>
        <v>0.21432906525324391</v>
      </c>
      <c r="AL57">
        <f>ABS(AVERAGE(D2:D5)-AVERAGE(G2:G5))</f>
        <v>96.711999999999989</v>
      </c>
    </row>
    <row r="58" spans="35:38" x14ac:dyDescent="0.25">
      <c r="AI58" t="str">
        <f>D1</f>
        <v>Day3</v>
      </c>
      <c r="AJ58" t="str">
        <f>H1</f>
        <v>Day7</v>
      </c>
      <c r="AK58">
        <f>_xlfn.T.TEST(D2:D5,H2:H5,2,1)</f>
        <v>4.5967773575850149E-2</v>
      </c>
      <c r="AL58">
        <f>ABS(AVERAGE(D2:D5)-AVERAGE(H2:H5))</f>
        <v>102.67799999999994</v>
      </c>
    </row>
    <row r="59" spans="35:38" x14ac:dyDescent="0.25">
      <c r="AI59" t="str">
        <f>D1</f>
        <v>Day3</v>
      </c>
      <c r="AJ59" t="str">
        <f>I1</f>
        <v>Day8</v>
      </c>
      <c r="AK59">
        <f>_xlfn.T.TEST(D2:D5,I2:I5,2,1)</f>
        <v>2.1986102732725263E-2</v>
      </c>
      <c r="AL59">
        <f>ABS(AVERAGE(D2:D5)-AVERAGE(I2:I5))</f>
        <v>304.89399999999995</v>
      </c>
    </row>
    <row r="60" spans="35:38" x14ac:dyDescent="0.25">
      <c r="AI60" t="str">
        <f>D1</f>
        <v>Day3</v>
      </c>
      <c r="AJ60" t="str">
        <f>J1</f>
        <v>Day9</v>
      </c>
      <c r="AK60">
        <f>_xlfn.T.TEST(D2:D5,J2:J5,2,1)</f>
        <v>1.2579501949113287E-3</v>
      </c>
      <c r="AL60">
        <f>ABS(AVERAGE(D2:D5)-AVERAGE(J2:J5))</f>
        <v>282.44300000000004</v>
      </c>
    </row>
    <row r="61" spans="35:38" x14ac:dyDescent="0.25">
      <c r="AI61" t="str">
        <f>D1</f>
        <v>Day3</v>
      </c>
      <c r="AJ61" t="str">
        <f>K1</f>
        <v>Day10</v>
      </c>
      <c r="AK61">
        <f>_xlfn.T.TEST(D2:D5,K2:K5,2,1)</f>
        <v>6.2825658465981704E-2</v>
      </c>
      <c r="AL61">
        <f>ABS(AVERAGE(D2:D5)-AVERAGE(K2:K5))</f>
        <v>227.65000000000003</v>
      </c>
    </row>
    <row r="62" spans="35:38" x14ac:dyDescent="0.25">
      <c r="AI62" t="str">
        <f>D1</f>
        <v>Day3</v>
      </c>
      <c r="AJ62" t="str">
        <f>L1</f>
        <v>Day11</v>
      </c>
      <c r="AK62">
        <f>_xlfn.T.TEST(D2:D5,L2:L5,2,1)</f>
        <v>2.6894134031656206E-2</v>
      </c>
      <c r="AL62">
        <f>ABS(AVERAGE(D2:D5)-AVERAGE(L2:L5))</f>
        <v>243.036</v>
      </c>
    </row>
    <row r="63" spans="35:38" x14ac:dyDescent="0.25">
      <c r="AI63" t="str">
        <f>D1</f>
        <v>Day3</v>
      </c>
      <c r="AJ63" t="str">
        <f>M1</f>
        <v>Day12</v>
      </c>
      <c r="AK63">
        <f>_xlfn.T.TEST(D2:D5,M2:M5,2,1)</f>
        <v>5.7740427704822172E-3</v>
      </c>
      <c r="AL63">
        <f>ABS(AVERAGE(D2:D5)-AVERAGE(M2:M5))</f>
        <v>339.11999999999995</v>
      </c>
    </row>
    <row r="64" spans="35:38" x14ac:dyDescent="0.25">
      <c r="AI64" t="str">
        <f>D1</f>
        <v>Day3</v>
      </c>
      <c r="AJ64" t="str">
        <f>N1</f>
        <v>Day13</v>
      </c>
      <c r="AK64">
        <f>_xlfn.T.TEST(D2:D5,N2:N5,2,1)</f>
        <v>5.269934349832279E-3</v>
      </c>
      <c r="AL64">
        <f>ABS(AVERAGE(D2:D5)-AVERAGE(N2:N5))</f>
        <v>332.05499999999989</v>
      </c>
    </row>
    <row r="65" spans="35:38" x14ac:dyDescent="0.25">
      <c r="AI65" t="str">
        <f>D1</f>
        <v>Day3</v>
      </c>
      <c r="AJ65" t="str">
        <f>O1</f>
        <v>Day14</v>
      </c>
      <c r="AK65">
        <f>_xlfn.T.TEST(D2:D5,O2:O5,2,1)</f>
        <v>3.6673740575302004E-2</v>
      </c>
      <c r="AL65">
        <f>ABS(AVERAGE(D2:D5)-AVERAGE(O2:O5))</f>
        <v>311.64500000000004</v>
      </c>
    </row>
    <row r="66" spans="35:38" x14ac:dyDescent="0.25">
      <c r="AI66" t="str">
        <f>D1</f>
        <v>Day3</v>
      </c>
      <c r="AJ66" t="str">
        <f>P1</f>
        <v>Day15</v>
      </c>
      <c r="AK66">
        <f>_xlfn.T.TEST(D2:D5,P2:P5,2,1)</f>
        <v>8.5729088183157491E-3</v>
      </c>
      <c r="AL66">
        <f>ABS(AVERAGE(D2:D5)-AVERAGE(P2:P5))</f>
        <v>361.88500000000005</v>
      </c>
    </row>
    <row r="67" spans="35:38" x14ac:dyDescent="0.25">
      <c r="AI67" t="str">
        <f>D1</f>
        <v>Day3</v>
      </c>
      <c r="AJ67" t="str">
        <f>Q1</f>
        <v>Day16</v>
      </c>
      <c r="AK67">
        <f>_xlfn.T.TEST(D2:D5,Q2:Q5,2,1)</f>
        <v>1.5224291735993875E-3</v>
      </c>
      <c r="AL67">
        <f>ABS(AVERAGE(D2:D5)-AVERAGE(Q2:Q5))</f>
        <v>344.77199999999999</v>
      </c>
    </row>
    <row r="68" spans="35:38" x14ac:dyDescent="0.25">
      <c r="AI68" t="str">
        <f>D1</f>
        <v>Day3</v>
      </c>
      <c r="AJ68" t="str">
        <f>R1</f>
        <v>Day17</v>
      </c>
      <c r="AK68">
        <f>_xlfn.T.TEST(D2:D5,R2:R5,2,1)</f>
        <v>1.0798344508907676E-2</v>
      </c>
      <c r="AL68">
        <f>ABS(AVERAGE(D2:D5)-AVERAGE(R2:R5))</f>
        <v>403.96099999999996</v>
      </c>
    </row>
    <row r="69" spans="35:38" x14ac:dyDescent="0.25">
      <c r="AI69" t="str">
        <f>D1</f>
        <v>Day3</v>
      </c>
      <c r="AJ69" t="str">
        <f>S1</f>
        <v>Day18</v>
      </c>
      <c r="AK69">
        <f>_xlfn.T.TEST(D2:D5,S2:S5,2,1)</f>
        <v>1.1324269633381538E-4</v>
      </c>
      <c r="AL69">
        <f>ABS(AVERAGE(D2:D5)-AVERAGE(S2:S5))</f>
        <v>389.20299999999992</v>
      </c>
    </row>
    <row r="70" spans="35:38" x14ac:dyDescent="0.25">
      <c r="AI70" t="str">
        <f>D1</f>
        <v>Day3</v>
      </c>
      <c r="AJ70" t="str">
        <f>T1</f>
        <v>Day19</v>
      </c>
      <c r="AK70">
        <f>_xlfn.T.TEST(D2:D5,T2:T5,2,1)</f>
        <v>2.7725132661551304E-3</v>
      </c>
      <c r="AL70">
        <f>ABS(AVERAGE(D2:D5)-AVERAGE(T2:T5))</f>
        <v>516.84400000000005</v>
      </c>
    </row>
    <row r="71" spans="35:38" x14ac:dyDescent="0.25">
      <c r="AI71" t="str">
        <f>E1</f>
        <v>Day4</v>
      </c>
      <c r="AJ71" t="str">
        <f>F1</f>
        <v>Day5</v>
      </c>
      <c r="AK71">
        <f>_xlfn.T.TEST(E2:E5,F2:F5,2,1)</f>
        <v>0.43656402697557184</v>
      </c>
      <c r="AL71">
        <f>ABS(AVERAGE(E2:E5)-AVERAGE(F2:F5))</f>
        <v>33.597999999999956</v>
      </c>
    </row>
    <row r="72" spans="35:38" x14ac:dyDescent="0.25">
      <c r="AI72" t="str">
        <f>E1</f>
        <v>Day4</v>
      </c>
      <c r="AJ72" t="str">
        <f>G1</f>
        <v>Day6</v>
      </c>
      <c r="AK72">
        <f>_xlfn.T.TEST(E2:E5,G2:G5,2,1)</f>
        <v>0.99133846908876799</v>
      </c>
      <c r="AL72">
        <f>ABS(AVERAGE(E2:E5)-AVERAGE(G2:G5))</f>
        <v>0.78500000000002501</v>
      </c>
    </row>
    <row r="73" spans="35:38" x14ac:dyDescent="0.25">
      <c r="AI73" t="str">
        <f>E1</f>
        <v>Day4</v>
      </c>
      <c r="AJ73" t="str">
        <f>H1</f>
        <v>Day7</v>
      </c>
      <c r="AK73">
        <f>_xlfn.T.TEST(E2:E5,H2:H5,2,1)</f>
        <v>0.87892554362576991</v>
      </c>
      <c r="AL73">
        <f>ABS(AVERAGE(E2:E5)-AVERAGE(H2:H5))</f>
        <v>5.1809999999999263</v>
      </c>
    </row>
    <row r="74" spans="35:38" x14ac:dyDescent="0.25">
      <c r="AI74" t="str">
        <f>E1</f>
        <v>Day4</v>
      </c>
      <c r="AJ74" t="str">
        <f>I1</f>
        <v>Day8</v>
      </c>
      <c r="AK74">
        <f>_xlfn.T.TEST(E2:E5,I2:I5,2,1)</f>
        <v>8.8601382309112686E-2</v>
      </c>
      <c r="AL74">
        <f>ABS(AVERAGE(E2:E5)-AVERAGE(I2:I5))</f>
        <v>207.39699999999993</v>
      </c>
    </row>
    <row r="75" spans="35:38" x14ac:dyDescent="0.25">
      <c r="AI75" t="str">
        <f>E1</f>
        <v>Day4</v>
      </c>
      <c r="AJ75" t="str">
        <f>J1</f>
        <v>Day9</v>
      </c>
      <c r="AK75">
        <f>_xlfn.T.TEST(E2:E5,J2:J5,2,1)</f>
        <v>1.4624481393736078E-2</v>
      </c>
      <c r="AL75">
        <f>ABS(AVERAGE(E2:E5)-AVERAGE(J2:J5))</f>
        <v>184.94600000000003</v>
      </c>
    </row>
    <row r="76" spans="35:38" x14ac:dyDescent="0.25">
      <c r="AI76" t="str">
        <f>E1</f>
        <v>Day4</v>
      </c>
      <c r="AJ76" t="str">
        <f>K1</f>
        <v>Day10</v>
      </c>
      <c r="AK76">
        <f>_xlfn.T.TEST(E2:E5,K2:K5,2,1)</f>
        <v>0.2924401982625614</v>
      </c>
      <c r="AL76">
        <f>ABS(AVERAGE(E2:E5)-AVERAGE(K2:K5))</f>
        <v>130.15300000000002</v>
      </c>
    </row>
    <row r="77" spans="35:38" x14ac:dyDescent="0.25">
      <c r="AI77" t="str">
        <f>E1</f>
        <v>Day4</v>
      </c>
      <c r="AJ77" t="str">
        <f>L1</f>
        <v>Day11</v>
      </c>
      <c r="AK77">
        <f>_xlfn.T.TEST(E2:E5,L2:L5,2,1)</f>
        <v>0.17362305319025242</v>
      </c>
      <c r="AL77">
        <f>ABS(AVERAGE(E2:E5)-AVERAGE(L2:L5))</f>
        <v>145.53899999999999</v>
      </c>
    </row>
    <row r="78" spans="35:38" x14ac:dyDescent="0.25">
      <c r="AI78" t="str">
        <f>E1</f>
        <v>Day4</v>
      </c>
      <c r="AJ78" t="str">
        <f>M1</f>
        <v>Day12</v>
      </c>
      <c r="AK78">
        <f>_xlfn.T.TEST(E2:E5,M2:M5,2,1)</f>
        <v>2.1607537425981684E-2</v>
      </c>
      <c r="AL78">
        <f>ABS(AVERAGE(E2:E5)-AVERAGE(M2:M5))</f>
        <v>241.62299999999993</v>
      </c>
    </row>
    <row r="79" spans="35:38" x14ac:dyDescent="0.25">
      <c r="AI79" t="str">
        <f>E1</f>
        <v>Day4</v>
      </c>
      <c r="AJ79" t="str">
        <f>N1</f>
        <v>Day13</v>
      </c>
      <c r="AK79">
        <f>_xlfn.T.TEST(E2:E5,N2:N5,2,1)</f>
        <v>2.4605106768904896E-2</v>
      </c>
      <c r="AL79">
        <f>ABS(AVERAGE(E2:E5)-AVERAGE(N2:N5))</f>
        <v>234.55799999999988</v>
      </c>
    </row>
    <row r="80" spans="35:38" x14ac:dyDescent="0.25">
      <c r="AI80" t="str">
        <f>E1</f>
        <v>Day4</v>
      </c>
      <c r="AJ80" t="str">
        <f>O1</f>
        <v>Day14</v>
      </c>
      <c r="AK80">
        <f>_xlfn.T.TEST(E2:E5,O2:O5,2,1)</f>
        <v>9.2725943238058245E-2</v>
      </c>
      <c r="AL80">
        <f>ABS(AVERAGE(E2:E5)-AVERAGE(O2:O5))</f>
        <v>214.14800000000002</v>
      </c>
    </row>
    <row r="81" spans="35:38" x14ac:dyDescent="0.25">
      <c r="AI81" t="str">
        <f>E1</f>
        <v>Day4</v>
      </c>
      <c r="AJ81" t="str">
        <f>P1</f>
        <v>Day15</v>
      </c>
      <c r="AK81">
        <f>_xlfn.T.TEST(E2:E5,P2:P5,2,1)</f>
        <v>2.7343208640876394E-2</v>
      </c>
      <c r="AL81">
        <f>ABS(AVERAGE(E2:E5)-AVERAGE(P2:P5))</f>
        <v>264.38800000000003</v>
      </c>
    </row>
    <row r="82" spans="35:38" x14ac:dyDescent="0.25">
      <c r="AI82" t="str">
        <f>E1</f>
        <v>Day4</v>
      </c>
      <c r="AJ82" t="str">
        <f>Q1</f>
        <v>Day16</v>
      </c>
      <c r="AK82">
        <f>_xlfn.T.TEST(E2:E5,Q2:Q5,2,1)</f>
        <v>2.5691257434358673E-2</v>
      </c>
      <c r="AL82">
        <f>ABS(AVERAGE(E2:E5)-AVERAGE(Q2:Q5))</f>
        <v>247.27499999999998</v>
      </c>
    </row>
    <row r="83" spans="35:38" x14ac:dyDescent="0.25">
      <c r="AI83" t="str">
        <f>E1</f>
        <v>Day4</v>
      </c>
      <c r="AJ83" t="str">
        <f>R1</f>
        <v>Day17</v>
      </c>
      <c r="AK83">
        <f>_xlfn.T.TEST(E2:E5,R2:R5,2,1)</f>
        <v>4.8190543758932752E-2</v>
      </c>
      <c r="AL83">
        <f>ABS(AVERAGE(E2:E5)-AVERAGE(R2:R5))</f>
        <v>306.46399999999994</v>
      </c>
    </row>
    <row r="84" spans="35:38" x14ac:dyDescent="0.25">
      <c r="AI84" t="str">
        <f>E1</f>
        <v>Day4</v>
      </c>
      <c r="AJ84" t="str">
        <f>S1</f>
        <v>Day18</v>
      </c>
      <c r="AK84">
        <f>_xlfn.T.TEST(E2:E5,S2:S5,2,1)</f>
        <v>4.7113161824910666E-3</v>
      </c>
      <c r="AL84">
        <f>ABS(AVERAGE(E2:E5)-AVERAGE(S2:S5))</f>
        <v>291.7059999999999</v>
      </c>
    </row>
    <row r="85" spans="35:38" x14ac:dyDescent="0.25">
      <c r="AI85" t="str">
        <f>E1</f>
        <v>Day4</v>
      </c>
      <c r="AJ85" t="str">
        <f>T1</f>
        <v>Day19</v>
      </c>
      <c r="AK85">
        <f>_xlfn.T.TEST(E2:E5,T2:T5,2,1)</f>
        <v>3.4333026135591606E-3</v>
      </c>
      <c r="AL85">
        <f>ABS(AVERAGE(E2:E5)-AVERAGE(T2:T5))</f>
        <v>419.34700000000009</v>
      </c>
    </row>
    <row r="86" spans="35:38" x14ac:dyDescent="0.25">
      <c r="AI86" t="str">
        <f>F1</f>
        <v>Day5</v>
      </c>
      <c r="AJ86" t="str">
        <f>G1</f>
        <v>Day6</v>
      </c>
      <c r="AK86">
        <f>_xlfn.T.TEST(F2:F5,G2:G5,2,1)</f>
        <v>0.45702968909095698</v>
      </c>
      <c r="AL86">
        <f>ABS(AVERAGE(F2:F5)-AVERAGE(G2:G5))</f>
        <v>34.382999999999981</v>
      </c>
    </row>
    <row r="87" spans="35:38" x14ac:dyDescent="0.25">
      <c r="AI87" t="str">
        <f>F1</f>
        <v>Day5</v>
      </c>
      <c r="AJ87" t="str">
        <f>H1</f>
        <v>Day7</v>
      </c>
      <c r="AK87">
        <f>_xlfn.T.TEST(F2:F5,H2:H5,2,1)</f>
        <v>0.10902348212388729</v>
      </c>
      <c r="AL87">
        <f>ABS(AVERAGE(F2:F5)-AVERAGE(H2:H5))</f>
        <v>28.41700000000003</v>
      </c>
    </row>
    <row r="88" spans="35:38" x14ac:dyDescent="0.25">
      <c r="AI88" t="str">
        <f>F1</f>
        <v>Day5</v>
      </c>
      <c r="AJ88" t="str">
        <f>I1</f>
        <v>Day8</v>
      </c>
      <c r="AK88">
        <f>_xlfn.T.TEST(F2:F5,I2:I5,2,1)</f>
        <v>5.4979199016208888E-2</v>
      </c>
      <c r="AL88">
        <f>ABS(AVERAGE(F2:F5)-AVERAGE(I2:I5))</f>
        <v>173.79899999999998</v>
      </c>
    </row>
    <row r="89" spans="35:38" x14ac:dyDescent="0.25">
      <c r="AI89" t="str">
        <f>F1</f>
        <v>Day5</v>
      </c>
      <c r="AJ89" t="str">
        <f>J1</f>
        <v>Day9</v>
      </c>
      <c r="AK89">
        <f>_xlfn.T.TEST(F2:F5,J2:J5,2,1)</f>
        <v>2.7037557386625666E-2</v>
      </c>
      <c r="AL89">
        <f>ABS(AVERAGE(F2:F5)-AVERAGE(J2:J5))</f>
        <v>151.34800000000007</v>
      </c>
    </row>
    <row r="90" spans="35:38" x14ac:dyDescent="0.25">
      <c r="AI90" t="str">
        <f>F1</f>
        <v>Day5</v>
      </c>
      <c r="AJ90" t="str">
        <f>K1</f>
        <v>Day10</v>
      </c>
      <c r="AK90">
        <f>_xlfn.T.TEST(F2:F5,K2:K5,2,1)</f>
        <v>0.28418013715694024</v>
      </c>
      <c r="AL90">
        <f>ABS(AVERAGE(F2:F5)-AVERAGE(K2:K5))</f>
        <v>96.555000000000064</v>
      </c>
    </row>
    <row r="91" spans="35:38" x14ac:dyDescent="0.25">
      <c r="AI91" t="str">
        <f>F1</f>
        <v>Day5</v>
      </c>
      <c r="AJ91" t="str">
        <f>L1</f>
        <v>Day11</v>
      </c>
      <c r="AK91">
        <f>_xlfn.T.TEST(F2:F5,L2:L5,2,1)</f>
        <v>0.11076566062026262</v>
      </c>
      <c r="AL91">
        <f>ABS(AVERAGE(F2:F5)-AVERAGE(L2:L5))</f>
        <v>111.94100000000003</v>
      </c>
    </row>
    <row r="92" spans="35:38" x14ac:dyDescent="0.25">
      <c r="AI92" t="str">
        <f>F1</f>
        <v>Day5</v>
      </c>
      <c r="AJ92" t="str">
        <f>M1</f>
        <v>Day12</v>
      </c>
      <c r="AK92">
        <f>_xlfn.T.TEST(F2:F5,M2:M5,2,1)</f>
        <v>2.8971004333222961E-3</v>
      </c>
      <c r="AL92">
        <f>ABS(AVERAGE(F2:F5)-AVERAGE(M2:M5))</f>
        <v>208.02499999999998</v>
      </c>
    </row>
    <row r="93" spans="35:38" x14ac:dyDescent="0.25">
      <c r="AI93" t="str">
        <f>F1</f>
        <v>Day5</v>
      </c>
      <c r="AJ93" t="str">
        <f>N1</f>
        <v>Day13</v>
      </c>
      <c r="AK93">
        <f>_xlfn.T.TEST(F2:F5,N2:N5,2,1)</f>
        <v>3.8590377753885854E-3</v>
      </c>
      <c r="AL93">
        <f>ABS(AVERAGE(F2:F5)-AVERAGE(N2:N5))</f>
        <v>200.95999999999992</v>
      </c>
    </row>
    <row r="94" spans="35:38" x14ac:dyDescent="0.25">
      <c r="AI94" t="str">
        <f>F1</f>
        <v>Day5</v>
      </c>
      <c r="AJ94" t="str">
        <f>O1</f>
        <v>Day14</v>
      </c>
      <c r="AK94">
        <f>_xlfn.T.TEST(F2:F5,O2:O5,2,1)</f>
        <v>7.6420619914730037E-2</v>
      </c>
      <c r="AL94">
        <f>ABS(AVERAGE(F2:F5)-AVERAGE(O2:O5))</f>
        <v>180.55000000000007</v>
      </c>
    </row>
    <row r="95" spans="35:38" x14ac:dyDescent="0.25">
      <c r="AI95" t="str">
        <f>F1</f>
        <v>Day5</v>
      </c>
      <c r="AJ95" t="str">
        <f>P1</f>
        <v>Day15</v>
      </c>
      <c r="AK95">
        <f>_xlfn.T.TEST(F2:F5,P2:P5,2,1)</f>
        <v>1.7050861210828466E-2</v>
      </c>
      <c r="AL95">
        <f>ABS(AVERAGE(F2:F5)-AVERAGE(P2:P5))</f>
        <v>230.79000000000008</v>
      </c>
    </row>
    <row r="96" spans="35:38" x14ac:dyDescent="0.25">
      <c r="AI96" t="str">
        <f>F1</f>
        <v>Day5</v>
      </c>
      <c r="AJ96" t="str">
        <f>Q1</f>
        <v>Day16</v>
      </c>
      <c r="AK96">
        <f>_xlfn.T.TEST(F2:F5,Q2:Q5,2,1)</f>
        <v>9.2540297110183297E-3</v>
      </c>
      <c r="AL96">
        <f>ABS(AVERAGE(F2:F5)-AVERAGE(Q2:Q5))</f>
        <v>213.67700000000002</v>
      </c>
    </row>
    <row r="97" spans="35:38" x14ac:dyDescent="0.25">
      <c r="AI97" t="str">
        <f>F1</f>
        <v>Day5</v>
      </c>
      <c r="AJ97" t="str">
        <f>R1</f>
        <v>Day17</v>
      </c>
      <c r="AK97">
        <f>_xlfn.T.TEST(F2:F5,R2:R5,2,1)</f>
        <v>2.4562072367704857E-2</v>
      </c>
      <c r="AL97">
        <f>ABS(AVERAGE(F2:F5)-AVERAGE(R2:R5))</f>
        <v>272.86599999999999</v>
      </c>
    </row>
    <row r="98" spans="35:38" x14ac:dyDescent="0.25">
      <c r="AI98" t="str">
        <f>F1</f>
        <v>Day5</v>
      </c>
      <c r="AJ98" t="str">
        <f>S1</f>
        <v>Day18</v>
      </c>
      <c r="AK98">
        <f>_xlfn.T.TEST(F2:F5,S2:S5,2,1)</f>
        <v>4.0485574726410751E-3</v>
      </c>
      <c r="AL98">
        <f>ABS(AVERAGE(F2:F5)-AVERAGE(S2:S5))</f>
        <v>258.10799999999995</v>
      </c>
    </row>
    <row r="99" spans="35:38" x14ac:dyDescent="0.25">
      <c r="AI99" t="str">
        <f>F1</f>
        <v>Day5</v>
      </c>
      <c r="AJ99" t="str">
        <f>T1</f>
        <v>Day19</v>
      </c>
      <c r="AK99">
        <f>_xlfn.T.TEST(F2:F5,T2:T5,2,1)</f>
        <v>3.1579246860958211E-3</v>
      </c>
      <c r="AL99">
        <f>ABS(AVERAGE(F2:F5)-AVERAGE(T2:T5))</f>
        <v>385.74900000000014</v>
      </c>
    </row>
    <row r="100" spans="35:38" x14ac:dyDescent="0.25">
      <c r="AI100" t="str">
        <f>G1</f>
        <v>Day6</v>
      </c>
      <c r="AJ100" t="str">
        <f>H1</f>
        <v>Day7</v>
      </c>
      <c r="AK100">
        <f>_xlfn.T.TEST(G2:G5,H2:H5,2,1)</f>
        <v>0.89017298746770634</v>
      </c>
      <c r="AL100">
        <f>ABS(AVERAGE(G2:G5)-AVERAGE(H2:H5))</f>
        <v>5.9659999999999513</v>
      </c>
    </row>
    <row r="101" spans="35:38" x14ac:dyDescent="0.25">
      <c r="AI101" t="str">
        <f>G1</f>
        <v>Day6</v>
      </c>
      <c r="AJ101" t="str">
        <f>I1</f>
        <v>Day8</v>
      </c>
      <c r="AK101">
        <f>_xlfn.T.TEST(G2:G5,I2:I5,2,1)</f>
        <v>3.6962272930971892E-3</v>
      </c>
      <c r="AL101">
        <f>ABS(AVERAGE(G2:G5)-AVERAGE(I2:I5))</f>
        <v>208.18199999999996</v>
      </c>
    </row>
    <row r="102" spans="35:38" x14ac:dyDescent="0.25">
      <c r="AI102" t="str">
        <f>G1</f>
        <v>Day6</v>
      </c>
      <c r="AJ102" t="str">
        <f>J1</f>
        <v>Day9</v>
      </c>
      <c r="AK102">
        <f>_xlfn.T.TEST(G2:G5,J2:J5,2,1)</f>
        <v>9.2959926832703987E-2</v>
      </c>
      <c r="AL102">
        <f>ABS(AVERAGE(G2:G5)-AVERAGE(J2:J5))</f>
        <v>185.73100000000005</v>
      </c>
    </row>
    <row r="103" spans="35:38" x14ac:dyDescent="0.25">
      <c r="AI103" t="str">
        <f>G1</f>
        <v>Day6</v>
      </c>
      <c r="AJ103" t="str">
        <f>K1</f>
        <v>Day10</v>
      </c>
      <c r="AK103">
        <f>_xlfn.T.TEST(G2:G5,K2:K5,2,1)</f>
        <v>7.9415046195281988E-2</v>
      </c>
      <c r="AL103">
        <f>ABS(AVERAGE(G2:G5)-AVERAGE(K2:K5))</f>
        <v>130.93800000000005</v>
      </c>
    </row>
    <row r="104" spans="35:38" x14ac:dyDescent="0.25">
      <c r="AI104" t="str">
        <f>G1</f>
        <v>Day6</v>
      </c>
      <c r="AJ104" t="str">
        <f>L1</f>
        <v>Day11</v>
      </c>
      <c r="AK104">
        <f>_xlfn.T.TEST(G2:G5,L2:L5,2,1)</f>
        <v>1.2735792173979457E-2</v>
      </c>
      <c r="AL104">
        <f>ABS(AVERAGE(G2:G5)-AVERAGE(L2:L5))</f>
        <v>146.32400000000001</v>
      </c>
    </row>
    <row r="105" spans="35:38" x14ac:dyDescent="0.25">
      <c r="AI105" t="str">
        <f>G1</f>
        <v>Day6</v>
      </c>
      <c r="AJ105" t="str">
        <f>M1</f>
        <v>Day12</v>
      </c>
      <c r="AK105">
        <f>_xlfn.T.TEST(G2:G5,M2:M5,2,1)</f>
        <v>2.6528302768202166E-3</v>
      </c>
      <c r="AL105">
        <f>ABS(AVERAGE(G2:G5)-AVERAGE(M2:M5))</f>
        <v>242.40799999999996</v>
      </c>
    </row>
    <row r="106" spans="35:38" x14ac:dyDescent="0.25">
      <c r="AI106" t="str">
        <f>G1</f>
        <v>Day6</v>
      </c>
      <c r="AJ106" t="str">
        <f>N1</f>
        <v>Day13</v>
      </c>
      <c r="AK106">
        <f>_xlfn.T.TEST(G2:G5,N2:N5,2,1)</f>
        <v>7.7323755794036662E-4</v>
      </c>
      <c r="AL106">
        <f>ABS(AVERAGE(G2:G5)-AVERAGE(N2:N5))</f>
        <v>235.3429999999999</v>
      </c>
    </row>
    <row r="107" spans="35:38" x14ac:dyDescent="0.25">
      <c r="AI107" t="str">
        <f>G1</f>
        <v>Day6</v>
      </c>
      <c r="AJ107" t="str">
        <f>O1</f>
        <v>Day14</v>
      </c>
      <c r="AK107">
        <f>_xlfn.T.TEST(G2:G5,O2:O5,2,1)</f>
        <v>5.320500237092414E-3</v>
      </c>
      <c r="AL107">
        <f>ABS(AVERAGE(G2:G5)-AVERAGE(O2:O5))</f>
        <v>214.93300000000005</v>
      </c>
    </row>
    <row r="108" spans="35:38" x14ac:dyDescent="0.25">
      <c r="AI108" t="str">
        <f>G1</f>
        <v>Day6</v>
      </c>
      <c r="AJ108" t="str">
        <f>P1</f>
        <v>Day15</v>
      </c>
      <c r="AK108">
        <f>_xlfn.T.TEST(G2:G5,P2:P5,2,1)</f>
        <v>3.3437651069731095E-3</v>
      </c>
      <c r="AL108">
        <f>ABS(AVERAGE(G2:G5)-AVERAGE(P2:P5))</f>
        <v>265.17300000000006</v>
      </c>
    </row>
    <row r="109" spans="35:38" x14ac:dyDescent="0.25">
      <c r="AI109" t="str">
        <f>G1</f>
        <v>Day6</v>
      </c>
      <c r="AJ109" t="str">
        <f>Q1</f>
        <v>Day16</v>
      </c>
      <c r="AK109">
        <f>_xlfn.T.TEST(G2:G5,Q2:Q5,2,1)</f>
        <v>1.2162952282250153E-2</v>
      </c>
      <c r="AL109">
        <f>ABS(AVERAGE(G2:G5)-AVERAGE(Q2:Q5))</f>
        <v>248.06</v>
      </c>
    </row>
    <row r="110" spans="35:38" x14ac:dyDescent="0.25">
      <c r="AI110" t="str">
        <f>G1</f>
        <v>Day6</v>
      </c>
      <c r="AJ110" t="str">
        <f>R1</f>
        <v>Day17</v>
      </c>
      <c r="AK110">
        <f>_xlfn.T.TEST(G2:G5,R2:R5,2,1)</f>
        <v>4.9079438331475081E-3</v>
      </c>
      <c r="AL110">
        <f>ABS(AVERAGE(G2:G5)-AVERAGE(R2:R5))</f>
        <v>307.24899999999997</v>
      </c>
    </row>
    <row r="111" spans="35:38" x14ac:dyDescent="0.25">
      <c r="AI111" t="str">
        <f>G1</f>
        <v>Day6</v>
      </c>
      <c r="AJ111" t="str">
        <f>S1</f>
        <v>Day18</v>
      </c>
      <c r="AK111">
        <f>_xlfn.T.TEST(G2:G5,S2:S5,2,1)</f>
        <v>2.3700969563048405E-2</v>
      </c>
      <c r="AL111">
        <f>ABS(AVERAGE(G2:G5)-AVERAGE(S2:S5))</f>
        <v>292.49099999999993</v>
      </c>
    </row>
    <row r="112" spans="35:38" x14ac:dyDescent="0.25">
      <c r="AI112" t="str">
        <f>G1</f>
        <v>Day6</v>
      </c>
      <c r="AJ112" t="str">
        <f>T1</f>
        <v>Day19</v>
      </c>
      <c r="AK112">
        <f>_xlfn.T.TEST(G2:G5,T2:T5,2,1)</f>
        <v>1.7796736439396775E-3</v>
      </c>
      <c r="AL112">
        <f>ABS(AVERAGE(G2:G5)-AVERAGE(T2:T5))</f>
        <v>420.13200000000012</v>
      </c>
    </row>
    <row r="113" spans="35:38" x14ac:dyDescent="0.25">
      <c r="AI113" t="str">
        <f>H1</f>
        <v>Day7</v>
      </c>
      <c r="AJ113" t="str">
        <f>I1</f>
        <v>Day8</v>
      </c>
      <c r="AK113">
        <f>_xlfn.T.TEST(H2:H5,I2:I5,2,1)</f>
        <v>3.4140493585273379E-2</v>
      </c>
      <c r="AL113">
        <f>ABS(AVERAGE(H2:H5)-AVERAGE(I2:I5))</f>
        <v>202.21600000000001</v>
      </c>
    </row>
    <row r="114" spans="35:38" x14ac:dyDescent="0.25">
      <c r="AI114" t="str">
        <f>H1</f>
        <v>Day7</v>
      </c>
      <c r="AJ114" t="str">
        <f>J1</f>
        <v>Day9</v>
      </c>
      <c r="AK114">
        <f>_xlfn.T.TEST(H2:H5,J2:J5,2,1)</f>
        <v>1.8210224094045827E-2</v>
      </c>
      <c r="AL114">
        <f>ABS(AVERAGE(H2:H5)-AVERAGE(J2:J5))</f>
        <v>179.7650000000001</v>
      </c>
    </row>
    <row r="115" spans="35:38" x14ac:dyDescent="0.25">
      <c r="AI115" t="str">
        <f>H1</f>
        <v>Day7</v>
      </c>
      <c r="AJ115" t="str">
        <f>K1</f>
        <v>Day10</v>
      </c>
      <c r="AK115">
        <f>_xlfn.T.TEST(H2:H5,K2:K5,2,1)</f>
        <v>0.18371722681387614</v>
      </c>
      <c r="AL115">
        <f>ABS(AVERAGE(H2:H5)-AVERAGE(K2:K5))</f>
        <v>124.97200000000009</v>
      </c>
    </row>
    <row r="116" spans="35:38" x14ac:dyDescent="0.25">
      <c r="AI116" t="str">
        <f>H1</f>
        <v>Day7</v>
      </c>
      <c r="AJ116" t="str">
        <f>L1</f>
        <v>Day11</v>
      </c>
      <c r="AK116">
        <f>_xlfn.T.TEST(H2:H5,L2:L5,2,1)</f>
        <v>7.0571394804031948E-2</v>
      </c>
      <c r="AL116">
        <f>ABS(AVERAGE(H2:H5)-AVERAGE(L2:L5))</f>
        <v>140.35800000000006</v>
      </c>
    </row>
    <row r="117" spans="35:38" x14ac:dyDescent="0.25">
      <c r="AI117" t="str">
        <f>H1</f>
        <v>Day7</v>
      </c>
      <c r="AJ117" t="str">
        <f>M1</f>
        <v>Day12</v>
      </c>
      <c r="AK117">
        <f>_xlfn.T.TEST(H2:H5,M2:M5,2,1)</f>
        <v>4.2529656823161984E-3</v>
      </c>
      <c r="AL117">
        <f>ABS(AVERAGE(H2:H5)-AVERAGE(M2:M5))</f>
        <v>236.44200000000001</v>
      </c>
    </row>
    <row r="118" spans="35:38" x14ac:dyDescent="0.25">
      <c r="AI118" t="str">
        <f>H1</f>
        <v>Day7</v>
      </c>
      <c r="AJ118" t="str">
        <f>N1</f>
        <v>Day13</v>
      </c>
      <c r="AK118">
        <f>_xlfn.T.TEST(H2:H5,N2:N5,2,1)</f>
        <v>3.1782179899228864E-3</v>
      </c>
      <c r="AL118">
        <f>ABS(AVERAGE(H2:H5)-AVERAGE(N2:N5))</f>
        <v>229.37699999999995</v>
      </c>
    </row>
    <row r="119" spans="35:38" x14ac:dyDescent="0.25">
      <c r="AI119" t="str">
        <f>H1</f>
        <v>Day7</v>
      </c>
      <c r="AJ119" t="str">
        <f>O1</f>
        <v>Day14</v>
      </c>
      <c r="AK119">
        <f>_xlfn.T.TEST(H2:H5,O2:O5,2,1)</f>
        <v>4.700617050910666E-2</v>
      </c>
      <c r="AL119">
        <f>ABS(AVERAGE(H2:H5)-AVERAGE(O2:O5))</f>
        <v>208.9670000000001</v>
      </c>
    </row>
    <row r="120" spans="35:38" x14ac:dyDescent="0.25">
      <c r="AI120" t="str">
        <f>H1</f>
        <v>Day7</v>
      </c>
      <c r="AJ120" t="str">
        <f>P1</f>
        <v>Day15</v>
      </c>
      <c r="AK120">
        <f>_xlfn.T.TEST(H2:H5,P2:P5,2,1)</f>
        <v>7.8141562968929573E-3</v>
      </c>
      <c r="AL120">
        <f>ABS(AVERAGE(H2:H5)-AVERAGE(P2:P5))</f>
        <v>259.20700000000011</v>
      </c>
    </row>
    <row r="121" spans="35:38" x14ac:dyDescent="0.25">
      <c r="AI121" t="str">
        <f>H1</f>
        <v>Day7</v>
      </c>
      <c r="AJ121" t="str">
        <f>Q1</f>
        <v>Day16</v>
      </c>
      <c r="AK121">
        <f>_xlfn.T.TEST(H2:H5,Q2:Q5,2,1)</f>
        <v>5.2043476733942455E-3</v>
      </c>
      <c r="AL121">
        <f>ABS(AVERAGE(H2:H5)-AVERAGE(Q2:Q5))</f>
        <v>242.09400000000005</v>
      </c>
    </row>
    <row r="122" spans="35:38" x14ac:dyDescent="0.25">
      <c r="AI122" t="str">
        <f>H1</f>
        <v>Day7</v>
      </c>
      <c r="AJ122" t="str">
        <f>R1</f>
        <v>Day17</v>
      </c>
      <c r="AK122">
        <f>_xlfn.T.TEST(H2:H5,R2:R5,2,1)</f>
        <v>1.8513747251647655E-2</v>
      </c>
      <c r="AL122">
        <f>ABS(AVERAGE(H2:H5)-AVERAGE(R2:R5))</f>
        <v>301.28300000000002</v>
      </c>
    </row>
    <row r="123" spans="35:38" x14ac:dyDescent="0.25">
      <c r="AI123" t="str">
        <f>H1</f>
        <v>Day7</v>
      </c>
      <c r="AJ123" t="str">
        <f>S1</f>
        <v>Day18</v>
      </c>
      <c r="AK123">
        <f>_xlfn.T.TEST(H2:H5,S2:S5,2,1)</f>
        <v>2.9357930783774256E-3</v>
      </c>
      <c r="AL123">
        <f>ABS(AVERAGE(H2:H5)-AVERAGE(S2:S5))</f>
        <v>286.52499999999998</v>
      </c>
    </row>
    <row r="124" spans="35:38" x14ac:dyDescent="0.25">
      <c r="AI124" t="str">
        <f>H1</f>
        <v>Day7</v>
      </c>
      <c r="AJ124" t="str">
        <f>T1</f>
        <v>Day19</v>
      </c>
      <c r="AK124">
        <f>_xlfn.T.TEST(H2:H5,T2:T5,2,1)</f>
        <v>1.0949335734561528E-3</v>
      </c>
      <c r="AL124">
        <f>ABS(AVERAGE(H2:H5)-AVERAGE(T2:T5))</f>
        <v>414.16600000000017</v>
      </c>
    </row>
    <row r="125" spans="35:38" x14ac:dyDescent="0.25">
      <c r="AI125" t="str">
        <f>I1</f>
        <v>Day8</v>
      </c>
      <c r="AJ125" t="str">
        <f>J1</f>
        <v>Day9</v>
      </c>
      <c r="AK125">
        <f>_xlfn.T.TEST(I2:I5,J2:J5,2,1)</f>
        <v>0.8152025952464228</v>
      </c>
      <c r="AL125">
        <f>ABS(AVERAGE(I2:I5)-AVERAGE(J2:J5))</f>
        <v>22.450999999999908</v>
      </c>
    </row>
    <row r="126" spans="35:38" x14ac:dyDescent="0.25">
      <c r="AI126" t="str">
        <f>I1</f>
        <v>Day8</v>
      </c>
      <c r="AJ126" t="str">
        <f>K1</f>
        <v>Day10</v>
      </c>
      <c r="AK126">
        <f>_xlfn.T.TEST(I2:I5,K2:K5,2,1)</f>
        <v>5.9226726062836854E-2</v>
      </c>
      <c r="AL126">
        <f>ABS(AVERAGE(I2:I5)-AVERAGE(K2:K5))</f>
        <v>77.243999999999915</v>
      </c>
    </row>
    <row r="127" spans="35:38" x14ac:dyDescent="0.25">
      <c r="AI127" t="str">
        <f>I1</f>
        <v>Day8</v>
      </c>
      <c r="AJ127" t="str">
        <f>L1</f>
        <v>Day11</v>
      </c>
      <c r="AK127">
        <f>_xlfn.T.TEST(I2:I5,L2:L5,2,1)</f>
        <v>3.4756097529925124E-2</v>
      </c>
      <c r="AL127">
        <f>ABS(AVERAGE(I2:I5)-AVERAGE(L2:L5))</f>
        <v>61.857999999999947</v>
      </c>
    </row>
    <row r="128" spans="35:38" x14ac:dyDescent="0.25">
      <c r="AI128" t="str">
        <f>I1</f>
        <v>Day8</v>
      </c>
      <c r="AJ128" t="str">
        <f>M1</f>
        <v>Day12</v>
      </c>
      <c r="AK128">
        <f>_xlfn.T.TEST(I2:I5,M2:M5,2,1)</f>
        <v>0.52442480871771324</v>
      </c>
      <c r="AL128">
        <f>ABS(AVERAGE(I2:I5)-AVERAGE(M2:M5))</f>
        <v>34.225999999999999</v>
      </c>
    </row>
    <row r="129" spans="35:38" x14ac:dyDescent="0.25">
      <c r="AI129" t="str">
        <f>I1</f>
        <v>Day8</v>
      </c>
      <c r="AJ129" t="str">
        <f>N1</f>
        <v>Day13</v>
      </c>
      <c r="AK129">
        <f>_xlfn.T.TEST(I2:I5,N2:N5,2,1)</f>
        <v>0.48274310604459947</v>
      </c>
      <c r="AL129">
        <f>ABS(AVERAGE(I2:I5)-AVERAGE(N2:N5))</f>
        <v>27.160999999999945</v>
      </c>
    </row>
    <row r="130" spans="35:38" x14ac:dyDescent="0.25">
      <c r="AI130" t="str">
        <f>I1</f>
        <v>Day8</v>
      </c>
      <c r="AJ130" t="str">
        <f>O1</f>
        <v>Day14</v>
      </c>
      <c r="AK130">
        <f>_xlfn.T.TEST(I2:I5,O2:O5,2,1)</f>
        <v>0.800183074512548</v>
      </c>
      <c r="AL130">
        <f>ABS(AVERAGE(I2:I5)-AVERAGE(O2:O5))</f>
        <v>6.75100000000009</v>
      </c>
    </row>
    <row r="131" spans="35:38" x14ac:dyDescent="0.25">
      <c r="AI131" t="str">
        <f>I1</f>
        <v>Day8</v>
      </c>
      <c r="AJ131" t="str">
        <f>P1</f>
        <v>Day15</v>
      </c>
      <c r="AK131">
        <f>_xlfn.T.TEST(I2:I5,P2:P5,2,1)</f>
        <v>0.10714627251914756</v>
      </c>
      <c r="AL131">
        <f>ABS(AVERAGE(I2:I5)-AVERAGE(P2:P5))</f>
        <v>56.991000000000099</v>
      </c>
    </row>
    <row r="132" spans="35:38" x14ac:dyDescent="0.25">
      <c r="AI132" t="str">
        <f>I1</f>
        <v>Day8</v>
      </c>
      <c r="AJ132" t="str">
        <f>Q1</f>
        <v>Day16</v>
      </c>
      <c r="AK132">
        <f>_xlfn.T.TEST(I2:I5,Q2:Q5,2,1)</f>
        <v>0.43032804328953583</v>
      </c>
      <c r="AL132">
        <f>ABS(AVERAGE(I2:I5)-AVERAGE(Q2:Q5))</f>
        <v>39.878000000000043</v>
      </c>
    </row>
    <row r="133" spans="35:38" x14ac:dyDescent="0.25">
      <c r="AI133" t="str">
        <f>I1</f>
        <v>Day8</v>
      </c>
      <c r="AJ133" t="str">
        <f>R1</f>
        <v>Day17</v>
      </c>
      <c r="AK133">
        <f>_xlfn.T.TEST(I2:I5,R2:R5,2,1)</f>
        <v>1.4664777078891919E-2</v>
      </c>
      <c r="AL133">
        <f>ABS(AVERAGE(I2:I5)-AVERAGE(R2:R5))</f>
        <v>99.067000000000007</v>
      </c>
    </row>
    <row r="134" spans="35:38" x14ac:dyDescent="0.25">
      <c r="AI134" t="str">
        <f>I1</f>
        <v>Day8</v>
      </c>
      <c r="AJ134" t="str">
        <f>S1</f>
        <v>Day18</v>
      </c>
      <c r="AK134">
        <f>_xlfn.T.TEST(I2:I5,S2:S5,2,1)</f>
        <v>0.35959112795675024</v>
      </c>
      <c r="AL134">
        <f>ABS(AVERAGE(I2:I5)-AVERAGE(S2:S5))</f>
        <v>84.308999999999969</v>
      </c>
    </row>
    <row r="135" spans="35:38" x14ac:dyDescent="0.25">
      <c r="AI135" t="str">
        <f>I1</f>
        <v>Day8</v>
      </c>
      <c r="AJ135" t="str">
        <f>T1</f>
        <v>Day19</v>
      </c>
      <c r="AK135">
        <f>_xlfn.T.TEST(I2:I5,T2:T5,2,1)</f>
        <v>1.7049909474226143E-2</v>
      </c>
      <c r="AL135">
        <f>ABS(AVERAGE(I2:I5)-AVERAGE(T2:T5))</f>
        <v>211.95000000000016</v>
      </c>
    </row>
    <row r="136" spans="35:38" x14ac:dyDescent="0.25">
      <c r="AI136" t="str">
        <f>J1</f>
        <v>Day9</v>
      </c>
      <c r="AJ136" t="str">
        <f>K1</f>
        <v>Day10</v>
      </c>
      <c r="AK136">
        <f>_xlfn.T.TEST(J2:J5,K2:K5,2,1)</f>
        <v>0.62150549073243411</v>
      </c>
      <c r="AL136">
        <f>ABS(AVERAGE(J2:J5)-AVERAGE(K2:K5))</f>
        <v>54.793000000000006</v>
      </c>
    </row>
    <row r="137" spans="35:38" x14ac:dyDescent="0.25">
      <c r="AI137" t="str">
        <f>J1</f>
        <v>Day9</v>
      </c>
      <c r="AJ137" t="str">
        <f>L1</f>
        <v>Day11</v>
      </c>
      <c r="AK137">
        <f>_xlfn.T.TEST(J2:J5,L2:L5,2,1)</f>
        <v>0.65789747937545895</v>
      </c>
      <c r="AL137">
        <f>ABS(AVERAGE(J2:J5)-AVERAGE(L2:L5))</f>
        <v>39.407000000000039</v>
      </c>
    </row>
    <row r="138" spans="35:38" x14ac:dyDescent="0.25">
      <c r="AI138" t="str">
        <f>J1</f>
        <v>Day9</v>
      </c>
      <c r="AJ138" t="str">
        <f>M1</f>
        <v>Day12</v>
      </c>
      <c r="AK138">
        <f>_xlfn.T.TEST(J2:J5,M2:M5,2,1)</f>
        <v>0.41373683933419098</v>
      </c>
      <c r="AL138">
        <f>ABS(AVERAGE(J2:J5)-AVERAGE(M2:M5))</f>
        <v>56.676999999999907</v>
      </c>
    </row>
    <row r="139" spans="35:38" x14ac:dyDescent="0.25">
      <c r="AI139" t="str">
        <f>J1</f>
        <v>Day9</v>
      </c>
      <c r="AJ139" t="str">
        <f>N1</f>
        <v>Day13</v>
      </c>
      <c r="AK139">
        <f>_xlfn.T.TEST(J2:J5,N2:N5,2,1)</f>
        <v>0.47243340463076994</v>
      </c>
      <c r="AL139">
        <f>ABS(AVERAGE(J2:J5)-AVERAGE(N2:N5))</f>
        <v>49.611999999999853</v>
      </c>
    </row>
    <row r="140" spans="35:38" x14ac:dyDescent="0.25">
      <c r="AI140" t="str">
        <f>J1</f>
        <v>Day9</v>
      </c>
      <c r="AJ140" t="str">
        <f>O1</f>
        <v>Day14</v>
      </c>
      <c r="AK140">
        <f>_xlfn.T.TEST(J2:J5,O2:O5,2,1)</f>
        <v>0.79199776900276109</v>
      </c>
      <c r="AL140">
        <f>ABS(AVERAGE(J2:J5)-AVERAGE(O2:O5))</f>
        <v>29.201999999999998</v>
      </c>
    </row>
    <row r="141" spans="35:38" x14ac:dyDescent="0.25">
      <c r="AI141" t="str">
        <f>J1</f>
        <v>Day9</v>
      </c>
      <c r="AJ141" t="str">
        <f>P1</f>
        <v>Day15</v>
      </c>
      <c r="AK141">
        <f>_xlfn.T.TEST(J2:J5,P2:P5,2,1)</f>
        <v>0.35804977498872698</v>
      </c>
      <c r="AL141">
        <f>ABS(AVERAGE(J2:J5)-AVERAGE(P2:P5))</f>
        <v>79.442000000000007</v>
      </c>
    </row>
    <row r="142" spans="35:38" x14ac:dyDescent="0.25">
      <c r="AI142" t="str">
        <f>J1</f>
        <v>Day9</v>
      </c>
      <c r="AJ142" t="str">
        <f>Q1</f>
        <v>Day16</v>
      </c>
      <c r="AK142">
        <f>_xlfn.T.TEST(J2:J5,Q2:Q5,2,1)</f>
        <v>0.30551633480125623</v>
      </c>
      <c r="AL142">
        <f>ABS(AVERAGE(J2:J5)-AVERAGE(Q2:Q5))</f>
        <v>62.328999999999951</v>
      </c>
    </row>
    <row r="143" spans="35:38" x14ac:dyDescent="0.25">
      <c r="AI143" t="str">
        <f>J1</f>
        <v>Day9</v>
      </c>
      <c r="AJ143" t="str">
        <f>R1</f>
        <v>Day17</v>
      </c>
      <c r="AK143">
        <f>_xlfn.T.TEST(J2:J5,R2:R5,2,1)</f>
        <v>0.28021583305998315</v>
      </c>
      <c r="AL143">
        <f>ABS(AVERAGE(J2:J5)-AVERAGE(R2:R5))</f>
        <v>121.51799999999992</v>
      </c>
    </row>
    <row r="144" spans="35:38" x14ac:dyDescent="0.25">
      <c r="AI144" t="str">
        <f>J1</f>
        <v>Day9</v>
      </c>
      <c r="AJ144" t="str">
        <f>S1</f>
        <v>Day18</v>
      </c>
      <c r="AK144">
        <f>_xlfn.T.TEST(J2:J5,S2:S5,2,1)</f>
        <v>2.7982651562423848E-3</v>
      </c>
      <c r="AL144">
        <f>ABS(AVERAGE(J2:J5)-AVERAGE(S2:S5))</f>
        <v>106.75999999999988</v>
      </c>
    </row>
    <row r="145" spans="35:38" x14ac:dyDescent="0.25">
      <c r="AI145" t="str">
        <f>J1</f>
        <v>Day9</v>
      </c>
      <c r="AJ145" t="str">
        <f>T1</f>
        <v>Day19</v>
      </c>
      <c r="AK145">
        <f>_xlfn.T.TEST(J2:J5,T2:T5,2,1)</f>
        <v>3.6243158175409573E-2</v>
      </c>
      <c r="AL145">
        <f>ABS(AVERAGE(J2:J5)-AVERAGE(T2:T5))</f>
        <v>234.40100000000007</v>
      </c>
    </row>
    <row r="146" spans="35:38" x14ac:dyDescent="0.25">
      <c r="AI146" t="str">
        <f>K1</f>
        <v>Day10</v>
      </c>
      <c r="AJ146" t="str">
        <f>L1</f>
        <v>Day11</v>
      </c>
      <c r="AK146">
        <f>_xlfn.T.TEST(K2:K5,L2:L5,2,1)</f>
        <v>0.6190226029109549</v>
      </c>
      <c r="AL146">
        <f>ABS(AVERAGE(K2:K5)-AVERAGE(L2:L5))</f>
        <v>15.385999999999967</v>
      </c>
    </row>
    <row r="147" spans="35:38" x14ac:dyDescent="0.25">
      <c r="AI147" t="str">
        <f>K1</f>
        <v>Day10</v>
      </c>
      <c r="AJ147" t="str">
        <f>M1</f>
        <v>Day12</v>
      </c>
      <c r="AK147">
        <f>_xlfn.T.TEST(K2:K5,M2:M5,2,1)</f>
        <v>0.20174279074626242</v>
      </c>
      <c r="AL147">
        <f>ABS(AVERAGE(K2:K5)-AVERAGE(M2:M5))</f>
        <v>111.46999999999991</v>
      </c>
    </row>
    <row r="148" spans="35:38" x14ac:dyDescent="0.25">
      <c r="AI148" t="str">
        <f>K1</f>
        <v>Day10</v>
      </c>
      <c r="AJ148" t="str">
        <f>N1</f>
        <v>Day13</v>
      </c>
      <c r="AK148">
        <f>_xlfn.T.TEST(K2:K5,N2:N5,2,1)</f>
        <v>0.15242662396074177</v>
      </c>
      <c r="AL148">
        <f>ABS(AVERAGE(K2:K5)-AVERAGE(N2:N5))</f>
        <v>104.40499999999986</v>
      </c>
    </row>
    <row r="149" spans="35:38" x14ac:dyDescent="0.25">
      <c r="AI149" t="str">
        <f>K1</f>
        <v>Day10</v>
      </c>
      <c r="AJ149" t="str">
        <f>O1</f>
        <v>Day14</v>
      </c>
      <c r="AK149">
        <f>_xlfn.T.TEST(K2:K5,O2:O5,2,1)</f>
        <v>0.16323165883372601</v>
      </c>
      <c r="AL149">
        <f>ABS(AVERAGE(K2:K5)-AVERAGE(O2:O5))</f>
        <v>83.995000000000005</v>
      </c>
    </row>
    <row r="150" spans="35:38" x14ac:dyDescent="0.25">
      <c r="AI150" t="str">
        <f>K1</f>
        <v>Day10</v>
      </c>
      <c r="AJ150" t="str">
        <f>P1</f>
        <v>Day15</v>
      </c>
      <c r="AK150">
        <f>_xlfn.T.TEST(K2:K5,P2:P5,2,1)</f>
        <v>4.6870037172350429E-2</v>
      </c>
      <c r="AL150">
        <f>ABS(AVERAGE(K2:K5)-AVERAGE(P2:P5))</f>
        <v>134.23500000000001</v>
      </c>
    </row>
    <row r="151" spans="35:38" x14ac:dyDescent="0.25">
      <c r="AI151" t="str">
        <f>K1</f>
        <v>Day10</v>
      </c>
      <c r="AJ151" t="str">
        <f>Q1</f>
        <v>Day16</v>
      </c>
      <c r="AK151">
        <f>_xlfn.T.TEST(K2:K5,Q2:Q5,2,1)</f>
        <v>0.10127583349077034</v>
      </c>
      <c r="AL151">
        <f>ABS(AVERAGE(K2:K5)-AVERAGE(Q2:Q5))</f>
        <v>117.12199999999996</v>
      </c>
    </row>
    <row r="152" spans="35:38" x14ac:dyDescent="0.25">
      <c r="AI152" t="str">
        <f>K1</f>
        <v>Day10</v>
      </c>
      <c r="AJ152" t="str">
        <f>R1</f>
        <v>Day17</v>
      </c>
      <c r="AK152">
        <f>_xlfn.T.TEST(K2:K5,R2:R5,2,1)</f>
        <v>5.8517584667455323E-4</v>
      </c>
      <c r="AL152">
        <f>ABS(AVERAGE(K2:K5)-AVERAGE(R2:R5))</f>
        <v>176.31099999999992</v>
      </c>
    </row>
    <row r="153" spans="35:38" x14ac:dyDescent="0.25">
      <c r="AI153" t="str">
        <f>K1</f>
        <v>Day10</v>
      </c>
      <c r="AJ153" t="str">
        <f>S1</f>
        <v>Day18</v>
      </c>
      <c r="AK153">
        <f>_xlfn.T.TEST(K2:K5,S2:S5,2,1)</f>
        <v>0.16642641842906955</v>
      </c>
      <c r="AL153">
        <f>ABS(AVERAGE(K2:K5)-AVERAGE(S2:S5))</f>
        <v>161.55299999999988</v>
      </c>
    </row>
    <row r="154" spans="35:38" x14ac:dyDescent="0.25">
      <c r="AI154" t="str">
        <f>K1</f>
        <v>Day10</v>
      </c>
      <c r="AJ154" t="str">
        <f>T1</f>
        <v>Day19</v>
      </c>
      <c r="AK154">
        <f>_xlfn.T.TEST(K2:K5,T2:T5,2,1)</f>
        <v>1.8329639368940678E-2</v>
      </c>
      <c r="AL154">
        <f>ABS(AVERAGE(K2:K5)-AVERAGE(T2:T5))</f>
        <v>289.19400000000007</v>
      </c>
    </row>
    <row r="155" spans="35:38" x14ac:dyDescent="0.25">
      <c r="AI155" t="str">
        <f>L1</f>
        <v>Day11</v>
      </c>
      <c r="AJ155" t="str">
        <f>M1</f>
        <v>Day12</v>
      </c>
      <c r="AK155">
        <f>_xlfn.T.TEST(L2:L5,M2:M5,2,1)</f>
        <v>0.10157493704933258</v>
      </c>
      <c r="AL155">
        <f>ABS(AVERAGE(L2:L5)-AVERAGE(M2:M5))</f>
        <v>96.083999999999946</v>
      </c>
    </row>
    <row r="156" spans="35:38" x14ac:dyDescent="0.25">
      <c r="AI156" t="str">
        <f>L1</f>
        <v>Day11</v>
      </c>
      <c r="AJ156" t="str">
        <f>N1</f>
        <v>Day13</v>
      </c>
      <c r="AK156">
        <f>_xlfn.T.TEST(L2:L5,N2:N5,2,1)</f>
        <v>5.4659564463913707E-2</v>
      </c>
      <c r="AL156">
        <f>ABS(AVERAGE(L2:L5)-AVERAGE(N2:N5))</f>
        <v>89.018999999999892</v>
      </c>
    </row>
    <row r="157" spans="35:38" x14ac:dyDescent="0.25">
      <c r="AI157" t="str">
        <f>L1</f>
        <v>Day11</v>
      </c>
      <c r="AJ157" t="str">
        <f>O1</f>
        <v>Day14</v>
      </c>
      <c r="AK157">
        <f>_xlfn.T.TEST(L2:L5,O2:O5,2,1)</f>
        <v>0.1794369779968894</v>
      </c>
      <c r="AL157">
        <f>ABS(AVERAGE(L2:L5)-AVERAGE(O2:O5))</f>
        <v>68.609000000000037</v>
      </c>
    </row>
    <row r="158" spans="35:38" x14ac:dyDescent="0.25">
      <c r="AI158" t="str">
        <f>L1</f>
        <v>Day11</v>
      </c>
      <c r="AJ158" t="str">
        <f>P1</f>
        <v>Day15</v>
      </c>
      <c r="AK158">
        <f>_xlfn.T.TEST(L2:L5,P2:P5,2,1)</f>
        <v>3.6621527026558277E-2</v>
      </c>
      <c r="AL158">
        <f>ABS(AVERAGE(L2:L5)-AVERAGE(P2:P5))</f>
        <v>118.84900000000005</v>
      </c>
    </row>
    <row r="159" spans="35:38" x14ac:dyDescent="0.25">
      <c r="AI159" t="str">
        <f>L1</f>
        <v>Day11</v>
      </c>
      <c r="AJ159" t="str">
        <f>Q1</f>
        <v>Day16</v>
      </c>
      <c r="AK159">
        <f>_xlfn.T.TEST(L2:L5,Q2:Q5,2,1)</f>
        <v>7.0860952942500985E-2</v>
      </c>
      <c r="AL159">
        <f>ABS(AVERAGE(L2:L5)-AVERAGE(Q2:Q5))</f>
        <v>101.73599999999999</v>
      </c>
    </row>
    <row r="160" spans="35:38" x14ac:dyDescent="0.25">
      <c r="AI160" t="str">
        <f>L1</f>
        <v>Day11</v>
      </c>
      <c r="AJ160" t="str">
        <f>R1</f>
        <v>Day17</v>
      </c>
      <c r="AK160">
        <f>_xlfn.T.TEST(L2:L5,R2:R5,2,1)</f>
        <v>2.4004875559206617E-3</v>
      </c>
      <c r="AL160">
        <f>ABS(AVERAGE(L2:L5)-AVERAGE(R2:R5))</f>
        <v>160.92499999999995</v>
      </c>
    </row>
    <row r="161" spans="35:38" x14ac:dyDescent="0.25">
      <c r="AI161" t="str">
        <f>L1</f>
        <v>Day11</v>
      </c>
      <c r="AJ161" t="str">
        <f>S1</f>
        <v>Day18</v>
      </c>
      <c r="AK161">
        <f>_xlfn.T.TEST(L2:L5,S2:S5,2,1)</f>
        <v>0.13025300818676713</v>
      </c>
      <c r="AL161">
        <f>ABS(AVERAGE(L2:L5)-AVERAGE(S2:S5))</f>
        <v>146.16699999999992</v>
      </c>
    </row>
    <row r="162" spans="35:38" x14ac:dyDescent="0.25">
      <c r="AI162" t="str">
        <f>L1</f>
        <v>Day11</v>
      </c>
      <c r="AJ162" t="str">
        <f>T1</f>
        <v>Day19</v>
      </c>
      <c r="AK162">
        <f>_xlfn.T.TEST(L2:L5,T2:T5,2,1)</f>
        <v>1.231058991771423E-2</v>
      </c>
      <c r="AL162">
        <f>ABS(AVERAGE(L2:L5)-AVERAGE(T2:T5))</f>
        <v>273.80800000000011</v>
      </c>
    </row>
    <row r="163" spans="35:38" x14ac:dyDescent="0.25">
      <c r="AI163" t="str">
        <f>M1</f>
        <v>Day12</v>
      </c>
      <c r="AJ163" t="str">
        <f>N1</f>
        <v>Day13</v>
      </c>
      <c r="AK163">
        <f>_xlfn.T.TEST(M2:M5,N2:N5,2,1)</f>
        <v>0.6861541469750343</v>
      </c>
      <c r="AL163">
        <f>ABS(AVERAGE(M2:M5)-AVERAGE(N2:N5))</f>
        <v>7.0650000000000546</v>
      </c>
    </row>
    <row r="164" spans="35:38" x14ac:dyDescent="0.25">
      <c r="AI164" t="str">
        <f>M1</f>
        <v>Day12</v>
      </c>
      <c r="AJ164" t="str">
        <f>O1</f>
        <v>Day14</v>
      </c>
      <c r="AK164">
        <f>_xlfn.T.TEST(M2:M5,O2:O5,2,1)</f>
        <v>0.65411636484704694</v>
      </c>
      <c r="AL164">
        <f>ABS(AVERAGE(M2:M5)-AVERAGE(O2:O5))</f>
        <v>27.474999999999909</v>
      </c>
    </row>
    <row r="165" spans="35:38" x14ac:dyDescent="0.25">
      <c r="AI165" t="str">
        <f>M1</f>
        <v>Day12</v>
      </c>
      <c r="AJ165" t="str">
        <f>P1</f>
        <v>Day15</v>
      </c>
      <c r="AK165">
        <f>_xlfn.T.TEST(M2:M5,P2:P5,2,1)</f>
        <v>0.6700457846734359</v>
      </c>
      <c r="AL165">
        <f>ABS(AVERAGE(M2:M5)-AVERAGE(P2:P5))</f>
        <v>22.7650000000001</v>
      </c>
    </row>
    <row r="166" spans="35:38" x14ac:dyDescent="0.25">
      <c r="AI166" t="str">
        <f>M1</f>
        <v>Day12</v>
      </c>
      <c r="AJ166" t="str">
        <f>Q1</f>
        <v>Day16</v>
      </c>
      <c r="AK166">
        <f>_xlfn.T.TEST(M2:M5,Q2:Q5,2,1)</f>
        <v>0.91077586434096025</v>
      </c>
      <c r="AL166">
        <f>ABS(AVERAGE(M2:M5)-AVERAGE(Q2:Q5))</f>
        <v>5.6520000000000437</v>
      </c>
    </row>
    <row r="167" spans="35:38" x14ac:dyDescent="0.25">
      <c r="AI167" t="str">
        <f>M1</f>
        <v>Day12</v>
      </c>
      <c r="AJ167" t="str">
        <f>R1</f>
        <v>Day17</v>
      </c>
      <c r="AK167">
        <f>_xlfn.T.TEST(M2:M5,R2:R5,2,1)</f>
        <v>0.34351593145230391</v>
      </c>
      <c r="AL167">
        <f>ABS(AVERAGE(M2:M5)-AVERAGE(R2:R5))</f>
        <v>64.841000000000008</v>
      </c>
    </row>
    <row r="168" spans="35:38" x14ac:dyDescent="0.25">
      <c r="AI168" t="str">
        <f>M1</f>
        <v>Day12</v>
      </c>
      <c r="AJ168" t="str">
        <f>S1</f>
        <v>Day18</v>
      </c>
      <c r="AK168">
        <f>_xlfn.T.TEST(M2:M5,S2:S5,2,1)</f>
        <v>0.42901469989069907</v>
      </c>
      <c r="AL168">
        <f>ABS(AVERAGE(M2:M5)-AVERAGE(S2:S5))</f>
        <v>50.08299999999997</v>
      </c>
    </row>
    <row r="169" spans="35:38" x14ac:dyDescent="0.25">
      <c r="AI169" t="str">
        <f>M1</f>
        <v>Day12</v>
      </c>
      <c r="AJ169" t="str">
        <f>T1</f>
        <v>Day19</v>
      </c>
      <c r="AK169">
        <f>_xlfn.T.TEST(M2:M5,T2:T5,2,1)</f>
        <v>3.8461473974088618E-2</v>
      </c>
      <c r="AL169">
        <f>ABS(AVERAGE(M2:M5)-AVERAGE(T2:T5))</f>
        <v>177.72400000000016</v>
      </c>
    </row>
    <row r="170" spans="35:38" x14ac:dyDescent="0.25">
      <c r="AI170" t="str">
        <f>N1</f>
        <v>Day13</v>
      </c>
      <c r="AJ170" t="str">
        <f>O1</f>
        <v>Day14</v>
      </c>
      <c r="AK170">
        <f>_xlfn.T.TEST(N2:N5,O2:O5,2,1)</f>
        <v>0.68076229829960666</v>
      </c>
      <c r="AL170">
        <f>ABS(AVERAGE(N2:N5)-AVERAGE(O2:O5))</f>
        <v>20.409999999999854</v>
      </c>
    </row>
    <row r="171" spans="35:38" x14ac:dyDescent="0.25">
      <c r="AI171" t="str">
        <f>N1</f>
        <v>Day13</v>
      </c>
      <c r="AJ171" t="str">
        <f>P1</f>
        <v>Day15</v>
      </c>
      <c r="AK171">
        <f>_xlfn.T.TEST(N2:N5,P2:P5,2,1)</f>
        <v>0.43252126857737849</v>
      </c>
      <c r="AL171">
        <f>ABS(AVERAGE(N2:N5)-AVERAGE(P2:P5))</f>
        <v>29.830000000000155</v>
      </c>
    </row>
    <row r="172" spans="35:38" x14ac:dyDescent="0.25">
      <c r="AI172" t="str">
        <f>N1</f>
        <v>Day13</v>
      </c>
      <c r="AJ172" t="str">
        <f>Q1</f>
        <v>Day16</v>
      </c>
      <c r="AK172">
        <f>_xlfn.T.TEST(N2:N5,Q2:Q5,2,1)</f>
        <v>0.73654150613520597</v>
      </c>
      <c r="AL172">
        <f>ABS(AVERAGE(N2:N5)-AVERAGE(Q2:Q5))</f>
        <v>12.717000000000098</v>
      </c>
    </row>
    <row r="173" spans="35:38" x14ac:dyDescent="0.25">
      <c r="AI173" t="str">
        <f>N1</f>
        <v>Day13</v>
      </c>
      <c r="AJ173" t="str">
        <f>R1</f>
        <v>Day17</v>
      </c>
      <c r="AK173">
        <f>_xlfn.T.TEST(N2:N5,R2:R5,2,1)</f>
        <v>0.20696356094152865</v>
      </c>
      <c r="AL173">
        <f>ABS(AVERAGE(N2:N5)-AVERAGE(R2:R5))</f>
        <v>71.906000000000063</v>
      </c>
    </row>
    <row r="174" spans="35:38" x14ac:dyDescent="0.25">
      <c r="AI174" t="str">
        <f>N1</f>
        <v>Day13</v>
      </c>
      <c r="AJ174" t="str">
        <f>S1</f>
        <v>Day18</v>
      </c>
      <c r="AK174">
        <f>_xlfn.T.TEST(N2:N5,S2:S5,2,1)</f>
        <v>0.35967717400673171</v>
      </c>
      <c r="AL174">
        <f>ABS(AVERAGE(N2:N5)-AVERAGE(S2:S5))</f>
        <v>57.148000000000025</v>
      </c>
    </row>
    <row r="175" spans="35:38" x14ac:dyDescent="0.25">
      <c r="AI175" t="str">
        <f>N1</f>
        <v>Day13</v>
      </c>
      <c r="AJ175" t="str">
        <f>T1</f>
        <v>Day19</v>
      </c>
      <c r="AK175">
        <f>_xlfn.T.TEST(N2:N5,T2:T5,2,1)</f>
        <v>1.682647056367402E-2</v>
      </c>
      <c r="AL175">
        <f>ABS(AVERAGE(N2:N5)-AVERAGE(T2:T5))</f>
        <v>184.78900000000021</v>
      </c>
    </row>
    <row r="176" spans="35:38" x14ac:dyDescent="0.25">
      <c r="AI176" t="str">
        <f>O1</f>
        <v>Day14</v>
      </c>
      <c r="AJ176" t="str">
        <f>P1</f>
        <v>Day15</v>
      </c>
      <c r="AK176">
        <f>_xlfn.T.TEST(O2:O5,P2:P5,2,1)</f>
        <v>0.24993494446452952</v>
      </c>
      <c r="AL176">
        <f>ABS(AVERAGE(O2:O5)-AVERAGE(P2:P5))</f>
        <v>50.240000000000009</v>
      </c>
    </row>
    <row r="177" spans="35:38" x14ac:dyDescent="0.25">
      <c r="AI177" t="str">
        <f>O1</f>
        <v>Day14</v>
      </c>
      <c r="AJ177" t="str">
        <f>Q1</f>
        <v>Day16</v>
      </c>
      <c r="AK177">
        <f>_xlfn.T.TEST(O2:O5,Q2:Q5,2,1)</f>
        <v>0.63714290510880356</v>
      </c>
      <c r="AL177">
        <f>ABS(AVERAGE(O2:O5)-AVERAGE(Q2:Q5))</f>
        <v>33.126999999999953</v>
      </c>
    </row>
    <row r="178" spans="35:38" x14ac:dyDescent="0.25">
      <c r="AI178" t="str">
        <f>O1</f>
        <v>Day14</v>
      </c>
      <c r="AJ178" t="str">
        <f>R1</f>
        <v>Day17</v>
      </c>
      <c r="AK178">
        <f>_xlfn.T.TEST(O2:O5,R2:R5,2,1)</f>
        <v>0.11563572655779819</v>
      </c>
      <c r="AL178">
        <f>ABS(AVERAGE(O2:O5)-AVERAGE(R2:R5))</f>
        <v>92.315999999999917</v>
      </c>
    </row>
    <row r="179" spans="35:38" x14ac:dyDescent="0.25">
      <c r="AI179" t="str">
        <f>O1</f>
        <v>Day14</v>
      </c>
      <c r="AJ179" t="str">
        <f>S1</f>
        <v>Day18</v>
      </c>
      <c r="AK179">
        <f>_xlfn.T.TEST(O2:O5,S2:S5,2,1)</f>
        <v>0.46419879604314418</v>
      </c>
      <c r="AL179">
        <f>ABS(AVERAGE(O2:O5)-AVERAGE(S2:S5))</f>
        <v>77.557999999999879</v>
      </c>
    </row>
    <row r="180" spans="35:38" x14ac:dyDescent="0.25">
      <c r="AI180" t="str">
        <f>O1</f>
        <v>Day14</v>
      </c>
      <c r="AJ180" t="str">
        <f>T1</f>
        <v>Day19</v>
      </c>
      <c r="AK180">
        <f>_xlfn.T.TEST(O2:O5,T2:T5,2,1)</f>
        <v>2.2817019708043434E-2</v>
      </c>
      <c r="AL180">
        <f>ABS(AVERAGE(O2:O5)-AVERAGE(T2:T5))</f>
        <v>205.19900000000007</v>
      </c>
    </row>
    <row r="181" spans="35:38" x14ac:dyDescent="0.25">
      <c r="AI181" t="str">
        <f>P1</f>
        <v>Day15</v>
      </c>
      <c r="AJ181" t="str">
        <f>Q1</f>
        <v>Day16</v>
      </c>
      <c r="AK181">
        <f>_xlfn.T.TEST(P2:P5,Q2:Q5,2,1)</f>
        <v>0.6372522363591544</v>
      </c>
      <c r="AL181">
        <f>ABS(AVERAGE(P2:P5)-AVERAGE(Q2:Q5))</f>
        <v>17.113000000000056</v>
      </c>
    </row>
    <row r="182" spans="35:38" x14ac:dyDescent="0.25">
      <c r="AI182" t="str">
        <f>P1</f>
        <v>Day15</v>
      </c>
      <c r="AJ182" t="str">
        <f>R1</f>
        <v>Day17</v>
      </c>
      <c r="AK182">
        <f>_xlfn.T.TEST(P2:P5,R2:R5,2,1)</f>
        <v>0.34242274216789853</v>
      </c>
      <c r="AL182">
        <f>ABS(AVERAGE(P2:P5)-AVERAGE(R2:R5))</f>
        <v>42.075999999999908</v>
      </c>
    </row>
    <row r="183" spans="35:38" x14ac:dyDescent="0.25">
      <c r="AI183" t="str">
        <f>P1</f>
        <v>Day15</v>
      </c>
      <c r="AJ183" t="str">
        <f>S1</f>
        <v>Day18</v>
      </c>
      <c r="AK183">
        <f>_xlfn.T.TEST(P2:P5,S2:S5,2,1)</f>
        <v>0.69552946504819113</v>
      </c>
      <c r="AL183">
        <f>ABS(AVERAGE(P2:P5)-AVERAGE(S2:S5))</f>
        <v>27.31799999999987</v>
      </c>
    </row>
    <row r="184" spans="35:38" x14ac:dyDescent="0.25">
      <c r="AI184" t="str">
        <f>P1</f>
        <v>Day15</v>
      </c>
      <c r="AJ184" t="str">
        <f>T1</f>
        <v>Day19</v>
      </c>
      <c r="AK184">
        <f>_xlfn.T.TEST(P2:P5,T2:T5,2,1)</f>
        <v>4.9174127202452683E-3</v>
      </c>
      <c r="AL184">
        <f>ABS(AVERAGE(P2:P5)-AVERAGE(T2:T5))</f>
        <v>154.95900000000006</v>
      </c>
    </row>
    <row r="185" spans="35:38" x14ac:dyDescent="0.25">
      <c r="AI185" t="str">
        <f>Q1</f>
        <v>Day16</v>
      </c>
      <c r="AJ185" t="str">
        <f>R1</f>
        <v>Day17</v>
      </c>
      <c r="AK185">
        <f>_xlfn.T.TEST(Q2:Q5,R2:R5,2,1)</f>
        <v>0.27365022262074262</v>
      </c>
      <c r="AL185">
        <f>ABS(AVERAGE(Q2:Q5)-AVERAGE(R2:R5))</f>
        <v>59.188999999999965</v>
      </c>
    </row>
    <row r="186" spans="35:38" x14ac:dyDescent="0.25">
      <c r="AI186" t="str">
        <f>Q1</f>
        <v>Day16</v>
      </c>
      <c r="AJ186" t="str">
        <f>S1</f>
        <v>Day18</v>
      </c>
      <c r="AK186">
        <f>_xlfn.T.TEST(Q2:Q5,S2:S5,2,1)</f>
        <v>0.33858062056791044</v>
      </c>
      <c r="AL186">
        <f>ABS(AVERAGE(Q2:Q5)-AVERAGE(S2:S5))</f>
        <v>44.430999999999926</v>
      </c>
    </row>
    <row r="187" spans="35:38" x14ac:dyDescent="0.25">
      <c r="AI187" t="str">
        <f>Q1</f>
        <v>Day16</v>
      </c>
      <c r="AJ187" t="str">
        <f>T1</f>
        <v>Day19</v>
      </c>
      <c r="AK187">
        <f>_xlfn.T.TEST(Q2:Q5,T2:T5,2,1)</f>
        <v>2.1606468518429827E-2</v>
      </c>
      <c r="AL187">
        <f>ABS(AVERAGE(Q2:Q5)-AVERAGE(T2:T5))</f>
        <v>172.07200000000012</v>
      </c>
    </row>
    <row r="188" spans="35:38" x14ac:dyDescent="0.25">
      <c r="AI188" t="str">
        <f>R1</f>
        <v>Day17</v>
      </c>
      <c r="AJ188" t="str">
        <f>S1</f>
        <v>Day18</v>
      </c>
      <c r="AK188">
        <f>_xlfn.T.TEST(R2:R5,S2:S5,2,1)</f>
        <v>0.86828452251908139</v>
      </c>
      <c r="AL188">
        <f>ABS(AVERAGE(R2:R5)-AVERAGE(S2:S5))</f>
        <v>14.758000000000038</v>
      </c>
    </row>
    <row r="189" spans="35:38" x14ac:dyDescent="0.25">
      <c r="AI189" t="str">
        <f>R1</f>
        <v>Day17</v>
      </c>
      <c r="AJ189" t="str">
        <f>T1</f>
        <v>Day19</v>
      </c>
      <c r="AK189">
        <f>_xlfn.T.TEST(R2:R5,T2:T5,2,1)</f>
        <v>0.14502490088726172</v>
      </c>
      <c r="AL189">
        <f>ABS(AVERAGE(R2:R5)-AVERAGE(T2:T5))</f>
        <v>112.88300000000015</v>
      </c>
    </row>
    <row r="190" spans="35:38" x14ac:dyDescent="0.25">
      <c r="AI190" s="18" t="str">
        <f>S1</f>
        <v>Day18</v>
      </c>
      <c r="AJ190" s="18" t="str">
        <f>T1</f>
        <v>Day19</v>
      </c>
      <c r="AK190" s="18">
        <f>_xlfn.T.TEST(S2:S5,T2:T5,2,1)</f>
        <v>0.10917206517424961</v>
      </c>
      <c r="AL190" s="18">
        <f>ABS(AVERAGE(S2:S5)-AVERAGE(T2:T5))</f>
        <v>127.64100000000019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zoomScale="140" zoomScaleNormal="140" workbookViewId="0">
      <selection activeCell="I6" sqref="I6"/>
    </sheetView>
  </sheetViews>
  <sheetFormatPr baseColWidth="10" defaultRowHeight="15" x14ac:dyDescent="0.25"/>
  <cols>
    <col min="1" max="16384" width="11.42578125" style="2"/>
  </cols>
  <sheetData>
    <row r="1" spans="1:3" x14ac:dyDescent="0.25">
      <c r="C1" s="20">
        <v>44061</v>
      </c>
    </row>
    <row r="2" spans="1:3" x14ac:dyDescent="0.25">
      <c r="A2" s="2" t="s">
        <v>55</v>
      </c>
      <c r="B2" s="2" t="s">
        <v>56</v>
      </c>
      <c r="C2" s="2" t="s">
        <v>66</v>
      </c>
    </row>
    <row r="3" spans="1:3" x14ac:dyDescent="0.25">
      <c r="A3" s="2">
        <v>1</v>
      </c>
      <c r="B3" s="2">
        <v>0</v>
      </c>
      <c r="C3" s="2">
        <v>536</v>
      </c>
    </row>
    <row r="4" spans="1:3" x14ac:dyDescent="0.25">
      <c r="A4" s="2">
        <v>2</v>
      </c>
      <c r="B4" s="2" t="s">
        <v>57</v>
      </c>
      <c r="C4" s="2">
        <v>208</v>
      </c>
    </row>
    <row r="5" spans="1:3" x14ac:dyDescent="0.25">
      <c r="A5" s="2">
        <v>3</v>
      </c>
      <c r="B5" s="2" t="s">
        <v>58</v>
      </c>
      <c r="C5" s="2">
        <v>252</v>
      </c>
    </row>
    <row r="6" spans="1:3" x14ac:dyDescent="0.25">
      <c r="A6" s="2">
        <v>4</v>
      </c>
      <c r="B6" s="2" t="s">
        <v>59</v>
      </c>
      <c r="C6" s="2">
        <v>1024</v>
      </c>
    </row>
    <row r="7" spans="1:3" x14ac:dyDescent="0.25">
      <c r="A7" s="2">
        <v>5</v>
      </c>
      <c r="B7" s="2" t="s">
        <v>60</v>
      </c>
      <c r="C7" s="2">
        <v>523</v>
      </c>
    </row>
    <row r="14" spans="1:3" x14ac:dyDescent="0.25">
      <c r="A14" s="2" t="s">
        <v>19</v>
      </c>
      <c r="B14" s="2" t="s">
        <v>61</v>
      </c>
    </row>
    <row r="15" spans="1:3" x14ac:dyDescent="0.25">
      <c r="A15" s="2" t="s">
        <v>60</v>
      </c>
      <c r="B15" s="2" t="s">
        <v>62</v>
      </c>
    </row>
    <row r="16" spans="1:3" x14ac:dyDescent="0.25">
      <c r="A16" s="2" t="s">
        <v>59</v>
      </c>
      <c r="B16" s="2" t="s">
        <v>62</v>
      </c>
    </row>
    <row r="17" spans="1:3" x14ac:dyDescent="0.25">
      <c r="A17" s="2" t="s">
        <v>58</v>
      </c>
      <c r="B17" s="2" t="s">
        <v>62</v>
      </c>
    </row>
    <row r="18" spans="1:3" x14ac:dyDescent="0.25">
      <c r="A18" s="2" t="s">
        <v>57</v>
      </c>
      <c r="B18" s="2" t="s">
        <v>63</v>
      </c>
    </row>
    <row r="19" spans="1:3" x14ac:dyDescent="0.25">
      <c r="A19" s="2">
        <v>0</v>
      </c>
      <c r="B19" s="2" t="s">
        <v>63</v>
      </c>
    </row>
    <row r="21" spans="1:3" ht="16.5" customHeight="1" x14ac:dyDescent="0.25"/>
    <row r="22" spans="1:3" ht="16.5" customHeight="1" x14ac:dyDescent="0.25">
      <c r="A22" s="24" t="s">
        <v>65</v>
      </c>
      <c r="B22" s="24"/>
      <c r="C22" s="24"/>
    </row>
    <row r="23" spans="1:3" x14ac:dyDescent="0.25">
      <c r="A23" s="24" t="s">
        <v>64</v>
      </c>
      <c r="B23" s="24"/>
      <c r="C23" s="24"/>
    </row>
  </sheetData>
  <mergeCells count="2">
    <mergeCell ref="A23:C23"/>
    <mergeCell ref="A22:C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Feuil1</vt:lpstr>
      <vt:lpstr>Fway ANOVA</vt:lpstr>
      <vt:lpstr>ANOVA 19 days</vt:lpstr>
      <vt:lpstr>Feuil3</vt:lpstr>
      <vt:lpstr>Last Trial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Ludovic LS. SPAETH</dc:creator>
  <cp:lastModifiedBy>Ludovic LS. SPAETH</cp:lastModifiedBy>
  <dcterms:created xsi:type="dcterms:W3CDTF">2020-01-27T15:39:56Z</dcterms:created>
  <dcterms:modified xsi:type="dcterms:W3CDTF">2020-09-15T16:51:25Z</dcterms:modified>
</cp:coreProperties>
</file>