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mple.TECNICO\Documents\PlastiCircle\DATOS EXCELS\"/>
    </mc:Choice>
  </mc:AlternateContent>
  <xr:revisionPtr revIDLastSave="0" documentId="13_ncr:1_{3E565AC7-9BF7-4595-A16B-5878534DFF48}" xr6:coauthVersionLast="47" xr6:coauthVersionMax="47" xr10:uidLastSave="{00000000-0000-0000-0000-000000000000}"/>
  <bookViews>
    <workbookView xWindow="-108" yWindow="-108" windowWidth="23256" windowHeight="12576" xr2:uid="{662A34F6-E072-4248-B5A7-8C3744A2BD24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9" i="1"/>
  <c r="F34" i="1"/>
  <c r="F32" i="1"/>
  <c r="F31" i="1"/>
  <c r="D4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3" i="1"/>
  <c r="I6" i="1" s="1"/>
  <c r="E27" i="1"/>
  <c r="C27" i="1"/>
  <c r="D27" i="1" s="1"/>
  <c r="B27" i="1"/>
  <c r="I4" i="1" s="1"/>
  <c r="I5" i="1" s="1"/>
  <c r="I7" i="1" l="1"/>
</calcChain>
</file>

<file path=xl/sharedStrings.xml><?xml version="1.0" encoding="utf-8"?>
<sst xmlns="http://schemas.openxmlformats.org/spreadsheetml/2006/main" count="39" uniqueCount="36">
  <si>
    <t>Not optimized route</t>
  </si>
  <si>
    <t>Optimized route</t>
  </si>
  <si>
    <t>Distance (Km)</t>
  </si>
  <si>
    <t>Duration (hours)</t>
  </si>
  <si>
    <t>Fuel consumption (liters)</t>
  </si>
  <si>
    <t>Duration (seconds)</t>
  </si>
  <si>
    <t>Final pilot (skipping containers)</t>
  </si>
  <si>
    <t>Final pilot (skipping containers) Average</t>
  </si>
  <si>
    <t>Savings in distance travelled (%)</t>
  </si>
  <si>
    <t>Savings in duration (%)</t>
  </si>
  <si>
    <t>km</t>
  </si>
  <si>
    <t>%</t>
  </si>
  <si>
    <t>seconds</t>
  </si>
  <si>
    <t xml:space="preserve">Savings in distance travelled </t>
  </si>
  <si>
    <t xml:space="preserve">Savings in duration </t>
  </si>
  <si>
    <t>Saving in fuel consumption</t>
  </si>
  <si>
    <t>liters</t>
  </si>
  <si>
    <t>Saving in fuel consumption (%)</t>
  </si>
  <si>
    <t>0,47 hours</t>
  </si>
  <si>
    <t>1692 seconds</t>
  </si>
  <si>
    <t>6,3 liters of gasoil</t>
  </si>
  <si>
    <t>From VAERSA to SAV</t>
  </si>
  <si>
    <t xml:space="preserve">From pilot area to VAERSA </t>
  </si>
  <si>
    <t>24,2 km</t>
  </si>
  <si>
    <t>0,39 hours</t>
  </si>
  <si>
    <t>1404 seconds</t>
  </si>
  <si>
    <t>5,2 liters of gasoil</t>
  </si>
  <si>
    <t>From SAV to pilot area</t>
  </si>
  <si>
    <t>3,2 km</t>
  </si>
  <si>
    <t>22,5 km</t>
  </si>
  <si>
    <t>0,15 hours</t>
  </si>
  <si>
    <t>540 seconds</t>
  </si>
  <si>
    <t>1,0 liters of gasoil</t>
  </si>
  <si>
    <t>Idling time (seconds)</t>
  </si>
  <si>
    <t>Average eco-driving</t>
  </si>
  <si>
    <t>Average before eco-driving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</si>
</sst>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164" fontId="0" fillId="2" borderId="0" xfId="0" applyNumberFormat="1" applyFill="1"/>
    <xf numFmtId="1" fontId="0" fillId="2" borderId="0" xfId="0" applyNumberFormat="1" applyFill="1"/>
    <xf numFmtId="0" fontId="0" fillId="3" borderId="0" xfId="0" applyFill="1"/>
    <xf numFmtId="2" fontId="0" fillId="3" borderId="0" xfId="0" applyNumberFormat="1" applyFill="1"/>
    <xf numFmtId="164" fontId="0" fillId="3" borderId="0" xfId="0" applyNumberFormat="1" applyFill="1"/>
    <xf numFmtId="14" fontId="0" fillId="3" borderId="0" xfId="0" applyNumberFormat="1" applyFill="1" applyAlignment="1">
      <alignment horizontal="left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773E5-BF6A-4435-B25C-44EAE5310E16}">
  <dimension ref="A2:L34"/>
  <sheetViews>
    <sheetView tabSelected="1" workbookViewId="0"/>
  </sheetViews>
  <sheetFormatPr baseColWidth="10" defaultRowHeight="14.4" x14ac:dyDescent="0.3"/>
  <cols>
    <col min="1" max="1" width="34.109375" customWidth="1"/>
    <col min="2" max="2" width="15.44140625" customWidth="1"/>
    <col min="3" max="3" width="22.44140625" customWidth="1"/>
    <col min="4" max="4" width="17.5546875" customWidth="1"/>
    <col min="5" max="6" width="24.5546875" customWidth="1"/>
    <col min="8" max="8" width="35" customWidth="1"/>
    <col min="11" max="11" width="16" customWidth="1"/>
    <col min="12" max="12" width="16.5546875" customWidth="1"/>
  </cols>
  <sheetData>
    <row r="2" spans="1:12" x14ac:dyDescent="0.3">
      <c r="A2" s="4"/>
      <c r="B2" s="1" t="s">
        <v>2</v>
      </c>
      <c r="C2" s="4" t="s">
        <v>3</v>
      </c>
      <c r="D2" s="1" t="s">
        <v>5</v>
      </c>
      <c r="E2" s="4" t="s">
        <v>4</v>
      </c>
      <c r="F2" s="1" t="s">
        <v>33</v>
      </c>
    </row>
    <row r="3" spans="1:12" x14ac:dyDescent="0.3">
      <c r="A3" s="4" t="s">
        <v>0</v>
      </c>
      <c r="B3" s="2">
        <v>8.6</v>
      </c>
      <c r="C3" s="5">
        <v>0.99</v>
      </c>
      <c r="D3" s="3">
        <f>C3*3600</f>
        <v>3564</v>
      </c>
      <c r="E3" s="6">
        <v>7.7</v>
      </c>
      <c r="F3" s="3">
        <v>75</v>
      </c>
    </row>
    <row r="4" spans="1:12" x14ac:dyDescent="0.3">
      <c r="A4" s="4" t="s">
        <v>1</v>
      </c>
      <c r="B4" s="2">
        <v>7</v>
      </c>
      <c r="C4" s="5">
        <v>0.81</v>
      </c>
      <c r="D4" s="3">
        <f t="shared" ref="D4:D27" si="0">C4*3600</f>
        <v>2916</v>
      </c>
      <c r="E4" s="6">
        <v>7.3</v>
      </c>
      <c r="F4" s="3">
        <v>87</v>
      </c>
      <c r="H4" s="1" t="s">
        <v>13</v>
      </c>
      <c r="I4" s="2">
        <f>B3-B27</f>
        <v>2.947058823529412</v>
      </c>
      <c r="J4" s="1" t="s">
        <v>10</v>
      </c>
    </row>
    <row r="5" spans="1:12" x14ac:dyDescent="0.3">
      <c r="A5" s="4"/>
      <c r="B5" s="2"/>
      <c r="C5" s="5"/>
      <c r="D5" s="3"/>
      <c r="E5" s="6"/>
      <c r="F5" s="3"/>
      <c r="H5" s="1" t="s">
        <v>8</v>
      </c>
      <c r="I5" s="3">
        <f>100*I4/B3</f>
        <v>34.268125854993166</v>
      </c>
      <c r="J5" s="1" t="s">
        <v>11</v>
      </c>
    </row>
    <row r="6" spans="1:12" x14ac:dyDescent="0.3">
      <c r="A6" s="4"/>
      <c r="B6" s="2"/>
      <c r="C6" s="5"/>
      <c r="D6" s="3"/>
      <c r="E6" s="6"/>
      <c r="F6" s="3"/>
      <c r="H6" s="1" t="s">
        <v>14</v>
      </c>
      <c r="I6" s="3">
        <f>D3-D27</f>
        <v>997.41176470588243</v>
      </c>
      <c r="J6" s="1" t="s">
        <v>12</v>
      </c>
    </row>
    <row r="7" spans="1:12" x14ac:dyDescent="0.3">
      <c r="A7" s="4" t="s">
        <v>6</v>
      </c>
      <c r="B7" s="2"/>
      <c r="C7" s="5"/>
      <c r="D7" s="3"/>
      <c r="E7" s="6"/>
      <c r="F7" s="3"/>
      <c r="H7" s="1" t="s">
        <v>9</v>
      </c>
      <c r="I7" s="3">
        <f>100*I6/D3</f>
        <v>27.985739750445635</v>
      </c>
      <c r="J7" s="1" t="s">
        <v>11</v>
      </c>
    </row>
    <row r="8" spans="1:12" x14ac:dyDescent="0.3">
      <c r="A8" s="7">
        <v>43797</v>
      </c>
      <c r="B8" s="2">
        <v>3.5</v>
      </c>
      <c r="C8" s="5">
        <v>0.43</v>
      </c>
      <c r="D8" s="3">
        <f t="shared" si="0"/>
        <v>1548</v>
      </c>
      <c r="E8" s="6"/>
      <c r="F8" s="3"/>
      <c r="H8" s="1" t="s">
        <v>15</v>
      </c>
      <c r="I8" s="2">
        <f>E3-E27</f>
        <v>1.4100000000000001</v>
      </c>
      <c r="J8" s="1" t="s">
        <v>16</v>
      </c>
    </row>
    <row r="9" spans="1:12" x14ac:dyDescent="0.3">
      <c r="A9" s="7">
        <v>43802</v>
      </c>
      <c r="B9" s="2">
        <v>4.7</v>
      </c>
      <c r="C9" s="5">
        <v>0.83</v>
      </c>
      <c r="D9" s="3">
        <f t="shared" si="0"/>
        <v>2988</v>
      </c>
      <c r="E9" s="6"/>
      <c r="F9" s="3"/>
      <c r="H9" s="1" t="s">
        <v>17</v>
      </c>
      <c r="I9" s="3">
        <f>100*I8/E3</f>
        <v>18.311688311688311</v>
      </c>
      <c r="J9" s="1" t="s">
        <v>11</v>
      </c>
    </row>
    <row r="10" spans="1:12" x14ac:dyDescent="0.3">
      <c r="A10" s="7">
        <v>43804</v>
      </c>
      <c r="B10" s="2">
        <v>5.8</v>
      </c>
      <c r="C10" s="5">
        <v>0.66</v>
      </c>
      <c r="D10" s="3">
        <f t="shared" si="0"/>
        <v>2376</v>
      </c>
      <c r="E10" s="6"/>
      <c r="F10" s="3"/>
    </row>
    <row r="11" spans="1:12" x14ac:dyDescent="0.3">
      <c r="A11" s="7">
        <v>43809</v>
      </c>
      <c r="B11" s="2">
        <v>5.0999999999999996</v>
      </c>
      <c r="C11" s="5">
        <v>0.67</v>
      </c>
      <c r="D11" s="3">
        <f t="shared" si="0"/>
        <v>2412</v>
      </c>
      <c r="E11" s="6">
        <v>6</v>
      </c>
      <c r="F11" s="3">
        <v>57</v>
      </c>
    </row>
    <row r="12" spans="1:12" x14ac:dyDescent="0.3">
      <c r="A12" s="7">
        <v>43811</v>
      </c>
      <c r="B12" s="2">
        <v>4.4000000000000004</v>
      </c>
      <c r="C12" s="5">
        <v>0.83</v>
      </c>
      <c r="D12" s="3">
        <f t="shared" si="0"/>
        <v>2988</v>
      </c>
      <c r="E12" s="6"/>
      <c r="F12" s="3"/>
    </row>
    <row r="13" spans="1:12" x14ac:dyDescent="0.3">
      <c r="A13" s="7">
        <v>43816</v>
      </c>
      <c r="B13" s="2">
        <v>6.4</v>
      </c>
      <c r="C13" s="5">
        <v>0.85</v>
      </c>
      <c r="D13" s="3">
        <f t="shared" si="0"/>
        <v>3060</v>
      </c>
      <c r="E13" s="6"/>
      <c r="F13" s="3"/>
      <c r="H13" s="1" t="s">
        <v>27</v>
      </c>
      <c r="I13" s="1" t="s">
        <v>28</v>
      </c>
      <c r="J13" s="1" t="s">
        <v>30</v>
      </c>
      <c r="K13" s="1" t="s">
        <v>31</v>
      </c>
      <c r="L13" s="1" t="s">
        <v>32</v>
      </c>
    </row>
    <row r="14" spans="1:12" x14ac:dyDescent="0.3">
      <c r="A14" s="7">
        <v>43818</v>
      </c>
      <c r="B14" s="2">
        <v>7.2</v>
      </c>
      <c r="C14" s="5">
        <v>0.78</v>
      </c>
      <c r="D14" s="3">
        <f t="shared" si="0"/>
        <v>2808</v>
      </c>
      <c r="E14" s="6">
        <v>7.1</v>
      </c>
      <c r="F14" s="3">
        <v>116</v>
      </c>
      <c r="H14" s="1" t="s">
        <v>22</v>
      </c>
      <c r="I14" s="1" t="s">
        <v>29</v>
      </c>
      <c r="J14" s="1" t="s">
        <v>18</v>
      </c>
      <c r="K14" s="1" t="s">
        <v>19</v>
      </c>
      <c r="L14" s="1" t="s">
        <v>20</v>
      </c>
    </row>
    <row r="15" spans="1:12" x14ac:dyDescent="0.3">
      <c r="A15" s="7">
        <v>43472</v>
      </c>
      <c r="B15" s="2">
        <v>7.2</v>
      </c>
      <c r="C15" s="5">
        <v>0.85</v>
      </c>
      <c r="D15" s="3">
        <f t="shared" si="0"/>
        <v>3060</v>
      </c>
      <c r="E15" s="6">
        <v>7.7</v>
      </c>
      <c r="F15" s="3">
        <v>52</v>
      </c>
      <c r="H15" s="1" t="s">
        <v>21</v>
      </c>
      <c r="I15" s="1" t="s">
        <v>23</v>
      </c>
      <c r="J15" s="1" t="s">
        <v>24</v>
      </c>
      <c r="K15" s="1" t="s">
        <v>25</v>
      </c>
      <c r="L15" s="1" t="s">
        <v>26</v>
      </c>
    </row>
    <row r="16" spans="1:12" x14ac:dyDescent="0.3">
      <c r="A16" s="7">
        <v>43839</v>
      </c>
      <c r="B16" s="2">
        <v>6.1</v>
      </c>
      <c r="C16" s="5">
        <v>0.78</v>
      </c>
      <c r="D16" s="3">
        <f t="shared" si="0"/>
        <v>2808</v>
      </c>
      <c r="E16" s="6">
        <v>6.6</v>
      </c>
      <c r="F16" s="3">
        <v>51</v>
      </c>
    </row>
    <row r="17" spans="1:6" x14ac:dyDescent="0.3">
      <c r="A17" s="7">
        <v>43844</v>
      </c>
      <c r="B17" s="2">
        <v>5.8</v>
      </c>
      <c r="C17" s="5">
        <v>0.75</v>
      </c>
      <c r="D17" s="3">
        <f t="shared" si="0"/>
        <v>2700</v>
      </c>
      <c r="E17" s="6">
        <v>6.8</v>
      </c>
      <c r="F17" s="3">
        <v>53</v>
      </c>
    </row>
    <row r="18" spans="1:6" x14ac:dyDescent="0.3">
      <c r="A18" s="7">
        <v>43846</v>
      </c>
      <c r="B18" s="2">
        <v>6.4</v>
      </c>
      <c r="C18" s="5">
        <v>0.74</v>
      </c>
      <c r="D18" s="3">
        <f t="shared" si="0"/>
        <v>2664</v>
      </c>
      <c r="E18" s="6">
        <v>6.6</v>
      </c>
      <c r="F18" s="3">
        <v>48</v>
      </c>
    </row>
    <row r="19" spans="1:6" x14ac:dyDescent="0.3">
      <c r="A19" s="7">
        <v>43851</v>
      </c>
      <c r="B19" s="2">
        <v>5.8</v>
      </c>
      <c r="C19" s="5">
        <v>0.65</v>
      </c>
      <c r="D19" s="3">
        <f t="shared" si="0"/>
        <v>2340</v>
      </c>
      <c r="E19" s="6">
        <v>6.2</v>
      </c>
      <c r="F19" s="3">
        <v>58</v>
      </c>
    </row>
    <row r="20" spans="1:6" x14ac:dyDescent="0.3">
      <c r="A20" s="7">
        <v>43853</v>
      </c>
      <c r="B20" s="2">
        <v>5.0999999999999996</v>
      </c>
      <c r="C20" s="5">
        <v>0.62</v>
      </c>
      <c r="D20" s="3">
        <f t="shared" si="0"/>
        <v>2232</v>
      </c>
      <c r="E20" s="6"/>
      <c r="F20" s="3"/>
    </row>
    <row r="21" spans="1:6" x14ac:dyDescent="0.3">
      <c r="A21" s="7">
        <v>43858</v>
      </c>
      <c r="B21" s="2">
        <v>4.4000000000000004</v>
      </c>
      <c r="C21" s="5">
        <v>0.56000000000000005</v>
      </c>
      <c r="D21" s="3">
        <f t="shared" si="0"/>
        <v>2016.0000000000002</v>
      </c>
      <c r="E21" s="6">
        <v>4.8</v>
      </c>
      <c r="F21" s="3">
        <v>55</v>
      </c>
    </row>
    <row r="22" spans="1:6" x14ac:dyDescent="0.3">
      <c r="A22" s="7">
        <v>43860</v>
      </c>
      <c r="B22" s="2">
        <v>7.3</v>
      </c>
      <c r="C22" s="5">
        <v>0.78</v>
      </c>
      <c r="D22" s="3">
        <f t="shared" si="0"/>
        <v>2808</v>
      </c>
      <c r="E22" s="4"/>
      <c r="F22" s="3"/>
    </row>
    <row r="23" spans="1:6" x14ac:dyDescent="0.3">
      <c r="A23" s="7">
        <v>43865</v>
      </c>
      <c r="B23" s="2">
        <v>5.8</v>
      </c>
      <c r="C23" s="5">
        <v>0.73</v>
      </c>
      <c r="D23" s="3">
        <f t="shared" si="0"/>
        <v>2628</v>
      </c>
      <c r="E23" s="6">
        <v>6.6</v>
      </c>
      <c r="F23" s="3">
        <v>65</v>
      </c>
    </row>
    <row r="24" spans="1:6" x14ac:dyDescent="0.3">
      <c r="A24" s="7">
        <v>43867</v>
      </c>
      <c r="B24" s="2">
        <v>5.0999999999999996</v>
      </c>
      <c r="C24" s="5">
        <v>0.61</v>
      </c>
      <c r="D24" s="3">
        <f t="shared" si="0"/>
        <v>2196</v>
      </c>
      <c r="E24" s="6">
        <v>4.5</v>
      </c>
      <c r="F24" s="3">
        <v>58</v>
      </c>
    </row>
    <row r="25" spans="1:6" x14ac:dyDescent="0.3">
      <c r="A25" s="4"/>
      <c r="B25" s="2"/>
      <c r="C25" s="5"/>
      <c r="D25" s="3"/>
      <c r="E25" s="4"/>
      <c r="F25" s="3"/>
    </row>
    <row r="26" spans="1:6" x14ac:dyDescent="0.3">
      <c r="A26" s="4"/>
      <c r="B26" s="2"/>
      <c r="C26" s="5"/>
      <c r="D26" s="3"/>
      <c r="E26" s="4"/>
      <c r="F26" s="3"/>
    </row>
    <row r="27" spans="1:6" x14ac:dyDescent="0.3">
      <c r="A27" s="4" t="s">
        <v>7</v>
      </c>
      <c r="B27" s="2">
        <f>AVERAGE(B8:B24)</f>
        <v>5.6529411764705877</v>
      </c>
      <c r="C27" s="5">
        <f>AVERAGE(C8:C24)</f>
        <v>0.71294117647058819</v>
      </c>
      <c r="D27" s="3">
        <f t="shared" si="0"/>
        <v>2566.5882352941176</v>
      </c>
      <c r="E27" s="6">
        <f>AVERAGE(E8:E24)</f>
        <v>6.29</v>
      </c>
      <c r="F27" s="3"/>
    </row>
    <row r="31" spans="1:6" x14ac:dyDescent="0.3">
      <c r="E31" t="s">
        <v>34</v>
      </c>
      <c r="F31" s="8">
        <f>SUM(F11:F27)/10</f>
        <v>61.3</v>
      </c>
    </row>
    <row r="32" spans="1:6" x14ac:dyDescent="0.3">
      <c r="E32" t="s">
        <v>35</v>
      </c>
      <c r="F32" s="8">
        <f>SUM(F3:F4)/2</f>
        <v>81</v>
      </c>
    </row>
    <row r="34" spans="6:7" x14ac:dyDescent="0.3">
      <c r="F34" s="8">
        <f>-100*(F31/F32-1)</f>
        <v>24.320987654320991</v>
      </c>
      <c r="G34" t="s">
        <v>11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10FD4903B00E4BBD2B1772120E63E2" ma:contentTypeVersion="12" ma:contentTypeDescription="Create a new document." ma:contentTypeScope="" ma:versionID="fffe4d0a38afe954dfdd13070170729e">
  <xsd:schema xmlns:xsd="http://www.w3.org/2001/XMLSchema" xmlns:xs="http://www.w3.org/2001/XMLSchema" xmlns:p="http://schemas.microsoft.com/office/2006/metadata/properties" xmlns:ns2="4e477e6a-bdb3-4dbb-b4c9-9ba931c9fbcb" xmlns:ns3="06434e18-5ad5-490c-a04c-9346c95f393c" targetNamespace="http://schemas.microsoft.com/office/2006/metadata/properties" ma:root="true" ma:fieldsID="941a06e7db7f0116f8b7b515fb1d8c30" ns2:_="" ns3:_="">
    <xsd:import namespace="4e477e6a-bdb3-4dbb-b4c9-9ba931c9fbcb"/>
    <xsd:import namespace="06434e18-5ad5-490c-a04c-9346c95f39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477e6a-bdb3-4dbb-b4c9-9ba931c9fb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434e18-5ad5-490c-a04c-9346c95f393c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0A0E82-C7A1-404D-A69D-4F6A23CCC837}"/>
</file>

<file path=customXml/itemProps2.xml><?xml version="1.0" encoding="utf-8"?>
<ds:datastoreItem xmlns:ds="http://schemas.openxmlformats.org/officeDocument/2006/customXml" ds:itemID="{D291729D-FB47-462B-9587-74338BA9B5B9}"/>
</file>

<file path=customXml/itemProps3.xml><?xml version="1.0" encoding="utf-8"?>
<ds:datastoreItem xmlns:ds="http://schemas.openxmlformats.org/officeDocument/2006/customXml" ds:itemID="{D96C4AE5-F60D-4924-AB47-1C591323B5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JOSE AMPLE NAVARRO</dc:creator>
  <cp:lastModifiedBy>FRANCISCO JOSE AMPLE NAVARRO</cp:lastModifiedBy>
  <dcterms:created xsi:type="dcterms:W3CDTF">2020-05-12T09:11:27Z</dcterms:created>
  <dcterms:modified xsi:type="dcterms:W3CDTF">2021-11-03T09:32:24Z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0x0101009010FD4903B00E4BBD2B1772120E63E2</vt:lpwstr>
  </property>
</Properties>
</file>