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texas-my.sharepoint.com/personal/mpyrcz_austin_utexas_edu/Documents/Courses/PGE337_new/DataSets/"/>
    </mc:Choice>
  </mc:AlternateContent>
  <bookViews>
    <workbookView minimized="1" xWindow="0" yWindow="0" windowWidth="27270" windowHeight="9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O45" i="1" l="1"/>
  <c r="O42" i="1"/>
  <c r="O32" i="1"/>
  <c r="O25" i="1"/>
  <c r="O48" i="1"/>
  <c r="O27" i="1"/>
  <c r="O24" i="1"/>
  <c r="O15" i="1"/>
  <c r="O29" i="1"/>
  <c r="O26" i="1"/>
  <c r="O18" i="1"/>
  <c r="O28" i="1"/>
  <c r="O8" i="1"/>
  <c r="O17" i="1"/>
  <c r="O36" i="1"/>
  <c r="O14" i="1"/>
  <c r="O43" i="1"/>
  <c r="O38" i="1"/>
  <c r="O39" i="1"/>
  <c r="O30" i="1"/>
  <c r="O11" i="1"/>
  <c r="O4" i="1"/>
  <c r="O7" i="1"/>
  <c r="O6" i="1"/>
  <c r="O22" i="1"/>
  <c r="O41" i="1"/>
  <c r="O46" i="1"/>
  <c r="O34" i="1"/>
  <c r="O33" i="1"/>
  <c r="O20" i="1"/>
  <c r="O31" i="1"/>
  <c r="O47" i="1"/>
  <c r="O16" i="1"/>
  <c r="O19" i="1"/>
  <c r="O9" i="1"/>
  <c r="O40" i="1"/>
  <c r="O21" i="1"/>
  <c r="O35" i="1"/>
  <c r="O44" i="1"/>
  <c r="O5" i="1"/>
  <c r="O23" i="1"/>
  <c r="O3" i="1"/>
  <c r="O12" i="1"/>
  <c r="O13" i="1"/>
  <c r="O10" i="1"/>
  <c r="O37" i="1"/>
</calcChain>
</file>

<file path=xl/sharedStrings.xml><?xml version="1.0" encoding="utf-8"?>
<sst xmlns="http://schemas.openxmlformats.org/spreadsheetml/2006/main" count="12" uniqueCount="12">
  <si>
    <t>Fraction of Shale (%)</t>
  </si>
  <si>
    <t>Percentile</t>
  </si>
  <si>
    <t>Pxx</t>
  </si>
  <si>
    <t>Depth (m)</t>
  </si>
  <si>
    <t>Summary Statistics</t>
  </si>
  <si>
    <t>P10</t>
  </si>
  <si>
    <t>P50</t>
  </si>
  <si>
    <t>P90</t>
  </si>
  <si>
    <t>min</t>
  </si>
  <si>
    <t>max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</si>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</sst>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4" xfId="0" applyFill="1" applyBorder="1"/>
    <xf numFmtId="165" fontId="0" fillId="2" borderId="0" xfId="0" applyNumberFormat="1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165" fontId="0" fillId="2" borderId="0" xfId="0" applyNumberFormat="1" applyFill="1" applyBorder="1" applyAlignment="1">
      <alignment horizontal="center"/>
    </xf>
    <xf numFmtId="0" fontId="1" fillId="2" borderId="0" xfId="0" applyFont="1" applyFill="1" applyBorder="1"/>
    <xf numFmtId="0" fontId="1" fillId="2" borderId="6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VSh Well 61-ST2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8381452318461"/>
          <c:y val="0.17266221930592013"/>
          <c:w val="0.83129396325459315"/>
          <c:h val="0.65049394867308252"/>
        </c:manualLayout>
      </c:layout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Sheet1!$C$3:$C$22</c:f>
              <c:numCache>
                <c:formatCode>0.000</c:formatCode>
                <c:ptCount val="20"/>
                <c:pt idx="0">
                  <c:v>26.204615471033296</c:v>
                </c:pt>
                <c:pt idx="1">
                  <c:v>16.72852878108575</c:v>
                </c:pt>
                <c:pt idx="2">
                  <c:v>25.138384706324075</c:v>
                </c:pt>
                <c:pt idx="3">
                  <c:v>26.704658960867469</c:v>
                </c:pt>
                <c:pt idx="4">
                  <c:v>30.129483312790793</c:v>
                </c:pt>
                <c:pt idx="5">
                  <c:v>31.559805108522777</c:v>
                </c:pt>
                <c:pt idx="6">
                  <c:v>30.069088602983705</c:v>
                </c:pt>
                <c:pt idx="7">
                  <c:v>17.762074568595025</c:v>
                </c:pt>
                <c:pt idx="8">
                  <c:v>38.282931672904915</c:v>
                </c:pt>
                <c:pt idx="9">
                  <c:v>36.320077887984233</c:v>
                </c:pt>
                <c:pt idx="10">
                  <c:v>43.246459929732609</c:v>
                </c:pt>
                <c:pt idx="11">
                  <c:v>42.959192754599655</c:v>
                </c:pt>
                <c:pt idx="12">
                  <c:v>34.622384430650406</c:v>
                </c:pt>
                <c:pt idx="13">
                  <c:v>21.504712435374085</c:v>
                </c:pt>
                <c:pt idx="14">
                  <c:v>43.114308998535655</c:v>
                </c:pt>
                <c:pt idx="15">
                  <c:v>37.01427983696054</c:v>
                </c:pt>
                <c:pt idx="16">
                  <c:v>33.395194732478025</c:v>
                </c:pt>
                <c:pt idx="17">
                  <c:v>23.1985279779521</c:v>
                </c:pt>
                <c:pt idx="18">
                  <c:v>27.595257147482094</c:v>
                </c:pt>
                <c:pt idx="19">
                  <c:v>37.433845113012772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1000</c:v>
                </c:pt>
                <c:pt idx="1">
                  <c:v>1001</c:v>
                </c:pt>
                <c:pt idx="2">
                  <c:v>1002</c:v>
                </c:pt>
                <c:pt idx="3">
                  <c:v>1003</c:v>
                </c:pt>
                <c:pt idx="4">
                  <c:v>1004</c:v>
                </c:pt>
                <c:pt idx="5">
                  <c:v>1005</c:v>
                </c:pt>
                <c:pt idx="6">
                  <c:v>1006</c:v>
                </c:pt>
                <c:pt idx="7">
                  <c:v>1007</c:v>
                </c:pt>
                <c:pt idx="8">
                  <c:v>1008</c:v>
                </c:pt>
                <c:pt idx="9">
                  <c:v>1009</c:v>
                </c:pt>
                <c:pt idx="10">
                  <c:v>1010</c:v>
                </c:pt>
                <c:pt idx="11">
                  <c:v>1011</c:v>
                </c:pt>
                <c:pt idx="12">
                  <c:v>1012</c:v>
                </c:pt>
                <c:pt idx="13">
                  <c:v>1013</c:v>
                </c:pt>
                <c:pt idx="14">
                  <c:v>1014</c:v>
                </c:pt>
                <c:pt idx="15">
                  <c:v>1015</c:v>
                </c:pt>
                <c:pt idx="16">
                  <c:v>1016</c:v>
                </c:pt>
                <c:pt idx="17">
                  <c:v>1017</c:v>
                </c:pt>
                <c:pt idx="18">
                  <c:v>1018</c:v>
                </c:pt>
                <c:pt idx="19">
                  <c:v>1019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14-4036-8722-DA6070EEB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62560"/>
        <c:axId val="806064856"/>
      </c:scatterChart>
      <c:valAx>
        <c:axId val="8060625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Vsh (%)</a:t>
                </a:r>
              </a:p>
            </c:rich>
          </c:tx>
          <c:layout>
            <c:manualLayout>
              <c:xMode val="edge"/>
              <c:yMode val="edge"/>
              <c:x val="0.46570013123359583"/>
              <c:y val="0.90782407407407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64856"/>
        <c:crossesAt val="25"/>
        <c:crossBetween val="midCat"/>
      </c:valAx>
      <c:valAx>
        <c:axId val="806064856"/>
        <c:scaling>
          <c:orientation val="maxMin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Well Depth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6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Vsh Well 61-ST2 CDF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Sheet1!$O$3:$O$48</c:f>
              <c:numCache>
                <c:formatCode>0.000</c:formatCode>
                <c:ptCount val="46"/>
                <c:pt idx="0">
                  <c:v>16.780206070461215</c:v>
                </c:pt>
                <c:pt idx="1">
                  <c:v>17.21429530121511</c:v>
                </c:pt>
                <c:pt idx="2">
                  <c:v>17.648384531969004</c:v>
                </c:pt>
                <c:pt idx="3">
                  <c:v>18.922292307296537</c:v>
                </c:pt>
                <c:pt idx="4">
                  <c:v>20.494200211343738</c:v>
                </c:pt>
                <c:pt idx="5">
                  <c:v>21.758784766760787</c:v>
                </c:pt>
                <c:pt idx="6">
                  <c:v>22.470187294643551</c:v>
                </c:pt>
                <c:pt idx="7">
                  <c:v>23.18158982252632</c:v>
                </c:pt>
                <c:pt idx="8">
                  <c:v>23.993869236584608</c:v>
                </c:pt>
                <c:pt idx="9">
                  <c:v>24.808609062500839</c:v>
                </c:pt>
                <c:pt idx="10">
                  <c:v>25.40494239750138</c:v>
                </c:pt>
                <c:pt idx="11">
                  <c:v>25.852759318679251</c:v>
                </c:pt>
                <c:pt idx="12">
                  <c:v>26.249619385118372</c:v>
                </c:pt>
                <c:pt idx="13">
                  <c:v>26.459637650848723</c:v>
                </c:pt>
                <c:pt idx="14">
                  <c:v>26.669655916579078</c:v>
                </c:pt>
                <c:pt idx="15">
                  <c:v>27.01636832618259</c:v>
                </c:pt>
                <c:pt idx="16">
                  <c:v>27.39041956456073</c:v>
                </c:pt>
                <c:pt idx="17">
                  <c:v>28.065285124027405</c:v>
                </c:pt>
                <c:pt idx="18">
                  <c:v>29.104294335338079</c:v>
                </c:pt>
                <c:pt idx="19">
                  <c:v>30.070900444277918</c:v>
                </c:pt>
                <c:pt idx="20">
                  <c:v>30.096266222396896</c:v>
                </c:pt>
                <c:pt idx="21">
                  <c:v>30.12163200051587</c:v>
                </c:pt>
                <c:pt idx="22">
                  <c:v>30.544276633553071</c:v>
                </c:pt>
                <c:pt idx="23">
                  <c:v>31.145011787760506</c:v>
                </c:pt>
                <c:pt idx="24">
                  <c:v>31.798405759636964</c:v>
                </c:pt>
                <c:pt idx="25">
                  <c:v>32.569269401698165</c:v>
                </c:pt>
                <c:pt idx="26">
                  <c:v>33.340133043759373</c:v>
                </c:pt>
                <c:pt idx="27">
                  <c:v>33.873798714765258</c:v>
                </c:pt>
                <c:pt idx="28">
                  <c:v>34.389218387997659</c:v>
                </c:pt>
                <c:pt idx="29">
                  <c:v>35.012853925837192</c:v>
                </c:pt>
                <c:pt idx="30">
                  <c:v>35.725885177917405</c:v>
                </c:pt>
                <c:pt idx="31">
                  <c:v>36.368672024412575</c:v>
                </c:pt>
                <c:pt idx="32">
                  <c:v>36.660236842982627</c:v>
                </c:pt>
                <c:pt idx="33">
                  <c:v>36.951801661552679</c:v>
                </c:pt>
                <c:pt idx="34">
                  <c:v>37.152736378057782</c:v>
                </c:pt>
                <c:pt idx="35">
                  <c:v>37.328953793999716</c:v>
                </c:pt>
                <c:pt idx="36">
                  <c:v>37.578189828194446</c:v>
                </c:pt>
                <c:pt idx="37">
                  <c:v>37.934806183349146</c:v>
                </c:pt>
                <c:pt idx="38">
                  <c:v>38.329694283721906</c:v>
                </c:pt>
                <c:pt idx="39">
                  <c:v>40.293723938033686</c:v>
                </c:pt>
                <c:pt idx="40">
                  <c:v>42.257753592345487</c:v>
                </c:pt>
                <c:pt idx="41">
                  <c:v>43.001074140462379</c:v>
                </c:pt>
                <c:pt idx="42">
                  <c:v>43.066222962915496</c:v>
                </c:pt>
                <c:pt idx="43">
                  <c:v>43.128845600967324</c:v>
                </c:pt>
                <c:pt idx="44">
                  <c:v>43.184348992070042</c:v>
                </c:pt>
                <c:pt idx="45">
                  <c:v>43.23985238317276</c:v>
                </c:pt>
              </c:numCache>
            </c:numRef>
          </c:xVal>
          <c:yVal>
            <c:numRef>
              <c:f>Sheet1!$N$3:$N$48</c:f>
              <c:numCache>
                <c:formatCode>General</c:formatCode>
                <c:ptCount val="46"/>
                <c:pt idx="0">
                  <c:v>0.05</c:v>
                </c:pt>
                <c:pt idx="1">
                  <c:v>7.0000000000000007E-2</c:v>
                </c:pt>
                <c:pt idx="2">
                  <c:v>9.0000000000000011E-2</c:v>
                </c:pt>
                <c:pt idx="3">
                  <c:v>0.11000000000000001</c:v>
                </c:pt>
                <c:pt idx="4">
                  <c:v>0.13</c:v>
                </c:pt>
                <c:pt idx="5">
                  <c:v>0.15</c:v>
                </c:pt>
                <c:pt idx="6">
                  <c:v>0.16999999999999998</c:v>
                </c:pt>
                <c:pt idx="7">
                  <c:v>0.18999999999999997</c:v>
                </c:pt>
                <c:pt idx="8">
                  <c:v>0.20999999999999996</c:v>
                </c:pt>
                <c:pt idx="9">
                  <c:v>0.22999999999999995</c:v>
                </c:pt>
                <c:pt idx="10">
                  <c:v>0.24999999999999994</c:v>
                </c:pt>
                <c:pt idx="11">
                  <c:v>0.26999999999999996</c:v>
                </c:pt>
                <c:pt idx="12">
                  <c:v>0.28999999999999998</c:v>
                </c:pt>
                <c:pt idx="13">
                  <c:v>0.31</c:v>
                </c:pt>
                <c:pt idx="14">
                  <c:v>0.33</c:v>
                </c:pt>
                <c:pt idx="15">
                  <c:v>0.35000000000000003</c:v>
                </c:pt>
                <c:pt idx="16">
                  <c:v>0.37000000000000005</c:v>
                </c:pt>
                <c:pt idx="17">
                  <c:v>0.39000000000000007</c:v>
                </c:pt>
                <c:pt idx="18">
                  <c:v>0.41000000000000009</c:v>
                </c:pt>
                <c:pt idx="19">
                  <c:v>0.4300000000000001</c:v>
                </c:pt>
                <c:pt idx="20">
                  <c:v>0.45000000000000012</c:v>
                </c:pt>
                <c:pt idx="21">
                  <c:v>0.47000000000000014</c:v>
                </c:pt>
                <c:pt idx="22">
                  <c:v>0.49000000000000016</c:v>
                </c:pt>
                <c:pt idx="23">
                  <c:v>0.51000000000000012</c:v>
                </c:pt>
                <c:pt idx="24">
                  <c:v>0.53000000000000014</c:v>
                </c:pt>
                <c:pt idx="25">
                  <c:v>0.55000000000000016</c:v>
                </c:pt>
                <c:pt idx="26">
                  <c:v>0.57000000000000017</c:v>
                </c:pt>
                <c:pt idx="27">
                  <c:v>0.59000000000000019</c:v>
                </c:pt>
                <c:pt idx="28">
                  <c:v>0.61000000000000021</c:v>
                </c:pt>
                <c:pt idx="29">
                  <c:v>0.63000000000000023</c:v>
                </c:pt>
                <c:pt idx="30">
                  <c:v>0.65000000000000024</c:v>
                </c:pt>
                <c:pt idx="31">
                  <c:v>0.67000000000000026</c:v>
                </c:pt>
                <c:pt idx="32">
                  <c:v>0.69000000000000028</c:v>
                </c:pt>
                <c:pt idx="33">
                  <c:v>0.7100000000000003</c:v>
                </c:pt>
                <c:pt idx="34">
                  <c:v>0.73000000000000032</c:v>
                </c:pt>
                <c:pt idx="35">
                  <c:v>0.75000000000000033</c:v>
                </c:pt>
                <c:pt idx="36">
                  <c:v>0.77000000000000035</c:v>
                </c:pt>
                <c:pt idx="37">
                  <c:v>0.79000000000000037</c:v>
                </c:pt>
                <c:pt idx="38">
                  <c:v>0.81000000000000039</c:v>
                </c:pt>
                <c:pt idx="39">
                  <c:v>0.8300000000000004</c:v>
                </c:pt>
                <c:pt idx="40">
                  <c:v>0.85000000000000042</c:v>
                </c:pt>
                <c:pt idx="41">
                  <c:v>0.87000000000000044</c:v>
                </c:pt>
                <c:pt idx="42">
                  <c:v>0.89000000000000046</c:v>
                </c:pt>
                <c:pt idx="43">
                  <c:v>0.91000000000000048</c:v>
                </c:pt>
                <c:pt idx="44">
                  <c:v>0.93000000000000049</c:v>
                </c:pt>
                <c:pt idx="45">
                  <c:v>0.95000000000000051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90-40E4-8BBB-3F6EB1297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685264"/>
        <c:axId val="607688544"/>
      </c:scatterChart>
      <c:valAx>
        <c:axId val="60768526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Vsh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88544"/>
        <c:crosses val="autoZero"/>
        <c:crossBetween val="midCat"/>
      </c:valAx>
      <c:valAx>
        <c:axId val="60768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Probability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8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3</xdr:row>
      <xdr:rowOff>0</xdr:rowOff>
    </xdr:from>
    <xdr:to>
      <xdr:col>12</xdr:col>
      <xdr:colOff>257175</xdr:colOff>
      <xdr:row>17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185737</xdr:colOff>
      <xdr:row>3</xdr:row>
      <xdr:rowOff>76200</xdr:rowOff>
    </xdr:from>
    <xdr:to>
      <xdr:col>22</xdr:col>
      <xdr:colOff>490537</xdr:colOff>
      <xdr:row>17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3"/>
  <sheetViews>
    <sheetView tabSelected="1" topLeftCell="A24" workbookViewId="0">
      <selection activeCell="N2" sqref="N2:O48"/>
    </sheetView>
  </sheetViews>
  <sheetFormatPr defaultRowHeight="15" x14ac:dyDescent="0.25"/>
  <cols>
    <col min="1" max="1" width="9.140625" style="2"/>
    <col min="2" max="2" width="11.28515625" style="1" customWidth="1"/>
    <col min="3" max="4" width="9.140625" style="1"/>
    <col min="14" max="14" width="10.140625" style="1" bestFit="1" customWidth="1"/>
    <col min="15" max="15" width="9.140625" style="1"/>
    <col min="25" max="58" width="9.140625" style="2"/>
  </cols>
  <sheetData>
    <row r="1" spans="2:24" s="2" customFormat="1" ht="15.75" thickBot="1" x14ac:dyDescent="0.3">
      <c r="B1" s="3"/>
      <c r="C1" s="3"/>
      <c r="D1" s="3"/>
      <c r="N1" s="3"/>
      <c r="O1" s="3"/>
    </row>
    <row r="2" spans="2:24" ht="15.75" thickBot="1" x14ac:dyDescent="0.3">
      <c r="B2" s="19" t="s">
        <v>3</v>
      </c>
      <c r="C2" s="20" t="s">
        <v>0</v>
      </c>
      <c r="D2" s="21"/>
      <c r="E2" s="4"/>
      <c r="F2" s="4"/>
      <c r="G2" s="4"/>
      <c r="H2" s="4"/>
      <c r="I2" s="4"/>
      <c r="J2" s="4"/>
      <c r="K2" s="4"/>
      <c r="L2" s="4"/>
      <c r="M2" s="4"/>
      <c r="N2" s="18" t="s">
        <v>1</v>
      </c>
      <c r="O2" s="18" t="s">
        <v>2</v>
      </c>
      <c r="P2" s="4"/>
      <c r="Q2" s="4"/>
      <c r="R2" s="4"/>
      <c r="S2" s="4"/>
      <c r="T2" s="4"/>
      <c r="U2" s="4"/>
      <c r="V2" s="4"/>
      <c r="W2" s="4"/>
      <c r="X2" s="5"/>
    </row>
    <row r="3" spans="2:24" x14ac:dyDescent="0.25">
      <c r="B3" s="6">
        <v>1000</v>
      </c>
      <c r="C3" s="15">
        <v>26.204615471033296</v>
      </c>
      <c r="D3" s="7"/>
      <c r="E3" s="8"/>
      <c r="F3" s="8"/>
      <c r="G3" s="8"/>
      <c r="H3" s="8"/>
      <c r="I3" s="8"/>
      <c r="J3" s="8"/>
      <c r="K3" s="8"/>
      <c r="L3" s="8"/>
      <c r="M3" s="8"/>
      <c r="N3" s="7">
        <v>0.05</v>
      </c>
      <c r="O3" s="15">
        <f>_xlfn.PERCENTILE.EXC($C$3:$C$22,N3)</f>
        <v>16.780206070461215</v>
      </c>
      <c r="P3" s="8"/>
      <c r="Q3" s="8"/>
      <c r="R3" s="8"/>
      <c r="S3" s="8"/>
      <c r="T3" s="8"/>
      <c r="U3" s="8"/>
      <c r="V3" s="8"/>
      <c r="W3" s="8"/>
      <c r="X3" s="9"/>
    </row>
    <row r="4" spans="2:24" x14ac:dyDescent="0.25">
      <c r="B4" s="6">
        <f>B3+1</f>
        <v>1001</v>
      </c>
      <c r="C4" s="15">
        <v>16.72852878108575</v>
      </c>
      <c r="D4" s="7"/>
      <c r="E4" s="8"/>
      <c r="F4" s="8"/>
      <c r="G4" s="8"/>
      <c r="H4" s="8"/>
      <c r="I4" s="8"/>
      <c r="J4" s="8"/>
      <c r="K4" s="8"/>
      <c r="L4" s="8"/>
      <c r="M4" s="8"/>
      <c r="N4" s="7">
        <f>N3+0.02</f>
        <v>7.0000000000000007E-2</v>
      </c>
      <c r="O4" s="15">
        <f>_xlfn.PERCENTILE.EXC($C$3:$C$22,N4)</f>
        <v>17.21429530121511</v>
      </c>
      <c r="P4" s="8"/>
      <c r="Q4" s="8"/>
      <c r="R4" s="8"/>
      <c r="S4" s="8"/>
      <c r="T4" s="8"/>
      <c r="U4" s="8"/>
      <c r="V4" s="8"/>
      <c r="W4" s="8"/>
      <c r="X4" s="9"/>
    </row>
    <row r="5" spans="2:24" x14ac:dyDescent="0.25">
      <c r="B5" s="6">
        <f t="shared" ref="B5:B22" si="0">B4+1</f>
        <v>1002</v>
      </c>
      <c r="C5" s="15">
        <v>25.138384706324075</v>
      </c>
      <c r="D5" s="7"/>
      <c r="E5" s="8"/>
      <c r="F5" s="8"/>
      <c r="G5" s="8"/>
      <c r="H5" s="8"/>
      <c r="I5" s="8"/>
      <c r="J5" s="8"/>
      <c r="K5" s="8"/>
      <c r="L5" s="8"/>
      <c r="M5" s="8"/>
      <c r="N5" s="7">
        <f>N4+0.02</f>
        <v>9.0000000000000011E-2</v>
      </c>
      <c r="O5" s="15">
        <f>_xlfn.PERCENTILE.EXC($C$3:$C$22,N5)</f>
        <v>17.648384531969004</v>
      </c>
      <c r="P5" s="8"/>
      <c r="Q5" s="8"/>
      <c r="R5" s="8"/>
      <c r="S5" s="8"/>
      <c r="T5" s="8"/>
      <c r="U5" s="8"/>
      <c r="V5" s="8"/>
      <c r="W5" s="8"/>
      <c r="X5" s="9"/>
    </row>
    <row r="6" spans="2:24" x14ac:dyDescent="0.25">
      <c r="B6" s="6">
        <f t="shared" si="0"/>
        <v>1003</v>
      </c>
      <c r="C6" s="15">
        <v>26.704658960867469</v>
      </c>
      <c r="D6" s="7"/>
      <c r="E6" s="8"/>
      <c r="F6" s="8"/>
      <c r="G6" s="8"/>
      <c r="H6" s="8"/>
      <c r="I6" s="8"/>
      <c r="J6" s="8"/>
      <c r="K6" s="8"/>
      <c r="L6" s="8"/>
      <c r="M6" s="8"/>
      <c r="N6" s="7">
        <f>N5+0.02</f>
        <v>0.11000000000000001</v>
      </c>
      <c r="O6" s="15">
        <f>_xlfn.PERCENTILE.EXC($C$3:$C$22,N6)</f>
        <v>18.922292307296537</v>
      </c>
      <c r="P6" s="8"/>
      <c r="Q6" s="8"/>
      <c r="R6" s="8"/>
      <c r="S6" s="8"/>
      <c r="T6" s="8"/>
      <c r="U6" s="8"/>
      <c r="V6" s="8"/>
      <c r="W6" s="8"/>
      <c r="X6" s="9"/>
    </row>
    <row r="7" spans="2:24" x14ac:dyDescent="0.25">
      <c r="B7" s="6">
        <f t="shared" si="0"/>
        <v>1004</v>
      </c>
      <c r="C7" s="15">
        <v>30.129483312790793</v>
      </c>
      <c r="D7" s="7"/>
      <c r="E7" s="8"/>
      <c r="F7" s="8"/>
      <c r="G7" s="8"/>
      <c r="H7" s="8"/>
      <c r="I7" s="8"/>
      <c r="J7" s="8"/>
      <c r="K7" s="8"/>
      <c r="L7" s="8"/>
      <c r="M7" s="8"/>
      <c r="N7" s="7">
        <f>N6+0.02</f>
        <v>0.13</v>
      </c>
      <c r="O7" s="15">
        <f>_xlfn.PERCENTILE.EXC($C$3:$C$22,N7)</f>
        <v>20.494200211343738</v>
      </c>
      <c r="P7" s="8"/>
      <c r="Q7" s="8"/>
      <c r="R7" s="8"/>
      <c r="S7" s="8"/>
      <c r="T7" s="8"/>
      <c r="U7" s="8"/>
      <c r="V7" s="8"/>
      <c r="W7" s="8"/>
      <c r="X7" s="9"/>
    </row>
    <row r="8" spans="2:24" x14ac:dyDescent="0.25">
      <c r="B8" s="6">
        <f t="shared" si="0"/>
        <v>1005</v>
      </c>
      <c r="C8" s="15">
        <v>31.559805108522777</v>
      </c>
      <c r="D8" s="7"/>
      <c r="E8" s="8"/>
      <c r="F8" s="8"/>
      <c r="G8" s="8"/>
      <c r="H8" s="8"/>
      <c r="I8" s="8"/>
      <c r="J8" s="8"/>
      <c r="K8" s="8"/>
      <c r="L8" s="8"/>
      <c r="M8" s="8"/>
      <c r="N8" s="7">
        <f>N7+0.02</f>
        <v>0.15</v>
      </c>
      <c r="O8" s="15">
        <f>_xlfn.PERCENTILE.EXC($C$3:$C$22,N8)</f>
        <v>21.758784766760787</v>
      </c>
      <c r="P8" s="8"/>
      <c r="Q8" s="8"/>
      <c r="R8" s="8"/>
      <c r="S8" s="8"/>
      <c r="T8" s="8"/>
      <c r="U8" s="8"/>
      <c r="V8" s="8"/>
      <c r="W8" s="8"/>
      <c r="X8" s="9"/>
    </row>
    <row r="9" spans="2:24" x14ac:dyDescent="0.25">
      <c r="B9" s="6">
        <f t="shared" si="0"/>
        <v>1006</v>
      </c>
      <c r="C9" s="15">
        <v>30.069088602983705</v>
      </c>
      <c r="D9" s="7"/>
      <c r="E9" s="8"/>
      <c r="F9" s="8"/>
      <c r="G9" s="8"/>
      <c r="H9" s="8"/>
      <c r="I9" s="8"/>
      <c r="J9" s="8"/>
      <c r="K9" s="8"/>
      <c r="L9" s="8"/>
      <c r="M9" s="8"/>
      <c r="N9" s="7">
        <f>N8+0.02</f>
        <v>0.16999999999999998</v>
      </c>
      <c r="O9" s="15">
        <f>_xlfn.PERCENTILE.EXC($C$3:$C$22,N9)</f>
        <v>22.470187294643551</v>
      </c>
      <c r="P9" s="8"/>
      <c r="Q9" s="10"/>
      <c r="R9" s="8"/>
      <c r="S9" s="8"/>
      <c r="T9" s="8"/>
      <c r="U9" s="8"/>
      <c r="V9" s="8"/>
      <c r="W9" s="8"/>
      <c r="X9" s="9"/>
    </row>
    <row r="10" spans="2:24" x14ac:dyDescent="0.25">
      <c r="B10" s="6">
        <f t="shared" si="0"/>
        <v>1007</v>
      </c>
      <c r="C10" s="15">
        <v>17.762074568595025</v>
      </c>
      <c r="D10" s="7"/>
      <c r="E10" s="8"/>
      <c r="F10" s="8"/>
      <c r="G10" s="8"/>
      <c r="H10" s="8"/>
      <c r="I10" s="8"/>
      <c r="J10" s="8"/>
      <c r="K10" s="8"/>
      <c r="L10" s="8"/>
      <c r="M10" s="8"/>
      <c r="N10" s="7">
        <f>N9+0.02</f>
        <v>0.18999999999999997</v>
      </c>
      <c r="O10" s="15">
        <f>_xlfn.PERCENTILE.EXC($C$3:$C$22,N10)</f>
        <v>23.18158982252632</v>
      </c>
      <c r="P10" s="8"/>
      <c r="Q10" s="8"/>
      <c r="R10" s="8"/>
      <c r="S10" s="8"/>
      <c r="T10" s="8"/>
      <c r="U10" s="8"/>
      <c r="V10" s="8"/>
      <c r="W10" s="8"/>
      <c r="X10" s="9"/>
    </row>
    <row r="11" spans="2:24" x14ac:dyDescent="0.25">
      <c r="B11" s="6">
        <f t="shared" si="0"/>
        <v>1008</v>
      </c>
      <c r="C11" s="15">
        <v>38.282931672904915</v>
      </c>
      <c r="D11" s="7"/>
      <c r="E11" s="8"/>
      <c r="F11" s="8"/>
      <c r="G11" s="8"/>
      <c r="H11" s="8"/>
      <c r="I11" s="8"/>
      <c r="J11" s="8"/>
      <c r="K11" s="8"/>
      <c r="L11" s="8"/>
      <c r="M11" s="8"/>
      <c r="N11" s="7">
        <f>N10+0.02</f>
        <v>0.20999999999999996</v>
      </c>
      <c r="O11" s="15">
        <f>_xlfn.PERCENTILE.EXC($C$3:$C$22,N11)</f>
        <v>23.993869236584608</v>
      </c>
      <c r="P11" s="8"/>
      <c r="Q11" s="8"/>
      <c r="R11" s="8"/>
      <c r="S11" s="8"/>
      <c r="T11" s="8"/>
      <c r="U11" s="8"/>
      <c r="V11" s="8"/>
      <c r="W11" s="8"/>
      <c r="X11" s="9"/>
    </row>
    <row r="12" spans="2:24" x14ac:dyDescent="0.25">
      <c r="B12" s="6">
        <f t="shared" si="0"/>
        <v>1009</v>
      </c>
      <c r="C12" s="15">
        <v>36.320077887984233</v>
      </c>
      <c r="D12" s="7"/>
      <c r="E12" s="8"/>
      <c r="F12" s="8"/>
      <c r="G12" s="8"/>
      <c r="H12" s="8"/>
      <c r="I12" s="8"/>
      <c r="J12" s="8"/>
      <c r="K12" s="8"/>
      <c r="L12" s="8"/>
      <c r="M12" s="8"/>
      <c r="N12" s="7">
        <f>N11+0.02</f>
        <v>0.22999999999999995</v>
      </c>
      <c r="O12" s="15">
        <f>_xlfn.PERCENTILE.EXC($C$3:$C$22,N12)</f>
        <v>24.808609062500839</v>
      </c>
      <c r="P12" s="8"/>
      <c r="Q12" s="8"/>
      <c r="R12" s="8"/>
      <c r="S12" s="8"/>
      <c r="T12" s="8"/>
      <c r="U12" s="8"/>
      <c r="V12" s="8"/>
      <c r="W12" s="8"/>
      <c r="X12" s="9"/>
    </row>
    <row r="13" spans="2:24" x14ac:dyDescent="0.25">
      <c r="B13" s="6">
        <f t="shared" si="0"/>
        <v>1010</v>
      </c>
      <c r="C13" s="15">
        <v>43.246459929732609</v>
      </c>
      <c r="D13" s="7"/>
      <c r="E13" s="8"/>
      <c r="F13" s="8"/>
      <c r="G13" s="8"/>
      <c r="H13" s="8"/>
      <c r="I13" s="8"/>
      <c r="J13" s="8"/>
      <c r="K13" s="8"/>
      <c r="L13" s="8"/>
      <c r="M13" s="8"/>
      <c r="N13" s="7">
        <f>N12+0.02</f>
        <v>0.24999999999999994</v>
      </c>
      <c r="O13" s="15">
        <f>_xlfn.PERCENTILE.EXC($C$3:$C$22,N13)</f>
        <v>25.40494239750138</v>
      </c>
      <c r="P13" s="8"/>
      <c r="Q13" s="8"/>
      <c r="R13" s="8"/>
      <c r="S13" s="8"/>
      <c r="T13" s="8"/>
      <c r="U13" s="8"/>
      <c r="V13" s="8"/>
      <c r="W13" s="8"/>
      <c r="X13" s="9"/>
    </row>
    <row r="14" spans="2:24" x14ac:dyDescent="0.25">
      <c r="B14" s="6">
        <f t="shared" si="0"/>
        <v>1011</v>
      </c>
      <c r="C14" s="15">
        <v>42.959192754599655</v>
      </c>
      <c r="D14" s="7"/>
      <c r="E14" s="8"/>
      <c r="F14" s="8"/>
      <c r="G14" s="8"/>
      <c r="H14" s="8"/>
      <c r="I14" s="8"/>
      <c r="J14" s="8"/>
      <c r="K14" s="8"/>
      <c r="L14" s="8"/>
      <c r="M14" s="8"/>
      <c r="N14" s="7">
        <f>N13+0.02</f>
        <v>0.26999999999999996</v>
      </c>
      <c r="O14" s="15">
        <f>_xlfn.PERCENTILE.EXC($C$3:$C$22,N14)</f>
        <v>25.852759318679251</v>
      </c>
      <c r="P14" s="8"/>
      <c r="Q14" s="8"/>
      <c r="R14" s="8"/>
      <c r="S14" s="8"/>
      <c r="T14" s="8"/>
      <c r="U14" s="8"/>
      <c r="V14" s="8"/>
      <c r="W14" s="8"/>
      <c r="X14" s="9"/>
    </row>
    <row r="15" spans="2:24" x14ac:dyDescent="0.25">
      <c r="B15" s="6">
        <f t="shared" si="0"/>
        <v>1012</v>
      </c>
      <c r="C15" s="15">
        <v>34.622384430650406</v>
      </c>
      <c r="D15" s="7"/>
      <c r="E15" s="8"/>
      <c r="F15" s="8"/>
      <c r="G15" s="8"/>
      <c r="H15" s="8"/>
      <c r="I15" s="8"/>
      <c r="J15" s="8"/>
      <c r="K15" s="8"/>
      <c r="L15" s="8"/>
      <c r="M15" s="8"/>
      <c r="N15" s="7">
        <f>N14+0.02</f>
        <v>0.28999999999999998</v>
      </c>
      <c r="O15" s="15">
        <f>_xlfn.PERCENTILE.EXC($C$3:$C$22,N15)</f>
        <v>26.249619385118372</v>
      </c>
      <c r="P15" s="8"/>
      <c r="Q15" s="8"/>
      <c r="R15" s="8"/>
      <c r="S15" s="8"/>
      <c r="T15" s="8"/>
      <c r="U15" s="8"/>
      <c r="V15" s="8"/>
      <c r="W15" s="8"/>
      <c r="X15" s="9"/>
    </row>
    <row r="16" spans="2:24" x14ac:dyDescent="0.25">
      <c r="B16" s="6">
        <f t="shared" si="0"/>
        <v>1013</v>
      </c>
      <c r="C16" s="15">
        <v>21.504712435374085</v>
      </c>
      <c r="D16" s="7"/>
      <c r="E16" s="8"/>
      <c r="F16" s="8"/>
      <c r="G16" s="8"/>
      <c r="H16" s="8"/>
      <c r="I16" s="8"/>
      <c r="J16" s="8"/>
      <c r="K16" s="8"/>
      <c r="L16" s="8"/>
      <c r="M16" s="8"/>
      <c r="N16" s="7">
        <f>N15+0.02</f>
        <v>0.31</v>
      </c>
      <c r="O16" s="15">
        <f>_xlfn.PERCENTILE.EXC($C$3:$C$22,N16)</f>
        <v>26.459637650848723</v>
      </c>
      <c r="P16" s="8"/>
      <c r="Q16" s="8"/>
      <c r="R16" s="8"/>
      <c r="S16" s="8"/>
      <c r="T16" s="8"/>
      <c r="U16" s="8"/>
      <c r="V16" s="8"/>
      <c r="W16" s="8"/>
      <c r="X16" s="9"/>
    </row>
    <row r="17" spans="2:24" x14ac:dyDescent="0.25">
      <c r="B17" s="6">
        <f t="shared" si="0"/>
        <v>1014</v>
      </c>
      <c r="C17" s="15">
        <v>43.114308998535655</v>
      </c>
      <c r="D17" s="7"/>
      <c r="E17" s="8"/>
      <c r="F17" s="8"/>
      <c r="G17" s="8"/>
      <c r="H17" s="8"/>
      <c r="I17" s="8"/>
      <c r="J17" s="8"/>
      <c r="K17" s="8"/>
      <c r="L17" s="8"/>
      <c r="M17" s="8"/>
      <c r="N17" s="7">
        <f>N16+0.02</f>
        <v>0.33</v>
      </c>
      <c r="O17" s="15">
        <f>_xlfn.PERCENTILE.EXC($C$3:$C$22,N17)</f>
        <v>26.669655916579078</v>
      </c>
      <c r="P17" s="8"/>
      <c r="Q17" s="8"/>
      <c r="R17" s="8"/>
      <c r="S17" s="8"/>
      <c r="T17" s="8"/>
      <c r="U17" s="8"/>
      <c r="V17" s="8"/>
      <c r="W17" s="8"/>
      <c r="X17" s="9"/>
    </row>
    <row r="18" spans="2:24" x14ac:dyDescent="0.25">
      <c r="B18" s="6">
        <f t="shared" si="0"/>
        <v>1015</v>
      </c>
      <c r="C18" s="15">
        <v>37.01427983696054</v>
      </c>
      <c r="D18" s="7"/>
      <c r="E18" s="8"/>
      <c r="F18" s="8"/>
      <c r="G18" s="8"/>
      <c r="H18" s="8"/>
      <c r="I18" s="8"/>
      <c r="J18" s="8"/>
      <c r="K18" s="8"/>
      <c r="L18" s="8"/>
      <c r="M18" s="8"/>
      <c r="N18" s="7">
        <f>N17+0.02</f>
        <v>0.35000000000000003</v>
      </c>
      <c r="O18" s="15">
        <f>_xlfn.PERCENTILE.EXC($C$3:$C$22,N18)</f>
        <v>27.01636832618259</v>
      </c>
      <c r="P18" s="8"/>
      <c r="Q18" s="8"/>
      <c r="R18" s="8"/>
      <c r="S18" s="8"/>
      <c r="T18" s="8"/>
      <c r="U18" s="8"/>
      <c r="V18" s="8"/>
      <c r="W18" s="8"/>
      <c r="X18" s="9"/>
    </row>
    <row r="19" spans="2:24" x14ac:dyDescent="0.25">
      <c r="B19" s="6">
        <f t="shared" si="0"/>
        <v>1016</v>
      </c>
      <c r="C19" s="15">
        <v>33.395194732478025</v>
      </c>
      <c r="D19" s="7"/>
      <c r="E19" s="8"/>
      <c r="F19" s="8"/>
      <c r="G19" s="8"/>
      <c r="H19" s="8"/>
      <c r="I19" s="8"/>
      <c r="J19" s="8"/>
      <c r="K19" s="8"/>
      <c r="L19" s="8"/>
      <c r="M19" s="8"/>
      <c r="N19" s="7">
        <f>N18+0.02</f>
        <v>0.37000000000000005</v>
      </c>
      <c r="O19" s="15">
        <f>_xlfn.PERCENTILE.EXC($C$3:$C$22,N19)</f>
        <v>27.39041956456073</v>
      </c>
      <c r="P19" s="8"/>
      <c r="Q19" s="8"/>
      <c r="R19" s="8"/>
      <c r="S19" s="8"/>
      <c r="T19" s="8"/>
      <c r="U19" s="8"/>
      <c r="V19" s="8"/>
      <c r="W19" s="8"/>
      <c r="X19" s="9"/>
    </row>
    <row r="20" spans="2:24" ht="15.75" thickBot="1" x14ac:dyDescent="0.3">
      <c r="B20" s="6">
        <f t="shared" si="0"/>
        <v>1017</v>
      </c>
      <c r="C20" s="15">
        <v>23.1985279779521</v>
      </c>
      <c r="D20" s="7"/>
      <c r="E20" s="8"/>
      <c r="F20" s="17" t="s">
        <v>4</v>
      </c>
      <c r="G20" s="13"/>
      <c r="H20" s="8"/>
      <c r="I20" s="8"/>
      <c r="J20" s="8"/>
      <c r="K20" s="8"/>
      <c r="L20" s="8"/>
      <c r="M20" s="8"/>
      <c r="N20" s="7">
        <f>N19+0.02</f>
        <v>0.39000000000000007</v>
      </c>
      <c r="O20" s="15">
        <f>_xlfn.PERCENTILE.EXC($C$3:$C$22,N20)</f>
        <v>28.065285124027405</v>
      </c>
      <c r="P20" s="8"/>
      <c r="Q20" s="8"/>
      <c r="R20" s="8"/>
      <c r="S20" s="8"/>
      <c r="T20" s="8"/>
      <c r="U20" s="8"/>
      <c r="V20" s="8"/>
      <c r="W20" s="8"/>
      <c r="X20" s="9"/>
    </row>
    <row r="21" spans="2:24" x14ac:dyDescent="0.25">
      <c r="B21" s="6">
        <f t="shared" si="0"/>
        <v>1018</v>
      </c>
      <c r="C21" s="15">
        <v>27.595257147482094</v>
      </c>
      <c r="D21" s="7"/>
      <c r="E21" s="8"/>
      <c r="F21" s="16" t="s">
        <v>10</v>
      </c>
      <c r="G21" s="10">
        <f>AVERAGE(C3:C22)</f>
        <v>31.149190621493506</v>
      </c>
      <c r="H21" s="8"/>
      <c r="I21" s="8"/>
      <c r="J21" s="8"/>
      <c r="K21" s="8"/>
      <c r="L21" s="8"/>
      <c r="M21" s="8"/>
      <c r="N21" s="7">
        <f>N20+0.02</f>
        <v>0.41000000000000009</v>
      </c>
      <c r="O21" s="15">
        <f>_xlfn.PERCENTILE.EXC($C$3:$C$22,N21)</f>
        <v>29.104294335338079</v>
      </c>
      <c r="P21" s="8"/>
      <c r="Q21" s="8"/>
      <c r="R21" s="8"/>
      <c r="S21" s="8"/>
      <c r="T21" s="8"/>
      <c r="U21" s="8"/>
      <c r="V21" s="8"/>
      <c r="W21" s="8"/>
      <c r="X21" s="9"/>
    </row>
    <row r="22" spans="2:24" x14ac:dyDescent="0.25">
      <c r="B22" s="6">
        <f t="shared" si="0"/>
        <v>1019</v>
      </c>
      <c r="C22" s="15">
        <v>37.433845113012772</v>
      </c>
      <c r="D22" s="7"/>
      <c r="E22" s="8"/>
      <c r="F22" s="16" t="s">
        <v>11</v>
      </c>
      <c r="G22" s="10">
        <f>_xlfn.STDEV.S(C3:C22)</f>
        <v>8.066674578548966</v>
      </c>
      <c r="H22" s="8"/>
      <c r="I22" s="8"/>
      <c r="J22" s="8"/>
      <c r="K22" s="8"/>
      <c r="L22" s="8"/>
      <c r="M22" s="8"/>
      <c r="N22" s="7">
        <f>N21+0.02</f>
        <v>0.4300000000000001</v>
      </c>
      <c r="O22" s="15">
        <f>_xlfn.PERCENTILE.EXC($C$3:$C$22,N22)</f>
        <v>30.070900444277918</v>
      </c>
      <c r="P22" s="8"/>
      <c r="Q22" s="8"/>
      <c r="R22" s="8"/>
      <c r="S22" s="8"/>
      <c r="T22" s="8"/>
      <c r="U22" s="8"/>
      <c r="V22" s="8"/>
      <c r="W22" s="8"/>
      <c r="X22" s="9"/>
    </row>
    <row r="23" spans="2:24" x14ac:dyDescent="0.25">
      <c r="B23" s="6"/>
      <c r="C23" s="7"/>
      <c r="D23" s="7"/>
      <c r="E23" s="8"/>
      <c r="F23" s="16" t="s">
        <v>8</v>
      </c>
      <c r="G23" s="10">
        <f>MIN(C3:C22)</f>
        <v>16.72852878108575</v>
      </c>
      <c r="H23" s="8"/>
      <c r="I23" s="8"/>
      <c r="J23" s="8"/>
      <c r="K23" s="8"/>
      <c r="L23" s="8"/>
      <c r="M23" s="8"/>
      <c r="N23" s="7">
        <f>N22+0.02</f>
        <v>0.45000000000000012</v>
      </c>
      <c r="O23" s="15">
        <f>_xlfn.PERCENTILE.EXC($C$3:$C$22,N23)</f>
        <v>30.096266222396896</v>
      </c>
      <c r="P23" s="8"/>
      <c r="Q23" s="8"/>
      <c r="R23" s="8"/>
      <c r="S23" s="8"/>
      <c r="T23" s="8"/>
      <c r="U23" s="8"/>
      <c r="V23" s="8"/>
      <c r="W23" s="8"/>
      <c r="X23" s="9"/>
    </row>
    <row r="24" spans="2:24" x14ac:dyDescent="0.25">
      <c r="B24" s="6"/>
      <c r="C24" s="7"/>
      <c r="D24" s="7"/>
      <c r="E24" s="8"/>
      <c r="F24" s="16" t="s">
        <v>5</v>
      </c>
      <c r="G24" s="10">
        <f>_xlfn.PERCENTILE.EXC(C3:C22,0.1)</f>
        <v>18.136338355272933</v>
      </c>
      <c r="H24" s="8"/>
      <c r="I24" s="8"/>
      <c r="J24" s="8"/>
      <c r="K24" s="8"/>
      <c r="L24" s="8"/>
      <c r="M24" s="8"/>
      <c r="N24" s="7">
        <f>N23+0.02</f>
        <v>0.47000000000000014</v>
      </c>
      <c r="O24" s="15">
        <f>_xlfn.PERCENTILE.EXC($C$3:$C$22,N24)</f>
        <v>30.12163200051587</v>
      </c>
      <c r="P24" s="8"/>
      <c r="Q24" s="8"/>
      <c r="R24" s="8"/>
      <c r="S24" s="8"/>
      <c r="T24" s="8"/>
      <c r="U24" s="8"/>
      <c r="V24" s="8"/>
      <c r="W24" s="8"/>
      <c r="X24" s="9"/>
    </row>
    <row r="25" spans="2:24" x14ac:dyDescent="0.25">
      <c r="B25" s="6"/>
      <c r="C25" s="7"/>
      <c r="D25" s="7"/>
      <c r="E25" s="8"/>
      <c r="F25" s="16" t="s">
        <v>6</v>
      </c>
      <c r="G25" s="10">
        <f>_xlfn.PERCENTILE.EXC(C3:C22,0.5)</f>
        <v>30.844644210656785</v>
      </c>
      <c r="H25" s="8"/>
      <c r="I25" s="8"/>
      <c r="J25" s="8"/>
      <c r="K25" s="8"/>
      <c r="L25" s="8"/>
      <c r="M25" s="8"/>
      <c r="N25" s="7">
        <f>N24+0.02</f>
        <v>0.49000000000000016</v>
      </c>
      <c r="O25" s="15">
        <f>_xlfn.PERCENTILE.EXC($C$3:$C$22,N25)</f>
        <v>30.544276633553071</v>
      </c>
      <c r="P25" s="8"/>
      <c r="Q25" s="8"/>
      <c r="R25" s="8"/>
      <c r="S25" s="8"/>
      <c r="T25" s="8"/>
      <c r="U25" s="8"/>
      <c r="V25" s="8"/>
      <c r="W25" s="8"/>
      <c r="X25" s="9"/>
    </row>
    <row r="26" spans="2:24" x14ac:dyDescent="0.25">
      <c r="B26" s="6"/>
      <c r="C26" s="7"/>
      <c r="D26" s="7"/>
      <c r="E26" s="8"/>
      <c r="F26" s="16" t="s">
        <v>7</v>
      </c>
      <c r="G26" s="10">
        <f>_xlfn.PERCENTILE.EXC(C3:C22,0.9)</f>
        <v>43.098797374142059</v>
      </c>
      <c r="H26" s="8"/>
      <c r="I26" s="8"/>
      <c r="J26" s="8"/>
      <c r="K26" s="8"/>
      <c r="L26" s="8"/>
      <c r="M26" s="8"/>
      <c r="N26" s="7">
        <f>N25+0.02</f>
        <v>0.51000000000000012</v>
      </c>
      <c r="O26" s="15">
        <f>_xlfn.PERCENTILE.EXC($C$3:$C$22,N26)</f>
        <v>31.145011787760506</v>
      </c>
      <c r="P26" s="8"/>
      <c r="Q26" s="8"/>
      <c r="R26" s="8"/>
      <c r="S26" s="8"/>
      <c r="T26" s="8"/>
      <c r="U26" s="8"/>
      <c r="V26" s="8"/>
      <c r="W26" s="8"/>
      <c r="X26" s="9"/>
    </row>
    <row r="27" spans="2:24" x14ac:dyDescent="0.25">
      <c r="B27" s="6"/>
      <c r="C27" s="7"/>
      <c r="D27" s="7"/>
      <c r="E27" s="8"/>
      <c r="F27" s="16" t="s">
        <v>9</v>
      </c>
      <c r="G27" s="10">
        <f>MAX(C3:C22)</f>
        <v>43.246459929732609</v>
      </c>
      <c r="H27" s="8"/>
      <c r="I27" s="8"/>
      <c r="J27" s="8"/>
      <c r="K27" s="8"/>
      <c r="L27" s="8"/>
      <c r="M27" s="8"/>
      <c r="N27" s="7">
        <f>N26+0.02</f>
        <v>0.53000000000000014</v>
      </c>
      <c r="O27" s="15">
        <f>_xlfn.PERCENTILE.EXC($C$3:$C$22,N27)</f>
        <v>31.798405759636964</v>
      </c>
      <c r="P27" s="8"/>
      <c r="Q27" s="8"/>
      <c r="R27" s="8"/>
      <c r="S27" s="8"/>
      <c r="T27" s="8"/>
      <c r="U27" s="8"/>
      <c r="V27" s="8"/>
      <c r="W27" s="8"/>
      <c r="X27" s="9"/>
    </row>
    <row r="28" spans="2:24" x14ac:dyDescent="0.25">
      <c r="B28" s="6"/>
      <c r="C28" s="7"/>
      <c r="D28" s="7"/>
      <c r="E28" s="8"/>
      <c r="F28" s="8"/>
      <c r="G28" s="8"/>
      <c r="H28" s="8"/>
      <c r="I28" s="8"/>
      <c r="J28" s="8"/>
      <c r="K28" s="8"/>
      <c r="L28" s="8"/>
      <c r="M28" s="8"/>
      <c r="N28" s="7">
        <f>N27+0.02</f>
        <v>0.55000000000000016</v>
      </c>
      <c r="O28" s="15">
        <f>_xlfn.PERCENTILE.EXC($C$3:$C$22,N28)</f>
        <v>32.569269401698165</v>
      </c>
      <c r="P28" s="8"/>
      <c r="Q28" s="8"/>
      <c r="R28" s="8"/>
      <c r="S28" s="8"/>
      <c r="T28" s="8"/>
      <c r="U28" s="8"/>
      <c r="V28" s="8"/>
      <c r="W28" s="8"/>
      <c r="X28" s="9"/>
    </row>
    <row r="29" spans="2:24" x14ac:dyDescent="0.25">
      <c r="B29" s="6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7">
        <f>N28+0.02</f>
        <v>0.57000000000000017</v>
      </c>
      <c r="O29" s="15">
        <f>_xlfn.PERCENTILE.EXC($C$3:$C$22,N29)</f>
        <v>33.340133043759373</v>
      </c>
      <c r="P29" s="8"/>
      <c r="Q29" s="8"/>
      <c r="R29" s="8"/>
      <c r="S29" s="8"/>
      <c r="T29" s="8"/>
      <c r="U29" s="8"/>
      <c r="V29" s="8"/>
      <c r="W29" s="8"/>
      <c r="X29" s="9"/>
    </row>
    <row r="30" spans="2:24" x14ac:dyDescent="0.25">
      <c r="B30" s="6"/>
      <c r="C30" s="7"/>
      <c r="D30" s="7"/>
      <c r="E30" s="8"/>
      <c r="F30" s="8"/>
      <c r="G30" s="8"/>
      <c r="H30" s="8"/>
      <c r="I30" s="8"/>
      <c r="J30" s="8"/>
      <c r="K30" s="8"/>
      <c r="L30" s="8"/>
      <c r="M30" s="8"/>
      <c r="N30" s="7">
        <f>N29+0.02</f>
        <v>0.59000000000000019</v>
      </c>
      <c r="O30" s="15">
        <f>_xlfn.PERCENTILE.EXC($C$3:$C$22,N30)</f>
        <v>33.873798714765258</v>
      </c>
      <c r="P30" s="8"/>
      <c r="Q30" s="8"/>
      <c r="R30" s="8"/>
      <c r="S30" s="8"/>
      <c r="T30" s="8"/>
      <c r="U30" s="8"/>
      <c r="V30" s="8"/>
      <c r="W30" s="8"/>
      <c r="X30" s="9"/>
    </row>
    <row r="31" spans="2:24" x14ac:dyDescent="0.25">
      <c r="B31" s="6"/>
      <c r="C31" s="7"/>
      <c r="D31" s="7"/>
      <c r="E31" s="8"/>
      <c r="F31" s="8"/>
      <c r="G31" s="8"/>
      <c r="H31" s="8"/>
      <c r="I31" s="8"/>
      <c r="J31" s="8"/>
      <c r="K31" s="8"/>
      <c r="L31" s="8"/>
      <c r="M31" s="8"/>
      <c r="N31" s="7">
        <f>N30+0.02</f>
        <v>0.61000000000000021</v>
      </c>
      <c r="O31" s="15">
        <f>_xlfn.PERCENTILE.EXC($C$3:$C$22,N31)</f>
        <v>34.389218387997659</v>
      </c>
      <c r="P31" s="8"/>
      <c r="Q31" s="8"/>
      <c r="R31" s="8"/>
      <c r="S31" s="8"/>
      <c r="T31" s="8"/>
      <c r="U31" s="8"/>
      <c r="V31" s="8"/>
      <c r="W31" s="8"/>
      <c r="X31" s="9"/>
    </row>
    <row r="32" spans="2:24" x14ac:dyDescent="0.25">
      <c r="B32" s="6"/>
      <c r="C32" s="7"/>
      <c r="D32" s="7"/>
      <c r="E32" s="8"/>
      <c r="F32" s="8"/>
      <c r="G32" s="8"/>
      <c r="H32" s="8"/>
      <c r="I32" s="8"/>
      <c r="J32" s="8"/>
      <c r="K32" s="8"/>
      <c r="L32" s="8"/>
      <c r="M32" s="8"/>
      <c r="N32" s="7">
        <f>N31+0.02</f>
        <v>0.63000000000000023</v>
      </c>
      <c r="O32" s="15">
        <f>_xlfn.PERCENTILE.EXC($C$3:$C$22,N32)</f>
        <v>35.012853925837192</v>
      </c>
      <c r="P32" s="8"/>
      <c r="Q32" s="8"/>
      <c r="R32" s="8"/>
      <c r="S32" s="8"/>
      <c r="T32" s="8"/>
      <c r="U32" s="8"/>
      <c r="V32" s="8"/>
      <c r="W32" s="8"/>
      <c r="X32" s="9"/>
    </row>
    <row r="33" spans="2:24" x14ac:dyDescent="0.25">
      <c r="B33" s="6"/>
      <c r="C33" s="7"/>
      <c r="D33" s="7"/>
      <c r="E33" s="8"/>
      <c r="F33" s="8"/>
      <c r="G33" s="8"/>
      <c r="H33" s="8"/>
      <c r="I33" s="8"/>
      <c r="J33" s="8"/>
      <c r="K33" s="8"/>
      <c r="L33" s="8"/>
      <c r="M33" s="8"/>
      <c r="N33" s="7">
        <f>N32+0.02</f>
        <v>0.65000000000000024</v>
      </c>
      <c r="O33" s="15">
        <f>_xlfn.PERCENTILE.EXC($C$3:$C$22,N33)</f>
        <v>35.725885177917405</v>
      </c>
      <c r="P33" s="8"/>
      <c r="Q33" s="8"/>
      <c r="R33" s="8"/>
      <c r="S33" s="8"/>
      <c r="T33" s="8"/>
      <c r="U33" s="8"/>
      <c r="V33" s="8"/>
      <c r="W33" s="8"/>
      <c r="X33" s="9"/>
    </row>
    <row r="34" spans="2:24" x14ac:dyDescent="0.25">
      <c r="B34" s="6"/>
      <c r="C34" s="7"/>
      <c r="D34" s="7"/>
      <c r="E34" s="8"/>
      <c r="F34" s="8"/>
      <c r="G34" s="8"/>
      <c r="H34" s="8"/>
      <c r="I34" s="8"/>
      <c r="J34" s="8"/>
      <c r="K34" s="8"/>
      <c r="L34" s="8"/>
      <c r="M34" s="8"/>
      <c r="N34" s="7">
        <f>N33+0.02</f>
        <v>0.67000000000000026</v>
      </c>
      <c r="O34" s="15">
        <f>_xlfn.PERCENTILE.EXC($C$3:$C$22,N34)</f>
        <v>36.368672024412575</v>
      </c>
      <c r="P34" s="8"/>
      <c r="Q34" s="8"/>
      <c r="R34" s="8"/>
      <c r="S34" s="8"/>
      <c r="T34" s="8"/>
      <c r="U34" s="8"/>
      <c r="V34" s="8"/>
      <c r="W34" s="8"/>
      <c r="X34" s="9"/>
    </row>
    <row r="35" spans="2:24" x14ac:dyDescent="0.25">
      <c r="B35" s="6"/>
      <c r="C35" s="7"/>
      <c r="D35" s="7"/>
      <c r="E35" s="8"/>
      <c r="F35" s="8"/>
      <c r="G35" s="8"/>
      <c r="H35" s="8"/>
      <c r="I35" s="8"/>
      <c r="J35" s="8"/>
      <c r="K35" s="8"/>
      <c r="L35" s="8"/>
      <c r="M35" s="8"/>
      <c r="N35" s="7">
        <f>N34+0.02</f>
        <v>0.69000000000000028</v>
      </c>
      <c r="O35" s="15">
        <f>_xlfn.PERCENTILE.EXC($C$3:$C$22,N35)</f>
        <v>36.660236842982627</v>
      </c>
      <c r="P35" s="8"/>
      <c r="Q35" s="8"/>
      <c r="R35" s="8"/>
      <c r="S35" s="8"/>
      <c r="T35" s="8"/>
      <c r="U35" s="8"/>
      <c r="V35" s="8"/>
      <c r="W35" s="8"/>
      <c r="X35" s="9"/>
    </row>
    <row r="36" spans="2:24" x14ac:dyDescent="0.25">
      <c r="B36" s="6"/>
      <c r="C36" s="7"/>
      <c r="D36" s="7"/>
      <c r="E36" s="8"/>
      <c r="F36" s="8"/>
      <c r="G36" s="8"/>
      <c r="H36" s="8"/>
      <c r="I36" s="8"/>
      <c r="J36" s="8"/>
      <c r="K36" s="8"/>
      <c r="L36" s="8"/>
      <c r="M36" s="8"/>
      <c r="N36" s="7">
        <f>N35+0.02</f>
        <v>0.7100000000000003</v>
      </c>
      <c r="O36" s="15">
        <f>_xlfn.PERCENTILE.EXC($C$3:$C$22,N36)</f>
        <v>36.951801661552679</v>
      </c>
      <c r="P36" s="8"/>
      <c r="Q36" s="8"/>
      <c r="R36" s="8"/>
      <c r="S36" s="8"/>
      <c r="T36" s="8"/>
      <c r="U36" s="8"/>
      <c r="V36" s="8"/>
      <c r="W36" s="8"/>
      <c r="X36" s="9"/>
    </row>
    <row r="37" spans="2:24" x14ac:dyDescent="0.25">
      <c r="B37" s="6"/>
      <c r="C37" s="7"/>
      <c r="D37" s="7"/>
      <c r="E37" s="8"/>
      <c r="F37" s="8"/>
      <c r="G37" s="8"/>
      <c r="H37" s="8"/>
      <c r="I37" s="8"/>
      <c r="J37" s="8"/>
      <c r="K37" s="8"/>
      <c r="L37" s="8"/>
      <c r="M37" s="8"/>
      <c r="N37" s="7">
        <f>N36+0.02</f>
        <v>0.73000000000000032</v>
      </c>
      <c r="O37" s="15">
        <f>_xlfn.PERCENTILE.EXC($C$3:$C$22,N37)</f>
        <v>37.152736378057782</v>
      </c>
      <c r="P37" s="8"/>
      <c r="Q37" s="8"/>
      <c r="R37" s="8"/>
      <c r="S37" s="8"/>
      <c r="T37" s="8"/>
      <c r="U37" s="8"/>
      <c r="V37" s="8"/>
      <c r="W37" s="8"/>
      <c r="X37" s="9"/>
    </row>
    <row r="38" spans="2:24" x14ac:dyDescent="0.25">
      <c r="B38" s="6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7">
        <f>N37+0.02</f>
        <v>0.75000000000000033</v>
      </c>
      <c r="O38" s="15">
        <f>_xlfn.PERCENTILE.EXC($C$3:$C$22,N38)</f>
        <v>37.328953793999716</v>
      </c>
      <c r="P38" s="8"/>
      <c r="Q38" s="8"/>
      <c r="R38" s="8"/>
      <c r="S38" s="8"/>
      <c r="T38" s="8"/>
      <c r="U38" s="8"/>
      <c r="V38" s="8"/>
      <c r="W38" s="8"/>
      <c r="X38" s="9"/>
    </row>
    <row r="39" spans="2:24" x14ac:dyDescent="0.25">
      <c r="B39" s="6"/>
      <c r="C39" s="7"/>
      <c r="D39" s="7"/>
      <c r="E39" s="8"/>
      <c r="F39" s="8"/>
      <c r="G39" s="8"/>
      <c r="H39" s="8"/>
      <c r="I39" s="8"/>
      <c r="J39" s="8"/>
      <c r="K39" s="8"/>
      <c r="L39" s="8"/>
      <c r="M39" s="8"/>
      <c r="N39" s="7">
        <f>N38+0.02</f>
        <v>0.77000000000000035</v>
      </c>
      <c r="O39" s="15">
        <f>_xlfn.PERCENTILE.EXC($C$3:$C$22,N39)</f>
        <v>37.578189828194446</v>
      </c>
      <c r="P39" s="8"/>
      <c r="Q39" s="8"/>
      <c r="R39" s="8"/>
      <c r="S39" s="8"/>
      <c r="T39" s="8"/>
      <c r="U39" s="8"/>
      <c r="V39" s="8"/>
      <c r="W39" s="8"/>
      <c r="X39" s="9"/>
    </row>
    <row r="40" spans="2:24" x14ac:dyDescent="0.25">
      <c r="B40" s="6"/>
      <c r="C40" s="7"/>
      <c r="D40" s="7"/>
      <c r="E40" s="8"/>
      <c r="F40" s="8"/>
      <c r="G40" s="8"/>
      <c r="H40" s="8"/>
      <c r="I40" s="8"/>
      <c r="J40" s="8"/>
      <c r="K40" s="8"/>
      <c r="L40" s="8"/>
      <c r="M40" s="8"/>
      <c r="N40" s="7">
        <f>N39+0.02</f>
        <v>0.79000000000000037</v>
      </c>
      <c r="O40" s="15">
        <f>_xlfn.PERCENTILE.EXC($C$3:$C$22,N40)</f>
        <v>37.934806183349146</v>
      </c>
      <c r="P40" s="8"/>
      <c r="Q40" s="8"/>
      <c r="R40" s="8"/>
      <c r="S40" s="8"/>
      <c r="T40" s="8"/>
      <c r="U40" s="8"/>
      <c r="V40" s="8"/>
      <c r="W40" s="8"/>
      <c r="X40" s="9"/>
    </row>
    <row r="41" spans="2:24" x14ac:dyDescent="0.25">
      <c r="B41" s="6"/>
      <c r="C41" s="7"/>
      <c r="D41" s="7"/>
      <c r="E41" s="8"/>
      <c r="F41" s="8"/>
      <c r="G41" s="8"/>
      <c r="H41" s="8"/>
      <c r="I41" s="8"/>
      <c r="J41" s="8"/>
      <c r="K41" s="8"/>
      <c r="L41" s="8"/>
      <c r="M41" s="8"/>
      <c r="N41" s="7">
        <f>N40+0.02</f>
        <v>0.81000000000000039</v>
      </c>
      <c r="O41" s="15">
        <f>_xlfn.PERCENTILE.EXC($C$3:$C$22,N41)</f>
        <v>38.329694283721906</v>
      </c>
      <c r="P41" s="8"/>
      <c r="Q41" s="8"/>
      <c r="R41" s="8"/>
      <c r="S41" s="8"/>
      <c r="T41" s="8"/>
      <c r="U41" s="8"/>
      <c r="V41" s="8"/>
      <c r="W41" s="8"/>
      <c r="X41" s="9"/>
    </row>
    <row r="42" spans="2:24" x14ac:dyDescent="0.25">
      <c r="B42" s="6"/>
      <c r="C42" s="7"/>
      <c r="D42" s="7"/>
      <c r="E42" s="8"/>
      <c r="F42" s="8"/>
      <c r="G42" s="8"/>
      <c r="H42" s="8"/>
      <c r="I42" s="8"/>
      <c r="J42" s="8"/>
      <c r="K42" s="8"/>
      <c r="L42" s="8"/>
      <c r="M42" s="8"/>
      <c r="N42" s="7">
        <f>N41+0.02</f>
        <v>0.8300000000000004</v>
      </c>
      <c r="O42" s="15">
        <f>_xlfn.PERCENTILE.EXC($C$3:$C$22,N42)</f>
        <v>40.293723938033686</v>
      </c>
      <c r="P42" s="8"/>
      <c r="Q42" s="8"/>
      <c r="R42" s="8"/>
      <c r="S42" s="8"/>
      <c r="T42" s="8"/>
      <c r="U42" s="8"/>
      <c r="V42" s="8"/>
      <c r="W42" s="8"/>
      <c r="X42" s="9"/>
    </row>
    <row r="43" spans="2:24" x14ac:dyDescent="0.25">
      <c r="B43" s="6"/>
      <c r="C43" s="7"/>
      <c r="D43" s="7"/>
      <c r="E43" s="8"/>
      <c r="F43" s="8"/>
      <c r="G43" s="8"/>
      <c r="H43" s="8"/>
      <c r="I43" s="8"/>
      <c r="J43" s="8"/>
      <c r="K43" s="8"/>
      <c r="L43" s="8"/>
      <c r="M43" s="8"/>
      <c r="N43" s="7">
        <f>N42+0.02</f>
        <v>0.85000000000000042</v>
      </c>
      <c r="O43" s="15">
        <f>_xlfn.PERCENTILE.EXC($C$3:$C$22,N43)</f>
        <v>42.257753592345487</v>
      </c>
      <c r="P43" s="8"/>
      <c r="Q43" s="8"/>
      <c r="R43" s="8"/>
      <c r="S43" s="8"/>
      <c r="T43" s="8"/>
      <c r="U43" s="8"/>
      <c r="V43" s="8"/>
      <c r="W43" s="8"/>
      <c r="X43" s="9"/>
    </row>
    <row r="44" spans="2:24" x14ac:dyDescent="0.25">
      <c r="B44" s="6"/>
      <c r="C44" s="7"/>
      <c r="D44" s="7"/>
      <c r="E44" s="8"/>
      <c r="F44" s="8"/>
      <c r="G44" s="8"/>
      <c r="H44" s="8"/>
      <c r="I44" s="8"/>
      <c r="J44" s="8"/>
      <c r="K44" s="8"/>
      <c r="L44" s="8"/>
      <c r="M44" s="8"/>
      <c r="N44" s="7">
        <f>N43+0.02</f>
        <v>0.87000000000000044</v>
      </c>
      <c r="O44" s="15">
        <f>_xlfn.PERCENTILE.EXC($C$3:$C$22,N44)</f>
        <v>43.001074140462379</v>
      </c>
      <c r="P44" s="8"/>
      <c r="Q44" s="8"/>
      <c r="R44" s="8"/>
      <c r="S44" s="8"/>
      <c r="T44" s="8"/>
      <c r="U44" s="8"/>
      <c r="V44" s="8"/>
      <c r="W44" s="8"/>
      <c r="X44" s="9"/>
    </row>
    <row r="45" spans="2:24" x14ac:dyDescent="0.25">
      <c r="B45" s="6"/>
      <c r="C45" s="7"/>
      <c r="D45" s="7"/>
      <c r="E45" s="8"/>
      <c r="F45" s="8"/>
      <c r="G45" s="8"/>
      <c r="H45" s="8"/>
      <c r="I45" s="8"/>
      <c r="J45" s="8"/>
      <c r="K45" s="8"/>
      <c r="L45" s="8"/>
      <c r="M45" s="8"/>
      <c r="N45" s="7">
        <f>N44+0.02</f>
        <v>0.89000000000000046</v>
      </c>
      <c r="O45" s="15">
        <f>_xlfn.PERCENTILE.EXC($C$3:$C$22,N45)</f>
        <v>43.066222962915496</v>
      </c>
      <c r="P45" s="8"/>
      <c r="Q45" s="8"/>
      <c r="R45" s="8"/>
      <c r="S45" s="8"/>
      <c r="T45" s="8"/>
      <c r="U45" s="8"/>
      <c r="V45" s="8"/>
      <c r="W45" s="8"/>
      <c r="X45" s="9"/>
    </row>
    <row r="46" spans="2:24" x14ac:dyDescent="0.25">
      <c r="B46" s="6"/>
      <c r="C46" s="7"/>
      <c r="D46" s="7"/>
      <c r="E46" s="8"/>
      <c r="F46" s="8"/>
      <c r="G46" s="8"/>
      <c r="H46" s="8"/>
      <c r="I46" s="8"/>
      <c r="J46" s="8"/>
      <c r="K46" s="8"/>
      <c r="L46" s="8"/>
      <c r="M46" s="8"/>
      <c r="N46" s="7">
        <f>N45+0.02</f>
        <v>0.91000000000000048</v>
      </c>
      <c r="O46" s="15">
        <f>_xlfn.PERCENTILE.EXC($C$3:$C$22,N46)</f>
        <v>43.128845600967324</v>
      </c>
      <c r="P46" s="8"/>
      <c r="Q46" s="8"/>
      <c r="R46" s="8"/>
      <c r="S46" s="8"/>
      <c r="T46" s="8"/>
      <c r="U46" s="8"/>
      <c r="V46" s="8"/>
      <c r="W46" s="8"/>
      <c r="X46" s="9"/>
    </row>
    <row r="47" spans="2:24" x14ac:dyDescent="0.25">
      <c r="B47" s="6"/>
      <c r="C47" s="7"/>
      <c r="D47" s="7"/>
      <c r="E47" s="8"/>
      <c r="F47" s="8"/>
      <c r="G47" s="8"/>
      <c r="H47" s="8"/>
      <c r="I47" s="8"/>
      <c r="J47" s="8"/>
      <c r="K47" s="8"/>
      <c r="L47" s="8"/>
      <c r="M47" s="8"/>
      <c r="N47" s="7">
        <f>N46+0.02</f>
        <v>0.93000000000000049</v>
      </c>
      <c r="O47" s="15">
        <f>_xlfn.PERCENTILE.EXC($C$3:$C$22,N47)</f>
        <v>43.184348992070042</v>
      </c>
      <c r="P47" s="8"/>
      <c r="Q47" s="8"/>
      <c r="R47" s="8"/>
      <c r="S47" s="8"/>
      <c r="T47" s="8"/>
      <c r="U47" s="8"/>
      <c r="V47" s="8"/>
      <c r="W47" s="8"/>
      <c r="X47" s="9"/>
    </row>
    <row r="48" spans="2:24" x14ac:dyDescent="0.25">
      <c r="B48" s="6"/>
      <c r="C48" s="7"/>
      <c r="D48" s="7"/>
      <c r="E48" s="8"/>
      <c r="F48" s="8"/>
      <c r="G48" s="8"/>
      <c r="H48" s="8"/>
      <c r="I48" s="8"/>
      <c r="J48" s="8"/>
      <c r="K48" s="8"/>
      <c r="L48" s="8"/>
      <c r="M48" s="8"/>
      <c r="N48" s="7">
        <f>N47+0.02</f>
        <v>0.95000000000000051</v>
      </c>
      <c r="O48" s="15">
        <f>_xlfn.PERCENTILE.EXC($C$3:$C$22,N48)</f>
        <v>43.23985238317276</v>
      </c>
      <c r="P48" s="8"/>
      <c r="Q48" s="8"/>
      <c r="R48" s="8"/>
      <c r="S48" s="8"/>
      <c r="T48" s="8"/>
      <c r="U48" s="8"/>
      <c r="V48" s="8"/>
      <c r="W48" s="8"/>
      <c r="X48" s="9"/>
    </row>
    <row r="49" spans="2:24" x14ac:dyDescent="0.25">
      <c r="B49" s="6"/>
      <c r="C49" s="7"/>
      <c r="D49" s="7"/>
      <c r="E49" s="8"/>
      <c r="F49" s="8"/>
      <c r="G49" s="8"/>
      <c r="H49" s="8"/>
      <c r="I49" s="8"/>
      <c r="J49" s="8"/>
      <c r="K49" s="8"/>
      <c r="L49" s="8"/>
      <c r="M49" s="8"/>
      <c r="N49" s="7"/>
      <c r="O49" s="7"/>
      <c r="P49" s="8"/>
      <c r="Q49" s="8"/>
      <c r="R49" s="8"/>
      <c r="S49" s="8"/>
      <c r="T49" s="8"/>
      <c r="U49" s="8"/>
      <c r="V49" s="8"/>
      <c r="W49" s="8"/>
      <c r="X49" s="9"/>
    </row>
    <row r="50" spans="2:24" ht="15.75" thickBot="1" x14ac:dyDescent="0.3">
      <c r="B50" s="11"/>
      <c r="C50" s="12"/>
      <c r="D50" s="12"/>
      <c r="E50" s="13"/>
      <c r="F50" s="13"/>
      <c r="G50" s="13"/>
      <c r="H50" s="13"/>
      <c r="I50" s="13"/>
      <c r="J50" s="13"/>
      <c r="K50" s="13"/>
      <c r="L50" s="13"/>
      <c r="M50" s="13"/>
      <c r="N50" s="12"/>
      <c r="O50" s="12"/>
      <c r="P50" s="13"/>
      <c r="Q50" s="13"/>
      <c r="R50" s="13"/>
      <c r="S50" s="13"/>
      <c r="T50" s="13"/>
      <c r="U50" s="13"/>
      <c r="V50" s="13"/>
      <c r="W50" s="13"/>
      <c r="X50" s="14"/>
    </row>
    <row r="51" spans="2:24" x14ac:dyDescent="0.25">
      <c r="B51" s="3"/>
      <c r="C51" s="3"/>
      <c r="D51" s="3"/>
      <c r="E51" s="2"/>
      <c r="F51" s="2"/>
      <c r="G51" s="2"/>
      <c r="H51" s="2"/>
      <c r="I51" s="2"/>
      <c r="J51" s="2"/>
      <c r="K51" s="2"/>
      <c r="L51" s="2"/>
      <c r="M51" s="2"/>
      <c r="N51" s="3"/>
      <c r="O51" s="3"/>
      <c r="P51" s="2"/>
      <c r="Q51" s="2"/>
      <c r="R51" s="2"/>
      <c r="S51" s="2"/>
      <c r="T51" s="2"/>
      <c r="U51" s="2"/>
      <c r="V51" s="2"/>
      <c r="W51" s="2"/>
      <c r="X51" s="2"/>
    </row>
    <row r="52" spans="2:24" x14ac:dyDescent="0.25">
      <c r="B52" s="3"/>
      <c r="C52" s="3"/>
      <c r="D52" s="3"/>
      <c r="E52" s="2"/>
      <c r="F52" s="2"/>
      <c r="G52" s="2"/>
      <c r="H52" s="2"/>
      <c r="I52" s="2"/>
      <c r="J52" s="2"/>
      <c r="K52" s="2"/>
      <c r="L52" s="2"/>
      <c r="M52" s="2"/>
      <c r="N52" s="3"/>
      <c r="O52" s="3"/>
      <c r="P52" s="2"/>
      <c r="Q52" s="2"/>
      <c r="R52" s="2"/>
      <c r="S52" s="2"/>
      <c r="T52" s="2"/>
      <c r="U52" s="2"/>
      <c r="V52" s="2"/>
      <c r="W52" s="2"/>
      <c r="X52" s="2"/>
    </row>
    <row r="53" spans="2:24" x14ac:dyDescent="0.25">
      <c r="B53" s="3"/>
      <c r="C53" s="3"/>
      <c r="D53" s="3"/>
      <c r="E53" s="2"/>
      <c r="F53" s="2"/>
      <c r="G53" s="2"/>
      <c r="H53" s="2"/>
      <c r="I53" s="2"/>
      <c r="J53" s="2"/>
      <c r="K53" s="2"/>
      <c r="L53" s="2"/>
      <c r="M53" s="2"/>
      <c r="N53" s="3"/>
      <c r="O53" s="3"/>
      <c r="P53" s="2"/>
      <c r="Q53" s="2"/>
      <c r="R53" s="2"/>
      <c r="S53" s="2"/>
      <c r="T53" s="2"/>
      <c r="U53" s="2"/>
      <c r="V53" s="2"/>
      <c r="W53" s="2"/>
      <c r="X53" s="2"/>
    </row>
    <row r="54" spans="2:24" x14ac:dyDescent="0.25">
      <c r="B54" s="3"/>
      <c r="C54" s="3"/>
      <c r="D54" s="3"/>
      <c r="E54" s="2"/>
      <c r="F54" s="2"/>
      <c r="G54" s="2"/>
      <c r="H54" s="2"/>
      <c r="I54" s="2"/>
      <c r="J54" s="2"/>
      <c r="K54" s="2"/>
      <c r="L54" s="2"/>
      <c r="M54" s="2"/>
      <c r="N54" s="3"/>
      <c r="O54" s="3"/>
      <c r="P54" s="2"/>
      <c r="Q54" s="2"/>
      <c r="R54" s="2"/>
      <c r="S54" s="2"/>
      <c r="T54" s="2"/>
      <c r="U54" s="2"/>
      <c r="V54" s="2"/>
      <c r="W54" s="2"/>
      <c r="X54" s="2"/>
    </row>
    <row r="55" spans="2:24" x14ac:dyDescent="0.25">
      <c r="B55" s="3"/>
      <c r="C55" s="3"/>
      <c r="D55" s="3"/>
      <c r="E55" s="2"/>
      <c r="F55" s="2"/>
      <c r="G55" s="2"/>
      <c r="H55" s="2"/>
      <c r="I55" s="2"/>
      <c r="J55" s="2"/>
      <c r="K55" s="2"/>
      <c r="L55" s="2"/>
      <c r="M55" s="2"/>
      <c r="N55" s="3"/>
      <c r="O55" s="3"/>
      <c r="P55" s="2"/>
      <c r="Q55" s="2"/>
      <c r="R55" s="2"/>
      <c r="S55" s="2"/>
      <c r="T55" s="2"/>
      <c r="U55" s="2"/>
      <c r="V55" s="2"/>
      <c r="W55" s="2"/>
      <c r="X55" s="2"/>
    </row>
    <row r="56" spans="2:24" x14ac:dyDescent="0.25">
      <c r="B56" s="3"/>
      <c r="C56" s="3"/>
      <c r="D56" s="3"/>
      <c r="E56" s="2"/>
      <c r="F56" s="2"/>
      <c r="G56" s="2"/>
      <c r="H56" s="2"/>
      <c r="I56" s="2"/>
      <c r="J56" s="2"/>
      <c r="K56" s="2"/>
      <c r="L56" s="2"/>
      <c r="M56" s="2"/>
      <c r="N56" s="3"/>
      <c r="O56" s="3"/>
      <c r="P56" s="2"/>
      <c r="Q56" s="2"/>
      <c r="R56" s="2"/>
      <c r="S56" s="2"/>
      <c r="T56" s="2"/>
      <c r="U56" s="2"/>
      <c r="V56" s="2"/>
      <c r="W56" s="2"/>
      <c r="X56" s="2"/>
    </row>
    <row r="57" spans="2:24" x14ac:dyDescent="0.25">
      <c r="B57" s="3"/>
      <c r="C57" s="3"/>
      <c r="D57" s="3"/>
      <c r="E57" s="2"/>
      <c r="F57" s="2"/>
      <c r="G57" s="2"/>
      <c r="H57" s="2"/>
      <c r="I57" s="2"/>
      <c r="J57" s="2"/>
      <c r="K57" s="2"/>
      <c r="L57" s="2"/>
      <c r="M57" s="2"/>
      <c r="N57" s="3"/>
      <c r="O57" s="3"/>
      <c r="P57" s="2"/>
      <c r="Q57" s="2"/>
      <c r="R57" s="2"/>
      <c r="S57" s="2"/>
      <c r="T57" s="2"/>
      <c r="U57" s="2"/>
      <c r="V57" s="2"/>
      <c r="W57" s="2"/>
      <c r="X57" s="2"/>
    </row>
    <row r="58" spans="2:24" x14ac:dyDescent="0.25">
      <c r="B58" s="3"/>
      <c r="C58" s="3"/>
      <c r="D58" s="3"/>
      <c r="E58" s="2"/>
      <c r="F58" s="2"/>
      <c r="G58" s="2"/>
      <c r="H58" s="2"/>
      <c r="I58" s="2"/>
      <c r="J58" s="2"/>
      <c r="K58" s="2"/>
      <c r="L58" s="2"/>
      <c r="M58" s="2"/>
      <c r="N58" s="3"/>
      <c r="O58" s="3"/>
      <c r="P58" s="2"/>
      <c r="Q58" s="2"/>
      <c r="R58" s="2"/>
      <c r="S58" s="2"/>
      <c r="T58" s="2"/>
      <c r="U58" s="2"/>
      <c r="V58" s="2"/>
      <c r="W58" s="2"/>
      <c r="X58" s="2"/>
    </row>
    <row r="59" spans="2:24" x14ac:dyDescent="0.25">
      <c r="B59" s="3"/>
      <c r="C59" s="3"/>
      <c r="D59" s="3"/>
      <c r="E59" s="2"/>
      <c r="F59" s="2"/>
      <c r="G59" s="2"/>
      <c r="H59" s="2"/>
      <c r="I59" s="2"/>
      <c r="J59" s="2"/>
      <c r="K59" s="2"/>
      <c r="L59" s="2"/>
      <c r="M59" s="2"/>
      <c r="N59" s="3"/>
      <c r="O59" s="3"/>
      <c r="P59" s="2"/>
      <c r="Q59" s="2"/>
      <c r="R59" s="2"/>
      <c r="S59" s="2"/>
      <c r="T59" s="2"/>
      <c r="U59" s="2"/>
      <c r="V59" s="2"/>
      <c r="W59" s="2"/>
      <c r="X59" s="2"/>
    </row>
    <row r="60" spans="2:24" x14ac:dyDescent="0.25">
      <c r="B60" s="3"/>
      <c r="C60" s="3"/>
      <c r="D60" s="3"/>
      <c r="E60" s="2"/>
      <c r="F60" s="2"/>
      <c r="G60" s="2"/>
      <c r="H60" s="2"/>
      <c r="I60" s="2"/>
      <c r="J60" s="2"/>
      <c r="K60" s="2"/>
      <c r="L60" s="2"/>
      <c r="M60" s="2"/>
      <c r="N60" s="3"/>
      <c r="O60" s="3"/>
      <c r="P60" s="2"/>
      <c r="Q60" s="2"/>
      <c r="R60" s="2"/>
      <c r="S60" s="2"/>
      <c r="T60" s="2"/>
      <c r="U60" s="2"/>
      <c r="V60" s="2"/>
      <c r="W60" s="2"/>
      <c r="X60" s="2"/>
    </row>
    <row r="61" spans="2:24" x14ac:dyDescent="0.25">
      <c r="B61" s="3"/>
      <c r="C61" s="3"/>
      <c r="D61" s="3"/>
      <c r="E61" s="2"/>
      <c r="F61" s="2"/>
      <c r="G61" s="2"/>
      <c r="H61" s="2"/>
      <c r="I61" s="2"/>
      <c r="J61" s="2"/>
      <c r="K61" s="2"/>
      <c r="L61" s="2"/>
      <c r="M61" s="2"/>
      <c r="N61" s="3"/>
      <c r="O61" s="3"/>
      <c r="P61" s="2"/>
      <c r="Q61" s="2"/>
      <c r="R61" s="2"/>
      <c r="S61" s="2"/>
      <c r="T61" s="2"/>
      <c r="U61" s="2"/>
      <c r="V61" s="2"/>
      <c r="W61" s="2"/>
      <c r="X61" s="2"/>
    </row>
    <row r="62" spans="2:24" x14ac:dyDescent="0.25">
      <c r="B62" s="3"/>
      <c r="C62" s="3"/>
      <c r="D62" s="3"/>
      <c r="E62" s="2"/>
      <c r="F62" s="2"/>
      <c r="G62" s="2"/>
      <c r="H62" s="2"/>
      <c r="I62" s="2"/>
      <c r="J62" s="2"/>
      <c r="K62" s="2"/>
      <c r="L62" s="2"/>
      <c r="M62" s="2"/>
      <c r="N62" s="3"/>
      <c r="O62" s="3"/>
      <c r="P62" s="2"/>
      <c r="Q62" s="2"/>
      <c r="R62" s="2"/>
      <c r="S62" s="2"/>
      <c r="T62" s="2"/>
      <c r="U62" s="2"/>
      <c r="V62" s="2"/>
      <c r="W62" s="2"/>
      <c r="X62" s="2"/>
    </row>
    <row r="63" spans="2:24" x14ac:dyDescent="0.25">
      <c r="B63" s="3"/>
      <c r="C63" s="3"/>
      <c r="D63" s="3"/>
      <c r="E63" s="2"/>
      <c r="F63" s="2"/>
      <c r="G63" s="2"/>
      <c r="H63" s="2"/>
      <c r="I63" s="2"/>
      <c r="J63" s="2"/>
      <c r="K63" s="2"/>
      <c r="L63" s="2"/>
      <c r="M63" s="2"/>
      <c r="N63" s="3"/>
      <c r="O63" s="3"/>
      <c r="P63" s="2"/>
      <c r="Q63" s="2"/>
      <c r="R63" s="2"/>
      <c r="S63" s="2"/>
      <c r="T63" s="2"/>
      <c r="U63" s="2"/>
      <c r="V63" s="2"/>
      <c r="W63" s="2"/>
      <c r="X63" s="2"/>
    </row>
    <row r="64" spans="2:24" x14ac:dyDescent="0.25">
      <c r="B64" s="3"/>
      <c r="C64" s="3"/>
      <c r="D64" s="3"/>
      <c r="E64" s="2"/>
      <c r="F64" s="2"/>
      <c r="G64" s="2"/>
      <c r="H64" s="2"/>
      <c r="I64" s="2"/>
      <c r="J64" s="2"/>
      <c r="K64" s="2"/>
      <c r="L64" s="2"/>
      <c r="M64" s="2"/>
      <c r="N64" s="3"/>
      <c r="O64" s="3"/>
      <c r="P64" s="2"/>
      <c r="Q64" s="2"/>
      <c r="R64" s="2"/>
      <c r="S64" s="2"/>
      <c r="T64" s="2"/>
      <c r="U64" s="2"/>
      <c r="V64" s="2"/>
      <c r="W64" s="2"/>
      <c r="X64" s="2"/>
    </row>
    <row r="65" spans="2:24" x14ac:dyDescent="0.25">
      <c r="B65" s="3"/>
      <c r="C65" s="3"/>
      <c r="D65" s="3"/>
      <c r="E65" s="2"/>
      <c r="F65" s="2"/>
      <c r="G65" s="2"/>
      <c r="H65" s="2"/>
      <c r="I65" s="2"/>
      <c r="J65" s="2"/>
      <c r="K65" s="2"/>
      <c r="L65" s="2"/>
      <c r="M65" s="2"/>
      <c r="N65" s="3"/>
      <c r="O65" s="3"/>
      <c r="P65" s="2"/>
      <c r="Q65" s="2"/>
      <c r="R65" s="2"/>
      <c r="S65" s="2"/>
      <c r="T65" s="2"/>
      <c r="U65" s="2"/>
      <c r="V65" s="2"/>
      <c r="W65" s="2"/>
      <c r="X65" s="2"/>
    </row>
    <row r="66" spans="2:24" x14ac:dyDescent="0.25">
      <c r="B66" s="3"/>
      <c r="C66" s="3"/>
      <c r="D66" s="3"/>
      <c r="E66" s="2"/>
      <c r="F66" s="2"/>
      <c r="G66" s="2"/>
      <c r="H66" s="2"/>
      <c r="I66" s="2"/>
      <c r="J66" s="2"/>
      <c r="K66" s="2"/>
      <c r="L66" s="2"/>
      <c r="M66" s="2"/>
      <c r="N66" s="3"/>
      <c r="O66" s="3"/>
      <c r="P66" s="2"/>
      <c r="Q66" s="2"/>
      <c r="R66" s="2"/>
      <c r="S66" s="2"/>
      <c r="T66" s="2"/>
      <c r="U66" s="2"/>
      <c r="V66" s="2"/>
      <c r="W66" s="2"/>
      <c r="X66" s="2"/>
    </row>
    <row r="67" spans="2:24" x14ac:dyDescent="0.25">
      <c r="B67" s="3"/>
      <c r="C67" s="3"/>
      <c r="D67" s="3"/>
      <c r="E67" s="2"/>
      <c r="F67" s="2"/>
      <c r="G67" s="2"/>
      <c r="H67" s="2"/>
      <c r="I67" s="2"/>
      <c r="J67" s="2"/>
      <c r="K67" s="2"/>
      <c r="L67" s="2"/>
      <c r="M67" s="2"/>
      <c r="N67" s="3"/>
      <c r="O67" s="3"/>
      <c r="P67" s="2"/>
      <c r="Q67" s="2"/>
      <c r="R67" s="2"/>
      <c r="S67" s="2"/>
      <c r="T67" s="2"/>
      <c r="U67" s="2"/>
      <c r="V67" s="2"/>
      <c r="W67" s="2"/>
      <c r="X67" s="2"/>
    </row>
    <row r="68" spans="2:24" x14ac:dyDescent="0.25">
      <c r="B68" s="3"/>
      <c r="C68" s="3"/>
      <c r="D68" s="3"/>
      <c r="E68" s="2"/>
      <c r="F68" s="2"/>
      <c r="G68" s="2"/>
      <c r="H68" s="2"/>
      <c r="I68" s="2"/>
      <c r="J68" s="2"/>
      <c r="K68" s="2"/>
      <c r="L68" s="2"/>
      <c r="M68" s="2"/>
      <c r="N68" s="3"/>
      <c r="O68" s="3"/>
      <c r="P68" s="2"/>
      <c r="Q68" s="2"/>
      <c r="R68" s="2"/>
      <c r="S68" s="2"/>
      <c r="T68" s="2"/>
      <c r="U68" s="2"/>
      <c r="V68" s="2"/>
      <c r="W68" s="2"/>
      <c r="X68" s="2"/>
    </row>
    <row r="69" spans="2:24" x14ac:dyDescent="0.25">
      <c r="B69" s="3"/>
      <c r="C69" s="3"/>
      <c r="D69" s="3"/>
      <c r="E69" s="2"/>
      <c r="F69" s="2"/>
      <c r="G69" s="2"/>
      <c r="H69" s="2"/>
      <c r="I69" s="2"/>
      <c r="J69" s="2"/>
      <c r="K69" s="2"/>
      <c r="L69" s="2"/>
      <c r="M69" s="2"/>
      <c r="N69" s="3"/>
      <c r="O69" s="3"/>
      <c r="P69" s="2"/>
      <c r="Q69" s="2"/>
      <c r="R69" s="2"/>
      <c r="S69" s="2"/>
      <c r="T69" s="2"/>
      <c r="U69" s="2"/>
      <c r="V69" s="2"/>
      <c r="W69" s="2"/>
      <c r="X69" s="2"/>
    </row>
    <row r="70" spans="2:24" x14ac:dyDescent="0.25">
      <c r="B70" s="3"/>
      <c r="C70" s="3"/>
      <c r="D70" s="3"/>
      <c r="E70" s="2"/>
      <c r="F70" s="2"/>
      <c r="G70" s="2"/>
      <c r="H70" s="2"/>
      <c r="I70" s="2"/>
      <c r="J70" s="2"/>
      <c r="K70" s="2"/>
      <c r="L70" s="2"/>
      <c r="M70" s="2"/>
      <c r="N70" s="3"/>
      <c r="O70" s="3"/>
      <c r="P70" s="2"/>
      <c r="Q70" s="2"/>
      <c r="R70" s="2"/>
      <c r="S70" s="2"/>
      <c r="T70" s="2"/>
      <c r="U70" s="2"/>
      <c r="V70" s="2"/>
      <c r="W70" s="2"/>
      <c r="X70" s="2"/>
    </row>
    <row r="71" spans="2:24" x14ac:dyDescent="0.25">
      <c r="B71" s="3"/>
      <c r="C71" s="3"/>
      <c r="D71" s="3"/>
      <c r="E71" s="2"/>
      <c r="F71" s="2"/>
      <c r="G71" s="2"/>
      <c r="H71" s="2"/>
      <c r="I71" s="2"/>
      <c r="J71" s="2"/>
      <c r="K71" s="2"/>
      <c r="L71" s="2"/>
      <c r="M71" s="2"/>
      <c r="N71" s="3"/>
      <c r="O71" s="3"/>
      <c r="P71" s="2"/>
      <c r="Q71" s="2"/>
      <c r="R71" s="2"/>
      <c r="S71" s="2"/>
      <c r="T71" s="2"/>
      <c r="U71" s="2"/>
      <c r="V71" s="2"/>
      <c r="W71" s="2"/>
      <c r="X71" s="2"/>
    </row>
    <row r="72" spans="2:24" x14ac:dyDescent="0.25">
      <c r="B72" s="3"/>
      <c r="C72" s="3"/>
      <c r="D72" s="3"/>
      <c r="E72" s="2"/>
      <c r="F72" s="2"/>
      <c r="G72" s="2"/>
      <c r="H72" s="2"/>
      <c r="I72" s="2"/>
      <c r="J72" s="2"/>
      <c r="K72" s="2"/>
      <c r="L72" s="2"/>
      <c r="M72" s="2"/>
      <c r="N72" s="3"/>
      <c r="O72" s="3"/>
      <c r="P72" s="2"/>
      <c r="Q72" s="2"/>
      <c r="R72" s="2"/>
      <c r="S72" s="2"/>
      <c r="T72" s="2"/>
      <c r="U72" s="2"/>
      <c r="V72" s="2"/>
      <c r="W72" s="2"/>
      <c r="X72" s="2"/>
    </row>
    <row r="73" spans="2:24" x14ac:dyDescent="0.25">
      <c r="B73" s="3"/>
      <c r="C73" s="3"/>
      <c r="D73" s="3"/>
      <c r="E73" s="2"/>
      <c r="F73" s="2"/>
      <c r="G73" s="2"/>
      <c r="H73" s="2"/>
      <c r="I73" s="2"/>
      <c r="J73" s="2"/>
      <c r="K73" s="2"/>
      <c r="L73" s="2"/>
      <c r="M73" s="2"/>
      <c r="N73" s="3"/>
      <c r="O73" s="3"/>
      <c r="P73" s="2"/>
      <c r="Q73" s="2"/>
      <c r="R73" s="2"/>
      <c r="S73" s="2"/>
      <c r="T73" s="2"/>
      <c r="U73" s="2"/>
      <c r="V73" s="2"/>
      <c r="W73" s="2"/>
      <c r="X73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Pyrcz, Michael</dc:creator>
  <cp:lastModifiedBy>Pyrcz, Michael</cp:lastModifiedBy>
  <dcterms:created xsi:type="dcterms:W3CDTF">2018-02-01T14:30:29Z</dcterms:created>
  <dcterms:modified xsi:type="dcterms:W3CDTF">2018-02-01T15:14:38Z</dcterms:modified>
</cp:coreProperties>
</file>