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/>
  <mc:AlternateContent xmlns:mc="http://schemas.openxmlformats.org/markup-compatibility/2006">
    <mc:Choice Requires="x15">
      <x15ac:absPath xmlns:x15ac="http://schemas.microsoft.com/office/spreadsheetml/2010/11/ac" url="/Users/maenu/Mani/Publikationen/2021_AndrewHemphill/"/>
    </mc:Choice>
  </mc:AlternateContent>
  <xr:revisionPtr revIDLastSave="0" documentId="13_ncr:1_{DAE6C0D5-044B-4E49-B85A-4B1CB780498F}" xr6:coauthVersionLast="45" xr6:coauthVersionMax="45" xr10:uidLastSave="{00000000-0000-0000-0000-000000000000}"/>
  <bookViews>
    <workbookView xWindow="960" yWindow="460" windowWidth="33860" windowHeight="2688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" l="1"/>
  <c r="G34" i="1"/>
  <c r="H40" i="1"/>
  <c r="G40" i="1"/>
  <c r="H42" i="1"/>
  <c r="G42" i="1"/>
  <c r="H41" i="1"/>
  <c r="G41" i="1"/>
  <c r="H36" i="1"/>
  <c r="G36" i="1"/>
  <c r="H33" i="1"/>
  <c r="G33" i="1"/>
  <c r="H16" i="1"/>
  <c r="G16" i="1"/>
  <c r="H28" i="1"/>
  <c r="G28" i="1"/>
  <c r="H30" i="1"/>
  <c r="G30" i="1"/>
  <c r="H18" i="1"/>
  <c r="G18" i="1"/>
  <c r="H29" i="1"/>
  <c r="G29" i="1"/>
  <c r="H46" i="1"/>
  <c r="G46" i="1"/>
  <c r="H26" i="1"/>
  <c r="G26" i="1"/>
  <c r="H47" i="1"/>
  <c r="G47" i="1"/>
  <c r="H48" i="1"/>
  <c r="G48" i="1"/>
  <c r="H14" i="1"/>
  <c r="G14" i="1"/>
  <c r="H44" i="1"/>
  <c r="G44" i="1"/>
  <c r="H15" i="1"/>
  <c r="G15" i="1"/>
  <c r="H17" i="1"/>
  <c r="G17" i="1"/>
  <c r="H35" i="1"/>
  <c r="G35" i="1"/>
  <c r="H20" i="1"/>
  <c r="G20" i="1"/>
  <c r="H2" i="1"/>
  <c r="G2" i="1"/>
  <c r="H49" i="1"/>
  <c r="G49" i="1"/>
  <c r="H4" i="1"/>
  <c r="G4" i="1"/>
  <c r="H5" i="1"/>
  <c r="G5" i="1"/>
  <c r="H8" i="1"/>
  <c r="G8" i="1"/>
  <c r="H13" i="1"/>
  <c r="G13" i="1"/>
  <c r="H22" i="1"/>
  <c r="G22" i="1"/>
  <c r="H21" i="1"/>
  <c r="G21" i="1"/>
  <c r="H10" i="1"/>
  <c r="G10" i="1"/>
  <c r="H7" i="1"/>
  <c r="G7" i="1"/>
  <c r="H9" i="1"/>
  <c r="G9" i="1"/>
  <c r="H39" i="1"/>
  <c r="G39" i="1"/>
  <c r="H27" i="1"/>
  <c r="G27" i="1"/>
  <c r="H6" i="1"/>
  <c r="G6" i="1"/>
  <c r="H45" i="1"/>
  <c r="G45" i="1"/>
  <c r="H23" i="1"/>
  <c r="G23" i="1"/>
  <c r="H3" i="1"/>
  <c r="G3" i="1"/>
  <c r="H12" i="1"/>
  <c r="G12" i="1"/>
  <c r="H38" i="1"/>
  <c r="G38" i="1"/>
  <c r="H19" i="1"/>
  <c r="G19" i="1"/>
  <c r="H43" i="1"/>
  <c r="G43" i="1"/>
  <c r="H31" i="1"/>
  <c r="G31" i="1"/>
  <c r="H25" i="1"/>
  <c r="G25" i="1"/>
  <c r="H32" i="1"/>
  <c r="G32" i="1"/>
  <c r="H11" i="1"/>
  <c r="G11" i="1"/>
  <c r="H24" i="1"/>
  <c r="G24" i="1"/>
  <c r="H37" i="1"/>
  <c r="G37" i="1"/>
  <c r="F50" i="1" s="1"/>
  <c r="I46" i="1" l="1"/>
  <c r="I37" i="1"/>
  <c r="I35" i="1"/>
  <c r="I45" i="1"/>
  <c r="I41" i="1"/>
  <c r="I9" i="1"/>
  <c r="I28" i="1"/>
  <c r="I38" i="1"/>
  <c r="I14" i="1"/>
  <c r="I25" i="1"/>
  <c r="I22" i="1"/>
  <c r="I4" i="1"/>
  <c r="J37" i="1"/>
  <c r="J38" i="1"/>
  <c r="J9" i="1"/>
  <c r="J4" i="1"/>
  <c r="J14" i="1"/>
  <c r="J28" i="1"/>
  <c r="I24" i="1"/>
  <c r="I12" i="1"/>
  <c r="I7" i="1"/>
  <c r="I49" i="1"/>
  <c r="I48" i="1"/>
  <c r="I16" i="1"/>
  <c r="J24" i="1"/>
  <c r="J12" i="1"/>
  <c r="J13" i="1"/>
  <c r="J17" i="1"/>
  <c r="J29" i="1"/>
  <c r="J42" i="1"/>
  <c r="I43" i="1"/>
  <c r="I27" i="1"/>
  <c r="I8" i="1"/>
  <c r="I15" i="1"/>
  <c r="I18" i="1"/>
  <c r="I40" i="1"/>
  <c r="J43" i="1"/>
  <c r="J27" i="1"/>
  <c r="J8" i="1"/>
  <c r="J15" i="1"/>
  <c r="J18" i="1"/>
  <c r="J40" i="1"/>
  <c r="I19" i="1"/>
  <c r="I39" i="1"/>
  <c r="I20" i="1"/>
  <c r="I26" i="1"/>
  <c r="I34" i="1"/>
  <c r="J25" i="1"/>
  <c r="J45" i="1"/>
  <c r="J22" i="1"/>
  <c r="J35" i="1"/>
  <c r="J46" i="1"/>
  <c r="J41" i="1"/>
  <c r="I31" i="1"/>
  <c r="I6" i="1"/>
  <c r="I13" i="1"/>
  <c r="I17" i="1"/>
  <c r="I29" i="1"/>
  <c r="I42" i="1"/>
  <c r="J31" i="1"/>
  <c r="J6" i="1"/>
  <c r="J7" i="1"/>
  <c r="J49" i="1"/>
  <c r="J48" i="1"/>
  <c r="J16" i="1"/>
  <c r="I11" i="1"/>
  <c r="I3" i="1"/>
  <c r="I10" i="1"/>
  <c r="I2" i="1"/>
  <c r="I47" i="1"/>
  <c r="I33" i="1"/>
  <c r="J11" i="1"/>
  <c r="J3" i="1"/>
  <c r="J10" i="1"/>
  <c r="J2" i="1"/>
  <c r="J47" i="1"/>
  <c r="J33" i="1"/>
  <c r="I32" i="1"/>
  <c r="I23" i="1"/>
  <c r="I21" i="1"/>
  <c r="I5" i="1"/>
  <c r="I44" i="1"/>
  <c r="I30" i="1"/>
  <c r="I36" i="1"/>
  <c r="J32" i="1"/>
  <c r="J19" i="1"/>
  <c r="J23" i="1"/>
  <c r="J39" i="1"/>
  <c r="J21" i="1"/>
  <c r="J5" i="1"/>
  <c r="J20" i="1"/>
  <c r="J44" i="1"/>
  <c r="J26" i="1"/>
  <c r="J30" i="1"/>
  <c r="J36" i="1"/>
  <c r="J34" i="1"/>
</calcChain>
</file>

<file path=xl/sharedStrings.xml><?xml version="1.0" encoding="utf-8"?>
<sst xmlns="http://schemas.openxmlformats.org/spreadsheetml/2006/main" count="154" uniqueCount="148">
  <si>
    <t>Leading_Protein</t>
  </si>
  <si>
    <t>Ras-related protein Rab5A</t>
  </si>
  <si>
    <t>40S ribosomal protein S2, putative</t>
  </si>
  <si>
    <t>C-terminal motor kinesin, putative</t>
  </si>
  <si>
    <t>1-acyl-sn-glycerol-3-phosphate acyltransferase, putative</t>
  </si>
  <si>
    <t>Mitochondrial ATP synthase subunit, putative</t>
  </si>
  <si>
    <t>3,2-trans-enoyl-CoA isomerase, mitochondrial precursor, putative</t>
  </si>
  <si>
    <t>Degradation arginine-rich protein for mis-folding, putative</t>
  </si>
  <si>
    <t>Component of motile flagella 3</t>
  </si>
  <si>
    <t>Protein of unknown function (DUF2817), putative</t>
  </si>
  <si>
    <t>Intraflagellar transport protein 74, putative</t>
  </si>
  <si>
    <t>Trans-2-enoyl-ACP reductase 2, putative</t>
  </si>
  <si>
    <t>T-complex protein 1, gamma subunit, putative</t>
  </si>
  <si>
    <t>NADH dehydrogenase (ubiquinone) 1 beta subcomplex subunit, putative</t>
  </si>
  <si>
    <t>Annotation</t>
  </si>
  <si>
    <t>Eukaryotic initiation factor 4A-1</t>
  </si>
  <si>
    <t>Outer arm dynein light chain 7</t>
  </si>
  <si>
    <t>Eukaryotic translation initiation factor 4E type 6</t>
  </si>
  <si>
    <t>Tb927.5.2930</t>
  </si>
  <si>
    <t>Tb927.5.3090</t>
  </si>
  <si>
    <t>Tb927.10.5050</t>
  </si>
  <si>
    <t>Tb927.4.4910.1</t>
  </si>
  <si>
    <t>Tb927.5.1160</t>
  </si>
  <si>
    <t>Tb927.10.4310</t>
  </si>
  <si>
    <t>Tb927.7.990</t>
  </si>
  <si>
    <t>Tb927.9.4680</t>
  </si>
  <si>
    <t>Tb927.10.14890</t>
  </si>
  <si>
    <t>Tb927.8.4810</t>
  </si>
  <si>
    <t>Tb927.3.3330</t>
  </si>
  <si>
    <t>Tb927.4.3590</t>
  </si>
  <si>
    <t>Tb927.3.3750</t>
  </si>
  <si>
    <t>Tb927.11.600</t>
  </si>
  <si>
    <t>Tb927.6.4250</t>
  </si>
  <si>
    <t>Tb927.3.2880</t>
  </si>
  <si>
    <t>Tb927.10.13110</t>
  </si>
  <si>
    <t>Tb927.10.14710</t>
  </si>
  <si>
    <t>Tb927.5.4500</t>
  </si>
  <si>
    <t>Tb927.3.5550</t>
  </si>
  <si>
    <t>Tb927.11.15150</t>
  </si>
  <si>
    <t>Tb927.9.10080</t>
  </si>
  <si>
    <t>Tb927.10.2080</t>
  </si>
  <si>
    <t>Tb927.10.12960</t>
  </si>
  <si>
    <t>Tb927.9.15010</t>
  </si>
  <si>
    <t>Tb927.6.3290</t>
  </si>
  <si>
    <t>Tb927.7.2780</t>
  </si>
  <si>
    <t>Tb927.5.520</t>
  </si>
  <si>
    <t>Tb927.10.14180</t>
  </si>
  <si>
    <t>Tb927.8.4330</t>
  </si>
  <si>
    <t>Tb927.11.8970</t>
  </si>
  <si>
    <t>Tb927.11.5400</t>
  </si>
  <si>
    <t>Tb927.4.1100</t>
  </si>
  <si>
    <t>Tb927.11.11520</t>
  </si>
  <si>
    <t>Tb927.8.3150</t>
  </si>
  <si>
    <t>Tb927.10.240</t>
  </si>
  <si>
    <t>Tb927.6.4320</t>
  </si>
  <si>
    <t>Tb927.7.3370</t>
  </si>
  <si>
    <t>Tb927.5.2950</t>
  </si>
  <si>
    <t>Tb927.10.12940</t>
  </si>
  <si>
    <t>Tb927.8.2460</t>
  </si>
  <si>
    <t>Tb927.4.1930</t>
  </si>
  <si>
    <t>Tb927.7.7410</t>
  </si>
  <si>
    <t>Tb927.7.1670</t>
  </si>
  <si>
    <t>Mitochondrial ATP synthase epsilon chain</t>
  </si>
  <si>
    <t>Prohibitin 2, putative</t>
  </si>
  <si>
    <t>Chaperone protein DnaJ, putative</t>
  </si>
  <si>
    <t>Prohibitin 1</t>
  </si>
  <si>
    <t>Heat shock protein 20, putative</t>
  </si>
  <si>
    <t>Translation elongation factor 1-beta, putative</t>
  </si>
  <si>
    <t>Paraflagellar rod component, putative</t>
  </si>
  <si>
    <t>Hypothetical protein, conserved</t>
  </si>
  <si>
    <t>Ras-like small GTPase, putative</t>
  </si>
  <si>
    <t>Intraflagellar transport protein 27</t>
  </si>
  <si>
    <t>Phosphatidylserine decarboxylase, putative</t>
  </si>
  <si>
    <t>Intraflagellar transport protein 20</t>
  </si>
  <si>
    <t>Stomatin-like protein, putative</t>
  </si>
  <si>
    <t>Protein transport protein SEC13</t>
  </si>
  <si>
    <t>Small GTP-binding protein Rab11</t>
  </si>
  <si>
    <t>Ribose 5-phosphate isomerase, putative</t>
  </si>
  <si>
    <t>Signal recognition particle 54 kDa</t>
  </si>
  <si>
    <t>Ribosomal protein L21E (60S), putative</t>
  </si>
  <si>
    <t>Glycosomal membrane protein</t>
  </si>
  <si>
    <t>Peroxin 14, putative</t>
  </si>
  <si>
    <t>Predicted zinc finger protein</t>
  </si>
  <si>
    <t>Eukaryotic translation initiation factor 3 subunit g</t>
  </si>
  <si>
    <t>Majority protein IDs</t>
  </si>
  <si>
    <t>iBAQ OD62_18_i01</t>
  </si>
  <si>
    <t>iBAQ OD62_18_i02</t>
  </si>
  <si>
    <t>iBAQ OD62_18_i03</t>
  </si>
  <si>
    <t>Tb927.10.12940:mRNA-p1</t>
  </si>
  <si>
    <t>Tb927.10.12960:mRNA-p1</t>
  </si>
  <si>
    <t>Tb927.10.13110:mRNA-p1</t>
  </si>
  <si>
    <t>Tb927.10.14180:mRNA-p1</t>
  </si>
  <si>
    <t>Tb927.10.14710:mRNA-p1;Tb927.10.14600:mRNA-p1</t>
  </si>
  <si>
    <t>Tb927.10.14890:mRNA-p1;Tb11.v5.0636.1-p1</t>
  </si>
  <si>
    <t>Tb927.10.180:mRNA-p1</t>
  </si>
  <si>
    <t>Tb927.10.2080:mRNA-p1</t>
  </si>
  <si>
    <t>Tb927.10.240:mRNA-p1</t>
  </si>
  <si>
    <t>Tb927.10.4310:mRNA-p1;Tb10.v4.0045:mRNA-p1</t>
  </si>
  <si>
    <t>Tb927.10.5050:mRNA-p1</t>
  </si>
  <si>
    <t>Tb927.11.15150:mRNA-p1</t>
  </si>
  <si>
    <t>Tb927.11.5400:mRNA-p1</t>
  </si>
  <si>
    <t>Tb927.11.600:mRNA-p1</t>
  </si>
  <si>
    <t>Tb927.11.8970:mRNA-p1</t>
  </si>
  <si>
    <t>Tb927.3.1200.1:mRNA-p1;Tb927.3.1200.2:mRNA-p1</t>
  </si>
  <si>
    <t>Tb927.3.2880:mRNA-p1</t>
  </si>
  <si>
    <t>Tb927.3.3330:mRNA-p1</t>
  </si>
  <si>
    <t>Tb927.3.3750:mRNA-p1</t>
  </si>
  <si>
    <t>Tb927.3.5550:mRNA-p1</t>
  </si>
  <si>
    <t>Tb927.4.1100:mRNA-p1;Tb927.11.680:mRNA-p1;Tb11.0880:mRNA-p1</t>
  </si>
  <si>
    <t>Tb927.4.3590:mRNA-p1;Tb927.4.3570:mRNA-p1</t>
  </si>
  <si>
    <t>Tb927.4.4910.1:mRNA-p1;Tb927.4.4910.2:mRNA-p1</t>
  </si>
  <si>
    <t>Tb927.5.1160:mRNA-p1</t>
  </si>
  <si>
    <t>Tb927.5.2930:mRNA-p1</t>
  </si>
  <si>
    <t>Tb927.5.2950:mRNA-p1</t>
  </si>
  <si>
    <t>Tb927.5.3090:mRNA-p1</t>
  </si>
  <si>
    <t>Tb927.5.4500:mRNA-p1;Tb05.5K5.150:mRNA-p1</t>
  </si>
  <si>
    <t>Tb927.5.520:mRNA-p1</t>
  </si>
  <si>
    <t>Tb927.6.3290:mRNA-p1</t>
  </si>
  <si>
    <t>Tb927.6.4250:mRNA-p1</t>
  </si>
  <si>
    <t>Tb927.6.4320:mRNA-p1</t>
  </si>
  <si>
    <t>Tb927.7.2780:mRNA-p1</t>
  </si>
  <si>
    <t>Tb927.7.3370:mRNA-p1</t>
  </si>
  <si>
    <t>Tb927.7.7410:mRNA-p1</t>
  </si>
  <si>
    <t>Tb927.7.990:mRNA-p1</t>
  </si>
  <si>
    <t>Tb927.8.3150:mRNA-p1</t>
  </si>
  <si>
    <t>Tb927.8.4330:mRNA-p1</t>
  </si>
  <si>
    <t>Tb927.8.4810:mRNA-p1</t>
  </si>
  <si>
    <t>Tb927.9.10080:mRNA-p1</t>
  </si>
  <si>
    <t>Tb927.9.15010:mRNA-p1</t>
  </si>
  <si>
    <t>Tb927.9.4680:mRNA-p1</t>
  </si>
  <si>
    <t>Tb927.11.11520:mRNA-p1</t>
  </si>
  <si>
    <t>Tb927.4.1930:mRNA-p1</t>
  </si>
  <si>
    <t>Tb927.8.2460:mRNA-p1</t>
  </si>
  <si>
    <t>Tb927.8.3260:mRNA-p1</t>
  </si>
  <si>
    <t>Tb927.3.740:mRNA-p1</t>
  </si>
  <si>
    <t>Tb927.7.1670:mRNA-p1</t>
  </si>
  <si>
    <t>MV iBAQ</t>
  </si>
  <si>
    <t>SE iBAQ</t>
  </si>
  <si>
    <t>MV iBAQ (% of total)</t>
  </si>
  <si>
    <t>SE iBAQ (% of total)</t>
  </si>
  <si>
    <t>Tb927.10.180</t>
  </si>
  <si>
    <t>Tb927.3.1200.1</t>
  </si>
  <si>
    <t>Tb927.8.3260</t>
  </si>
  <si>
    <t>Tb927.3.740</t>
  </si>
  <si>
    <t>ATP synthase F1 subunit gamma protein, putative</t>
  </si>
  <si>
    <t xml:space="preserve"> hypothetical protein, conserved</t>
  </si>
  <si>
    <t xml:space="preserve"> YceI-like domain containing protein, putative</t>
  </si>
  <si>
    <t xml:space="preserve"> ZFP family member, putative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</si>
</sst>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0" fillId="0" borderId="0" xfId="0" applyNumberFormat="1"/>
    <xf numFmtId="164" fontId="0" fillId="0" borderId="0" xfId="0" applyNumberFormat="1"/>
    <xf numFmtId="164" fontId="1" fillId="0" borderId="0" xfId="0" applyNumberFormat="1" applyFont="1"/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"/>
  <sheetViews>
    <sheetView tabSelected="1" workbookViewId="0"/>
  </sheetViews>
  <sheetFormatPr baseColWidth="10" defaultRowHeight="15" x14ac:dyDescent="0.2"/>
  <cols>
    <col min="2" max="2" width="16.33203125" customWidth="1"/>
    <col min="3" max="3" width="48.6640625" customWidth="1"/>
  </cols>
  <sheetData>
    <row r="1" spans="1:10" s="1" customFormat="1" ht="48" x14ac:dyDescent="0.2">
      <c r="A1" s="6" t="s">
        <v>84</v>
      </c>
      <c r="B1" s="6" t="s">
        <v>0</v>
      </c>
      <c r="C1" s="1" t="s">
        <v>14</v>
      </c>
      <c r="D1" s="6" t="s">
        <v>85</v>
      </c>
      <c r="E1" s="6" t="s">
        <v>86</v>
      </c>
      <c r="F1" s="6" t="s">
        <v>87</v>
      </c>
      <c r="G1" s="1" t="s">
        <v>136</v>
      </c>
      <c r="H1" s="1" t="s">
        <v>137</v>
      </c>
      <c r="I1" s="5" t="s">
        <v>138</v>
      </c>
      <c r="J1" s="5" t="s">
        <v>139</v>
      </c>
    </row>
    <row r="2" spans="1:10" x14ac:dyDescent="0.2">
      <c r="A2" s="7" t="s">
        <v>114</v>
      </c>
      <c r="B2" s="7" t="s">
        <v>19</v>
      </c>
      <c r="C2" t="s">
        <v>5</v>
      </c>
      <c r="D2" s="7">
        <v>5956500</v>
      </c>
      <c r="E2" s="7">
        <v>5149200</v>
      </c>
      <c r="F2" s="7">
        <v>3751100</v>
      </c>
      <c r="G2" s="3">
        <f>AVERAGE(D2:F2)</f>
        <v>4952266.666666667</v>
      </c>
      <c r="H2" s="3">
        <f>_xlfn.STDEV.P(D2:F2)</f>
        <v>911055.92339633883</v>
      </c>
      <c r="I2" s="4">
        <f>G2*100/$F$50</f>
        <v>24.938605294197249</v>
      </c>
      <c r="J2" s="4">
        <f>H2*100/$F$50</f>
        <v>4.5878918894758689</v>
      </c>
    </row>
    <row r="3" spans="1:10" x14ac:dyDescent="0.2">
      <c r="A3" s="7" t="s">
        <v>98</v>
      </c>
      <c r="B3" s="7" t="s">
        <v>20</v>
      </c>
      <c r="C3" t="s">
        <v>62</v>
      </c>
      <c r="D3" s="7">
        <v>4708400</v>
      </c>
      <c r="E3" s="7">
        <v>4423400</v>
      </c>
      <c r="F3" s="7">
        <v>2800900</v>
      </c>
      <c r="G3" s="3">
        <f>AVERAGE(D3:F3)</f>
        <v>3977566.6666666665</v>
      </c>
      <c r="H3" s="3">
        <f>_xlfn.STDEV.P(D3:F3)</f>
        <v>840124.82538145618</v>
      </c>
      <c r="I3" s="4">
        <f>G3*100/$F$50</f>
        <v>20.030214810327085</v>
      </c>
      <c r="J3" s="4">
        <f>H3*100/$F$50</f>
        <v>4.2306973408899333</v>
      </c>
    </row>
    <row r="4" spans="1:10" x14ac:dyDescent="0.2">
      <c r="A4" s="7" t="s">
        <v>112</v>
      </c>
      <c r="B4" s="7" t="s">
        <v>18</v>
      </c>
      <c r="C4" t="s">
        <v>5</v>
      </c>
      <c r="D4" s="7">
        <v>3064000</v>
      </c>
      <c r="E4" s="7">
        <v>2544600</v>
      </c>
      <c r="F4" s="7">
        <v>2342000</v>
      </c>
      <c r="G4" s="3">
        <f>AVERAGE(D4:F4)</f>
        <v>2650200</v>
      </c>
      <c r="H4" s="3">
        <f>_xlfn.STDEV.P(D4:F4)</f>
        <v>304066.35240793525</v>
      </c>
      <c r="I4" s="4">
        <f>G4*100/$F$50</f>
        <v>13.345866892738989</v>
      </c>
      <c r="J4" s="4">
        <f>H4*100/$F$50</f>
        <v>1.5312161594585201</v>
      </c>
    </row>
    <row r="5" spans="1:10" x14ac:dyDescent="0.2">
      <c r="A5" s="7" t="s">
        <v>111</v>
      </c>
      <c r="B5" s="7" t="s">
        <v>22</v>
      </c>
      <c r="C5" t="s">
        <v>7</v>
      </c>
      <c r="D5" s="7">
        <v>938010</v>
      </c>
      <c r="E5" s="7">
        <v>644790</v>
      </c>
      <c r="F5" s="7">
        <v>868190</v>
      </c>
      <c r="G5" s="3">
        <f>AVERAGE(D5:F5)</f>
        <v>816996.66666666663</v>
      </c>
      <c r="H5" s="3">
        <f>_xlfn.STDEV.P(D5:F5)</f>
        <v>125060.14588544541</v>
      </c>
      <c r="I5" s="4">
        <f>G5*100/$F$50</f>
        <v>4.1142286488358533</v>
      </c>
      <c r="J5" s="4">
        <f>H5*100/$F$50</f>
        <v>0.62977739814869593</v>
      </c>
    </row>
    <row r="6" spans="1:10" x14ac:dyDescent="0.2">
      <c r="A6" s="7" t="s">
        <v>101</v>
      </c>
      <c r="B6" s="7" t="s">
        <v>31</v>
      </c>
      <c r="C6" t="s">
        <v>5</v>
      </c>
      <c r="D6" s="7">
        <v>818750</v>
      </c>
      <c r="E6" s="7">
        <v>626330</v>
      </c>
      <c r="F6" s="7">
        <v>575820</v>
      </c>
      <c r="G6" s="3">
        <f>AVERAGE(D6:F6)</f>
        <v>673633.33333333337</v>
      </c>
      <c r="H6" s="3">
        <f>_xlfn.STDEV.P(D6:F6)</f>
        <v>104664.38500697784</v>
      </c>
      <c r="I6" s="4">
        <f>G6*100/$F$50</f>
        <v>3.3922801302462995</v>
      </c>
      <c r="J6" s="4">
        <f>H6*100/$F$50</f>
        <v>0.52706850453305887</v>
      </c>
    </row>
    <row r="7" spans="1:10" x14ac:dyDescent="0.2">
      <c r="A7" s="7" t="s">
        <v>105</v>
      </c>
      <c r="B7" s="7" t="s">
        <v>28</v>
      </c>
      <c r="C7" t="s">
        <v>66</v>
      </c>
      <c r="D7" s="7">
        <v>527280</v>
      </c>
      <c r="E7" s="7">
        <v>436410</v>
      </c>
      <c r="F7" s="7">
        <v>473130</v>
      </c>
      <c r="G7" s="3">
        <f>AVERAGE(D7:F7)</f>
        <v>478940</v>
      </c>
      <c r="H7" s="3">
        <f>_xlfn.STDEV.P(D7:F7)</f>
        <v>37324.311112196032</v>
      </c>
      <c r="I7" s="4">
        <f>G7*100/$F$50</f>
        <v>2.4118441965166446</v>
      </c>
      <c r="J7" s="4">
        <f>H7*100/$F$50</f>
        <v>0.18795762129897631</v>
      </c>
    </row>
    <row r="8" spans="1:10" x14ac:dyDescent="0.2">
      <c r="A8" s="7" t="s">
        <v>110</v>
      </c>
      <c r="B8" s="7" t="s">
        <v>21</v>
      </c>
      <c r="C8" t="s">
        <v>6</v>
      </c>
      <c r="D8" s="7">
        <v>400430</v>
      </c>
      <c r="E8" s="7">
        <v>530670</v>
      </c>
      <c r="F8" s="7">
        <v>439150</v>
      </c>
      <c r="G8" s="3">
        <f>AVERAGE(D8:F8)</f>
        <v>456750</v>
      </c>
      <c r="H8" s="3">
        <f>_xlfn.STDEV.P(D8:F8)</f>
        <v>54607.291332446315</v>
      </c>
      <c r="I8" s="4">
        <f>G8*100/$F$50</f>
        <v>2.3000998804839385</v>
      </c>
      <c r="J8" s="4">
        <f>H8*100/$F$50</f>
        <v>0.27499118613532869</v>
      </c>
    </row>
    <row r="9" spans="1:10" x14ac:dyDescent="0.2">
      <c r="A9" s="7" t="s">
        <v>104</v>
      </c>
      <c r="B9" s="7" t="s">
        <v>33</v>
      </c>
      <c r="C9" t="s">
        <v>5</v>
      </c>
      <c r="D9" s="7">
        <v>447490</v>
      </c>
      <c r="E9" s="7">
        <v>391490</v>
      </c>
      <c r="F9" s="7">
        <v>525000</v>
      </c>
      <c r="G9" s="3">
        <f>AVERAGE(D9:F9)</f>
        <v>454660</v>
      </c>
      <c r="H9" s="3">
        <f>_xlfn.STDEV.P(D9:F9)</f>
        <v>54740.519422696991</v>
      </c>
      <c r="I9" s="4">
        <f>G9*100/$F$50</f>
        <v>2.2895750665809032</v>
      </c>
      <c r="J9" s="4">
        <f>H9*100/$F$50</f>
        <v>0.27566209563606797</v>
      </c>
    </row>
    <row r="10" spans="1:10" x14ac:dyDescent="0.2">
      <c r="A10" s="7" t="s">
        <v>106</v>
      </c>
      <c r="B10" s="7" t="s">
        <v>30</v>
      </c>
      <c r="C10" t="s">
        <v>68</v>
      </c>
      <c r="D10" s="7">
        <v>406510</v>
      </c>
      <c r="E10" s="7">
        <v>392100</v>
      </c>
      <c r="F10" s="7">
        <v>388350</v>
      </c>
      <c r="G10" s="3">
        <f>AVERAGE(D10:F10)</f>
        <v>395653.33333333331</v>
      </c>
      <c r="H10" s="3">
        <f>_xlfn.STDEV.P(D10:F10)</f>
        <v>7827.9854084914823</v>
      </c>
      <c r="I10" s="4">
        <f>G10*100/$F$50</f>
        <v>1.9924295231813285</v>
      </c>
      <c r="J10" s="4">
        <f>H10*100/$F$50</f>
        <v>3.9420138593325167E-2</v>
      </c>
    </row>
    <row r="11" spans="1:10" x14ac:dyDescent="0.2">
      <c r="A11" s="7" t="s">
        <v>90</v>
      </c>
      <c r="B11" s="7" t="s">
        <v>34</v>
      </c>
      <c r="C11" t="s">
        <v>16</v>
      </c>
      <c r="D11" s="7">
        <v>460570</v>
      </c>
      <c r="E11" s="7">
        <v>479360</v>
      </c>
      <c r="F11" s="7">
        <v>230600</v>
      </c>
      <c r="G11" s="3">
        <f>AVERAGE(D11:F11)</f>
        <v>390176.66666666669</v>
      </c>
      <c r="H11" s="3">
        <f>_xlfn.STDEV.P(D11:F11)</f>
        <v>113098.18870737449</v>
      </c>
      <c r="I11" s="4">
        <f>G11*100/$F$50</f>
        <v>1.9648501463987336</v>
      </c>
      <c r="J11" s="4">
        <f>H11*100/$F$50</f>
        <v>0.56953942053373174</v>
      </c>
    </row>
    <row r="12" spans="1:10" x14ac:dyDescent="0.2">
      <c r="A12" s="7" t="s">
        <v>97</v>
      </c>
      <c r="B12" s="7" t="s">
        <v>23</v>
      </c>
      <c r="C12" t="s">
        <v>63</v>
      </c>
      <c r="D12" s="7">
        <v>346790</v>
      </c>
      <c r="E12" s="7">
        <v>334380</v>
      </c>
      <c r="F12" s="7">
        <v>282190</v>
      </c>
      <c r="G12" s="3">
        <f>AVERAGE(D12:F12)</f>
        <v>321120</v>
      </c>
      <c r="H12" s="3">
        <f>_xlfn.STDEV.P(D12:F12)</f>
        <v>27990.00654995755</v>
      </c>
      <c r="I12" s="4">
        <f>G12*100/$F$50</f>
        <v>1.6170948519343236</v>
      </c>
      <c r="J12" s="4">
        <f>H12*100/$F$50</f>
        <v>0.14095196654691189</v>
      </c>
    </row>
    <row r="13" spans="1:10" x14ac:dyDescent="0.2">
      <c r="A13" s="7" t="s">
        <v>109</v>
      </c>
      <c r="B13" s="7" t="s">
        <v>29</v>
      </c>
      <c r="C13" t="s">
        <v>67</v>
      </c>
      <c r="D13" s="7">
        <v>390910</v>
      </c>
      <c r="E13" s="7">
        <v>305230</v>
      </c>
      <c r="F13" s="7">
        <v>239500</v>
      </c>
      <c r="G13" s="3">
        <f>AVERAGE(D13:F13)</f>
        <v>311880</v>
      </c>
      <c r="H13" s="3">
        <f>_xlfn.STDEV.P(D13:F13)</f>
        <v>61991.471994138032</v>
      </c>
      <c r="I13" s="4">
        <f>G13*100/$F$50</f>
        <v>1.5705640957314302</v>
      </c>
      <c r="J13" s="4">
        <f>H13*100/$F$50</f>
        <v>0.3121764145040839</v>
      </c>
    </row>
    <row r="14" spans="1:10" x14ac:dyDescent="0.2">
      <c r="A14" s="7" t="s">
        <v>120</v>
      </c>
      <c r="B14" s="7" t="s">
        <v>44</v>
      </c>
      <c r="C14" t="s">
        <v>69</v>
      </c>
      <c r="D14" s="7">
        <v>499730</v>
      </c>
      <c r="E14" s="7">
        <v>182390</v>
      </c>
      <c r="F14" s="7">
        <v>232300</v>
      </c>
      <c r="G14" s="3">
        <f>AVERAGE(D14:F14)</f>
        <v>304806.66666666669</v>
      </c>
      <c r="H14" s="3">
        <f>_xlfn.STDEV.P(D14:F14)</f>
        <v>139329.54085747772</v>
      </c>
      <c r="I14" s="4">
        <f>G14*100/$F$50</f>
        <v>1.5349442311345542</v>
      </c>
      <c r="J14" s="4">
        <f>H14*100/$F$50</f>
        <v>0.70163516206714072</v>
      </c>
    </row>
    <row r="15" spans="1:10" x14ac:dyDescent="0.2">
      <c r="A15" s="7" t="s">
        <v>118</v>
      </c>
      <c r="B15" s="7" t="s">
        <v>32</v>
      </c>
      <c r="C15" t="s">
        <v>69</v>
      </c>
      <c r="D15" s="7">
        <v>326180</v>
      </c>
      <c r="E15" s="7">
        <v>224520</v>
      </c>
      <c r="F15" s="7">
        <v>262400</v>
      </c>
      <c r="G15" s="3">
        <f>AVERAGE(D15:F15)</f>
        <v>271033.33333333331</v>
      </c>
      <c r="H15" s="3">
        <f>_xlfn.STDEV.P(D15:F15)</f>
        <v>41949.094017498028</v>
      </c>
      <c r="I15" s="4">
        <f>G15*100/$F$50</f>
        <v>1.3648686099773693</v>
      </c>
      <c r="J15" s="4">
        <f>H15*100/$F$50</f>
        <v>0.21124708513641316</v>
      </c>
    </row>
    <row r="16" spans="1:10" x14ac:dyDescent="0.2">
      <c r="A16" s="7" t="s">
        <v>129</v>
      </c>
      <c r="B16" s="7" t="s">
        <v>25</v>
      </c>
      <c r="C16" t="s">
        <v>15</v>
      </c>
      <c r="D16" s="7">
        <v>298880</v>
      </c>
      <c r="E16" s="7">
        <v>250860</v>
      </c>
      <c r="F16" s="7">
        <v>259240</v>
      </c>
      <c r="G16" s="3">
        <f>AVERAGE(D16:F16)</f>
        <v>269660</v>
      </c>
      <c r="H16" s="3">
        <f>_xlfn.STDEV.P(D16:F16)</f>
        <v>20942.976547441071</v>
      </c>
      <c r="I16" s="4">
        <f>G16*100/$F$50</f>
        <v>1.3579527832978628</v>
      </c>
      <c r="J16" s="4">
        <f>H16*100/$F$50</f>
        <v>0.10546456016146061</v>
      </c>
    </row>
    <row r="17" spans="1:14" x14ac:dyDescent="0.2">
      <c r="A17" s="7" t="s">
        <v>117</v>
      </c>
      <c r="B17" s="7" t="s">
        <v>43</v>
      </c>
      <c r="C17" t="s">
        <v>73</v>
      </c>
      <c r="D17" s="7">
        <v>300860</v>
      </c>
      <c r="E17" s="7">
        <v>171160</v>
      </c>
      <c r="F17" s="7">
        <v>223040</v>
      </c>
      <c r="G17" s="3">
        <f>AVERAGE(D17:F17)</f>
        <v>231686.66666666666</v>
      </c>
      <c r="H17" s="3">
        <f>_xlfn.STDEV.P(D17:F17)</f>
        <v>53301.633079005085</v>
      </c>
      <c r="I17" s="4">
        <f>G17*100/$F$50</f>
        <v>1.1667268184120898</v>
      </c>
      <c r="J17" s="4">
        <f>H17*100/$F$50</f>
        <v>0.2684161573609597</v>
      </c>
    </row>
    <row r="18" spans="1:14" x14ac:dyDescent="0.2">
      <c r="A18" s="7" t="s">
        <v>126</v>
      </c>
      <c r="B18" s="7" t="s">
        <v>27</v>
      </c>
      <c r="C18" t="s">
        <v>65</v>
      </c>
      <c r="D18" s="7">
        <v>227510</v>
      </c>
      <c r="E18" s="7">
        <v>245170</v>
      </c>
      <c r="F18" s="7">
        <v>193040</v>
      </c>
      <c r="G18" s="3">
        <f>AVERAGE(D18:F18)</f>
        <v>221906.66666666666</v>
      </c>
      <c r="H18" s="3">
        <f>_xlfn.STDEV.P(D18:F18)</f>
        <v>21647.667054185975</v>
      </c>
      <c r="I18" s="4">
        <f>G18*100/$F$50</f>
        <v>1.1174767323012351</v>
      </c>
      <c r="J18" s="4">
        <f>H18*100/$F$50</f>
        <v>0.10901323788525287</v>
      </c>
    </row>
    <row r="19" spans="1:14" x14ac:dyDescent="0.2">
      <c r="A19" s="7" t="s">
        <v>95</v>
      </c>
      <c r="B19" s="7" t="s">
        <v>40</v>
      </c>
      <c r="C19" t="s">
        <v>69</v>
      </c>
      <c r="D19" s="7">
        <v>196780</v>
      </c>
      <c r="E19" s="7">
        <v>118780</v>
      </c>
      <c r="F19" s="7">
        <v>312610</v>
      </c>
      <c r="G19" s="3">
        <f>AVERAGE(D19:F19)</f>
        <v>209390</v>
      </c>
      <c r="H19" s="3">
        <f>_xlfn.STDEV.P(D19:F19)</f>
        <v>79631.552791591355</v>
      </c>
      <c r="I19" s="4">
        <f>G19*100/$F$50</f>
        <v>1.0544453507926259</v>
      </c>
      <c r="J19" s="4">
        <f>H19*100/$F$50</f>
        <v>0.40100826504365561</v>
      </c>
    </row>
    <row r="20" spans="1:14" x14ac:dyDescent="0.2">
      <c r="A20" s="7" t="s">
        <v>115</v>
      </c>
      <c r="B20" s="7" t="s">
        <v>36</v>
      </c>
      <c r="C20" t="s">
        <v>70</v>
      </c>
      <c r="D20" s="7">
        <v>239280</v>
      </c>
      <c r="E20" s="7">
        <v>169010</v>
      </c>
      <c r="F20" s="7">
        <v>189570</v>
      </c>
      <c r="G20" s="3">
        <f>AVERAGE(D20:F20)</f>
        <v>199286.66666666666</v>
      </c>
      <c r="H20" s="3">
        <f>_xlfn.STDEV.P(D20:F20)</f>
        <v>29498.908831043602</v>
      </c>
      <c r="I20" s="4">
        <f>G20*100/$F$50</f>
        <v>1.0035670239344114</v>
      </c>
      <c r="J20" s="4">
        <f>H20*100/$F$50</f>
        <v>0.14855049080829771</v>
      </c>
    </row>
    <row r="21" spans="1:14" x14ac:dyDescent="0.2">
      <c r="A21" s="7" t="s">
        <v>107</v>
      </c>
      <c r="B21" s="7" t="s">
        <v>37</v>
      </c>
      <c r="C21" t="s">
        <v>71</v>
      </c>
      <c r="D21" s="7">
        <v>227170</v>
      </c>
      <c r="E21" s="7">
        <v>214260</v>
      </c>
      <c r="F21" s="7">
        <v>150410</v>
      </c>
      <c r="G21" s="3">
        <f>AVERAGE(D21:F21)</f>
        <v>197280</v>
      </c>
      <c r="H21" s="3">
        <f>_xlfn.STDEV.P(D21:F21)</f>
        <v>33558.552809480134</v>
      </c>
      <c r="I21" s="4">
        <f>G21*100/$F$50</f>
        <v>0.99346185970853063</v>
      </c>
      <c r="J21" s="4">
        <f>H21*100/$F$50</f>
        <v>0.16899403022725604</v>
      </c>
    </row>
    <row r="22" spans="1:14" x14ac:dyDescent="0.2">
      <c r="A22" s="7" t="s">
        <v>108</v>
      </c>
      <c r="B22" s="7" t="s">
        <v>50</v>
      </c>
      <c r="C22" t="s">
        <v>79</v>
      </c>
      <c r="D22" s="7">
        <v>209250</v>
      </c>
      <c r="E22" s="7">
        <v>97154</v>
      </c>
      <c r="F22" s="7">
        <v>173220</v>
      </c>
      <c r="G22" s="3">
        <f>AVERAGE(D22:F22)</f>
        <v>159874.66666666666</v>
      </c>
      <c r="H22" s="3">
        <f>_xlfn.STDEV.P(D22:F22)</f>
        <v>46725.808324260754</v>
      </c>
      <c r="I22" s="4">
        <f>G22*100/$F$50</f>
        <v>0.80509622702224293</v>
      </c>
      <c r="J22" s="4">
        <f>H22*100/$F$50</f>
        <v>0.23530164453672153</v>
      </c>
    </row>
    <row r="23" spans="1:14" x14ac:dyDescent="0.2">
      <c r="A23" s="7" t="s">
        <v>99</v>
      </c>
      <c r="B23" s="7" t="s">
        <v>38</v>
      </c>
      <c r="C23" t="s">
        <v>4</v>
      </c>
      <c r="D23" s="7">
        <v>152370</v>
      </c>
      <c r="E23" s="7">
        <v>145280</v>
      </c>
      <c r="F23" s="7">
        <v>178660</v>
      </c>
      <c r="G23" s="3">
        <f>AVERAGE(D23:F23)</f>
        <v>158770</v>
      </c>
      <c r="H23" s="3">
        <f>_xlfn.STDEV.P(D23:F23)</f>
        <v>14359.110928837714</v>
      </c>
      <c r="I23" s="4">
        <f>G23*100/$F$50</f>
        <v>0.79953335090188271</v>
      </c>
      <c r="J23" s="4">
        <f>H23*100/$F$50</f>
        <v>7.2309555186152688E-2</v>
      </c>
    </row>
    <row r="24" spans="1:14" x14ac:dyDescent="0.2">
      <c r="A24" s="7" t="s">
        <v>89</v>
      </c>
      <c r="B24" s="7" t="s">
        <v>41</v>
      </c>
      <c r="C24" t="s">
        <v>1</v>
      </c>
      <c r="D24" s="7">
        <v>158870</v>
      </c>
      <c r="E24" s="7">
        <v>136430</v>
      </c>
      <c r="F24" s="7">
        <v>170870</v>
      </c>
      <c r="G24" s="3">
        <f>AVERAGE(D24:F24)</f>
        <v>155390</v>
      </c>
      <c r="H24" s="3">
        <f>_xlfn.STDEV.P(D24:F24)</f>
        <v>14273.780158038024</v>
      </c>
      <c r="I24" s="4">
        <f>G24*100/$F$50</f>
        <v>0.78251235999649527</v>
      </c>
      <c r="J24" s="4">
        <f>H24*100/$F$50</f>
        <v>7.1879846821143442E-2</v>
      </c>
    </row>
    <row r="25" spans="1:14" x14ac:dyDescent="0.2">
      <c r="A25" s="7" t="s">
        <v>92</v>
      </c>
      <c r="B25" s="7" t="s">
        <v>35</v>
      </c>
      <c r="C25" t="s">
        <v>2</v>
      </c>
      <c r="D25" s="7">
        <v>78619</v>
      </c>
      <c r="E25" s="7">
        <v>197080</v>
      </c>
      <c r="F25" s="7">
        <v>130790</v>
      </c>
      <c r="G25" s="3">
        <f>AVERAGE(D25:F25)</f>
        <v>135496.33333333334</v>
      </c>
      <c r="H25" s="3">
        <f>_xlfn.STDEV.P(D25:F25)</f>
        <v>48475.865543816981</v>
      </c>
      <c r="I25" s="4">
        <f>G25*100/$F$50</f>
        <v>0.682331910467459</v>
      </c>
      <c r="J25" s="4">
        <f>H25*100/$F$50</f>
        <v>0.24411457590298613</v>
      </c>
      <c r="L25" s="4"/>
    </row>
    <row r="26" spans="1:14" x14ac:dyDescent="0.2">
      <c r="A26" s="7" t="s">
        <v>123</v>
      </c>
      <c r="B26" s="7" t="s">
        <v>24</v>
      </c>
      <c r="C26" t="s">
        <v>64</v>
      </c>
      <c r="D26" s="7">
        <v>144960</v>
      </c>
      <c r="E26" s="7">
        <v>117750</v>
      </c>
      <c r="F26" s="7">
        <v>115360</v>
      </c>
      <c r="G26" s="3">
        <f>AVERAGE(D26:F26)</f>
        <v>126023.33333333333</v>
      </c>
      <c r="H26" s="3">
        <f>_xlfn.STDEV.P(D26:F26)</f>
        <v>13425.747237635933</v>
      </c>
      <c r="I26" s="4">
        <f>G26*100/$F$50</f>
        <v>0.63462781376724142</v>
      </c>
      <c r="J26" s="4">
        <f>H26*100/$F$50</f>
        <v>6.7609325925985717E-2</v>
      </c>
    </row>
    <row r="27" spans="1:14" x14ac:dyDescent="0.2">
      <c r="A27" s="7" t="s">
        <v>102</v>
      </c>
      <c r="B27" s="7" t="s">
        <v>48</v>
      </c>
      <c r="C27" t="s">
        <v>77</v>
      </c>
      <c r="D27" s="7">
        <v>176640</v>
      </c>
      <c r="E27" s="7">
        <v>114370</v>
      </c>
      <c r="F27" s="7">
        <v>81517</v>
      </c>
      <c r="G27" s="3">
        <f>AVERAGE(D27:F27)</f>
        <v>124175.66666666667</v>
      </c>
      <c r="H27" s="3">
        <f>_xlfn.STDEV.P(D27:F27)</f>
        <v>39447.937050694498</v>
      </c>
      <c r="I27" s="4">
        <f>G27*100/$F$50</f>
        <v>0.62532334112537147</v>
      </c>
      <c r="J27" s="4">
        <f>H27*100/$F$50</f>
        <v>0.19865176857283051</v>
      </c>
      <c r="N27" s="7"/>
    </row>
    <row r="28" spans="1:14" x14ac:dyDescent="0.2">
      <c r="A28" s="7" t="s">
        <v>128</v>
      </c>
      <c r="B28" s="7" t="s">
        <v>42</v>
      </c>
      <c r="C28" t="s">
        <v>13</v>
      </c>
      <c r="D28" s="7">
        <v>133030</v>
      </c>
      <c r="E28" s="7">
        <v>120650</v>
      </c>
      <c r="F28" s="7">
        <v>61281</v>
      </c>
      <c r="G28" s="3">
        <f>AVERAGE(D28:F28)</f>
        <v>104987</v>
      </c>
      <c r="H28" s="3">
        <f>_xlfn.STDEV.P(D28:F28)</f>
        <v>31315.352220063989</v>
      </c>
      <c r="I28" s="4">
        <f>G28*100/$F$50</f>
        <v>0.5286931278650624</v>
      </c>
      <c r="J28" s="4">
        <f>H28*100/$F$50</f>
        <v>0.15769772938956017</v>
      </c>
      <c r="N28" s="7"/>
    </row>
    <row r="29" spans="1:14" x14ac:dyDescent="0.2">
      <c r="A29" s="7" t="s">
        <v>125</v>
      </c>
      <c r="B29" s="7" t="s">
        <v>47</v>
      </c>
      <c r="C29" t="s">
        <v>76</v>
      </c>
      <c r="D29" s="7">
        <v>109030</v>
      </c>
      <c r="E29" s="7">
        <v>125510</v>
      </c>
      <c r="F29" s="7">
        <v>62687</v>
      </c>
      <c r="G29" s="3">
        <f>AVERAGE(D29:F29)</f>
        <v>99075.666666666672</v>
      </c>
      <c r="H29" s="3">
        <f>_xlfn.STDEV.P(D29:F29)</f>
        <v>26595.725174462823</v>
      </c>
      <c r="I29" s="4">
        <f>G29*100/$F$50</f>
        <v>0.49892485836642925</v>
      </c>
      <c r="J29" s="4">
        <f>H29*100/$F$50</f>
        <v>0.1339306497978448</v>
      </c>
      <c r="N29" s="7"/>
    </row>
    <row r="30" spans="1:14" x14ac:dyDescent="0.2">
      <c r="A30" s="7" t="s">
        <v>127</v>
      </c>
      <c r="B30" s="7" t="s">
        <v>39</v>
      </c>
      <c r="C30" t="s">
        <v>72</v>
      </c>
      <c r="D30" s="7">
        <v>132810</v>
      </c>
      <c r="E30" s="7">
        <v>100230</v>
      </c>
      <c r="F30" s="7">
        <v>63023</v>
      </c>
      <c r="G30" s="3">
        <f>AVERAGE(D30:F30)</f>
        <v>98687.666666666672</v>
      </c>
      <c r="H30" s="3">
        <f>_xlfn.STDEV.P(D30:F30)</f>
        <v>28511.28941704009</v>
      </c>
      <c r="I30" s="4">
        <f>G30*100/$F$50</f>
        <v>0.49697096946959779</v>
      </c>
      <c r="J30" s="4">
        <f>H30*100/$F$50</f>
        <v>0.14357704078944039</v>
      </c>
    </row>
    <row r="31" spans="1:14" x14ac:dyDescent="0.2">
      <c r="A31" s="7" t="s">
        <v>93</v>
      </c>
      <c r="B31" s="7" t="s">
        <v>26</v>
      </c>
      <c r="C31" t="s">
        <v>3</v>
      </c>
      <c r="D31" s="7">
        <v>91260</v>
      </c>
      <c r="E31" s="7">
        <v>84523</v>
      </c>
      <c r="F31" s="7">
        <v>119110</v>
      </c>
      <c r="G31" s="3">
        <f>AVERAGE(D31:F31)</f>
        <v>98297.666666666672</v>
      </c>
      <c r="H31" s="3">
        <f>_xlfn.STDEV.P(D31:F31)</f>
        <v>14971.343879410277</v>
      </c>
      <c r="I31" s="4">
        <f>G31*100/$F$50</f>
        <v>0.49500700898051458</v>
      </c>
      <c r="J31" s="4">
        <f>H31*100/$F$50</f>
        <v>7.5392635506766337E-2</v>
      </c>
    </row>
    <row r="32" spans="1:14" x14ac:dyDescent="0.2">
      <c r="A32" s="7" t="s">
        <v>91</v>
      </c>
      <c r="B32" s="7" t="s">
        <v>46</v>
      </c>
      <c r="C32" t="s">
        <v>75</v>
      </c>
      <c r="D32" s="7">
        <v>101730</v>
      </c>
      <c r="E32" s="7">
        <v>74604</v>
      </c>
      <c r="F32" s="7">
        <v>71550</v>
      </c>
      <c r="G32" s="3">
        <f>AVERAGE(D32:F32)</f>
        <v>82628</v>
      </c>
      <c r="H32" s="3">
        <f>_xlfn.STDEV.P(D32:F32)</f>
        <v>13564.57474453217</v>
      </c>
      <c r="I32" s="4">
        <f>G32*100/$F$50</f>
        <v>0.41609776228708673</v>
      </c>
      <c r="J32" s="4">
        <f>H32*100/$F$50</f>
        <v>6.8308432947375805E-2</v>
      </c>
    </row>
    <row r="33" spans="1:10" x14ac:dyDescent="0.2">
      <c r="A33" s="7" t="s">
        <v>130</v>
      </c>
      <c r="B33" s="7" t="s">
        <v>51</v>
      </c>
      <c r="C33" t="s">
        <v>80</v>
      </c>
      <c r="D33" s="7">
        <v>119950</v>
      </c>
      <c r="E33" s="7">
        <v>0</v>
      </c>
      <c r="F33" s="7">
        <v>114050</v>
      </c>
      <c r="G33" s="3">
        <f>AVERAGE(D33:F33)</f>
        <v>78000</v>
      </c>
      <c r="H33" s="3">
        <f>_xlfn.STDEV.P(D33:F33)</f>
        <v>55206.898723498918</v>
      </c>
      <c r="I33" s="4">
        <f>G33*100/$F$50</f>
        <v>0.39279209781663316</v>
      </c>
      <c r="J33" s="4">
        <f>H33*100/$F$50</f>
        <v>0.27801068671222495</v>
      </c>
    </row>
    <row r="34" spans="1:10" x14ac:dyDescent="0.2">
      <c r="A34" s="7" t="s">
        <v>135</v>
      </c>
      <c r="B34" s="7" t="s">
        <v>61</v>
      </c>
      <c r="C34" t="s">
        <v>17</v>
      </c>
      <c r="D34" s="7">
        <v>195020</v>
      </c>
      <c r="E34" s="7">
        <v>0</v>
      </c>
      <c r="F34" s="7">
        <v>0</v>
      </c>
      <c r="G34" s="3">
        <f>AVERAGE(D34:F34)</f>
        <v>65006.666666666664</v>
      </c>
      <c r="H34" s="3">
        <f>_xlfn.STDEV.P(D34:F34)</f>
        <v>91933.309644666995</v>
      </c>
      <c r="I34" s="4">
        <f>G34*100/$F$50</f>
        <v>0.32736032015469996</v>
      </c>
      <c r="J34" s="4">
        <f>H34*100/$F$50</f>
        <v>0.46295740454557521</v>
      </c>
    </row>
    <row r="35" spans="1:10" x14ac:dyDescent="0.2">
      <c r="A35" s="7" t="s">
        <v>116</v>
      </c>
      <c r="B35" s="7" t="s">
        <v>45</v>
      </c>
      <c r="C35" t="s">
        <v>74</v>
      </c>
      <c r="D35" s="7">
        <v>65950</v>
      </c>
      <c r="E35" s="7">
        <v>61166</v>
      </c>
      <c r="F35" s="7">
        <v>64545</v>
      </c>
      <c r="G35" s="3">
        <f>AVERAGE(D35:F35)</f>
        <v>63887</v>
      </c>
      <c r="H35" s="3">
        <f>_xlfn.STDEV.P(D35:F35)</f>
        <v>2007.7162814169403</v>
      </c>
      <c r="I35" s="4">
        <f>G35*100/$F$50</f>
        <v>0.32172190709245185</v>
      </c>
      <c r="J35" s="4">
        <f>H35*100/$F$50</f>
        <v>1.0110449871773971E-2</v>
      </c>
    </row>
    <row r="36" spans="1:10" x14ac:dyDescent="0.2">
      <c r="A36" s="7" t="s">
        <v>131</v>
      </c>
      <c r="B36" s="7" t="s">
        <v>59</v>
      </c>
      <c r="C36" t="s">
        <v>83</v>
      </c>
      <c r="D36" s="7">
        <v>73095</v>
      </c>
      <c r="E36" s="7">
        <v>105270</v>
      </c>
      <c r="F36" s="7">
        <v>0</v>
      </c>
      <c r="G36" s="3">
        <f>AVERAGE(D36:F36)</f>
        <v>59455</v>
      </c>
      <c r="H36" s="3">
        <f>_xlfn.STDEV.P(D36:F36)</f>
        <v>44045.282948347602</v>
      </c>
      <c r="I36" s="4">
        <f>G36*100/$F$50</f>
        <v>0.29940325866266571</v>
      </c>
      <c r="J36" s="4">
        <f>H36*100/$F$50</f>
        <v>0.22180306523344404</v>
      </c>
    </row>
    <row r="37" spans="1:10" x14ac:dyDescent="0.2">
      <c r="A37" s="7" t="s">
        <v>88</v>
      </c>
      <c r="B37" s="7" t="s">
        <v>57</v>
      </c>
      <c r="C37" t="s">
        <v>82</v>
      </c>
      <c r="D37" s="7">
        <v>53996</v>
      </c>
      <c r="E37" s="7">
        <v>34995</v>
      </c>
      <c r="F37" s="7">
        <v>78164</v>
      </c>
      <c r="G37" s="3">
        <f>AVERAGE(D37:F37)</f>
        <v>55718.333333333336</v>
      </c>
      <c r="H37" s="3">
        <f>_xlfn.STDEV.P(D37:F37)</f>
        <v>17665.700558489669</v>
      </c>
      <c r="I37" s="4">
        <f>G37*100/$F$50</f>
        <v>0.28058616713905693</v>
      </c>
      <c r="J37" s="4">
        <f>H37*100/$F$50</f>
        <v>8.8960866432943903E-2</v>
      </c>
    </row>
    <row r="38" spans="1:10" x14ac:dyDescent="0.2">
      <c r="A38" s="7" t="s">
        <v>96</v>
      </c>
      <c r="B38" s="7" t="s">
        <v>53</v>
      </c>
      <c r="C38" t="s">
        <v>81</v>
      </c>
      <c r="D38" s="7">
        <v>59659</v>
      </c>
      <c r="E38" s="7">
        <v>21085</v>
      </c>
      <c r="F38" s="7">
        <v>51031</v>
      </c>
      <c r="G38" s="3">
        <f>AVERAGE(D38:F38)</f>
        <v>43925</v>
      </c>
      <c r="H38" s="3">
        <f>_xlfn.STDEV.P(D38:F38)</f>
        <v>16529.968663007199</v>
      </c>
      <c r="I38" s="4">
        <f>G38*100/$F$50</f>
        <v>0.22119734482814887</v>
      </c>
      <c r="J38" s="4">
        <f>H38*100/$F$50</f>
        <v>8.3241552153664161E-2</v>
      </c>
    </row>
    <row r="39" spans="1:10" x14ac:dyDescent="0.2">
      <c r="A39" s="7" t="s">
        <v>103</v>
      </c>
      <c r="B39" s="7" t="s">
        <v>141</v>
      </c>
      <c r="C39" t="s">
        <v>145</v>
      </c>
      <c r="D39" s="7">
        <v>46225</v>
      </c>
      <c r="E39" s="7">
        <v>45630</v>
      </c>
      <c r="F39" s="7">
        <v>36751</v>
      </c>
      <c r="G39" s="3">
        <f>AVERAGE(D39:F39)</f>
        <v>42868.666666666664</v>
      </c>
      <c r="H39" s="3">
        <f>_xlfn.STDEV.P(D39:F39)</f>
        <v>4332.6581781729437</v>
      </c>
      <c r="I39" s="4">
        <f>G39*100/$F$50</f>
        <v>0.21587786552053811</v>
      </c>
      <c r="J39" s="4">
        <f>H39*100/$F$50</f>
        <v>2.1818383268294137E-2</v>
      </c>
    </row>
    <row r="40" spans="1:10" x14ac:dyDescent="0.2">
      <c r="A40" s="7" t="s">
        <v>134</v>
      </c>
      <c r="B40" s="7" t="s">
        <v>143</v>
      </c>
      <c r="C40" t="s">
        <v>147</v>
      </c>
      <c r="D40" s="7">
        <v>0</v>
      </c>
      <c r="E40" s="7">
        <v>123530</v>
      </c>
      <c r="F40" s="7">
        <v>0</v>
      </c>
      <c r="G40" s="3">
        <f>AVERAGE(D40:F40)</f>
        <v>41176.666666666664</v>
      </c>
      <c r="H40" s="3">
        <f>_xlfn.STDEV.P(D40:F40)</f>
        <v>58232.600453316139</v>
      </c>
      <c r="I40" s="4">
        <f>G40*100/$F$50</f>
        <v>0.2073572984755927</v>
      </c>
      <c r="J40" s="4">
        <f>H40*100/$F$50</f>
        <v>0.2932475037612291</v>
      </c>
    </row>
    <row r="41" spans="1:10" x14ac:dyDescent="0.2">
      <c r="A41" s="7" t="s">
        <v>132</v>
      </c>
      <c r="B41" s="7" t="s">
        <v>58</v>
      </c>
      <c r="C41" t="s">
        <v>69</v>
      </c>
      <c r="D41" s="7">
        <v>71348</v>
      </c>
      <c r="E41" s="7">
        <v>0</v>
      </c>
      <c r="F41" s="7">
        <v>51576</v>
      </c>
      <c r="G41" s="3">
        <f>AVERAGE(D41:F41)</f>
        <v>40974.666666666664</v>
      </c>
      <c r="H41" s="3">
        <f>_xlfn.STDEV.P(D41:F41)</f>
        <v>30076.851312743642</v>
      </c>
      <c r="I41" s="4">
        <f>G41*100/$F$50</f>
        <v>0.20634006765817015</v>
      </c>
      <c r="J41" s="4">
        <f>H41*100/$F$50</f>
        <v>0.15146089131860938</v>
      </c>
    </row>
    <row r="42" spans="1:10" x14ac:dyDescent="0.2">
      <c r="A42" s="7" t="s">
        <v>133</v>
      </c>
      <c r="B42" s="7" t="s">
        <v>142</v>
      </c>
      <c r="C42" t="s">
        <v>146</v>
      </c>
      <c r="D42" s="7">
        <v>70497</v>
      </c>
      <c r="E42" s="7">
        <v>45325</v>
      </c>
      <c r="F42" s="7">
        <v>0</v>
      </c>
      <c r="G42" s="3">
        <f>AVERAGE(D42:F42)</f>
        <v>38607.333333333336</v>
      </c>
      <c r="H42" s="3">
        <f>_xlfn.STDEV.P(D42:F42)</f>
        <v>29169.642168223836</v>
      </c>
      <c r="I42" s="4">
        <f>G42*100/$F$50</f>
        <v>0.19441865962956448</v>
      </c>
      <c r="J42" s="4">
        <f>H42*100/$F$50</f>
        <v>0.14689237102329697</v>
      </c>
    </row>
    <row r="43" spans="1:10" x14ac:dyDescent="0.2">
      <c r="A43" s="7" t="s">
        <v>94</v>
      </c>
      <c r="B43" s="7" t="s">
        <v>140</v>
      </c>
      <c r="C43" t="s">
        <v>144</v>
      </c>
      <c r="D43" s="7">
        <v>42837</v>
      </c>
      <c r="E43" s="7">
        <v>33051</v>
      </c>
      <c r="F43" s="7">
        <v>37923</v>
      </c>
      <c r="G43" s="3">
        <f>AVERAGE(D43:F43)</f>
        <v>37937</v>
      </c>
      <c r="H43" s="3">
        <f>_xlfn.STDEV.P(D43:F43)</f>
        <v>3995.1300354306368</v>
      </c>
      <c r="I43" s="4">
        <f>G43*100/$F$50</f>
        <v>0.19104299762653348</v>
      </c>
      <c r="J43" s="4">
        <f>H43*100/$F$50</f>
        <v>2.0118660354705636E-2</v>
      </c>
    </row>
    <row r="44" spans="1:10" x14ac:dyDescent="0.2">
      <c r="A44" s="7" t="s">
        <v>119</v>
      </c>
      <c r="B44" s="7" t="s">
        <v>54</v>
      </c>
      <c r="C44" t="s">
        <v>9</v>
      </c>
      <c r="D44" s="7">
        <v>50540</v>
      </c>
      <c r="E44" s="7">
        <v>36091</v>
      </c>
      <c r="F44" s="7">
        <v>27101</v>
      </c>
      <c r="G44" s="3">
        <f>AVERAGE(D44:F44)</f>
        <v>37910.666666666664</v>
      </c>
      <c r="H44" s="3">
        <f>_xlfn.STDEV.P(D44:F44)</f>
        <v>9655.052920046006</v>
      </c>
      <c r="I44" s="4">
        <f>G44*100/$F$50</f>
        <v>0.19091038832855264</v>
      </c>
      <c r="J44" s="4">
        <f>H44*100/$F$50</f>
        <v>4.8620878089685647E-2</v>
      </c>
    </row>
    <row r="45" spans="1:10" x14ac:dyDescent="0.2">
      <c r="A45" s="7" t="s">
        <v>100</v>
      </c>
      <c r="B45" s="7" t="s">
        <v>49</v>
      </c>
      <c r="C45" t="s">
        <v>78</v>
      </c>
      <c r="D45" s="7">
        <v>33771</v>
      </c>
      <c r="E45" s="7">
        <v>22596</v>
      </c>
      <c r="F45" s="7">
        <v>36845</v>
      </c>
      <c r="G45" s="3">
        <f>AVERAGE(D45:F45)</f>
        <v>31070.666666666668</v>
      </c>
      <c r="H45" s="3">
        <f>_xlfn.STDEV.P(D45:F45)</f>
        <v>6122.4913411308489</v>
      </c>
      <c r="I45" s="4">
        <f>G45*100/$F$50</f>
        <v>0.15646554282770947</v>
      </c>
      <c r="J45" s="4">
        <f>H45*100/$F$50</f>
        <v>3.083161817624305E-2</v>
      </c>
    </row>
    <row r="46" spans="1:10" x14ac:dyDescent="0.2">
      <c r="A46" s="7" t="s">
        <v>124</v>
      </c>
      <c r="B46" s="7" t="s">
        <v>52</v>
      </c>
      <c r="C46" t="s">
        <v>12</v>
      </c>
      <c r="D46" s="7">
        <v>24735</v>
      </c>
      <c r="E46" s="7">
        <v>36867</v>
      </c>
      <c r="F46" s="7">
        <v>26348</v>
      </c>
      <c r="G46" s="3">
        <f>AVERAGE(D46:F46)</f>
        <v>29316.666666666668</v>
      </c>
      <c r="H46" s="3">
        <f>_xlfn.STDEV.P(D46:F46)</f>
        <v>5379.3489279734295</v>
      </c>
      <c r="I46" s="4">
        <f>G46*100/$F$50</f>
        <v>0.14763275642296106</v>
      </c>
      <c r="J46" s="4">
        <f>H46*100/$F$50</f>
        <v>2.7089304491106924E-2</v>
      </c>
    </row>
    <row r="47" spans="1:10" x14ac:dyDescent="0.2">
      <c r="A47" s="7" t="s">
        <v>122</v>
      </c>
      <c r="B47" s="7" t="s">
        <v>60</v>
      </c>
      <c r="C47" t="s">
        <v>11</v>
      </c>
      <c r="D47" s="7">
        <v>37085</v>
      </c>
      <c r="E47" s="7">
        <v>24654</v>
      </c>
      <c r="F47" s="7">
        <v>23530</v>
      </c>
      <c r="G47" s="3">
        <f>AVERAGE(D47:F47)</f>
        <v>28423</v>
      </c>
      <c r="H47" s="3">
        <f>_xlfn.STDEV.P(D47:F47)</f>
        <v>6142.1237912196675</v>
      </c>
      <c r="I47" s="4">
        <f>G47*100/$F$50</f>
        <v>0.14313243328515596</v>
      </c>
      <c r="J47" s="4">
        <f>H47*100/$F$50</f>
        <v>3.0930483192341353E-2</v>
      </c>
    </row>
    <row r="48" spans="1:10" x14ac:dyDescent="0.2">
      <c r="A48" s="7" t="s">
        <v>121</v>
      </c>
      <c r="B48" s="7" t="s">
        <v>55</v>
      </c>
      <c r="C48" t="s">
        <v>10</v>
      </c>
      <c r="D48" s="7">
        <v>17159</v>
      </c>
      <c r="E48" s="7">
        <v>17150</v>
      </c>
      <c r="F48" s="7">
        <v>20512</v>
      </c>
      <c r="G48" s="3">
        <f>AVERAGE(D48:F48)</f>
        <v>18273.666666666668</v>
      </c>
      <c r="H48" s="3">
        <f>_xlfn.STDEV.P(D48:F48)</f>
        <v>1582.7449433043707</v>
      </c>
      <c r="I48" s="4">
        <f>G48*100/$F$50</f>
        <v>9.2022459805152335E-2</v>
      </c>
      <c r="J48" s="4">
        <f>H48*100/$F$50</f>
        <v>7.9703808537075881E-3</v>
      </c>
    </row>
    <row r="49" spans="1:10" x14ac:dyDescent="0.2">
      <c r="A49" s="7" t="s">
        <v>113</v>
      </c>
      <c r="B49" s="7" t="s">
        <v>56</v>
      </c>
      <c r="C49" t="s">
        <v>8</v>
      </c>
      <c r="D49" s="7">
        <v>21721</v>
      </c>
      <c r="E49" s="7">
        <v>19784</v>
      </c>
      <c r="F49" s="7">
        <v>9443.9</v>
      </c>
      <c r="G49" s="3">
        <f>AVERAGE(D49:F49)</f>
        <v>16982.966666666667</v>
      </c>
      <c r="H49" s="3">
        <f>_xlfn.STDEV.P(D49:F49)</f>
        <v>5389.2570238288781</v>
      </c>
      <c r="I49" s="4">
        <f>G49*100/$F$50</f>
        <v>8.5522757745512226E-2</v>
      </c>
      <c r="J49" s="4">
        <f>H49*100/$F$50</f>
        <v>2.7139199641830387E-2</v>
      </c>
    </row>
    <row r="50" spans="1:10" x14ac:dyDescent="0.2">
      <c r="F50" s="2">
        <f>SUM(G2:G49)</f>
        <v>19857833.300000012</v>
      </c>
    </row>
  </sheetData>
  <sortState ref="A2:J50">
    <sortCondition descending="1" ref="I2:I50"/>
  </sortState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VETSUISSE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Joachim (VETSUISSE)</dc:creator>
  <cp:lastModifiedBy>Mani</cp:lastModifiedBy>
  <dcterms:created xsi:type="dcterms:W3CDTF">2021-02-18T07:23:26Z</dcterms:created>
  <dcterms:modified xsi:type="dcterms:W3CDTF">2021-07-14T08:44:23Z</dcterms:modified>
</cp:coreProperties>
</file>