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3613"/>
  <workbookPr showInkAnnotation="0" autoCompressPictures="0"/>
  <bookViews>
    <workbookView xWindow="-120" yWindow="0" windowWidth="25600" windowHeight="13440" tabRatio="500"/>
  </bookViews>
  <sheets>
    <sheet name="Sheet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7" i="1" l="1"/>
  <c r="G9" i="1"/>
  <c r="H8" i="1"/>
  <c r="H11" i="1"/>
  <c r="I7" i="1"/>
  <c r="I12" i="1"/>
  <c r="I15" i="1"/>
  <c r="J15" i="1"/>
  <c r="J22" i="1"/>
  <c r="J23" i="1"/>
  <c r="J26" i="1"/>
  <c r="J27" i="1"/>
  <c r="J28" i="1"/>
  <c r="J29" i="1"/>
  <c r="B7" i="1"/>
  <c r="B8" i="1"/>
  <c r="B10" i="1"/>
  <c r="B11" i="1"/>
  <c r="B12" i="1"/>
  <c r="B13" i="1"/>
  <c r="B15" i="1"/>
  <c r="E9" i="1"/>
  <c r="E10" i="1"/>
  <c r="C7" i="1"/>
  <c r="C8" i="1"/>
  <c r="C9" i="1"/>
  <c r="C10" i="1"/>
  <c r="C11" i="1"/>
  <c r="C12" i="1"/>
  <c r="C13" i="1"/>
  <c r="C14" i="1"/>
  <c r="C15" i="1"/>
  <c r="H21" i="1"/>
  <c r="H22" i="1"/>
  <c r="H26" i="1"/>
  <c r="H27" i="1"/>
  <c r="I22" i="1"/>
  <c r="I23" i="1"/>
  <c r="I24" i="1"/>
  <c r="I25" i="1"/>
  <c r="I26" i="1"/>
  <c r="I27" i="1"/>
  <c r="B22" i="1"/>
  <c r="B23" i="1"/>
  <c r="C23" i="1"/>
  <c r="D24" i="1"/>
  <c r="D26" i="1"/>
  <c r="D28" i="1"/>
  <c r="D29" i="1"/>
  <c r="E21" i="1"/>
  <c r="G27" i="1"/>
  <c r="G25" i="1"/>
  <c r="G23" i="1"/>
  <c r="G22" i="1"/>
  <c r="G21" i="1"/>
</calcChain>
</file>

<file path=xl/sharedStrings.xml><?xml version="1.0" encoding="utf-8"?>
<sst xmlns="http://schemas.openxmlformats.org/spreadsheetml/2006/main" count="45" uniqueCount="20">
  <si>
    <t>Live</t>
  </si>
  <si>
    <t>Dead</t>
  </si>
  <si>
    <t>A) Monospecies bags</t>
  </si>
  <si>
    <t>Replicate oyster</t>
  </si>
  <si>
    <t>Replicate Bag</t>
  </si>
  <si>
    <t>Sydney Rock oyster</t>
  </si>
  <si>
    <t xml:space="preserve">Pacific oyster </t>
  </si>
  <si>
    <t>Oyster susbstrate:</t>
  </si>
  <si>
    <t xml:space="preserve">Status: </t>
  </si>
  <si>
    <t xml:space="preserve">Live </t>
  </si>
  <si>
    <t>B) Mixed basket</t>
  </si>
  <si>
    <t>Replicate Oyster</t>
  </si>
  <si>
    <t>Pacific oyster</t>
  </si>
  <si>
    <t xml:space="preserve">Sydney rock oyster </t>
  </si>
  <si>
    <t>Status:</t>
  </si>
  <si>
    <t>Oyster substrate:</t>
  </si>
  <si>
    <t>S.E</t>
  </si>
  <si>
    <t>*STANDARDIZED (for PO = 1.65 times more SA than SR)</t>
  </si>
  <si>
    <t>SUMMARYof Means (± 1.S.E) n = 20*</t>
  </si>
  <si>
    <t>SUMMARYof Means (± 1.S.E) n = 4*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</si>
</sst>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2"/>
      <color theme="1"/>
      <name val="Calibri"/>
      <family val="2"/>
      <scheme val="minor"/>
    </font>
    <font>
      <b/>
      <sz val="11"/>
      <color indexed="8"/>
      <name val="Calibri"/>
      <family val="2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u/>
      <sz val="14"/>
      <color indexed="8"/>
      <name val="Calibri"/>
    </font>
    <font>
      <u/>
      <sz val="12"/>
      <color theme="1"/>
      <name val="Calibri"/>
      <scheme val="minor"/>
    </font>
    <font>
      <u/>
      <sz val="14"/>
      <color theme="1"/>
      <name val="Calibri"/>
      <scheme val="minor"/>
    </font>
    <font>
      <sz val="14"/>
      <color indexed="8"/>
      <name val="Calibri"/>
    </font>
    <font>
      <b/>
      <u/>
      <sz val="16"/>
      <color indexed="8"/>
      <name val="Calibri"/>
    </font>
    <font>
      <sz val="14"/>
      <color theme="1"/>
      <name val="Calibri"/>
      <scheme val="minor"/>
    </font>
    <font>
      <sz val="16"/>
      <color theme="1"/>
      <name val="Calibri"/>
      <scheme val="minor"/>
    </font>
    <font>
      <sz val="11"/>
      <color indexed="8"/>
      <name val="Calibri"/>
    </font>
    <font>
      <u/>
      <sz val="16"/>
      <color theme="1"/>
      <name val="Calibri"/>
      <scheme val="minor"/>
    </font>
    <font>
      <sz val="12"/>
      <color indexed="8"/>
      <name val="Calibri"/>
    </font>
  </fonts>
  <fills count="11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E877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BF9A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</borders>
  <cellStyleXfs count="19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80">
    <xf numFmtId="0" fontId="0" fillId="0" borderId="0" xfId="0"/>
    <xf numFmtId="0" fontId="0" fillId="0" borderId="3" xfId="0" applyBorder="1"/>
    <xf numFmtId="0" fontId="0" fillId="0" borderId="1" xfId="0" applyBorder="1"/>
    <xf numFmtId="0" fontId="0" fillId="0" borderId="8" xfId="0" applyBorder="1"/>
    <xf numFmtId="0" fontId="0" fillId="0" borderId="2" xfId="0" applyBorder="1"/>
    <xf numFmtId="0" fontId="0" fillId="0" borderId="9" xfId="0" applyBorder="1"/>
    <xf numFmtId="0" fontId="0" fillId="0" borderId="0" xfId="0" applyBorder="1"/>
    <xf numFmtId="0" fontId="0" fillId="3" borderId="0" xfId="0" applyFill="1" applyBorder="1"/>
    <xf numFmtId="0" fontId="0" fillId="0" borderId="0" xfId="0" applyFill="1" applyBorder="1"/>
    <xf numFmtId="0" fontId="0" fillId="2" borderId="2" xfId="0" applyFill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10" fillId="9" borderId="11" xfId="0" applyFont="1" applyFill="1" applyBorder="1"/>
    <xf numFmtId="0" fontId="10" fillId="10" borderId="11" xfId="0" applyFont="1" applyFill="1" applyBorder="1"/>
    <xf numFmtId="0" fontId="10" fillId="10" borderId="3" xfId="0" applyFont="1" applyFill="1" applyBorder="1"/>
    <xf numFmtId="0" fontId="0" fillId="3" borderId="0" xfId="0" applyFill="1"/>
    <xf numFmtId="0" fontId="7" fillId="5" borderId="13" xfId="0" applyFont="1" applyFill="1" applyBorder="1" applyAlignment="1">
      <alignment horizontal="center"/>
    </xf>
    <xf numFmtId="0" fontId="0" fillId="5" borderId="14" xfId="0" applyFill="1" applyBorder="1"/>
    <xf numFmtId="0" fontId="7" fillId="6" borderId="3" xfId="0" applyFont="1" applyFill="1" applyBorder="1" applyAlignment="1">
      <alignment horizontal="center"/>
    </xf>
    <xf numFmtId="0" fontId="7" fillId="6" borderId="1" xfId="0" applyFont="1" applyFill="1" applyBorder="1" applyAlignment="1">
      <alignment horizontal="center"/>
    </xf>
    <xf numFmtId="0" fontId="0" fillId="3" borderId="12" xfId="0" applyFill="1" applyBorder="1"/>
    <xf numFmtId="0" fontId="0" fillId="3" borderId="1" xfId="0" applyFill="1" applyBorder="1"/>
    <xf numFmtId="0" fontId="0" fillId="3" borderId="4" xfId="0" applyFill="1" applyBorder="1"/>
    <xf numFmtId="0" fontId="0" fillId="3" borderId="11" xfId="0" applyFill="1" applyBorder="1"/>
    <xf numFmtId="0" fontId="11" fillId="9" borderId="15" xfId="0" applyFont="1" applyFill="1" applyBorder="1" applyAlignment="1">
      <alignment horizontal="center"/>
    </xf>
    <xf numFmtId="0" fontId="12" fillId="9" borderId="0" xfId="0" applyFont="1" applyFill="1" applyBorder="1" applyAlignment="1">
      <alignment horizontal="center"/>
    </xf>
    <xf numFmtId="0" fontId="12" fillId="9" borderId="12" xfId="0" applyFont="1" applyFill="1" applyBorder="1" applyAlignment="1">
      <alignment horizontal="center"/>
    </xf>
    <xf numFmtId="0" fontId="9" fillId="5" borderId="13" xfId="0" applyFont="1" applyFill="1" applyBorder="1"/>
    <xf numFmtId="0" fontId="0" fillId="4" borderId="8" xfId="0" applyFill="1" applyBorder="1" applyAlignment="1">
      <alignment horizontal="center"/>
    </xf>
    <xf numFmtId="0" fontId="10" fillId="9" borderId="0" xfId="0" applyFont="1" applyFill="1" applyBorder="1" applyAlignment="1">
      <alignment horizontal="left"/>
    </xf>
    <xf numFmtId="0" fontId="10" fillId="10" borderId="0" xfId="0" applyFont="1" applyFill="1" applyBorder="1" applyAlignment="1">
      <alignment horizontal="left"/>
    </xf>
    <xf numFmtId="0" fontId="10" fillId="9" borderId="12" xfId="0" applyFont="1" applyFill="1" applyBorder="1" applyAlignment="1">
      <alignment horizontal="left"/>
    </xf>
    <xf numFmtId="0" fontId="10" fillId="10" borderId="12" xfId="0" applyFont="1" applyFill="1" applyBorder="1" applyAlignment="1">
      <alignment horizontal="left"/>
    </xf>
    <xf numFmtId="0" fontId="1" fillId="2" borderId="5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7" fillId="6" borderId="1" xfId="0" applyFont="1" applyFill="1" applyBorder="1" applyAlignment="1">
      <alignment horizontal="center"/>
    </xf>
    <xf numFmtId="0" fontId="7" fillId="6" borderId="4" xfId="0" applyFont="1" applyFill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11" fillId="9" borderId="13" xfId="0" applyFont="1" applyFill="1" applyBorder="1" applyAlignment="1">
      <alignment horizontal="center"/>
    </xf>
    <xf numFmtId="0" fontId="11" fillId="9" borderId="14" xfId="0" applyFont="1" applyFill="1" applyBorder="1" applyAlignment="1">
      <alignment horizontal="center"/>
    </xf>
    <xf numFmtId="0" fontId="11" fillId="9" borderId="15" xfId="0" applyFont="1" applyFill="1" applyBorder="1" applyAlignment="1">
      <alignment horizontal="center"/>
    </xf>
    <xf numFmtId="0" fontId="10" fillId="3" borderId="5" xfId="0" applyFont="1" applyFill="1" applyBorder="1" applyAlignment="1">
      <alignment horizontal="center"/>
    </xf>
    <xf numFmtId="0" fontId="10" fillId="3" borderId="6" xfId="0" applyFont="1" applyFill="1" applyBorder="1" applyAlignment="1">
      <alignment horizontal="center"/>
    </xf>
    <xf numFmtId="0" fontId="10" fillId="3" borderId="7" xfId="0" applyFont="1" applyFill="1" applyBorder="1" applyAlignment="1">
      <alignment horizontal="center"/>
    </xf>
    <xf numFmtId="0" fontId="8" fillId="7" borderId="0" xfId="0" applyFont="1" applyFill="1" applyAlignment="1">
      <alignment horizontal="center" vertical="center"/>
    </xf>
    <xf numFmtId="0" fontId="7" fillId="6" borderId="1" xfId="0" applyFont="1" applyFill="1" applyBorder="1" applyAlignment="1">
      <alignment horizontal="center"/>
    </xf>
    <xf numFmtId="0" fontId="7" fillId="6" borderId="4" xfId="0" applyFont="1" applyFill="1" applyBorder="1" applyAlignment="1">
      <alignment horizontal="center"/>
    </xf>
    <xf numFmtId="0" fontId="4" fillId="5" borderId="14" xfId="0" applyFont="1" applyFill="1" applyBorder="1" applyAlignment="1">
      <alignment horizontal="center"/>
    </xf>
    <xf numFmtId="0" fontId="6" fillId="5" borderId="14" xfId="0" applyFont="1" applyFill="1" applyBorder="1" applyAlignment="1">
      <alignment horizontal="center"/>
    </xf>
    <xf numFmtId="0" fontId="6" fillId="5" borderId="15" xfId="0" applyFont="1" applyFill="1" applyBorder="1" applyAlignment="1">
      <alignment horizontal="center"/>
    </xf>
    <xf numFmtId="0" fontId="1" fillId="2" borderId="5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12" fillId="9" borderId="0" xfId="0" applyFont="1" applyFill="1" applyBorder="1" applyAlignment="1">
      <alignment horizontal="center"/>
    </xf>
    <xf numFmtId="0" fontId="12" fillId="9" borderId="12" xfId="0" applyFont="1" applyFill="1" applyBorder="1" applyAlignment="1">
      <alignment horizontal="center"/>
    </xf>
    <xf numFmtId="0" fontId="10" fillId="9" borderId="0" xfId="0" applyFont="1" applyFill="1" applyBorder="1" applyAlignment="1">
      <alignment horizontal="center"/>
    </xf>
    <xf numFmtId="0" fontId="10" fillId="9" borderId="12" xfId="0" applyFont="1" applyFill="1" applyBorder="1" applyAlignment="1">
      <alignment horizontal="center"/>
    </xf>
    <xf numFmtId="0" fontId="10" fillId="10" borderId="0" xfId="0" applyFont="1" applyFill="1" applyBorder="1" applyAlignment="1">
      <alignment horizontal="center"/>
    </xf>
    <xf numFmtId="0" fontId="10" fillId="10" borderId="12" xfId="0" applyFont="1" applyFill="1" applyBorder="1" applyAlignment="1">
      <alignment horizontal="center"/>
    </xf>
    <xf numFmtId="0" fontId="10" fillId="10" borderId="1" xfId="0" applyFont="1" applyFill="1" applyBorder="1" applyAlignment="1">
      <alignment horizontal="center"/>
    </xf>
    <xf numFmtId="0" fontId="10" fillId="10" borderId="4" xfId="0" applyFont="1" applyFill="1" applyBorder="1" applyAlignment="1">
      <alignment horizontal="center"/>
    </xf>
    <xf numFmtId="0" fontId="10" fillId="10" borderId="1" xfId="0" applyFont="1" applyFill="1" applyBorder="1" applyAlignment="1">
      <alignment horizontal="left"/>
    </xf>
    <xf numFmtId="0" fontId="10" fillId="10" borderId="4" xfId="0" applyFont="1" applyFill="1" applyBorder="1" applyAlignment="1">
      <alignment horizontal="left"/>
    </xf>
    <xf numFmtId="0" fontId="0" fillId="0" borderId="1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8" borderId="11" xfId="0" applyFont="1" applyFill="1" applyBorder="1" applyAlignment="1">
      <alignment horizontal="right"/>
    </xf>
    <xf numFmtId="0" fontId="9" fillId="8" borderId="0" xfId="0" applyFont="1" applyFill="1" applyBorder="1" applyAlignment="1">
      <alignment horizontal="center" vertical="top"/>
    </xf>
    <xf numFmtId="0" fontId="9" fillId="8" borderId="1" xfId="0" applyFont="1" applyFill="1" applyBorder="1" applyAlignment="1">
      <alignment horizontal="center" vertical="top"/>
    </xf>
    <xf numFmtId="0" fontId="9" fillId="8" borderId="12" xfId="0" applyFont="1" applyFill="1" applyBorder="1" applyAlignment="1">
      <alignment horizontal="center" vertical="top"/>
    </xf>
    <xf numFmtId="0" fontId="9" fillId="8" borderId="4" xfId="0" applyFont="1" applyFill="1" applyBorder="1" applyAlignment="1">
      <alignment horizontal="center" vertical="top"/>
    </xf>
    <xf numFmtId="0" fontId="0" fillId="2" borderId="0" xfId="0" applyFill="1" applyAlignment="1">
      <alignment horizontal="center"/>
    </xf>
    <xf numFmtId="0" fontId="0" fillId="2" borderId="1" xfId="0" applyFill="1" applyBorder="1" applyAlignment="1">
      <alignment horizontal="center"/>
    </xf>
    <xf numFmtId="0" fontId="13" fillId="2" borderId="8" xfId="0" applyFont="1" applyFill="1" applyBorder="1" applyAlignment="1">
      <alignment horizontal="center"/>
    </xf>
    <xf numFmtId="0" fontId="13" fillId="2" borderId="9" xfId="0" applyFont="1" applyFill="1" applyBorder="1" applyAlignment="1">
      <alignment horizontal="center"/>
    </xf>
    <xf numFmtId="0" fontId="5" fillId="0" borderId="0" xfId="0" applyFont="1" applyFill="1" applyBorder="1"/>
  </cellXfs>
  <cellStyles count="19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8"/>
  <sheetViews>
    <sheetView tabSelected="1" topLeftCell="A5" zoomScale="75" zoomScaleNormal="75" zoomScalePageLayoutView="75" workbookViewId="0">
      <selection activeCell="K43" sqref="K43"/>
    </sheetView>
  </sheetViews>
  <sheetFormatPr baseColWidth="10" defaultRowHeight="15" x14ac:dyDescent="0"/>
  <cols>
    <col min="1" max="1" width="19.33203125" customWidth="1"/>
    <col min="13" max="13" width="18" customWidth="1"/>
  </cols>
  <sheetData>
    <row r="1" spans="1:18" ht="27" customHeight="1">
      <c r="A1" s="46" t="s">
        <v>2</v>
      </c>
      <c r="B1" s="46"/>
      <c r="C1" s="46"/>
      <c r="D1" s="46"/>
      <c r="E1" s="46"/>
      <c r="F1" s="46"/>
      <c r="G1" s="46"/>
      <c r="H1" s="46"/>
      <c r="I1" s="46"/>
      <c r="J1" s="46"/>
      <c r="K1" s="21"/>
      <c r="L1" s="16"/>
      <c r="M1" s="46" t="s">
        <v>10</v>
      </c>
      <c r="N1" s="46"/>
      <c r="O1" s="46"/>
      <c r="P1" s="46"/>
      <c r="Q1" s="46"/>
      <c r="R1" s="21"/>
    </row>
    <row r="2" spans="1:18">
      <c r="A2" s="16"/>
      <c r="B2" s="16"/>
      <c r="C2" s="16"/>
      <c r="D2" s="16"/>
      <c r="E2" s="16"/>
      <c r="F2" s="16"/>
      <c r="G2" s="16"/>
      <c r="H2" s="16"/>
      <c r="I2" s="16"/>
      <c r="J2" s="16"/>
      <c r="K2" s="21"/>
      <c r="L2" s="16"/>
      <c r="M2" s="16"/>
      <c r="N2" s="16"/>
      <c r="O2" s="16"/>
      <c r="P2" s="16"/>
      <c r="Q2" s="16"/>
      <c r="R2" s="21"/>
    </row>
    <row r="3" spans="1:18" ht="18">
      <c r="A3" s="17" t="s">
        <v>7</v>
      </c>
      <c r="B3" s="49" t="s">
        <v>5</v>
      </c>
      <c r="C3" s="49"/>
      <c r="D3" s="49"/>
      <c r="E3" s="49"/>
      <c r="F3" s="18"/>
      <c r="G3" s="50" t="s">
        <v>6</v>
      </c>
      <c r="H3" s="50"/>
      <c r="I3" s="50"/>
      <c r="J3" s="51"/>
      <c r="K3" s="21"/>
      <c r="L3" s="16"/>
      <c r="M3" s="28" t="s">
        <v>15</v>
      </c>
      <c r="N3" s="50" t="s">
        <v>13</v>
      </c>
      <c r="O3" s="50"/>
      <c r="P3" s="50" t="s">
        <v>12</v>
      </c>
      <c r="Q3" s="51"/>
      <c r="R3" s="21"/>
    </row>
    <row r="4" spans="1:18" ht="18">
      <c r="A4" s="19" t="s">
        <v>8</v>
      </c>
      <c r="B4" s="47" t="s">
        <v>9</v>
      </c>
      <c r="C4" s="47"/>
      <c r="D4" s="47"/>
      <c r="E4" s="47"/>
      <c r="F4" s="20"/>
      <c r="G4" s="47" t="s">
        <v>0</v>
      </c>
      <c r="H4" s="47"/>
      <c r="I4" s="47"/>
      <c r="J4" s="48"/>
      <c r="K4" s="21"/>
      <c r="L4" s="16"/>
      <c r="M4" s="70" t="s">
        <v>14</v>
      </c>
      <c r="N4" s="71" t="s">
        <v>0</v>
      </c>
      <c r="O4" s="71" t="s">
        <v>1</v>
      </c>
      <c r="P4" s="71" t="s">
        <v>0</v>
      </c>
      <c r="Q4" s="73" t="s">
        <v>1</v>
      </c>
      <c r="R4" s="21"/>
    </row>
    <row r="5" spans="1:18">
      <c r="A5" s="55" t="s">
        <v>3</v>
      </c>
      <c r="B5" s="52" t="s">
        <v>4</v>
      </c>
      <c r="C5" s="53"/>
      <c r="D5" s="53"/>
      <c r="E5" s="54"/>
      <c r="F5" s="7"/>
      <c r="G5" s="52" t="s">
        <v>4</v>
      </c>
      <c r="H5" s="53"/>
      <c r="I5" s="53"/>
      <c r="J5" s="54"/>
      <c r="K5" s="21"/>
      <c r="L5" s="16"/>
      <c r="M5" s="29" t="s">
        <v>3</v>
      </c>
      <c r="N5" s="72"/>
      <c r="O5" s="72"/>
      <c r="P5" s="72"/>
      <c r="Q5" s="74"/>
      <c r="R5" s="21"/>
    </row>
    <row r="6" spans="1:18">
      <c r="A6" s="56"/>
      <c r="B6" s="10">
        <v>1</v>
      </c>
      <c r="C6" s="11">
        <v>2</v>
      </c>
      <c r="D6" s="11">
        <v>3</v>
      </c>
      <c r="E6" s="11">
        <v>4</v>
      </c>
      <c r="F6" s="7"/>
      <c r="G6" s="68">
        <v>1</v>
      </c>
      <c r="H6" s="69">
        <v>2</v>
      </c>
      <c r="I6" s="69">
        <v>3</v>
      </c>
      <c r="J6" s="11">
        <v>4</v>
      </c>
      <c r="K6" s="21"/>
      <c r="L6" s="16"/>
      <c r="M6" s="9">
        <v>1</v>
      </c>
      <c r="N6" s="3">
        <v>6</v>
      </c>
      <c r="O6" s="3">
        <v>14</v>
      </c>
      <c r="P6" s="3">
        <v>11</v>
      </c>
      <c r="Q6" s="3">
        <v>32</v>
      </c>
      <c r="R6" s="21"/>
    </row>
    <row r="7" spans="1:18">
      <c r="A7" s="9">
        <v>1</v>
      </c>
      <c r="B7">
        <f>11+14</f>
        <v>25</v>
      </c>
      <c r="C7" s="4">
        <f>16+36</f>
        <v>52</v>
      </c>
      <c r="D7" s="4">
        <v>26</v>
      </c>
      <c r="E7" s="4">
        <v>48</v>
      </c>
      <c r="F7" s="16"/>
      <c r="G7" s="3">
        <f>52+27</f>
        <v>79</v>
      </c>
      <c r="H7" s="3">
        <v>24</v>
      </c>
      <c r="I7" s="6">
        <f>41+36</f>
        <v>77</v>
      </c>
      <c r="J7" s="4">
        <v>17</v>
      </c>
      <c r="K7" s="21"/>
      <c r="L7" s="16"/>
      <c r="M7" s="9">
        <v>2</v>
      </c>
      <c r="N7" s="4">
        <v>12</v>
      </c>
      <c r="O7" s="4">
        <v>27</v>
      </c>
      <c r="P7" s="4">
        <v>24</v>
      </c>
      <c r="Q7" s="4">
        <v>37</v>
      </c>
      <c r="R7" s="21"/>
    </row>
    <row r="8" spans="1:18">
      <c r="A8" s="9">
        <v>2</v>
      </c>
      <c r="B8">
        <f>16+17</f>
        <v>33</v>
      </c>
      <c r="C8" s="4">
        <f>17+31</f>
        <v>48</v>
      </c>
      <c r="D8" s="4">
        <v>51</v>
      </c>
      <c r="E8" s="4">
        <v>11</v>
      </c>
      <c r="F8" s="16"/>
      <c r="G8" s="4">
        <v>195</v>
      </c>
      <c r="H8" s="4">
        <f>16+21</f>
        <v>37</v>
      </c>
      <c r="I8" s="6">
        <v>47</v>
      </c>
      <c r="J8" s="4">
        <v>59</v>
      </c>
      <c r="K8" s="21"/>
      <c r="L8" s="16"/>
      <c r="M8" s="9">
        <v>3</v>
      </c>
      <c r="N8" s="4">
        <v>19</v>
      </c>
      <c r="O8" s="4">
        <v>9</v>
      </c>
      <c r="P8" s="4">
        <v>13</v>
      </c>
      <c r="Q8" s="4">
        <v>23</v>
      </c>
      <c r="R8" s="21"/>
    </row>
    <row r="9" spans="1:18">
      <c r="A9" s="9">
        <v>3</v>
      </c>
      <c r="B9">
        <v>49</v>
      </c>
      <c r="C9" s="4">
        <f>10+20</f>
        <v>30</v>
      </c>
      <c r="D9" s="4">
        <v>18</v>
      </c>
      <c r="E9" s="4">
        <f>23+19</f>
        <v>42</v>
      </c>
      <c r="F9" s="16"/>
      <c r="G9" s="4">
        <f>35+34</f>
        <v>69</v>
      </c>
      <c r="H9" s="4">
        <v>27</v>
      </c>
      <c r="I9" s="6">
        <v>55</v>
      </c>
      <c r="J9" s="4">
        <v>59</v>
      </c>
      <c r="K9" s="21"/>
      <c r="L9" s="16"/>
      <c r="M9" s="9">
        <v>4</v>
      </c>
      <c r="N9" s="4">
        <v>14</v>
      </c>
      <c r="O9" s="4">
        <v>11</v>
      </c>
      <c r="P9" s="4">
        <v>7</v>
      </c>
      <c r="Q9" s="4">
        <v>3</v>
      </c>
      <c r="R9" s="21"/>
    </row>
    <row r="10" spans="1:18">
      <c r="A10" s="9">
        <v>4</v>
      </c>
      <c r="B10">
        <f>15+12</f>
        <v>27</v>
      </c>
      <c r="C10" s="4">
        <f>13+24</f>
        <v>37</v>
      </c>
      <c r="D10" s="4">
        <v>56</v>
      </c>
      <c r="E10" s="4">
        <f>12+25</f>
        <v>37</v>
      </c>
      <c r="F10" s="16"/>
      <c r="G10" s="4">
        <v>73</v>
      </c>
      <c r="H10" s="4">
        <v>65</v>
      </c>
      <c r="I10" s="6">
        <v>75</v>
      </c>
      <c r="J10" s="4">
        <v>89</v>
      </c>
      <c r="K10" s="21"/>
      <c r="L10" s="16"/>
      <c r="M10" s="9">
        <v>5</v>
      </c>
      <c r="N10" s="4">
        <v>9</v>
      </c>
      <c r="O10" s="4">
        <v>16</v>
      </c>
      <c r="P10" s="4">
        <v>13</v>
      </c>
      <c r="Q10" s="4">
        <v>6</v>
      </c>
      <c r="R10" s="21"/>
    </row>
    <row r="11" spans="1:18">
      <c r="A11" s="9">
        <v>5</v>
      </c>
      <c r="B11">
        <f>19+13</f>
        <v>32</v>
      </c>
      <c r="C11" s="4">
        <f>12+24</f>
        <v>36</v>
      </c>
      <c r="D11" s="4">
        <v>19</v>
      </c>
      <c r="E11" s="4">
        <v>32</v>
      </c>
      <c r="F11" s="16"/>
      <c r="G11" s="4">
        <v>94</v>
      </c>
      <c r="H11" s="4">
        <f>35+21</f>
        <v>56</v>
      </c>
      <c r="I11" s="6">
        <v>97</v>
      </c>
      <c r="J11" s="4">
        <v>48</v>
      </c>
      <c r="K11" s="21"/>
      <c r="L11" s="16"/>
      <c r="M11" s="9">
        <v>6</v>
      </c>
      <c r="N11" s="4">
        <v>12</v>
      </c>
      <c r="O11" s="4">
        <v>15</v>
      </c>
      <c r="P11" s="4">
        <v>10</v>
      </c>
      <c r="Q11" s="4">
        <v>2</v>
      </c>
      <c r="R11" s="21"/>
    </row>
    <row r="12" spans="1:18">
      <c r="A12" s="9">
        <v>6</v>
      </c>
      <c r="B12">
        <f>17+35</f>
        <v>52</v>
      </c>
      <c r="C12" s="4">
        <f>17+23</f>
        <v>40</v>
      </c>
      <c r="D12" s="4">
        <v>16</v>
      </c>
      <c r="E12" s="4">
        <v>17</v>
      </c>
      <c r="F12" s="16"/>
      <c r="G12" s="4">
        <v>172</v>
      </c>
      <c r="H12" s="4">
        <v>23</v>
      </c>
      <c r="I12" s="6">
        <f>42+24</f>
        <v>66</v>
      </c>
      <c r="J12" s="4">
        <v>29</v>
      </c>
      <c r="K12" s="21"/>
      <c r="L12" s="16"/>
      <c r="M12" s="9">
        <v>7</v>
      </c>
      <c r="N12" s="4">
        <v>24</v>
      </c>
      <c r="O12" s="4">
        <v>6</v>
      </c>
      <c r="P12" s="4">
        <v>5</v>
      </c>
      <c r="Q12" s="4">
        <v>7</v>
      </c>
      <c r="R12" s="21"/>
    </row>
    <row r="13" spans="1:18">
      <c r="A13" s="9">
        <v>7</v>
      </c>
      <c r="B13">
        <f>13+30</f>
        <v>43</v>
      </c>
      <c r="C13" s="4">
        <f>17+8</f>
        <v>25</v>
      </c>
      <c r="D13" s="4">
        <v>23</v>
      </c>
      <c r="E13" s="4">
        <v>44</v>
      </c>
      <c r="F13" s="16"/>
      <c r="G13" s="4">
        <v>113</v>
      </c>
      <c r="H13" s="4">
        <v>48</v>
      </c>
      <c r="I13" s="6">
        <v>57</v>
      </c>
      <c r="J13" s="4">
        <v>47</v>
      </c>
      <c r="K13" s="21"/>
      <c r="L13" s="16"/>
      <c r="M13" s="9">
        <v>8</v>
      </c>
      <c r="N13" s="4">
        <v>13</v>
      </c>
      <c r="O13" s="4">
        <v>9</v>
      </c>
      <c r="P13" s="4">
        <v>8</v>
      </c>
      <c r="Q13" s="4">
        <v>19</v>
      </c>
      <c r="R13" s="21"/>
    </row>
    <row r="14" spans="1:18">
      <c r="A14" s="9">
        <v>8</v>
      </c>
      <c r="B14">
        <v>34</v>
      </c>
      <c r="C14" s="4">
        <f>23+22</f>
        <v>45</v>
      </c>
      <c r="D14" s="4">
        <v>44</v>
      </c>
      <c r="E14" s="4">
        <v>29</v>
      </c>
      <c r="F14" s="16"/>
      <c r="G14" s="4">
        <v>121</v>
      </c>
      <c r="H14" s="4">
        <v>56</v>
      </c>
      <c r="I14" s="6">
        <v>75</v>
      </c>
      <c r="J14" s="4">
        <v>53</v>
      </c>
      <c r="K14" s="21"/>
      <c r="L14" s="16"/>
      <c r="M14" s="9">
        <v>9</v>
      </c>
      <c r="N14" s="4">
        <v>25</v>
      </c>
      <c r="O14" s="4">
        <v>7</v>
      </c>
      <c r="P14" s="4">
        <v>8</v>
      </c>
      <c r="Q14" s="4">
        <v>12</v>
      </c>
      <c r="R14" s="21"/>
    </row>
    <row r="15" spans="1:18">
      <c r="A15" s="39">
        <v>9</v>
      </c>
      <c r="B15" s="2">
        <f>9+21</f>
        <v>30</v>
      </c>
      <c r="C15" s="5">
        <f>11+14</f>
        <v>25</v>
      </c>
      <c r="D15" s="5">
        <v>21</v>
      </c>
      <c r="E15" s="5">
        <v>8</v>
      </c>
      <c r="F15" s="16"/>
      <c r="G15" s="5">
        <v>116</v>
      </c>
      <c r="H15" s="5">
        <v>28</v>
      </c>
      <c r="I15" s="2">
        <f>59+39</f>
        <v>98</v>
      </c>
      <c r="J15" s="5">
        <f>14+67</f>
        <v>81</v>
      </c>
      <c r="K15" s="21"/>
      <c r="L15" s="16"/>
      <c r="M15" s="9">
        <v>10</v>
      </c>
      <c r="N15" s="4">
        <v>19</v>
      </c>
      <c r="O15" s="4">
        <v>6</v>
      </c>
      <c r="P15" s="4">
        <v>8</v>
      </c>
      <c r="Q15" s="4">
        <v>12</v>
      </c>
      <c r="R15" s="21"/>
    </row>
    <row r="16" spans="1:18">
      <c r="A16" s="7"/>
      <c r="B16" s="7"/>
      <c r="C16" s="7"/>
      <c r="D16" s="7"/>
      <c r="E16" s="7"/>
      <c r="F16" s="7"/>
      <c r="G16" s="7"/>
      <c r="H16" s="7"/>
      <c r="I16" s="7"/>
      <c r="J16" s="7"/>
      <c r="K16" s="21"/>
      <c r="L16" s="16"/>
      <c r="M16" s="9">
        <v>11</v>
      </c>
      <c r="N16" s="4">
        <v>9</v>
      </c>
      <c r="O16" s="4">
        <v>11</v>
      </c>
      <c r="P16" s="4">
        <v>7</v>
      </c>
      <c r="Q16" s="4">
        <v>6</v>
      </c>
      <c r="R16" s="21"/>
    </row>
    <row r="17" spans="1:18" ht="18">
      <c r="A17" s="17" t="s">
        <v>7</v>
      </c>
      <c r="B17" s="49" t="s">
        <v>5</v>
      </c>
      <c r="C17" s="49"/>
      <c r="D17" s="49"/>
      <c r="E17" s="49"/>
      <c r="F17" s="18"/>
      <c r="G17" s="50" t="s">
        <v>6</v>
      </c>
      <c r="H17" s="50"/>
      <c r="I17" s="50"/>
      <c r="J17" s="51"/>
      <c r="K17" s="21"/>
      <c r="L17" s="16"/>
      <c r="M17" s="9">
        <v>12</v>
      </c>
      <c r="N17" s="4">
        <v>13</v>
      </c>
      <c r="O17" s="4">
        <v>15</v>
      </c>
      <c r="P17" s="4">
        <v>13</v>
      </c>
      <c r="Q17" s="4">
        <v>6</v>
      </c>
      <c r="R17" s="21"/>
    </row>
    <row r="18" spans="1:18" ht="18">
      <c r="A18" s="19" t="s">
        <v>8</v>
      </c>
      <c r="B18" s="37" t="s">
        <v>1</v>
      </c>
      <c r="C18" s="37"/>
      <c r="D18" s="37"/>
      <c r="E18" s="37"/>
      <c r="F18" s="37"/>
      <c r="G18" s="37" t="s">
        <v>1</v>
      </c>
      <c r="H18" s="37"/>
      <c r="I18" s="37"/>
      <c r="J18" s="38"/>
      <c r="K18" s="21"/>
      <c r="L18" s="16"/>
      <c r="M18" s="9">
        <v>13</v>
      </c>
      <c r="N18" s="4">
        <v>7</v>
      </c>
      <c r="O18" s="4">
        <v>16</v>
      </c>
      <c r="P18" s="4">
        <v>13</v>
      </c>
      <c r="Q18" s="4">
        <v>4</v>
      </c>
      <c r="R18" s="21"/>
    </row>
    <row r="19" spans="1:18">
      <c r="A19" s="77" t="s">
        <v>11</v>
      </c>
      <c r="B19" s="34" t="s">
        <v>4</v>
      </c>
      <c r="C19" s="35"/>
      <c r="D19" s="35"/>
      <c r="E19" s="36"/>
      <c r="F19" s="7"/>
      <c r="G19" s="34" t="s">
        <v>4</v>
      </c>
      <c r="H19" s="35"/>
      <c r="I19" s="35"/>
      <c r="J19" s="36"/>
      <c r="K19" s="21"/>
      <c r="L19" s="16"/>
      <c r="M19" s="9">
        <v>15</v>
      </c>
      <c r="N19" s="4">
        <v>14</v>
      </c>
      <c r="O19" s="4">
        <v>4</v>
      </c>
      <c r="P19" s="4">
        <v>6</v>
      </c>
      <c r="Q19" s="4">
        <v>11</v>
      </c>
      <c r="R19" s="21"/>
    </row>
    <row r="20" spans="1:18">
      <c r="A20" s="78"/>
      <c r="B20" s="11">
        <v>1</v>
      </c>
      <c r="C20" s="11">
        <v>2</v>
      </c>
      <c r="D20" s="67">
        <v>3</v>
      </c>
      <c r="E20" s="11">
        <v>4</v>
      </c>
      <c r="F20" s="7"/>
      <c r="G20" s="11">
        <v>1</v>
      </c>
      <c r="H20" s="11">
        <v>2</v>
      </c>
      <c r="I20" s="11">
        <v>3</v>
      </c>
      <c r="J20" s="11">
        <v>4</v>
      </c>
      <c r="K20" s="21"/>
      <c r="L20" s="16"/>
      <c r="M20" s="9">
        <v>16</v>
      </c>
      <c r="N20" s="4">
        <v>6</v>
      </c>
      <c r="O20" s="4">
        <v>8</v>
      </c>
      <c r="P20" s="4">
        <v>24</v>
      </c>
      <c r="Q20" s="4">
        <v>3</v>
      </c>
      <c r="R20" s="21"/>
    </row>
    <row r="21" spans="1:18">
      <c r="A21" s="75">
        <v>1</v>
      </c>
      <c r="B21" s="4">
        <v>5</v>
      </c>
      <c r="C21" s="4">
        <v>7</v>
      </c>
      <c r="D21">
        <v>67</v>
      </c>
      <c r="E21" s="4">
        <f>19+23</f>
        <v>42</v>
      </c>
      <c r="F21" s="16"/>
      <c r="G21" s="4">
        <f>26+12+13</f>
        <v>51</v>
      </c>
      <c r="H21" s="4">
        <f>33+13</f>
        <v>46</v>
      </c>
      <c r="I21" s="4">
        <v>63</v>
      </c>
      <c r="J21" s="4">
        <v>140</v>
      </c>
      <c r="K21" s="21"/>
      <c r="L21" s="16"/>
      <c r="M21" s="9">
        <v>17</v>
      </c>
      <c r="N21" s="4">
        <v>4</v>
      </c>
      <c r="O21" s="4">
        <v>6</v>
      </c>
      <c r="P21" s="4">
        <v>3</v>
      </c>
      <c r="Q21" s="4">
        <v>1</v>
      </c>
      <c r="R21" s="21"/>
    </row>
    <row r="22" spans="1:18">
      <c r="A22" s="75">
        <v>2</v>
      </c>
      <c r="B22" s="4">
        <f>8+16</f>
        <v>24</v>
      </c>
      <c r="C22" s="4">
        <v>21</v>
      </c>
      <c r="D22">
        <v>21</v>
      </c>
      <c r="E22" s="4">
        <v>23</v>
      </c>
      <c r="F22" s="16"/>
      <c r="G22" s="4">
        <f>29+22</f>
        <v>51</v>
      </c>
      <c r="H22" s="4">
        <f>35+21</f>
        <v>56</v>
      </c>
      <c r="I22" s="4">
        <f>23+18</f>
        <v>41</v>
      </c>
      <c r="J22" s="4">
        <f>17+23</f>
        <v>40</v>
      </c>
      <c r="K22" s="21"/>
      <c r="L22" s="16"/>
      <c r="M22" s="9">
        <v>18</v>
      </c>
      <c r="N22" s="4">
        <v>9</v>
      </c>
      <c r="O22" s="4">
        <v>7</v>
      </c>
      <c r="P22" s="4">
        <v>9</v>
      </c>
      <c r="Q22" s="4">
        <v>4</v>
      </c>
      <c r="R22" s="21"/>
    </row>
    <row r="23" spans="1:18">
      <c r="A23" s="75">
        <v>3</v>
      </c>
      <c r="B23" s="4">
        <f>24+41</f>
        <v>65</v>
      </c>
      <c r="C23" s="4">
        <f>8+13</f>
        <v>21</v>
      </c>
      <c r="D23">
        <v>43</v>
      </c>
      <c r="E23" s="4">
        <v>14</v>
      </c>
      <c r="F23" s="16"/>
      <c r="G23" s="4">
        <f>19+30</f>
        <v>49</v>
      </c>
      <c r="H23" s="4">
        <v>20</v>
      </c>
      <c r="I23" s="4">
        <f>22+25</f>
        <v>47</v>
      </c>
      <c r="J23" s="4">
        <f>43+51</f>
        <v>94</v>
      </c>
      <c r="K23" s="21"/>
      <c r="L23" s="16"/>
      <c r="M23" s="9">
        <v>19</v>
      </c>
      <c r="N23" s="4">
        <v>18</v>
      </c>
      <c r="O23" s="4">
        <v>9</v>
      </c>
      <c r="P23" s="4">
        <v>9</v>
      </c>
      <c r="Q23" s="4">
        <v>9</v>
      </c>
      <c r="R23" s="21"/>
    </row>
    <row r="24" spans="1:18">
      <c r="A24" s="75">
        <v>4</v>
      </c>
      <c r="B24" s="4">
        <v>15</v>
      </c>
      <c r="C24" s="4">
        <v>29</v>
      </c>
      <c r="D24">
        <f>24+27</f>
        <v>51</v>
      </c>
      <c r="E24" s="4">
        <v>21</v>
      </c>
      <c r="F24" s="16"/>
      <c r="G24" s="4">
        <v>46</v>
      </c>
      <c r="H24" s="4">
        <v>27</v>
      </c>
      <c r="I24" s="4">
        <f>18+17</f>
        <v>35</v>
      </c>
      <c r="J24" s="4">
        <v>20</v>
      </c>
      <c r="K24" s="21"/>
      <c r="L24" s="16"/>
      <c r="M24" s="12">
        <v>20</v>
      </c>
      <c r="N24" s="5">
        <v>15</v>
      </c>
      <c r="O24" s="5">
        <v>14</v>
      </c>
      <c r="P24" s="5">
        <v>10</v>
      </c>
      <c r="Q24" s="5">
        <v>11</v>
      </c>
      <c r="R24" s="21"/>
    </row>
    <row r="25" spans="1:18">
      <c r="A25" s="75">
        <v>5</v>
      </c>
      <c r="B25" s="4">
        <v>3</v>
      </c>
      <c r="C25" s="4">
        <v>14</v>
      </c>
      <c r="D25">
        <v>50</v>
      </c>
      <c r="E25" s="4">
        <v>23</v>
      </c>
      <c r="F25" s="16"/>
      <c r="G25" s="4">
        <f>47+52</f>
        <v>99</v>
      </c>
      <c r="H25" s="4">
        <v>65</v>
      </c>
      <c r="I25" s="4">
        <f>26+14</f>
        <v>40</v>
      </c>
      <c r="J25" s="4">
        <v>46</v>
      </c>
      <c r="K25" s="21"/>
      <c r="L25" s="16"/>
      <c r="M25" s="16"/>
      <c r="N25" s="16"/>
      <c r="O25" s="16"/>
      <c r="P25" s="16"/>
      <c r="Q25" s="16"/>
      <c r="R25" s="21"/>
    </row>
    <row r="26" spans="1:18">
      <c r="A26" s="75">
        <v>6</v>
      </c>
      <c r="B26" s="4">
        <v>21</v>
      </c>
      <c r="C26" s="4">
        <v>30</v>
      </c>
      <c r="D26">
        <f>29+29</f>
        <v>58</v>
      </c>
      <c r="E26" s="4">
        <v>10</v>
      </c>
      <c r="F26" s="16"/>
      <c r="G26" s="4">
        <v>38</v>
      </c>
      <c r="H26" s="4">
        <f>26+41</f>
        <v>67</v>
      </c>
      <c r="I26" s="4">
        <f>29+15</f>
        <v>44</v>
      </c>
      <c r="J26" s="4">
        <f>24+37</f>
        <v>61</v>
      </c>
      <c r="K26" s="21"/>
      <c r="L26" s="16"/>
      <c r="M26" s="16"/>
      <c r="N26" s="16"/>
      <c r="O26" s="16"/>
      <c r="P26" s="16"/>
      <c r="Q26" s="16"/>
      <c r="R26" s="21"/>
    </row>
    <row r="27" spans="1:18">
      <c r="A27" s="75">
        <v>7</v>
      </c>
      <c r="B27" s="4">
        <v>14</v>
      </c>
      <c r="C27" s="4">
        <v>8</v>
      </c>
      <c r="D27">
        <v>19</v>
      </c>
      <c r="E27" s="4">
        <v>6</v>
      </c>
      <c r="F27" s="16"/>
      <c r="G27" s="4">
        <f>25+13</f>
        <v>38</v>
      </c>
      <c r="H27" s="4">
        <f>37+55</f>
        <v>92</v>
      </c>
      <c r="I27" s="4">
        <f>48+60</f>
        <v>108</v>
      </c>
      <c r="J27" s="4">
        <f>36+41</f>
        <v>77</v>
      </c>
      <c r="K27" s="21"/>
      <c r="L27" s="16"/>
      <c r="M27" s="16"/>
      <c r="N27" s="16"/>
      <c r="O27" s="16"/>
      <c r="P27" s="16"/>
      <c r="Q27" s="16"/>
      <c r="R27" s="21"/>
    </row>
    <row r="28" spans="1:18" ht="20">
      <c r="A28" s="75">
        <v>8</v>
      </c>
      <c r="B28" s="4">
        <v>25</v>
      </c>
      <c r="C28" s="4">
        <v>16</v>
      </c>
      <c r="D28">
        <f>16+20</f>
        <v>36</v>
      </c>
      <c r="E28" s="4">
        <v>20</v>
      </c>
      <c r="F28" s="16"/>
      <c r="G28" s="4">
        <v>18</v>
      </c>
      <c r="H28" s="4">
        <v>80</v>
      </c>
      <c r="I28" s="4">
        <v>51</v>
      </c>
      <c r="J28" s="4">
        <f>37+79</f>
        <v>116</v>
      </c>
      <c r="K28" s="21"/>
      <c r="L28" s="16"/>
      <c r="M28" s="43" t="s">
        <v>18</v>
      </c>
      <c r="N28" s="44"/>
      <c r="O28" s="44"/>
      <c r="P28" s="44"/>
      <c r="Q28" s="45"/>
      <c r="R28" s="21"/>
    </row>
    <row r="29" spans="1:18">
      <c r="A29" s="76">
        <v>9</v>
      </c>
      <c r="B29" s="5">
        <v>10</v>
      </c>
      <c r="C29" s="5">
        <v>33</v>
      </c>
      <c r="D29" s="2">
        <f>23+18</f>
        <v>41</v>
      </c>
      <c r="E29" s="5">
        <v>18</v>
      </c>
      <c r="F29" s="16"/>
      <c r="G29" s="5">
        <v>20</v>
      </c>
      <c r="H29" s="5">
        <v>22</v>
      </c>
      <c r="I29" s="5">
        <v>54</v>
      </c>
      <c r="J29" s="5">
        <f>AVERAGE(J21:J28)</f>
        <v>74.25</v>
      </c>
      <c r="K29" s="21"/>
      <c r="L29" s="16"/>
      <c r="M29" s="40" t="s">
        <v>17</v>
      </c>
      <c r="N29" s="41"/>
      <c r="O29" s="41"/>
      <c r="P29" s="41"/>
      <c r="Q29" s="25"/>
      <c r="R29" s="21"/>
    </row>
    <row r="30" spans="1:18" ht="20">
      <c r="A30" s="16"/>
      <c r="B30" s="16"/>
      <c r="C30" s="16"/>
      <c r="D30" s="16"/>
      <c r="E30" s="16"/>
      <c r="F30" s="16"/>
      <c r="G30" s="16"/>
      <c r="H30" s="16"/>
      <c r="I30" s="16"/>
      <c r="J30" s="16"/>
      <c r="K30" s="21"/>
      <c r="L30" s="16"/>
      <c r="M30" s="13"/>
      <c r="N30" s="26" t="s">
        <v>5</v>
      </c>
      <c r="O30" s="26"/>
      <c r="P30" s="26" t="s">
        <v>12</v>
      </c>
      <c r="Q30" s="27"/>
      <c r="R30" s="21"/>
    </row>
    <row r="31" spans="1:18" ht="20">
      <c r="A31" s="16"/>
      <c r="B31" s="16"/>
      <c r="C31" s="16"/>
      <c r="D31" s="43" t="s">
        <v>19</v>
      </c>
      <c r="E31" s="44"/>
      <c r="F31" s="44"/>
      <c r="G31" s="44"/>
      <c r="H31" s="45"/>
      <c r="I31" s="16"/>
      <c r="J31" s="16"/>
      <c r="K31" s="21"/>
      <c r="L31" s="16"/>
      <c r="M31" s="13" t="s">
        <v>0</v>
      </c>
      <c r="N31" s="30">
        <v>13.15</v>
      </c>
      <c r="O31" s="30"/>
      <c r="P31" s="30">
        <v>10.58</v>
      </c>
      <c r="Q31" s="32"/>
      <c r="R31" s="21"/>
    </row>
    <row r="32" spans="1:18" ht="20">
      <c r="A32" s="16"/>
      <c r="B32" s="16"/>
      <c r="C32" s="16"/>
      <c r="D32" s="40" t="s">
        <v>17</v>
      </c>
      <c r="E32" s="41"/>
      <c r="F32" s="41"/>
      <c r="G32" s="41"/>
      <c r="H32" s="42"/>
      <c r="I32" s="16"/>
      <c r="J32" s="16"/>
      <c r="K32" s="21"/>
      <c r="L32" s="16"/>
      <c r="M32" s="14" t="s">
        <v>16</v>
      </c>
      <c r="N32" s="31">
        <v>1.36</v>
      </c>
      <c r="O32" s="31"/>
      <c r="P32" s="31">
        <v>1.26</v>
      </c>
      <c r="Q32" s="33"/>
      <c r="R32" s="21"/>
    </row>
    <row r="33" spans="1:18" ht="20">
      <c r="A33" s="16"/>
      <c r="B33" s="16"/>
      <c r="C33" s="16"/>
      <c r="D33" s="13"/>
      <c r="E33" s="57" t="s">
        <v>5</v>
      </c>
      <c r="F33" s="57"/>
      <c r="G33" s="57" t="s">
        <v>12</v>
      </c>
      <c r="H33" s="58"/>
      <c r="I33" s="16"/>
      <c r="J33" s="16"/>
      <c r="K33" s="21"/>
      <c r="L33" s="16"/>
      <c r="M33" s="13" t="s">
        <v>1</v>
      </c>
      <c r="N33" s="30">
        <v>11.05</v>
      </c>
      <c r="O33" s="30"/>
      <c r="P33" s="30">
        <v>10.95</v>
      </c>
      <c r="Q33" s="32"/>
      <c r="R33" s="21"/>
    </row>
    <row r="34" spans="1:18" ht="20">
      <c r="A34" s="16"/>
      <c r="B34" s="16"/>
      <c r="C34" s="16"/>
      <c r="D34" s="13" t="s">
        <v>0</v>
      </c>
      <c r="E34" s="59">
        <v>42.437777777777782</v>
      </c>
      <c r="F34" s="59"/>
      <c r="G34" s="59">
        <v>71.788888888888891</v>
      </c>
      <c r="H34" s="60"/>
      <c r="I34" s="16"/>
      <c r="J34" s="16"/>
      <c r="K34" s="21"/>
      <c r="L34" s="16"/>
      <c r="M34" s="15" t="s">
        <v>16</v>
      </c>
      <c r="N34" s="65">
        <v>1.25</v>
      </c>
      <c r="O34" s="65"/>
      <c r="P34" s="65">
        <v>2.31</v>
      </c>
      <c r="Q34" s="66"/>
      <c r="R34" s="21"/>
    </row>
    <row r="35" spans="1:18" ht="20">
      <c r="A35" s="16"/>
      <c r="B35" s="16"/>
      <c r="C35" s="16"/>
      <c r="D35" s="14" t="s">
        <v>16</v>
      </c>
      <c r="E35" s="61">
        <v>2.15</v>
      </c>
      <c r="F35" s="61"/>
      <c r="G35" s="61">
        <v>15.220655839927876</v>
      </c>
      <c r="H35" s="62"/>
      <c r="I35" s="16"/>
      <c r="J35" s="16"/>
      <c r="K35" s="21"/>
      <c r="L35" s="16"/>
      <c r="M35" s="7"/>
      <c r="N35" s="16"/>
      <c r="O35" s="16"/>
      <c r="P35" s="16"/>
      <c r="Q35" s="16"/>
      <c r="R35" s="21"/>
    </row>
    <row r="36" spans="1:18" ht="20">
      <c r="A36" s="7"/>
      <c r="B36" s="7"/>
      <c r="C36" s="7"/>
      <c r="D36" s="13" t="s">
        <v>1</v>
      </c>
      <c r="E36" s="59">
        <v>29.78</v>
      </c>
      <c r="F36" s="59"/>
      <c r="G36" s="59">
        <v>79.496527777777771</v>
      </c>
      <c r="H36" s="60"/>
      <c r="I36" s="7"/>
      <c r="J36" s="7"/>
      <c r="K36" s="21"/>
      <c r="L36" s="24"/>
      <c r="M36" s="7"/>
      <c r="N36" s="7"/>
      <c r="O36" s="7"/>
      <c r="P36" s="7"/>
      <c r="Q36" s="7"/>
      <c r="R36" s="21"/>
    </row>
    <row r="37" spans="1:18" ht="20">
      <c r="A37" s="16"/>
      <c r="B37" s="16"/>
      <c r="C37" s="16"/>
      <c r="D37" s="15" t="s">
        <v>16</v>
      </c>
      <c r="E37" s="63">
        <v>3.15</v>
      </c>
      <c r="F37" s="63"/>
      <c r="G37" s="63">
        <v>19.907807684660156</v>
      </c>
      <c r="H37" s="64"/>
      <c r="I37" s="7"/>
      <c r="J37" s="7"/>
      <c r="K37" s="21"/>
      <c r="L37" s="24"/>
      <c r="M37" s="7"/>
      <c r="N37" s="7"/>
      <c r="O37" s="7"/>
      <c r="P37" s="7"/>
      <c r="Q37" s="7"/>
      <c r="R37" s="21"/>
    </row>
    <row r="38" spans="1:18">
      <c r="A38" s="22"/>
      <c r="B38" s="22"/>
      <c r="C38" s="22"/>
      <c r="D38" s="22"/>
      <c r="E38" s="22"/>
      <c r="F38" s="22"/>
      <c r="G38" s="22"/>
      <c r="H38" s="22"/>
      <c r="I38" s="22"/>
      <c r="J38" s="22"/>
      <c r="K38" s="23"/>
      <c r="L38" s="1"/>
      <c r="M38" s="22"/>
      <c r="N38" s="22"/>
      <c r="O38" s="22"/>
      <c r="P38" s="22"/>
      <c r="Q38" s="22"/>
      <c r="R38" s="23"/>
    </row>
    <row r="39" spans="1:18">
      <c r="A39" s="8"/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P39" s="8"/>
      <c r="Q39" s="8"/>
      <c r="R39" s="8"/>
    </row>
    <row r="40" spans="1:18">
      <c r="A40" s="8"/>
      <c r="B40" s="8"/>
      <c r="C40" s="8"/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  <c r="P40" s="8"/>
      <c r="Q40" s="8"/>
      <c r="R40" s="8"/>
    </row>
    <row r="41" spans="1:18">
      <c r="A41" s="8"/>
      <c r="B41" s="8"/>
      <c r="C41" s="8"/>
      <c r="D41" s="8"/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  <c r="P41" s="8"/>
      <c r="Q41" s="8"/>
      <c r="R41" s="8"/>
    </row>
    <row r="42" spans="1:18">
      <c r="A42" s="8"/>
      <c r="B42" s="8"/>
      <c r="C42" s="8"/>
      <c r="D42" s="8"/>
      <c r="E42" s="8"/>
      <c r="F42" s="8"/>
      <c r="G42" s="8"/>
      <c r="H42" s="8"/>
      <c r="I42" s="8"/>
      <c r="J42" s="8"/>
      <c r="K42" s="8"/>
      <c r="L42" s="8"/>
    </row>
    <row r="43" spans="1:18">
      <c r="A43" s="8"/>
      <c r="B43" s="8"/>
      <c r="C43" s="8"/>
      <c r="D43" s="8"/>
      <c r="E43" s="8"/>
      <c r="F43" s="8"/>
      <c r="G43" s="8"/>
      <c r="H43" s="8"/>
      <c r="I43" s="8"/>
      <c r="J43" s="8"/>
      <c r="K43" s="8"/>
      <c r="L43" s="8"/>
    </row>
    <row r="44" spans="1:18">
      <c r="A44" s="8"/>
      <c r="B44" s="8"/>
      <c r="C44" s="8"/>
      <c r="D44" s="8"/>
      <c r="E44" s="8"/>
      <c r="F44" s="8"/>
      <c r="G44" s="8"/>
      <c r="H44" s="8"/>
      <c r="I44" s="8"/>
      <c r="J44" s="8"/>
      <c r="K44" s="8"/>
      <c r="L44" s="8"/>
    </row>
    <row r="45" spans="1:18">
      <c r="A45" s="79"/>
      <c r="B45" s="79"/>
      <c r="C45" s="79"/>
      <c r="D45" s="79"/>
      <c r="E45" s="79"/>
      <c r="F45" s="79"/>
      <c r="G45" s="79"/>
      <c r="H45" s="79"/>
      <c r="I45" s="79"/>
      <c r="J45" s="79"/>
      <c r="K45" s="79"/>
      <c r="L45" s="8"/>
    </row>
    <row r="46" spans="1:18">
      <c r="A46" s="8"/>
      <c r="B46" s="8"/>
      <c r="C46" s="8"/>
      <c r="D46" s="8"/>
      <c r="E46" s="8"/>
      <c r="F46" s="8"/>
      <c r="G46" s="8"/>
      <c r="H46" s="8"/>
      <c r="I46" s="8"/>
      <c r="J46" s="8"/>
      <c r="K46" s="8"/>
      <c r="L46" s="8"/>
    </row>
    <row r="47" spans="1:18">
      <c r="A47" s="8"/>
      <c r="B47" s="8"/>
      <c r="C47" s="8"/>
      <c r="D47" s="8"/>
      <c r="E47" s="8"/>
      <c r="F47" s="8"/>
      <c r="G47" s="8"/>
      <c r="H47" s="8"/>
      <c r="I47" s="8"/>
      <c r="J47" s="8"/>
      <c r="K47" s="8"/>
      <c r="L47" s="8"/>
    </row>
    <row r="48" spans="1:18">
      <c r="A48" s="8"/>
      <c r="B48" s="8"/>
      <c r="C48" s="8"/>
      <c r="D48" s="8"/>
      <c r="E48" s="8"/>
      <c r="F48" s="8"/>
      <c r="G48" s="8"/>
      <c r="H48" s="8"/>
      <c r="I48" s="8"/>
      <c r="J48" s="8"/>
      <c r="K48" s="8"/>
      <c r="L48" s="8"/>
    </row>
  </sheetData>
  <mergeCells count="33">
    <mergeCell ref="B17:E17"/>
    <mergeCell ref="G17:J17"/>
    <mergeCell ref="D31:H31"/>
    <mergeCell ref="N34:O34"/>
    <mergeCell ref="P34:Q34"/>
    <mergeCell ref="M29:P29"/>
    <mergeCell ref="M28:Q28"/>
    <mergeCell ref="M1:Q1"/>
    <mergeCell ref="P3:Q3"/>
    <mergeCell ref="N3:O3"/>
    <mergeCell ref="N4:N5"/>
    <mergeCell ref="O4:O5"/>
    <mergeCell ref="P4:P5"/>
    <mergeCell ref="Q4:Q5"/>
    <mergeCell ref="E33:F33"/>
    <mergeCell ref="E34:F34"/>
    <mergeCell ref="E35:F35"/>
    <mergeCell ref="E36:F36"/>
    <mergeCell ref="E37:F37"/>
    <mergeCell ref="G33:H33"/>
    <mergeCell ref="G34:H34"/>
    <mergeCell ref="G35:H35"/>
    <mergeCell ref="G36:H36"/>
    <mergeCell ref="G37:H37"/>
    <mergeCell ref="A1:J1"/>
    <mergeCell ref="B4:E4"/>
    <mergeCell ref="G4:J4"/>
    <mergeCell ref="B5:E5"/>
    <mergeCell ref="G3:J3"/>
    <mergeCell ref="B3:E3"/>
    <mergeCell ref="A5:A6"/>
    <mergeCell ref="G5:J5"/>
    <mergeCell ref="D32:H32"/>
  </mergeCells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Emma Wilkie</dc:creator>
  <cp:lastModifiedBy>Emma Wilkie</cp:lastModifiedBy>
  <dcterms:created xsi:type="dcterms:W3CDTF">2013-08-28T00:51:02Z</dcterms:created>
  <dcterms:modified xsi:type="dcterms:W3CDTF">2013-08-30T06:31:39Z</dcterms:modified>
</cp:coreProperties>
</file>