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ISQUE\Drop_box\Dropbox\Sinergia_Eawag\Non-random endosymbionts associations\Re-soumission\Supporting information\"/>
    </mc:Choice>
  </mc:AlternateContent>
  <bookViews>
    <workbookView xWindow="0" yWindow="0" windowWidth="16380" windowHeight="8190" tabRatio="500"/>
  </bookViews>
  <sheets>
    <sheet name="Sheet1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4" i="1" l="1"/>
  <c r="V5" i="1"/>
  <c r="W5" i="1"/>
  <c r="V6" i="1"/>
  <c r="W6" i="1"/>
  <c r="V7" i="1"/>
  <c r="W7" i="1"/>
  <c r="V8" i="1"/>
  <c r="W8" i="1"/>
  <c r="V9" i="1"/>
  <c r="W9" i="1"/>
  <c r="V10" i="1"/>
  <c r="W10" i="1"/>
  <c r="V11" i="1"/>
  <c r="W11" i="1"/>
  <c r="V12" i="1"/>
  <c r="W12" i="1"/>
  <c r="V13" i="1"/>
  <c r="W13" i="1"/>
  <c r="V14" i="1"/>
  <c r="W14" i="1"/>
  <c r="V15" i="1"/>
  <c r="W15" i="1"/>
  <c r="V16" i="1"/>
  <c r="W16" i="1"/>
  <c r="V17" i="1"/>
  <c r="W17" i="1"/>
  <c r="V18" i="1"/>
  <c r="W18" i="1"/>
  <c r="V19" i="1"/>
  <c r="W19" i="1"/>
  <c r="V20" i="1"/>
  <c r="W20" i="1"/>
  <c r="V21" i="1"/>
  <c r="W21" i="1"/>
  <c r="V22" i="1"/>
  <c r="W22" i="1"/>
  <c r="V23" i="1"/>
  <c r="W23" i="1"/>
  <c r="V24" i="1"/>
  <c r="W24" i="1"/>
  <c r="V25" i="1"/>
  <c r="W25" i="1"/>
  <c r="V26" i="1"/>
  <c r="W26" i="1"/>
  <c r="V27" i="1"/>
  <c r="W27" i="1"/>
  <c r="V28" i="1"/>
  <c r="W28" i="1"/>
  <c r="V29" i="1"/>
  <c r="W29" i="1"/>
  <c r="V30" i="1"/>
  <c r="W30" i="1"/>
  <c r="V31" i="1"/>
  <c r="W31" i="1"/>
  <c r="V32" i="1"/>
  <c r="W32" i="1"/>
  <c r="V33" i="1"/>
  <c r="W33" i="1"/>
  <c r="V34" i="1"/>
  <c r="W34" i="1"/>
  <c r="V35" i="1"/>
  <c r="W35" i="1"/>
  <c r="V36" i="1"/>
  <c r="W36" i="1"/>
  <c r="V37" i="1"/>
  <c r="W37" i="1"/>
  <c r="V38" i="1"/>
  <c r="W38" i="1"/>
  <c r="V39" i="1"/>
  <c r="W39" i="1"/>
  <c r="V40" i="1"/>
  <c r="W40" i="1"/>
  <c r="V41" i="1"/>
  <c r="W41" i="1"/>
  <c r="V42" i="1"/>
  <c r="W42" i="1"/>
  <c r="V43" i="1"/>
  <c r="W43" i="1"/>
  <c r="V44" i="1"/>
  <c r="W44" i="1"/>
  <c r="V45" i="1"/>
  <c r="W45" i="1"/>
  <c r="V46" i="1"/>
  <c r="W46" i="1"/>
  <c r="V47" i="1"/>
  <c r="W47" i="1"/>
  <c r="W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" i="1"/>
  <c r="S47" i="1"/>
  <c r="X47" i="1" s="1"/>
  <c r="R47" i="1"/>
  <c r="Q47" i="1"/>
  <c r="P47" i="1"/>
  <c r="S46" i="1"/>
  <c r="X46" i="1" s="1"/>
  <c r="R46" i="1"/>
  <c r="Q46" i="1"/>
  <c r="P46" i="1"/>
  <c r="S45" i="1"/>
  <c r="X45" i="1" s="1"/>
  <c r="R45" i="1"/>
  <c r="Q45" i="1"/>
  <c r="P45" i="1"/>
  <c r="S44" i="1"/>
  <c r="X44" i="1" s="1"/>
  <c r="R44" i="1"/>
  <c r="Q44" i="1"/>
  <c r="P44" i="1"/>
  <c r="S43" i="1"/>
  <c r="X43" i="1" s="1"/>
  <c r="R43" i="1"/>
  <c r="Q43" i="1"/>
  <c r="P43" i="1"/>
  <c r="S42" i="1"/>
  <c r="X42" i="1" s="1"/>
  <c r="R42" i="1"/>
  <c r="Q42" i="1"/>
  <c r="P42" i="1"/>
  <c r="S41" i="1"/>
  <c r="X41" i="1" s="1"/>
  <c r="R41" i="1"/>
  <c r="Q41" i="1"/>
  <c r="P41" i="1"/>
  <c r="S40" i="1"/>
  <c r="X40" i="1" s="1"/>
  <c r="R40" i="1"/>
  <c r="Q40" i="1"/>
  <c r="P40" i="1"/>
  <c r="S39" i="1"/>
  <c r="X39" i="1" s="1"/>
  <c r="R39" i="1"/>
  <c r="Q39" i="1"/>
  <c r="P39" i="1"/>
  <c r="S38" i="1"/>
  <c r="X38" i="1" s="1"/>
  <c r="R38" i="1"/>
  <c r="Q38" i="1"/>
  <c r="P38" i="1"/>
  <c r="S37" i="1"/>
  <c r="X37" i="1" s="1"/>
  <c r="R37" i="1"/>
  <c r="Q37" i="1"/>
  <c r="P37" i="1"/>
  <c r="S36" i="1"/>
  <c r="X36" i="1" s="1"/>
  <c r="R36" i="1"/>
  <c r="Q36" i="1"/>
  <c r="P36" i="1"/>
  <c r="S35" i="1"/>
  <c r="X35" i="1" s="1"/>
  <c r="R35" i="1"/>
  <c r="Q35" i="1"/>
  <c r="P35" i="1"/>
  <c r="S34" i="1"/>
  <c r="X34" i="1" s="1"/>
  <c r="R34" i="1"/>
  <c r="Q34" i="1"/>
  <c r="P34" i="1"/>
  <c r="S33" i="1"/>
  <c r="X33" i="1" s="1"/>
  <c r="R33" i="1"/>
  <c r="Q33" i="1"/>
  <c r="P33" i="1"/>
  <c r="S32" i="1"/>
  <c r="X32" i="1" s="1"/>
  <c r="R32" i="1"/>
  <c r="Q32" i="1"/>
  <c r="P32" i="1"/>
  <c r="S31" i="1"/>
  <c r="X31" i="1" s="1"/>
  <c r="R31" i="1"/>
  <c r="Q31" i="1"/>
  <c r="P31" i="1"/>
  <c r="S30" i="1"/>
  <c r="X30" i="1" s="1"/>
  <c r="R30" i="1"/>
  <c r="Q30" i="1"/>
  <c r="P30" i="1"/>
  <c r="S29" i="1"/>
  <c r="X29" i="1" s="1"/>
  <c r="R29" i="1"/>
  <c r="Q29" i="1"/>
  <c r="P29" i="1"/>
  <c r="S28" i="1"/>
  <c r="X28" i="1" s="1"/>
  <c r="R28" i="1"/>
  <c r="Q28" i="1"/>
  <c r="P28" i="1"/>
  <c r="S27" i="1"/>
  <c r="X27" i="1" s="1"/>
  <c r="R27" i="1"/>
  <c r="Q27" i="1"/>
  <c r="P27" i="1"/>
  <c r="S26" i="1"/>
  <c r="R26" i="1"/>
  <c r="Q26" i="1"/>
  <c r="P26" i="1"/>
  <c r="S25" i="1"/>
  <c r="X25" i="1" s="1"/>
  <c r="R25" i="1"/>
  <c r="Q25" i="1"/>
  <c r="P25" i="1"/>
  <c r="S24" i="1"/>
  <c r="X24" i="1" s="1"/>
  <c r="R24" i="1"/>
  <c r="Q24" i="1"/>
  <c r="P24" i="1"/>
  <c r="S23" i="1"/>
  <c r="X23" i="1" s="1"/>
  <c r="R23" i="1"/>
  <c r="Q23" i="1"/>
  <c r="P23" i="1"/>
  <c r="S22" i="1"/>
  <c r="X22" i="1" s="1"/>
  <c r="R22" i="1"/>
  <c r="Q22" i="1"/>
  <c r="P22" i="1"/>
  <c r="S21" i="1"/>
  <c r="X21" i="1" s="1"/>
  <c r="R21" i="1"/>
  <c r="Q21" i="1"/>
  <c r="P21" i="1"/>
  <c r="S20" i="1"/>
  <c r="X20" i="1" s="1"/>
  <c r="R20" i="1"/>
  <c r="Q20" i="1"/>
  <c r="P20" i="1"/>
  <c r="S19" i="1"/>
  <c r="X19" i="1" s="1"/>
  <c r="R19" i="1"/>
  <c r="Q19" i="1"/>
  <c r="P19" i="1"/>
  <c r="S18" i="1"/>
  <c r="X18" i="1" s="1"/>
  <c r="R18" i="1"/>
  <c r="Q18" i="1"/>
  <c r="P18" i="1"/>
  <c r="S17" i="1"/>
  <c r="X17" i="1" s="1"/>
  <c r="R17" i="1"/>
  <c r="Q17" i="1"/>
  <c r="P17" i="1"/>
  <c r="S16" i="1"/>
  <c r="X16" i="1" s="1"/>
  <c r="R16" i="1"/>
  <c r="Q16" i="1"/>
  <c r="P16" i="1"/>
  <c r="S15" i="1"/>
  <c r="X15" i="1" s="1"/>
  <c r="R15" i="1"/>
  <c r="Q15" i="1"/>
  <c r="P15" i="1"/>
  <c r="S14" i="1"/>
  <c r="X14" i="1" s="1"/>
  <c r="R14" i="1"/>
  <c r="Q14" i="1"/>
  <c r="P14" i="1"/>
  <c r="S13" i="1"/>
  <c r="X13" i="1" s="1"/>
  <c r="R13" i="1"/>
  <c r="Q13" i="1"/>
  <c r="P13" i="1"/>
  <c r="S12" i="1"/>
  <c r="X12" i="1" s="1"/>
  <c r="R12" i="1"/>
  <c r="Q12" i="1"/>
  <c r="P12" i="1"/>
  <c r="S11" i="1"/>
  <c r="X11" i="1" s="1"/>
  <c r="R11" i="1"/>
  <c r="Q11" i="1"/>
  <c r="P11" i="1"/>
  <c r="S10" i="1"/>
  <c r="X10" i="1" s="1"/>
  <c r="R10" i="1"/>
  <c r="Q10" i="1"/>
  <c r="P10" i="1"/>
  <c r="S9" i="1"/>
  <c r="X9" i="1" s="1"/>
  <c r="R9" i="1"/>
  <c r="Q9" i="1"/>
  <c r="P9" i="1"/>
  <c r="S8" i="1"/>
  <c r="X8" i="1" s="1"/>
  <c r="R8" i="1"/>
  <c r="Q8" i="1"/>
  <c r="P8" i="1"/>
  <c r="S7" i="1"/>
  <c r="X7" i="1" s="1"/>
  <c r="R7" i="1"/>
  <c r="Q7" i="1"/>
  <c r="P7" i="1"/>
  <c r="S6" i="1"/>
  <c r="X6" i="1" s="1"/>
  <c r="R6" i="1"/>
  <c r="Q6" i="1"/>
  <c r="P6" i="1"/>
  <c r="S5" i="1"/>
  <c r="X5" i="1" s="1"/>
  <c r="R5" i="1"/>
  <c r="Q5" i="1"/>
  <c r="P5" i="1"/>
  <c r="S4" i="1"/>
  <c r="X4" i="1" s="1"/>
  <c r="R4" i="1"/>
  <c r="Q4" i="1"/>
  <c r="P4" i="1"/>
  <c r="X26" i="1" l="1"/>
</calcChain>
</file>

<file path=xl/sharedStrings.xml><?xml version="1.0" encoding="utf-8"?>
<sst xmlns="http://schemas.openxmlformats.org/spreadsheetml/2006/main" count="158" uniqueCount="30">
  <si>
    <t xml:space="preserve">This table is the analogous of the table 1 of Jaenike, J., Stahlhut, J. K., Boelio, L. M., &amp; Unckless, R. L. (2010). Association between Wolbachia and Spiroplasma within Drosophila neotestacea: an emerging symbiotic mutualism ? </t>
  </si>
  <si>
    <t>Females</t>
  </si>
  <si>
    <t>Males</t>
  </si>
  <si>
    <t>Frequency</t>
  </si>
  <si>
    <t>Infection prevalence</t>
  </si>
  <si>
    <t>Data origin</t>
  </si>
  <si>
    <t>"Generation"</t>
  </si>
  <si>
    <t>Year</t>
  </si>
  <si>
    <t>Month</t>
  </si>
  <si>
    <t>W-S-</t>
  </si>
  <si>
    <t>W-S+</t>
  </si>
  <si>
    <t>W+S-</t>
  </si>
  <si>
    <t>W+S+</t>
  </si>
  <si>
    <t>Total</t>
  </si>
  <si>
    <t>Wolbachia</t>
  </si>
  <si>
    <t>Spiroplasma</t>
  </si>
  <si>
    <t>Phi(Coefficient of association)</t>
  </si>
  <si>
    <t>NA</t>
  </si>
  <si>
    <t>May</t>
  </si>
  <si>
    <t>July</t>
  </si>
  <si>
    <t>June</t>
  </si>
  <si>
    <t>August</t>
  </si>
  <si>
    <t>September</t>
  </si>
  <si>
    <t>New</t>
  </si>
  <si>
    <r>
      <t xml:space="preserve">Jaenike </t>
    </r>
    <r>
      <rPr>
        <i/>
        <sz val="11"/>
        <color rgb="FF000000"/>
        <rFont val="Times New Roman"/>
        <family val="1"/>
      </rPr>
      <t>et al.</t>
    </r>
    <r>
      <rPr>
        <sz val="11"/>
        <color rgb="FF000000"/>
        <rFont val="Times New Roman"/>
        <family val="1"/>
      </rPr>
      <t xml:space="preserve"> (2010)</t>
    </r>
  </si>
  <si>
    <t>Used to build the summary statistics in the ABC approach</t>
  </si>
  <si>
    <t>Start</t>
  </si>
  <si>
    <t>Not used</t>
  </si>
  <si>
    <t>Mid point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</si>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</sst>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color rgb="FF000000"/>
      <name val="Calibri"/>
      <family val="2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sz val="12"/>
      <color theme="0" tint="-0.499984740745262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666666"/>
        <bgColor rgb="FF80808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0" borderId="0" xfId="0"/>
    <xf numFmtId="0" fontId="1" fillId="0" borderId="0" xfId="0" applyFont="1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3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C4C4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7"/>
  <sheetViews>
    <sheetView tabSelected="1" zoomScale="75" zoomScaleNormal="75" workbookViewId="0">
      <selection activeCell="C3" sqref="C3"/>
    </sheetView>
  </sheetViews>
  <sheetFormatPr baseColWidth="10" defaultColWidth="9" defaultRowHeight="15.75" x14ac:dyDescent="0.25"/>
  <cols>
    <col min="1" max="1" width="17.5" bestFit="1" customWidth="1"/>
    <col min="2" max="2" width="13.625" customWidth="1"/>
    <col min="3" max="3" width="13.625" style="2" customWidth="1"/>
    <col min="4" max="5" width="10.5" customWidth="1"/>
    <col min="6" max="6" width="5.125" customWidth="1"/>
    <col min="7" max="7" width="5.5" customWidth="1"/>
    <col min="8" max="8" width="5.625" customWidth="1"/>
    <col min="9" max="9" width="6.375" customWidth="1"/>
    <col min="10" max="10" width="1.375" style="1" customWidth="1"/>
    <col min="11" max="11" width="6.25" customWidth="1"/>
    <col min="12" max="12" width="5.5" customWidth="1"/>
    <col min="13" max="13" width="5.625" customWidth="1"/>
    <col min="14" max="14" width="4.625" customWidth="1"/>
    <col min="15" max="15" width="1.375" style="1" customWidth="1"/>
    <col min="16" max="16" width="5.25" customWidth="1"/>
    <col min="17" max="17" width="5.5" customWidth="1"/>
    <col min="18" max="19" width="8.375" customWidth="1"/>
    <col min="20" max="20" width="1.375" style="1" customWidth="1"/>
    <col min="21" max="21" width="4.625" customWidth="1"/>
    <col min="22" max="22" width="10.5" customWidth="1"/>
    <col min="23" max="23" width="12.625" bestFit="1" customWidth="1"/>
    <col min="24" max="1026" width="10.5" customWidth="1"/>
  </cols>
  <sheetData>
    <row r="1" spans="1:1025" s="2" customFormat="1" x14ac:dyDescent="0.25">
      <c r="B1" s="3" t="s">
        <v>0</v>
      </c>
      <c r="C1" s="4"/>
    </row>
    <row r="2" spans="1:1025" s="4" customFormat="1" x14ac:dyDescent="0.25">
      <c r="A2"/>
      <c r="F2" s="4" t="s">
        <v>1</v>
      </c>
      <c r="J2" s="5"/>
      <c r="K2" s="4" t="s">
        <v>2</v>
      </c>
      <c r="O2" s="5"/>
      <c r="P2" s="4" t="s">
        <v>3</v>
      </c>
      <c r="T2" s="5"/>
      <c r="V2" s="4" t="s">
        <v>4</v>
      </c>
      <c r="AMG2"/>
      <c r="AMH2"/>
      <c r="AMI2"/>
      <c r="AMJ2"/>
      <c r="AMK2"/>
    </row>
    <row r="3" spans="1:1025" x14ac:dyDescent="0.25">
      <c r="A3" t="s">
        <v>5</v>
      </c>
      <c r="B3" t="s">
        <v>6</v>
      </c>
      <c r="C3" s="2" t="s">
        <v>25</v>
      </c>
      <c r="D3" t="s">
        <v>7</v>
      </c>
      <c r="E3" t="s">
        <v>8</v>
      </c>
      <c r="F3" t="s">
        <v>9</v>
      </c>
      <c r="G3" t="s">
        <v>10</v>
      </c>
      <c r="H3" t="s">
        <v>11</v>
      </c>
      <c r="I3" t="s">
        <v>12</v>
      </c>
      <c r="K3" t="s">
        <v>9</v>
      </c>
      <c r="L3" t="s">
        <v>10</v>
      </c>
      <c r="M3" t="s">
        <v>11</v>
      </c>
      <c r="N3" t="s">
        <v>9</v>
      </c>
      <c r="P3" t="s">
        <v>9</v>
      </c>
      <c r="Q3" t="s">
        <v>10</v>
      </c>
      <c r="R3" t="s">
        <v>11</v>
      </c>
      <c r="S3" t="s">
        <v>12</v>
      </c>
      <c r="U3" t="s">
        <v>13</v>
      </c>
      <c r="V3" s="6" t="s">
        <v>14</v>
      </c>
      <c r="W3" t="s">
        <v>15</v>
      </c>
      <c r="X3" t="s">
        <v>16</v>
      </c>
    </row>
    <row r="4" spans="1:1025" x14ac:dyDescent="0.25">
      <c r="A4" s="8" t="s">
        <v>24</v>
      </c>
      <c r="B4">
        <v>0</v>
      </c>
      <c r="C4" s="2" t="s">
        <v>26</v>
      </c>
      <c r="D4">
        <v>2001</v>
      </c>
      <c r="E4" t="s">
        <v>17</v>
      </c>
      <c r="F4">
        <v>4</v>
      </c>
      <c r="G4">
        <v>3</v>
      </c>
      <c r="H4">
        <v>6</v>
      </c>
      <c r="I4">
        <v>18</v>
      </c>
      <c r="P4">
        <f t="shared" ref="P4:P47" si="0">(F4+K4)/SUM($F4:$N4)</f>
        <v>0.12903225806451613</v>
      </c>
      <c r="Q4">
        <f t="shared" ref="Q4:Q47" si="1">(G4+L4)/SUM($F4:$N4)</f>
        <v>9.6774193548387094E-2</v>
      </c>
      <c r="R4">
        <f t="shared" ref="R4:R47" si="2">(H4+M4)/SUM($F4:$N4)</f>
        <v>0.19354838709677419</v>
      </c>
      <c r="S4">
        <f t="shared" ref="S4:S47" si="3">(I4+N4)/SUM($F4:$N4)</f>
        <v>0.58064516129032262</v>
      </c>
      <c r="U4">
        <f>SUM(F4:I4)</f>
        <v>31</v>
      </c>
      <c r="V4">
        <f>(R4+S4)</f>
        <v>0.77419354838709675</v>
      </c>
      <c r="W4">
        <f>(Q4+S4)</f>
        <v>0.67741935483870974</v>
      </c>
      <c r="X4">
        <f t="shared" ref="X4:X47" si="4">(S4*P4-R4*Q4)/SQRT((R4+S4)*(P4+Q4)*(Q4+S4)*(P4+R4))</f>
        <v>0.28749445424997294</v>
      </c>
    </row>
    <row r="5" spans="1:1025" x14ac:dyDescent="0.25">
      <c r="A5" s="8" t="s">
        <v>24</v>
      </c>
      <c r="B5">
        <v>5</v>
      </c>
      <c r="C5" s="2" t="s">
        <v>26</v>
      </c>
      <c r="D5">
        <v>2002</v>
      </c>
      <c r="E5" s="7" t="s">
        <v>17</v>
      </c>
      <c r="F5">
        <v>5</v>
      </c>
      <c r="G5">
        <v>0</v>
      </c>
      <c r="H5">
        <v>1</v>
      </c>
      <c r="I5">
        <v>14</v>
      </c>
      <c r="P5">
        <f t="shared" si="0"/>
        <v>0.25</v>
      </c>
      <c r="Q5">
        <f t="shared" si="1"/>
        <v>0</v>
      </c>
      <c r="R5">
        <f t="shared" si="2"/>
        <v>0.05</v>
      </c>
      <c r="S5">
        <f t="shared" si="3"/>
        <v>0.7</v>
      </c>
      <c r="U5" s="2">
        <f t="shared" ref="U5:U47" si="5">SUM(F5:I5)</f>
        <v>20</v>
      </c>
      <c r="V5" s="2">
        <f t="shared" ref="V5:V47" si="6">(R5+S5)</f>
        <v>0.75</v>
      </c>
      <c r="W5" s="2">
        <f t="shared" ref="W5:W47" si="7">(Q5+S5)</f>
        <v>0.7</v>
      </c>
      <c r="X5">
        <f t="shared" si="4"/>
        <v>0.88191710368819687</v>
      </c>
    </row>
    <row r="6" spans="1:1025" x14ac:dyDescent="0.25">
      <c r="A6" s="8" t="s">
        <v>24</v>
      </c>
      <c r="B6">
        <v>28</v>
      </c>
      <c r="C6" s="2" t="s">
        <v>28</v>
      </c>
      <c r="D6">
        <v>2007</v>
      </c>
      <c r="E6" t="s">
        <v>18</v>
      </c>
      <c r="F6">
        <v>3</v>
      </c>
      <c r="G6">
        <v>0</v>
      </c>
      <c r="H6">
        <v>28</v>
      </c>
      <c r="I6">
        <v>60</v>
      </c>
      <c r="P6">
        <f t="shared" si="0"/>
        <v>3.2967032967032968E-2</v>
      </c>
      <c r="Q6">
        <f t="shared" si="1"/>
        <v>0</v>
      </c>
      <c r="R6">
        <f t="shared" si="2"/>
        <v>0.30769230769230771</v>
      </c>
      <c r="S6">
        <f t="shared" si="3"/>
        <v>0.65934065934065933</v>
      </c>
      <c r="U6" s="2">
        <f t="shared" si="5"/>
        <v>91</v>
      </c>
      <c r="V6" s="2">
        <f t="shared" si="6"/>
        <v>0.96703296703296704</v>
      </c>
      <c r="W6" s="2">
        <f t="shared" si="7"/>
        <v>0.65934065934065933</v>
      </c>
      <c r="X6">
        <f t="shared" si="4"/>
        <v>0.25687040446902809</v>
      </c>
    </row>
    <row r="7" spans="1:1025" x14ac:dyDescent="0.25">
      <c r="A7" s="8" t="s">
        <v>24</v>
      </c>
      <c r="B7">
        <v>30</v>
      </c>
      <c r="C7" s="2" t="s">
        <v>28</v>
      </c>
      <c r="D7" s="7">
        <v>2007</v>
      </c>
      <c r="E7" t="s">
        <v>19</v>
      </c>
      <c r="F7">
        <v>9</v>
      </c>
      <c r="G7">
        <v>1</v>
      </c>
      <c r="H7">
        <v>24</v>
      </c>
      <c r="I7">
        <v>50</v>
      </c>
      <c r="P7">
        <f t="shared" si="0"/>
        <v>0.10714285714285714</v>
      </c>
      <c r="Q7">
        <f t="shared" si="1"/>
        <v>1.1904761904761904E-2</v>
      </c>
      <c r="R7">
        <f t="shared" si="2"/>
        <v>0.2857142857142857</v>
      </c>
      <c r="S7">
        <f t="shared" si="3"/>
        <v>0.59523809523809523</v>
      </c>
      <c r="U7" s="2">
        <f t="shared" si="5"/>
        <v>84</v>
      </c>
      <c r="V7" s="2">
        <f t="shared" si="6"/>
        <v>0.88095238095238093</v>
      </c>
      <c r="W7" s="2">
        <f t="shared" si="7"/>
        <v>0.6071428571428571</v>
      </c>
      <c r="X7">
        <f t="shared" si="4"/>
        <v>0.3817259470560983</v>
      </c>
    </row>
    <row r="8" spans="1:1025" x14ac:dyDescent="0.25">
      <c r="A8" s="8" t="s">
        <v>24</v>
      </c>
      <c r="B8">
        <v>34</v>
      </c>
      <c r="C8" s="2" t="s">
        <v>28</v>
      </c>
      <c r="D8">
        <v>2008</v>
      </c>
      <c r="E8" t="s">
        <v>20</v>
      </c>
      <c r="F8">
        <v>4</v>
      </c>
      <c r="G8">
        <v>1</v>
      </c>
      <c r="H8">
        <v>18</v>
      </c>
      <c r="I8">
        <v>57</v>
      </c>
      <c r="P8">
        <f t="shared" si="0"/>
        <v>0.05</v>
      </c>
      <c r="Q8">
        <f t="shared" si="1"/>
        <v>1.2500000000000001E-2</v>
      </c>
      <c r="R8">
        <f t="shared" si="2"/>
        <v>0.22500000000000001</v>
      </c>
      <c r="S8">
        <f t="shared" si="3"/>
        <v>0.71250000000000002</v>
      </c>
      <c r="U8" s="2">
        <f t="shared" si="5"/>
        <v>80</v>
      </c>
      <c r="V8" s="2">
        <f t="shared" si="6"/>
        <v>0.9375</v>
      </c>
      <c r="W8" s="2">
        <f t="shared" si="7"/>
        <v>0.72499999999999998</v>
      </c>
      <c r="X8">
        <f t="shared" si="4"/>
        <v>0.30358361188375882</v>
      </c>
    </row>
    <row r="9" spans="1:1025" x14ac:dyDescent="0.25">
      <c r="A9" s="8" t="s">
        <v>24</v>
      </c>
      <c r="B9">
        <v>36</v>
      </c>
      <c r="C9" s="9" t="s">
        <v>27</v>
      </c>
      <c r="D9" s="7">
        <v>2008</v>
      </c>
      <c r="E9" t="s">
        <v>21</v>
      </c>
      <c r="F9">
        <v>16</v>
      </c>
      <c r="G9">
        <v>3</v>
      </c>
      <c r="H9">
        <v>110</v>
      </c>
      <c r="I9">
        <v>267</v>
      </c>
      <c r="P9">
        <f t="shared" si="0"/>
        <v>4.0404040404040407E-2</v>
      </c>
      <c r="Q9">
        <f t="shared" si="1"/>
        <v>7.575757575757576E-3</v>
      </c>
      <c r="R9">
        <f t="shared" si="2"/>
        <v>0.27777777777777779</v>
      </c>
      <c r="S9">
        <f t="shared" si="3"/>
        <v>0.6742424242424242</v>
      </c>
      <c r="U9" s="2">
        <f t="shared" si="5"/>
        <v>396</v>
      </c>
      <c r="V9" s="2">
        <f t="shared" si="6"/>
        <v>0.95202020202020199</v>
      </c>
      <c r="W9" s="2">
        <f t="shared" si="7"/>
        <v>0.68181818181818177</v>
      </c>
      <c r="X9">
        <f t="shared" si="4"/>
        <v>0.25252361028233566</v>
      </c>
    </row>
    <row r="10" spans="1:1025" x14ac:dyDescent="0.25">
      <c r="A10" s="8" t="s">
        <v>24</v>
      </c>
      <c r="B10">
        <v>38</v>
      </c>
      <c r="C10" s="9" t="s">
        <v>27</v>
      </c>
      <c r="D10">
        <v>2009</v>
      </c>
      <c r="E10" t="s">
        <v>18</v>
      </c>
      <c r="F10">
        <v>1</v>
      </c>
      <c r="G10">
        <v>12</v>
      </c>
      <c r="H10">
        <v>25</v>
      </c>
      <c r="I10">
        <v>161</v>
      </c>
      <c r="P10">
        <f t="shared" si="0"/>
        <v>5.0251256281407036E-3</v>
      </c>
      <c r="Q10">
        <f t="shared" si="1"/>
        <v>6.030150753768844E-2</v>
      </c>
      <c r="R10">
        <f t="shared" si="2"/>
        <v>0.12562814070351758</v>
      </c>
      <c r="S10">
        <f t="shared" si="3"/>
        <v>0.80904522613065322</v>
      </c>
      <c r="U10" s="2">
        <f t="shared" si="5"/>
        <v>199</v>
      </c>
      <c r="V10" s="2">
        <f t="shared" si="6"/>
        <v>0.93467336683417079</v>
      </c>
      <c r="W10" s="2">
        <f t="shared" si="7"/>
        <v>0.8693467336683417</v>
      </c>
      <c r="X10">
        <f t="shared" si="4"/>
        <v>-4.2147995638885473E-2</v>
      </c>
    </row>
    <row r="11" spans="1:1025" x14ac:dyDescent="0.25">
      <c r="A11" s="8" t="s">
        <v>24</v>
      </c>
      <c r="B11">
        <v>40</v>
      </c>
      <c r="C11" s="9" t="s">
        <v>27</v>
      </c>
      <c r="D11" s="7">
        <v>2009</v>
      </c>
      <c r="E11" t="s">
        <v>19</v>
      </c>
      <c r="F11">
        <v>0</v>
      </c>
      <c r="G11">
        <v>9</v>
      </c>
      <c r="H11">
        <v>4</v>
      </c>
      <c r="I11">
        <v>179</v>
      </c>
      <c r="P11">
        <f t="shared" si="0"/>
        <v>0</v>
      </c>
      <c r="Q11">
        <f t="shared" si="1"/>
        <v>4.6875E-2</v>
      </c>
      <c r="R11">
        <f t="shared" si="2"/>
        <v>2.0833333333333332E-2</v>
      </c>
      <c r="S11">
        <f t="shared" si="3"/>
        <v>0.93229166666666663</v>
      </c>
      <c r="U11" s="2">
        <f t="shared" si="5"/>
        <v>192</v>
      </c>
      <c r="V11" s="2">
        <f t="shared" si="6"/>
        <v>0.953125</v>
      </c>
      <c r="W11" s="2">
        <f t="shared" si="7"/>
        <v>0.97916666666666663</v>
      </c>
      <c r="X11">
        <f t="shared" si="4"/>
        <v>-3.2347951320855474E-2</v>
      </c>
    </row>
    <row r="12" spans="1:1025" x14ac:dyDescent="0.25">
      <c r="A12" s="8" t="s">
        <v>24</v>
      </c>
      <c r="B12">
        <v>41</v>
      </c>
      <c r="C12" s="9" t="s">
        <v>27</v>
      </c>
      <c r="D12" s="7">
        <v>2009</v>
      </c>
      <c r="E12" s="7" t="s">
        <v>21</v>
      </c>
      <c r="F12">
        <v>3</v>
      </c>
      <c r="G12">
        <v>0</v>
      </c>
      <c r="H12">
        <v>24</v>
      </c>
      <c r="I12">
        <v>69</v>
      </c>
      <c r="P12">
        <f t="shared" si="0"/>
        <v>3.125E-2</v>
      </c>
      <c r="Q12">
        <f t="shared" si="1"/>
        <v>0</v>
      </c>
      <c r="R12">
        <f t="shared" si="2"/>
        <v>0.25</v>
      </c>
      <c r="S12">
        <f t="shared" si="3"/>
        <v>0.71875</v>
      </c>
      <c r="U12" s="2">
        <f t="shared" si="5"/>
        <v>96</v>
      </c>
      <c r="V12" s="2">
        <f t="shared" si="6"/>
        <v>0.96875</v>
      </c>
      <c r="W12" s="2">
        <f t="shared" si="7"/>
        <v>0.71875</v>
      </c>
      <c r="X12">
        <f t="shared" si="4"/>
        <v>0.28711892307136966</v>
      </c>
    </row>
    <row r="13" spans="1:1025" x14ac:dyDescent="0.25">
      <c r="A13" s="8" t="s">
        <v>24</v>
      </c>
      <c r="B13">
        <v>42</v>
      </c>
      <c r="C13" s="9" t="s">
        <v>27</v>
      </c>
      <c r="D13" s="7">
        <v>2009</v>
      </c>
      <c r="E13" t="s">
        <v>22</v>
      </c>
      <c r="F13">
        <v>3</v>
      </c>
      <c r="G13">
        <v>7</v>
      </c>
      <c r="H13">
        <v>10</v>
      </c>
      <c r="I13">
        <v>146</v>
      </c>
      <c r="P13">
        <f t="shared" si="0"/>
        <v>1.8072289156626505E-2</v>
      </c>
      <c r="Q13">
        <f t="shared" si="1"/>
        <v>4.2168674698795178E-2</v>
      </c>
      <c r="R13">
        <f t="shared" si="2"/>
        <v>6.0240963855421686E-2</v>
      </c>
      <c r="S13">
        <f t="shared" si="3"/>
        <v>0.87951807228915657</v>
      </c>
      <c r="U13" s="2">
        <f t="shared" si="5"/>
        <v>166</v>
      </c>
      <c r="V13" s="2">
        <f t="shared" si="6"/>
        <v>0.93975903614457823</v>
      </c>
      <c r="W13" s="2">
        <f t="shared" si="7"/>
        <v>0.92168674698795172</v>
      </c>
      <c r="X13">
        <f t="shared" si="4"/>
        <v>0.20891428069150964</v>
      </c>
    </row>
    <row r="14" spans="1:1025" x14ac:dyDescent="0.25">
      <c r="A14" t="s">
        <v>23</v>
      </c>
      <c r="B14">
        <v>43</v>
      </c>
      <c r="C14" s="9" t="s">
        <v>27</v>
      </c>
      <c r="D14">
        <v>2010</v>
      </c>
      <c r="E14" t="s">
        <v>18</v>
      </c>
      <c r="F14">
        <v>3</v>
      </c>
      <c r="G14">
        <v>5</v>
      </c>
      <c r="H14">
        <v>35</v>
      </c>
      <c r="I14">
        <v>107</v>
      </c>
      <c r="K14">
        <v>3</v>
      </c>
      <c r="L14">
        <v>8</v>
      </c>
      <c r="M14">
        <v>31</v>
      </c>
      <c r="N14">
        <v>58</v>
      </c>
      <c r="P14">
        <f t="shared" si="0"/>
        <v>2.4E-2</v>
      </c>
      <c r="Q14">
        <f t="shared" si="1"/>
        <v>5.1999999999999998E-2</v>
      </c>
      <c r="R14">
        <f t="shared" si="2"/>
        <v>0.26400000000000001</v>
      </c>
      <c r="S14">
        <f t="shared" si="3"/>
        <v>0.66</v>
      </c>
      <c r="U14" s="2">
        <f t="shared" si="5"/>
        <v>150</v>
      </c>
      <c r="V14" s="2">
        <f t="shared" si="6"/>
        <v>0.92400000000000004</v>
      </c>
      <c r="W14" s="2">
        <f t="shared" si="7"/>
        <v>0.71200000000000008</v>
      </c>
      <c r="X14">
        <f t="shared" si="4"/>
        <v>1.7600090112692059E-2</v>
      </c>
    </row>
    <row r="15" spans="1:1025" x14ac:dyDescent="0.25">
      <c r="A15" t="s">
        <v>23</v>
      </c>
      <c r="B15">
        <v>44</v>
      </c>
      <c r="C15" s="9" t="s">
        <v>27</v>
      </c>
      <c r="D15">
        <v>2010</v>
      </c>
      <c r="E15" t="s">
        <v>20</v>
      </c>
      <c r="F15">
        <v>5</v>
      </c>
      <c r="G15">
        <v>4</v>
      </c>
      <c r="H15">
        <v>46</v>
      </c>
      <c r="I15">
        <v>45</v>
      </c>
      <c r="P15">
        <f t="shared" si="0"/>
        <v>0.05</v>
      </c>
      <c r="Q15">
        <f t="shared" si="1"/>
        <v>0.04</v>
      </c>
      <c r="R15">
        <f t="shared" si="2"/>
        <v>0.46</v>
      </c>
      <c r="S15">
        <f t="shared" si="3"/>
        <v>0.45</v>
      </c>
      <c r="U15" s="2">
        <f t="shared" si="5"/>
        <v>100</v>
      </c>
      <c r="V15" s="2">
        <f t="shared" si="6"/>
        <v>0.91</v>
      </c>
      <c r="W15" s="2">
        <f t="shared" si="7"/>
        <v>0.49</v>
      </c>
      <c r="X15">
        <f t="shared" si="4"/>
        <v>2.8658851213933596E-2</v>
      </c>
    </row>
    <row r="16" spans="1:1025" x14ac:dyDescent="0.25">
      <c r="A16" t="s">
        <v>23</v>
      </c>
      <c r="B16">
        <v>45</v>
      </c>
      <c r="C16" s="9" t="s">
        <v>27</v>
      </c>
      <c r="D16">
        <v>2010</v>
      </c>
      <c r="E16" t="s">
        <v>19</v>
      </c>
      <c r="F16">
        <v>11</v>
      </c>
      <c r="G16">
        <v>3</v>
      </c>
      <c r="H16">
        <v>52</v>
      </c>
      <c r="I16">
        <v>50</v>
      </c>
      <c r="P16">
        <f t="shared" si="0"/>
        <v>9.4827586206896547E-2</v>
      </c>
      <c r="Q16">
        <f t="shared" si="1"/>
        <v>2.5862068965517241E-2</v>
      </c>
      <c r="R16">
        <f t="shared" si="2"/>
        <v>0.44827586206896552</v>
      </c>
      <c r="S16">
        <f t="shared" si="3"/>
        <v>0.43103448275862066</v>
      </c>
      <c r="U16" s="2">
        <f t="shared" si="5"/>
        <v>116</v>
      </c>
      <c r="V16" s="2">
        <f t="shared" si="6"/>
        <v>0.87931034482758619</v>
      </c>
      <c r="W16" s="2">
        <f t="shared" si="7"/>
        <v>0.4568965517241379</v>
      </c>
      <c r="X16">
        <f t="shared" si="4"/>
        <v>0.18043629818836379</v>
      </c>
    </row>
    <row r="17" spans="1:24" x14ac:dyDescent="0.25">
      <c r="A17" t="s">
        <v>23</v>
      </c>
      <c r="B17">
        <v>46</v>
      </c>
      <c r="C17" s="9" t="s">
        <v>27</v>
      </c>
      <c r="D17">
        <v>2010</v>
      </c>
      <c r="E17" t="s">
        <v>21</v>
      </c>
      <c r="F17">
        <v>5</v>
      </c>
      <c r="G17">
        <v>3</v>
      </c>
      <c r="H17">
        <v>25</v>
      </c>
      <c r="I17">
        <v>71</v>
      </c>
      <c r="P17">
        <f t="shared" si="0"/>
        <v>4.807692307692308E-2</v>
      </c>
      <c r="Q17">
        <f t="shared" si="1"/>
        <v>2.8846153846153848E-2</v>
      </c>
      <c r="R17">
        <f t="shared" si="2"/>
        <v>0.24038461538461539</v>
      </c>
      <c r="S17">
        <f t="shared" si="3"/>
        <v>0.68269230769230771</v>
      </c>
      <c r="U17" s="2">
        <f t="shared" si="5"/>
        <v>104</v>
      </c>
      <c r="V17" s="2">
        <f t="shared" si="6"/>
        <v>0.92307692307692313</v>
      </c>
      <c r="W17" s="2">
        <f t="shared" si="7"/>
        <v>0.71153846153846156</v>
      </c>
      <c r="X17">
        <f t="shared" si="4"/>
        <v>0.21443759811069393</v>
      </c>
    </row>
    <row r="18" spans="1:24" x14ac:dyDescent="0.25">
      <c r="A18" t="s">
        <v>23</v>
      </c>
      <c r="B18">
        <v>47</v>
      </c>
      <c r="C18" s="9" t="s">
        <v>27</v>
      </c>
      <c r="D18">
        <v>2010</v>
      </c>
      <c r="E18" t="s">
        <v>22</v>
      </c>
      <c r="F18">
        <v>20</v>
      </c>
      <c r="G18">
        <v>29</v>
      </c>
      <c r="H18">
        <v>18</v>
      </c>
      <c r="I18">
        <v>45</v>
      </c>
      <c r="P18">
        <f t="shared" si="0"/>
        <v>0.17857142857142858</v>
      </c>
      <c r="Q18">
        <f t="shared" si="1"/>
        <v>0.25892857142857145</v>
      </c>
      <c r="R18">
        <f t="shared" si="2"/>
        <v>0.16071428571428573</v>
      </c>
      <c r="S18">
        <f t="shared" si="3"/>
        <v>0.4017857142857143</v>
      </c>
      <c r="U18" s="2">
        <f t="shared" si="5"/>
        <v>112</v>
      </c>
      <c r="V18" s="2">
        <f t="shared" si="6"/>
        <v>0.5625</v>
      </c>
      <c r="W18" s="2">
        <f t="shared" si="7"/>
        <v>0.66071428571428581</v>
      </c>
      <c r="X18">
        <f t="shared" si="4"/>
        <v>0.12829680078493005</v>
      </c>
    </row>
    <row r="19" spans="1:24" x14ac:dyDescent="0.25">
      <c r="A19" t="s">
        <v>23</v>
      </c>
      <c r="B19">
        <v>48</v>
      </c>
      <c r="C19" s="9" t="s">
        <v>27</v>
      </c>
      <c r="D19">
        <v>2011</v>
      </c>
      <c r="E19" t="s">
        <v>18</v>
      </c>
      <c r="F19">
        <v>2</v>
      </c>
      <c r="G19">
        <v>4</v>
      </c>
      <c r="H19">
        <v>28</v>
      </c>
      <c r="I19">
        <v>72</v>
      </c>
      <c r="P19">
        <f t="shared" si="0"/>
        <v>1.8867924528301886E-2</v>
      </c>
      <c r="Q19">
        <f t="shared" si="1"/>
        <v>3.7735849056603772E-2</v>
      </c>
      <c r="R19">
        <f t="shared" si="2"/>
        <v>0.26415094339622641</v>
      </c>
      <c r="S19">
        <f t="shared" si="3"/>
        <v>0.67924528301886788</v>
      </c>
      <c r="U19" s="2">
        <f t="shared" si="5"/>
        <v>106</v>
      </c>
      <c r="V19" s="2">
        <f t="shared" si="6"/>
        <v>0.94339622641509435</v>
      </c>
      <c r="W19" s="2">
        <f t="shared" si="7"/>
        <v>0.71698113207547165</v>
      </c>
      <c r="X19">
        <f t="shared" si="4"/>
        <v>2.7359422722270776E-2</v>
      </c>
    </row>
    <row r="20" spans="1:24" x14ac:dyDescent="0.25">
      <c r="A20" t="s">
        <v>23</v>
      </c>
      <c r="B20">
        <v>49</v>
      </c>
      <c r="C20" s="9" t="s">
        <v>27</v>
      </c>
      <c r="D20">
        <v>2011</v>
      </c>
      <c r="E20" t="s">
        <v>20</v>
      </c>
      <c r="F20">
        <v>5</v>
      </c>
      <c r="G20">
        <v>0</v>
      </c>
      <c r="H20">
        <v>40</v>
      </c>
      <c r="I20">
        <v>62</v>
      </c>
      <c r="P20">
        <f t="shared" si="0"/>
        <v>4.6728971962616821E-2</v>
      </c>
      <c r="Q20">
        <f t="shared" si="1"/>
        <v>0</v>
      </c>
      <c r="R20">
        <f t="shared" si="2"/>
        <v>0.37383177570093457</v>
      </c>
      <c r="S20">
        <f t="shared" si="3"/>
        <v>0.57943925233644855</v>
      </c>
      <c r="U20" s="2">
        <f t="shared" si="5"/>
        <v>107</v>
      </c>
      <c r="V20" s="2">
        <f t="shared" si="6"/>
        <v>0.95327102803738306</v>
      </c>
      <c r="W20" s="2">
        <f t="shared" si="7"/>
        <v>0.57943925233644855</v>
      </c>
      <c r="X20">
        <f t="shared" si="4"/>
        <v>0.25988098499439272</v>
      </c>
    </row>
    <row r="21" spans="1:24" x14ac:dyDescent="0.25">
      <c r="A21" t="s">
        <v>23</v>
      </c>
      <c r="B21">
        <v>50</v>
      </c>
      <c r="C21" s="9" t="s">
        <v>27</v>
      </c>
      <c r="D21">
        <v>2011</v>
      </c>
      <c r="E21" t="s">
        <v>19</v>
      </c>
      <c r="F21">
        <v>5</v>
      </c>
      <c r="G21">
        <v>2</v>
      </c>
      <c r="H21">
        <v>44</v>
      </c>
      <c r="I21">
        <v>51</v>
      </c>
      <c r="P21">
        <f t="shared" si="0"/>
        <v>4.9019607843137254E-2</v>
      </c>
      <c r="Q21">
        <f t="shared" si="1"/>
        <v>1.9607843137254902E-2</v>
      </c>
      <c r="R21">
        <f t="shared" si="2"/>
        <v>0.43137254901960786</v>
      </c>
      <c r="S21">
        <f t="shared" si="3"/>
        <v>0.5</v>
      </c>
      <c r="U21" s="2">
        <f t="shared" si="5"/>
        <v>102</v>
      </c>
      <c r="V21" s="2">
        <f t="shared" si="6"/>
        <v>0.93137254901960786</v>
      </c>
      <c r="W21" s="2">
        <f t="shared" si="7"/>
        <v>0.51960784313725494</v>
      </c>
      <c r="X21">
        <f t="shared" si="4"/>
        <v>0.127077795923042</v>
      </c>
    </row>
    <row r="22" spans="1:24" x14ac:dyDescent="0.25">
      <c r="A22" t="s">
        <v>23</v>
      </c>
      <c r="B22">
        <v>51</v>
      </c>
      <c r="C22" s="9" t="s">
        <v>27</v>
      </c>
      <c r="D22">
        <v>2011</v>
      </c>
      <c r="E22" t="s">
        <v>21</v>
      </c>
      <c r="F22">
        <v>2</v>
      </c>
      <c r="G22">
        <v>5</v>
      </c>
      <c r="H22">
        <v>21</v>
      </c>
      <c r="I22">
        <v>74</v>
      </c>
      <c r="P22">
        <f t="shared" si="0"/>
        <v>1.9607843137254902E-2</v>
      </c>
      <c r="Q22">
        <f t="shared" si="1"/>
        <v>4.9019607843137254E-2</v>
      </c>
      <c r="R22">
        <f t="shared" si="2"/>
        <v>0.20588235294117646</v>
      </c>
      <c r="S22">
        <f t="shared" si="3"/>
        <v>0.72549019607843135</v>
      </c>
      <c r="U22" s="2">
        <f t="shared" si="5"/>
        <v>102</v>
      </c>
      <c r="V22" s="2">
        <f t="shared" si="6"/>
        <v>0.93137254901960786</v>
      </c>
      <c r="W22" s="2">
        <f t="shared" si="7"/>
        <v>0.77450980392156865</v>
      </c>
      <c r="X22">
        <f t="shared" si="4"/>
        <v>3.9118317679912071E-2</v>
      </c>
    </row>
    <row r="23" spans="1:24" x14ac:dyDescent="0.25">
      <c r="A23" t="s">
        <v>23</v>
      </c>
      <c r="B23">
        <v>52</v>
      </c>
      <c r="C23" s="9" t="s">
        <v>27</v>
      </c>
      <c r="D23">
        <v>2011</v>
      </c>
      <c r="E23" t="s">
        <v>22</v>
      </c>
      <c r="F23">
        <v>1</v>
      </c>
      <c r="G23">
        <v>4</v>
      </c>
      <c r="H23">
        <v>26</v>
      </c>
      <c r="I23">
        <v>75</v>
      </c>
      <c r="P23">
        <f t="shared" si="0"/>
        <v>9.433962264150943E-3</v>
      </c>
      <c r="Q23">
        <f t="shared" si="1"/>
        <v>3.7735849056603772E-2</v>
      </c>
      <c r="R23">
        <f t="shared" si="2"/>
        <v>0.24528301886792453</v>
      </c>
      <c r="S23">
        <f t="shared" si="3"/>
        <v>0.70754716981132071</v>
      </c>
      <c r="U23" s="2">
        <f t="shared" si="5"/>
        <v>106</v>
      </c>
      <c r="V23" s="2">
        <f t="shared" si="6"/>
        <v>0.95283018867924518</v>
      </c>
      <c r="W23" s="2">
        <f t="shared" si="7"/>
        <v>0.74528301886792447</v>
      </c>
      <c r="X23">
        <f t="shared" si="4"/>
        <v>-2.7941960933393947E-2</v>
      </c>
    </row>
    <row r="24" spans="1:24" x14ac:dyDescent="0.25">
      <c r="A24" t="s">
        <v>23</v>
      </c>
      <c r="B24">
        <v>53</v>
      </c>
      <c r="C24" s="9" t="s">
        <v>27</v>
      </c>
      <c r="D24">
        <v>2012</v>
      </c>
      <c r="E24" t="s">
        <v>18</v>
      </c>
      <c r="F24">
        <v>2</v>
      </c>
      <c r="G24">
        <v>2</v>
      </c>
      <c r="H24">
        <v>13</v>
      </c>
      <c r="I24">
        <v>85</v>
      </c>
      <c r="P24">
        <f t="shared" si="0"/>
        <v>1.9607843137254902E-2</v>
      </c>
      <c r="Q24">
        <f t="shared" si="1"/>
        <v>1.9607843137254902E-2</v>
      </c>
      <c r="R24">
        <f t="shared" si="2"/>
        <v>0.12745098039215685</v>
      </c>
      <c r="S24">
        <f t="shared" si="3"/>
        <v>0.83333333333333337</v>
      </c>
      <c r="U24" s="2">
        <f t="shared" si="5"/>
        <v>102</v>
      </c>
      <c r="V24" s="2">
        <f t="shared" si="6"/>
        <v>0.96078431372549022</v>
      </c>
      <c r="W24" s="2">
        <f t="shared" si="7"/>
        <v>0.85294117647058831</v>
      </c>
      <c r="X24">
        <f t="shared" si="4"/>
        <v>0.20133264669075548</v>
      </c>
    </row>
    <row r="25" spans="1:24" x14ac:dyDescent="0.25">
      <c r="A25" t="s">
        <v>23</v>
      </c>
      <c r="B25">
        <v>54</v>
      </c>
      <c r="C25" s="9" t="s">
        <v>27</v>
      </c>
      <c r="D25">
        <v>2012</v>
      </c>
      <c r="E25" t="s">
        <v>20</v>
      </c>
      <c r="F25">
        <v>0</v>
      </c>
      <c r="G25">
        <v>3</v>
      </c>
      <c r="H25">
        <v>8</v>
      </c>
      <c r="I25">
        <v>98</v>
      </c>
      <c r="P25">
        <f t="shared" si="0"/>
        <v>0</v>
      </c>
      <c r="Q25">
        <f t="shared" si="1"/>
        <v>2.7522935779816515E-2</v>
      </c>
      <c r="R25">
        <f t="shared" si="2"/>
        <v>7.3394495412844041E-2</v>
      </c>
      <c r="S25">
        <f t="shared" si="3"/>
        <v>0.8990825688073395</v>
      </c>
      <c r="U25" s="2">
        <f t="shared" si="5"/>
        <v>109</v>
      </c>
      <c r="V25" s="2">
        <f t="shared" si="6"/>
        <v>0.97247706422018354</v>
      </c>
      <c r="W25" s="2">
        <f t="shared" si="7"/>
        <v>0.92660550458715596</v>
      </c>
      <c r="X25">
        <f t="shared" si="4"/>
        <v>-4.734694929267351E-2</v>
      </c>
    </row>
    <row r="26" spans="1:24" x14ac:dyDescent="0.25">
      <c r="A26" t="s">
        <v>23</v>
      </c>
      <c r="B26">
        <v>55</v>
      </c>
      <c r="C26" s="9" t="s">
        <v>27</v>
      </c>
      <c r="D26">
        <v>2012</v>
      </c>
      <c r="E26" t="s">
        <v>19</v>
      </c>
      <c r="F26">
        <v>3</v>
      </c>
      <c r="G26">
        <v>5</v>
      </c>
      <c r="H26">
        <v>30</v>
      </c>
      <c r="I26">
        <v>64</v>
      </c>
      <c r="P26">
        <f t="shared" si="0"/>
        <v>2.9411764705882353E-2</v>
      </c>
      <c r="Q26">
        <f t="shared" si="1"/>
        <v>4.9019607843137254E-2</v>
      </c>
      <c r="R26">
        <f t="shared" si="2"/>
        <v>0.29411764705882354</v>
      </c>
      <c r="S26">
        <f t="shared" si="3"/>
        <v>0.62745098039215685</v>
      </c>
      <c r="U26" s="2">
        <f t="shared" si="5"/>
        <v>102</v>
      </c>
      <c r="V26" s="2">
        <f t="shared" si="6"/>
        <v>0.92156862745098045</v>
      </c>
      <c r="W26" s="2">
        <f t="shared" si="7"/>
        <v>0.67647058823529416</v>
      </c>
      <c r="X26">
        <f t="shared" si="4"/>
        <v>3.2096587056588861E-2</v>
      </c>
    </row>
    <row r="27" spans="1:24" x14ac:dyDescent="0.25">
      <c r="A27" t="s">
        <v>23</v>
      </c>
      <c r="B27">
        <v>56</v>
      </c>
      <c r="C27" s="9" t="s">
        <v>27</v>
      </c>
      <c r="D27">
        <v>2012</v>
      </c>
      <c r="E27" t="s">
        <v>21</v>
      </c>
      <c r="F27">
        <v>1</v>
      </c>
      <c r="G27">
        <v>1</v>
      </c>
      <c r="H27">
        <v>13</v>
      </c>
      <c r="I27">
        <v>22</v>
      </c>
      <c r="K27">
        <v>3</v>
      </c>
      <c r="L27">
        <v>2</v>
      </c>
      <c r="M27">
        <v>5</v>
      </c>
      <c r="N27">
        <v>18</v>
      </c>
      <c r="P27">
        <f t="shared" si="0"/>
        <v>6.1538461538461542E-2</v>
      </c>
      <c r="Q27">
        <f t="shared" si="1"/>
        <v>4.6153846153846156E-2</v>
      </c>
      <c r="R27">
        <f t="shared" si="2"/>
        <v>0.27692307692307694</v>
      </c>
      <c r="S27">
        <f t="shared" si="3"/>
        <v>0.61538461538461542</v>
      </c>
      <c r="U27" s="2">
        <f t="shared" si="5"/>
        <v>37</v>
      </c>
      <c r="V27" s="2">
        <f t="shared" si="6"/>
        <v>0.89230769230769236</v>
      </c>
      <c r="W27" s="2">
        <f t="shared" si="7"/>
        <v>0.66153846153846163</v>
      </c>
      <c r="X27">
        <f t="shared" si="4"/>
        <v>0.17103983947743845</v>
      </c>
    </row>
    <row r="28" spans="1:24" x14ac:dyDescent="0.25">
      <c r="A28" t="s">
        <v>23</v>
      </c>
      <c r="B28">
        <v>58</v>
      </c>
      <c r="C28" s="9" t="s">
        <v>27</v>
      </c>
      <c r="D28">
        <v>2013</v>
      </c>
      <c r="E28" t="s">
        <v>18</v>
      </c>
      <c r="F28">
        <v>3</v>
      </c>
      <c r="G28">
        <v>2</v>
      </c>
      <c r="H28">
        <v>31</v>
      </c>
      <c r="I28">
        <v>6</v>
      </c>
      <c r="K28">
        <v>1</v>
      </c>
      <c r="L28">
        <v>2</v>
      </c>
      <c r="M28">
        <v>26</v>
      </c>
      <c r="N28">
        <v>41</v>
      </c>
      <c r="P28">
        <f t="shared" si="0"/>
        <v>3.5714285714285712E-2</v>
      </c>
      <c r="Q28">
        <f t="shared" si="1"/>
        <v>3.5714285714285712E-2</v>
      </c>
      <c r="R28">
        <f t="shared" si="2"/>
        <v>0.5089285714285714</v>
      </c>
      <c r="S28">
        <f t="shared" si="3"/>
        <v>0.41964285714285715</v>
      </c>
      <c r="U28" s="2">
        <f t="shared" si="5"/>
        <v>42</v>
      </c>
      <c r="V28" s="2">
        <f t="shared" si="6"/>
        <v>0.9285714285714286</v>
      </c>
      <c r="W28" s="2">
        <f t="shared" si="7"/>
        <v>0.45535714285714285</v>
      </c>
      <c r="X28">
        <f t="shared" si="4"/>
        <v>-2.4862701885725879E-2</v>
      </c>
    </row>
    <row r="29" spans="1:24" x14ac:dyDescent="0.25">
      <c r="A29" t="s">
        <v>23</v>
      </c>
      <c r="B29">
        <v>59</v>
      </c>
      <c r="C29" s="9" t="s">
        <v>27</v>
      </c>
      <c r="D29">
        <v>2013</v>
      </c>
      <c r="E29" t="s">
        <v>20</v>
      </c>
      <c r="F29">
        <v>4</v>
      </c>
      <c r="G29">
        <v>0</v>
      </c>
      <c r="H29">
        <v>40</v>
      </c>
      <c r="I29">
        <v>62</v>
      </c>
      <c r="P29">
        <f t="shared" si="0"/>
        <v>3.7735849056603772E-2</v>
      </c>
      <c r="Q29">
        <f t="shared" si="1"/>
        <v>0</v>
      </c>
      <c r="R29">
        <f t="shared" si="2"/>
        <v>0.37735849056603776</v>
      </c>
      <c r="S29">
        <f t="shared" si="3"/>
        <v>0.58490566037735847</v>
      </c>
      <c r="U29" s="2">
        <f t="shared" si="5"/>
        <v>106</v>
      </c>
      <c r="V29" s="2">
        <f t="shared" si="6"/>
        <v>0.96226415094339623</v>
      </c>
      <c r="W29" s="2">
        <f t="shared" si="7"/>
        <v>0.58490566037735847</v>
      </c>
      <c r="X29">
        <f t="shared" si="4"/>
        <v>0.23507119564755885</v>
      </c>
    </row>
    <row r="30" spans="1:24" x14ac:dyDescent="0.25">
      <c r="A30" t="s">
        <v>23</v>
      </c>
      <c r="B30">
        <v>60</v>
      </c>
      <c r="C30" s="9" t="s">
        <v>27</v>
      </c>
      <c r="D30">
        <v>2013</v>
      </c>
      <c r="E30" t="s">
        <v>19</v>
      </c>
      <c r="F30">
        <v>2</v>
      </c>
      <c r="G30">
        <v>5</v>
      </c>
      <c r="H30">
        <v>26</v>
      </c>
      <c r="I30">
        <v>73</v>
      </c>
      <c r="P30">
        <f t="shared" si="0"/>
        <v>1.8867924528301886E-2</v>
      </c>
      <c r="Q30">
        <f t="shared" si="1"/>
        <v>4.716981132075472E-2</v>
      </c>
      <c r="R30">
        <f t="shared" si="2"/>
        <v>0.24528301886792453</v>
      </c>
      <c r="S30">
        <f t="shared" si="3"/>
        <v>0.68867924528301883</v>
      </c>
      <c r="U30" s="2">
        <f t="shared" si="5"/>
        <v>106</v>
      </c>
      <c r="V30" s="2">
        <f t="shared" si="6"/>
        <v>0.9339622641509433</v>
      </c>
      <c r="W30" s="2">
        <f t="shared" si="7"/>
        <v>0.73584905660377353</v>
      </c>
      <c r="X30">
        <f t="shared" si="4"/>
        <v>1.3005499847598424E-2</v>
      </c>
    </row>
    <row r="31" spans="1:24" x14ac:dyDescent="0.25">
      <c r="A31" t="s">
        <v>23</v>
      </c>
      <c r="B31">
        <v>61</v>
      </c>
      <c r="C31" s="9" t="s">
        <v>27</v>
      </c>
      <c r="D31">
        <v>2013</v>
      </c>
      <c r="E31" t="s">
        <v>21</v>
      </c>
      <c r="F31">
        <v>2</v>
      </c>
      <c r="G31">
        <v>6</v>
      </c>
      <c r="H31">
        <v>30</v>
      </c>
      <c r="I31">
        <v>66</v>
      </c>
      <c r="P31">
        <f t="shared" si="0"/>
        <v>1.9230769230769232E-2</v>
      </c>
      <c r="Q31">
        <f t="shared" si="1"/>
        <v>5.7692307692307696E-2</v>
      </c>
      <c r="R31">
        <f t="shared" si="2"/>
        <v>0.28846153846153844</v>
      </c>
      <c r="S31">
        <f t="shared" si="3"/>
        <v>0.63461538461538458</v>
      </c>
      <c r="U31" s="2">
        <f t="shared" si="5"/>
        <v>104</v>
      </c>
      <c r="V31" s="2">
        <f t="shared" si="6"/>
        <v>0.92307692307692302</v>
      </c>
      <c r="W31" s="2">
        <f t="shared" si="7"/>
        <v>0.69230769230769229</v>
      </c>
      <c r="X31">
        <f t="shared" si="4"/>
        <v>-3.6084391824351594E-2</v>
      </c>
    </row>
    <row r="32" spans="1:24" x14ac:dyDescent="0.25">
      <c r="A32" t="s">
        <v>23</v>
      </c>
      <c r="B32">
        <v>62</v>
      </c>
      <c r="C32" s="9" t="s">
        <v>27</v>
      </c>
      <c r="D32">
        <v>2013</v>
      </c>
      <c r="E32" t="s">
        <v>22</v>
      </c>
      <c r="F32">
        <v>0</v>
      </c>
      <c r="G32">
        <v>4</v>
      </c>
      <c r="H32">
        <v>27</v>
      </c>
      <c r="I32">
        <v>69</v>
      </c>
      <c r="P32">
        <f t="shared" si="0"/>
        <v>0</v>
      </c>
      <c r="Q32">
        <f t="shared" si="1"/>
        <v>0.04</v>
      </c>
      <c r="R32">
        <f t="shared" si="2"/>
        <v>0.27</v>
      </c>
      <c r="S32">
        <f t="shared" si="3"/>
        <v>0.69</v>
      </c>
      <c r="U32" s="2">
        <f t="shared" si="5"/>
        <v>100</v>
      </c>
      <c r="V32" s="2">
        <f t="shared" si="6"/>
        <v>0.96</v>
      </c>
      <c r="W32" s="2">
        <f t="shared" si="7"/>
        <v>0.73</v>
      </c>
      <c r="X32">
        <f t="shared" si="4"/>
        <v>-0.12414088329035521</v>
      </c>
    </row>
    <row r="33" spans="1:24" x14ac:dyDescent="0.25">
      <c r="A33" t="s">
        <v>23</v>
      </c>
      <c r="B33">
        <v>63</v>
      </c>
      <c r="C33" s="9" t="s">
        <v>27</v>
      </c>
      <c r="D33">
        <v>2014</v>
      </c>
      <c r="E33" t="s">
        <v>18</v>
      </c>
      <c r="F33">
        <v>0</v>
      </c>
      <c r="G33">
        <v>11</v>
      </c>
      <c r="H33">
        <v>30</v>
      </c>
      <c r="I33">
        <v>59</v>
      </c>
      <c r="P33">
        <f t="shared" si="0"/>
        <v>0</v>
      </c>
      <c r="Q33">
        <f t="shared" si="1"/>
        <v>0.11</v>
      </c>
      <c r="R33">
        <f t="shared" si="2"/>
        <v>0.3</v>
      </c>
      <c r="S33">
        <f t="shared" si="3"/>
        <v>0.59</v>
      </c>
      <c r="U33" s="2">
        <f t="shared" si="5"/>
        <v>100</v>
      </c>
      <c r="V33" s="2">
        <f t="shared" si="6"/>
        <v>0.8899999999999999</v>
      </c>
      <c r="W33" s="2">
        <f t="shared" si="7"/>
        <v>0.7</v>
      </c>
      <c r="X33">
        <f t="shared" si="4"/>
        <v>-0.23015104259530236</v>
      </c>
    </row>
    <row r="34" spans="1:24" x14ac:dyDescent="0.25">
      <c r="A34" t="s">
        <v>23</v>
      </c>
      <c r="B34">
        <v>64</v>
      </c>
      <c r="C34" s="9" t="s">
        <v>27</v>
      </c>
      <c r="D34">
        <v>2014</v>
      </c>
      <c r="E34" t="s">
        <v>20</v>
      </c>
      <c r="F34">
        <v>0</v>
      </c>
      <c r="G34">
        <v>8</v>
      </c>
      <c r="H34">
        <v>39</v>
      </c>
      <c r="I34">
        <v>48</v>
      </c>
      <c r="P34">
        <f t="shared" si="0"/>
        <v>0</v>
      </c>
      <c r="Q34">
        <f t="shared" si="1"/>
        <v>8.4210526315789472E-2</v>
      </c>
      <c r="R34">
        <f t="shared" si="2"/>
        <v>0.41052631578947368</v>
      </c>
      <c r="S34">
        <f t="shared" si="3"/>
        <v>0.50526315789473686</v>
      </c>
      <c r="U34" s="2">
        <f t="shared" si="5"/>
        <v>95</v>
      </c>
      <c r="V34" s="2">
        <f t="shared" si="6"/>
        <v>0.91578947368421049</v>
      </c>
      <c r="W34" s="2">
        <f t="shared" si="7"/>
        <v>0.58947368421052637</v>
      </c>
      <c r="X34">
        <f t="shared" si="4"/>
        <v>-0.25306008943923786</v>
      </c>
    </row>
    <row r="35" spans="1:24" x14ac:dyDescent="0.25">
      <c r="A35" t="s">
        <v>23</v>
      </c>
      <c r="B35">
        <v>65</v>
      </c>
      <c r="C35" s="9" t="s">
        <v>27</v>
      </c>
      <c r="D35">
        <v>2014</v>
      </c>
      <c r="E35" t="s">
        <v>19</v>
      </c>
      <c r="F35">
        <v>30</v>
      </c>
      <c r="G35">
        <v>6</v>
      </c>
      <c r="H35">
        <v>47</v>
      </c>
      <c r="I35">
        <v>19</v>
      </c>
      <c r="P35">
        <f t="shared" si="0"/>
        <v>0.29411764705882354</v>
      </c>
      <c r="Q35">
        <f t="shared" si="1"/>
        <v>5.8823529411764705E-2</v>
      </c>
      <c r="R35">
        <f t="shared" si="2"/>
        <v>0.46078431372549017</v>
      </c>
      <c r="S35">
        <f t="shared" si="3"/>
        <v>0.18627450980392157</v>
      </c>
      <c r="U35" s="2">
        <f t="shared" si="5"/>
        <v>102</v>
      </c>
      <c r="V35" s="2">
        <f t="shared" si="6"/>
        <v>0.64705882352941169</v>
      </c>
      <c r="W35" s="2">
        <f t="shared" si="7"/>
        <v>0.24509803921568629</v>
      </c>
      <c r="X35">
        <f t="shared" si="4"/>
        <v>0.13466474178509844</v>
      </c>
    </row>
    <row r="36" spans="1:24" x14ac:dyDescent="0.25">
      <c r="A36" t="s">
        <v>23</v>
      </c>
      <c r="B36">
        <v>66</v>
      </c>
      <c r="C36" s="2" t="s">
        <v>29</v>
      </c>
      <c r="D36">
        <v>2014</v>
      </c>
      <c r="E36" t="s">
        <v>21</v>
      </c>
      <c r="F36">
        <v>13</v>
      </c>
      <c r="G36">
        <v>3</v>
      </c>
      <c r="H36">
        <v>48</v>
      </c>
      <c r="I36">
        <v>38</v>
      </c>
      <c r="P36">
        <f t="shared" si="0"/>
        <v>0.12745098039215685</v>
      </c>
      <c r="Q36">
        <f t="shared" si="1"/>
        <v>2.9411764705882353E-2</v>
      </c>
      <c r="R36">
        <f t="shared" si="2"/>
        <v>0.47058823529411764</v>
      </c>
      <c r="S36">
        <f t="shared" si="3"/>
        <v>0.37254901960784315</v>
      </c>
      <c r="U36" s="2">
        <f t="shared" si="5"/>
        <v>102</v>
      </c>
      <c r="V36" s="2">
        <f t="shared" si="6"/>
        <v>0.84313725490196079</v>
      </c>
      <c r="W36" s="2">
        <f t="shared" si="7"/>
        <v>0.40196078431372551</v>
      </c>
      <c r="X36">
        <f t="shared" si="4"/>
        <v>0.18866962295406439</v>
      </c>
    </row>
    <row r="37" spans="1:24" x14ac:dyDescent="0.25">
      <c r="A37" t="s">
        <v>23</v>
      </c>
      <c r="B37">
        <v>67</v>
      </c>
      <c r="C37" s="2" t="s">
        <v>29</v>
      </c>
      <c r="D37">
        <v>2014</v>
      </c>
      <c r="E37" t="s">
        <v>22</v>
      </c>
      <c r="F37">
        <v>1</v>
      </c>
      <c r="G37">
        <v>7</v>
      </c>
      <c r="H37">
        <v>20</v>
      </c>
      <c r="I37">
        <v>74</v>
      </c>
      <c r="P37">
        <f t="shared" si="0"/>
        <v>9.8039215686274508E-3</v>
      </c>
      <c r="Q37">
        <f t="shared" si="1"/>
        <v>6.8627450980392163E-2</v>
      </c>
      <c r="R37">
        <f t="shared" si="2"/>
        <v>0.19607843137254902</v>
      </c>
      <c r="S37">
        <f t="shared" si="3"/>
        <v>0.72549019607843135</v>
      </c>
      <c r="U37" s="2">
        <f t="shared" si="5"/>
        <v>102</v>
      </c>
      <c r="V37" s="2">
        <f t="shared" si="6"/>
        <v>0.92156862745098034</v>
      </c>
      <c r="W37" s="2">
        <f t="shared" si="7"/>
        <v>0.79411764705882348</v>
      </c>
      <c r="X37">
        <f t="shared" si="4"/>
        <v>-5.8355642957262796E-2</v>
      </c>
    </row>
    <row r="38" spans="1:24" x14ac:dyDescent="0.25">
      <c r="A38" t="s">
        <v>23</v>
      </c>
      <c r="B38">
        <v>68</v>
      </c>
      <c r="C38" s="2" t="s">
        <v>29</v>
      </c>
      <c r="D38">
        <v>2015</v>
      </c>
      <c r="E38" t="s">
        <v>18</v>
      </c>
      <c r="F38">
        <v>15</v>
      </c>
      <c r="G38">
        <v>1</v>
      </c>
      <c r="H38">
        <v>47</v>
      </c>
      <c r="I38">
        <v>40</v>
      </c>
      <c r="P38">
        <f t="shared" si="0"/>
        <v>0.14563106796116504</v>
      </c>
      <c r="Q38">
        <f t="shared" si="1"/>
        <v>9.7087378640776691E-3</v>
      </c>
      <c r="R38">
        <f t="shared" si="2"/>
        <v>0.4563106796116505</v>
      </c>
      <c r="S38">
        <f t="shared" si="3"/>
        <v>0.38834951456310679</v>
      </c>
      <c r="U38" s="2">
        <f t="shared" si="5"/>
        <v>103</v>
      </c>
      <c r="V38" s="2">
        <f t="shared" si="6"/>
        <v>0.84466019417475735</v>
      </c>
      <c r="W38" s="2">
        <f t="shared" si="7"/>
        <v>0.39805825242718446</v>
      </c>
      <c r="X38">
        <f t="shared" si="4"/>
        <v>0.29397996953448613</v>
      </c>
    </row>
    <row r="39" spans="1:24" x14ac:dyDescent="0.25">
      <c r="A39" t="s">
        <v>23</v>
      </c>
      <c r="B39">
        <v>69</v>
      </c>
      <c r="C39" s="2" t="s">
        <v>29</v>
      </c>
      <c r="D39">
        <v>2015</v>
      </c>
      <c r="E39" t="s">
        <v>20</v>
      </c>
      <c r="F39">
        <v>6</v>
      </c>
      <c r="G39">
        <v>5</v>
      </c>
      <c r="H39">
        <v>46</v>
      </c>
      <c r="I39">
        <v>47</v>
      </c>
      <c r="P39">
        <f t="shared" si="0"/>
        <v>5.7692307692307696E-2</v>
      </c>
      <c r="Q39">
        <f t="shared" si="1"/>
        <v>4.807692307692308E-2</v>
      </c>
      <c r="R39">
        <f t="shared" si="2"/>
        <v>0.44230769230769229</v>
      </c>
      <c r="S39">
        <f t="shared" si="3"/>
        <v>0.45192307692307693</v>
      </c>
      <c r="U39" s="2">
        <f t="shared" si="5"/>
        <v>104</v>
      </c>
      <c r="V39" s="2">
        <f t="shared" si="6"/>
        <v>0.89423076923076916</v>
      </c>
      <c r="W39" s="2">
        <f t="shared" si="7"/>
        <v>0.5</v>
      </c>
      <c r="X39">
        <f t="shared" si="4"/>
        <v>3.1265269974036121E-2</v>
      </c>
    </row>
    <row r="40" spans="1:24" x14ac:dyDescent="0.25">
      <c r="A40" t="s">
        <v>23</v>
      </c>
      <c r="B40">
        <v>70</v>
      </c>
      <c r="C40" s="2" t="s">
        <v>29</v>
      </c>
      <c r="D40">
        <v>2015</v>
      </c>
      <c r="E40" t="s">
        <v>19</v>
      </c>
      <c r="F40">
        <v>0</v>
      </c>
      <c r="G40">
        <v>8</v>
      </c>
      <c r="H40">
        <v>38</v>
      </c>
      <c r="I40">
        <v>57</v>
      </c>
      <c r="P40">
        <f t="shared" si="0"/>
        <v>0</v>
      </c>
      <c r="Q40">
        <f t="shared" si="1"/>
        <v>7.7669902912621352E-2</v>
      </c>
      <c r="R40">
        <f t="shared" si="2"/>
        <v>0.36893203883495146</v>
      </c>
      <c r="S40">
        <f t="shared" si="3"/>
        <v>0.55339805825242716</v>
      </c>
      <c r="U40" s="2">
        <f t="shared" si="5"/>
        <v>103</v>
      </c>
      <c r="V40" s="2">
        <f t="shared" si="6"/>
        <v>0.92233009708737868</v>
      </c>
      <c r="W40" s="2">
        <f t="shared" si="7"/>
        <v>0.63106796116504849</v>
      </c>
      <c r="X40">
        <f t="shared" si="4"/>
        <v>-0.22188007849009167</v>
      </c>
    </row>
    <row r="41" spans="1:24" x14ac:dyDescent="0.25">
      <c r="A41" t="s">
        <v>23</v>
      </c>
      <c r="B41">
        <v>71</v>
      </c>
      <c r="C41" s="2" t="s">
        <v>29</v>
      </c>
      <c r="D41">
        <v>2015</v>
      </c>
      <c r="E41" t="s">
        <v>21</v>
      </c>
      <c r="F41">
        <v>5</v>
      </c>
      <c r="G41">
        <v>0</v>
      </c>
      <c r="H41">
        <v>33</v>
      </c>
      <c r="I41">
        <v>64</v>
      </c>
      <c r="P41">
        <f t="shared" si="0"/>
        <v>4.9019607843137254E-2</v>
      </c>
      <c r="Q41">
        <f t="shared" si="1"/>
        <v>0</v>
      </c>
      <c r="R41">
        <f t="shared" si="2"/>
        <v>0.3235294117647059</v>
      </c>
      <c r="S41">
        <f t="shared" si="3"/>
        <v>0.62745098039215685</v>
      </c>
      <c r="U41" s="2">
        <f t="shared" si="5"/>
        <v>102</v>
      </c>
      <c r="V41" s="2">
        <f t="shared" si="6"/>
        <v>0.9509803921568627</v>
      </c>
      <c r="W41" s="2">
        <f t="shared" si="7"/>
        <v>0.62745098039215685</v>
      </c>
      <c r="X41">
        <f t="shared" si="4"/>
        <v>0.29464381137788742</v>
      </c>
    </row>
    <row r="42" spans="1:24" x14ac:dyDescent="0.25">
      <c r="A42" t="s">
        <v>23</v>
      </c>
      <c r="B42">
        <v>72</v>
      </c>
      <c r="C42" s="2" t="s">
        <v>29</v>
      </c>
      <c r="D42">
        <v>2015</v>
      </c>
      <c r="E42" t="s">
        <v>22</v>
      </c>
      <c r="F42">
        <v>1</v>
      </c>
      <c r="G42">
        <v>3</v>
      </c>
      <c r="H42">
        <v>35</v>
      </c>
      <c r="I42">
        <v>61</v>
      </c>
      <c r="P42">
        <f t="shared" si="0"/>
        <v>0.01</v>
      </c>
      <c r="Q42">
        <f t="shared" si="1"/>
        <v>0.03</v>
      </c>
      <c r="R42">
        <f t="shared" si="2"/>
        <v>0.35</v>
      </c>
      <c r="S42">
        <f t="shared" si="3"/>
        <v>0.61</v>
      </c>
      <c r="U42" s="2">
        <f t="shared" si="5"/>
        <v>100</v>
      </c>
      <c r="V42" s="2">
        <f t="shared" si="6"/>
        <v>0.96</v>
      </c>
      <c r="W42" s="2">
        <f t="shared" si="7"/>
        <v>0.64</v>
      </c>
      <c r="X42">
        <f t="shared" si="4"/>
        <v>-4.6778449948984294E-2</v>
      </c>
    </row>
    <row r="43" spans="1:24" x14ac:dyDescent="0.25">
      <c r="A43" t="s">
        <v>23</v>
      </c>
      <c r="B43">
        <v>73</v>
      </c>
      <c r="C43" s="2" t="s">
        <v>29</v>
      </c>
      <c r="D43">
        <v>2016</v>
      </c>
      <c r="E43" t="s">
        <v>18</v>
      </c>
      <c r="F43">
        <v>9</v>
      </c>
      <c r="G43">
        <v>5</v>
      </c>
      <c r="H43">
        <v>48</v>
      </c>
      <c r="I43">
        <v>43</v>
      </c>
      <c r="P43">
        <f t="shared" si="0"/>
        <v>8.5714285714285715E-2</v>
      </c>
      <c r="Q43">
        <f t="shared" si="1"/>
        <v>4.7619047619047616E-2</v>
      </c>
      <c r="R43">
        <f t="shared" si="2"/>
        <v>0.45714285714285713</v>
      </c>
      <c r="S43">
        <f t="shared" si="3"/>
        <v>0.40952380952380951</v>
      </c>
      <c r="U43" s="2">
        <f t="shared" si="5"/>
        <v>105</v>
      </c>
      <c r="V43" s="2">
        <f t="shared" si="6"/>
        <v>0.8666666666666667</v>
      </c>
      <c r="W43" s="2">
        <f t="shared" si="7"/>
        <v>0.45714285714285713</v>
      </c>
      <c r="X43">
        <f t="shared" si="4"/>
        <v>7.873622236652332E-2</v>
      </c>
    </row>
    <row r="44" spans="1:24" x14ac:dyDescent="0.25">
      <c r="A44" t="s">
        <v>23</v>
      </c>
      <c r="B44">
        <v>74</v>
      </c>
      <c r="C44" s="2" t="s">
        <v>29</v>
      </c>
      <c r="D44">
        <v>2016</v>
      </c>
      <c r="E44" t="s">
        <v>20</v>
      </c>
      <c r="F44">
        <v>7</v>
      </c>
      <c r="G44">
        <v>1</v>
      </c>
      <c r="H44">
        <v>64</v>
      </c>
      <c r="I44">
        <v>27</v>
      </c>
      <c r="P44">
        <f t="shared" si="0"/>
        <v>7.0707070707070704E-2</v>
      </c>
      <c r="Q44">
        <f t="shared" si="1"/>
        <v>1.0101010101010102E-2</v>
      </c>
      <c r="R44">
        <f t="shared" si="2"/>
        <v>0.64646464646464652</v>
      </c>
      <c r="S44">
        <f t="shared" si="3"/>
        <v>0.27272727272727271</v>
      </c>
      <c r="U44" s="2">
        <f t="shared" si="5"/>
        <v>99</v>
      </c>
      <c r="V44" s="2">
        <f t="shared" si="6"/>
        <v>0.91919191919191923</v>
      </c>
      <c r="W44" s="2">
        <f t="shared" si="7"/>
        <v>0.28282828282828282</v>
      </c>
      <c r="X44">
        <f t="shared" si="4"/>
        <v>0.10390492502583205</v>
      </c>
    </row>
    <row r="45" spans="1:24" x14ac:dyDescent="0.25">
      <c r="A45" t="s">
        <v>23</v>
      </c>
      <c r="B45">
        <v>75</v>
      </c>
      <c r="C45" s="2" t="s">
        <v>29</v>
      </c>
      <c r="D45">
        <v>2016</v>
      </c>
      <c r="E45" t="s">
        <v>19</v>
      </c>
      <c r="F45">
        <v>0</v>
      </c>
      <c r="G45">
        <v>3</v>
      </c>
      <c r="H45">
        <v>54</v>
      </c>
      <c r="I45">
        <v>44</v>
      </c>
      <c r="P45">
        <f t="shared" si="0"/>
        <v>0</v>
      </c>
      <c r="Q45">
        <f t="shared" si="1"/>
        <v>2.9702970297029702E-2</v>
      </c>
      <c r="R45">
        <f t="shared" si="2"/>
        <v>0.53465346534653468</v>
      </c>
      <c r="S45">
        <f t="shared" si="3"/>
        <v>0.43564356435643564</v>
      </c>
      <c r="U45" s="2">
        <f t="shared" si="5"/>
        <v>101</v>
      </c>
      <c r="V45" s="2">
        <f t="shared" si="6"/>
        <v>0.97029702970297027</v>
      </c>
      <c r="W45" s="2">
        <f t="shared" si="7"/>
        <v>0.46534653465346532</v>
      </c>
      <c r="X45">
        <f t="shared" si="4"/>
        <v>-0.1875407033544359</v>
      </c>
    </row>
    <row r="46" spans="1:24" x14ac:dyDescent="0.25">
      <c r="A46" t="s">
        <v>23</v>
      </c>
      <c r="B46">
        <v>76</v>
      </c>
      <c r="C46" s="2" t="s">
        <v>29</v>
      </c>
      <c r="D46">
        <v>2016</v>
      </c>
      <c r="E46" t="s">
        <v>21</v>
      </c>
      <c r="F46">
        <v>5</v>
      </c>
      <c r="G46">
        <v>1</v>
      </c>
      <c r="H46">
        <v>56</v>
      </c>
      <c r="I46">
        <v>39</v>
      </c>
      <c r="P46">
        <f t="shared" si="0"/>
        <v>4.9504950495049507E-2</v>
      </c>
      <c r="Q46">
        <f t="shared" si="1"/>
        <v>9.9009900990099011E-3</v>
      </c>
      <c r="R46">
        <f t="shared" si="2"/>
        <v>0.5544554455445545</v>
      </c>
      <c r="S46">
        <f t="shared" si="3"/>
        <v>0.38613861386138615</v>
      </c>
      <c r="U46" s="2">
        <f t="shared" si="5"/>
        <v>101</v>
      </c>
      <c r="V46" s="2">
        <f t="shared" si="6"/>
        <v>0.94059405940594065</v>
      </c>
      <c r="W46" s="2">
        <f t="shared" si="7"/>
        <v>0.39603960396039606</v>
      </c>
      <c r="X46">
        <f t="shared" si="4"/>
        <v>0.11786434830629704</v>
      </c>
    </row>
    <row r="47" spans="1:24" x14ac:dyDescent="0.25">
      <c r="A47" t="s">
        <v>23</v>
      </c>
      <c r="B47">
        <v>77</v>
      </c>
      <c r="C47" s="2" t="s">
        <v>29</v>
      </c>
      <c r="D47">
        <v>2016</v>
      </c>
      <c r="E47" t="s">
        <v>22</v>
      </c>
      <c r="F47">
        <v>24</v>
      </c>
      <c r="G47">
        <v>8</v>
      </c>
      <c r="H47">
        <v>44</v>
      </c>
      <c r="I47">
        <v>25</v>
      </c>
      <c r="P47">
        <f t="shared" si="0"/>
        <v>0.23762376237623761</v>
      </c>
      <c r="Q47">
        <f t="shared" si="1"/>
        <v>7.9207920792079209E-2</v>
      </c>
      <c r="R47">
        <f t="shared" si="2"/>
        <v>0.43564356435643564</v>
      </c>
      <c r="S47">
        <f t="shared" si="3"/>
        <v>0.24752475247524752</v>
      </c>
      <c r="U47" s="2">
        <f t="shared" si="5"/>
        <v>101</v>
      </c>
      <c r="V47" s="2">
        <f t="shared" si="6"/>
        <v>0.68316831683168311</v>
      </c>
      <c r="W47" s="2">
        <f t="shared" si="7"/>
        <v>0.32673267326732675</v>
      </c>
      <c r="X47">
        <f t="shared" si="4"/>
        <v>0.11141424458528565</v>
      </c>
    </row>
  </sheetData>
  <pageMargins left="0.75" right="0.75" top="1" bottom="1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Rochester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 Jaenike</dc:creator>
  <dc:description/>
  <cp:lastModifiedBy>h</cp:lastModifiedBy>
  <cp:revision>7</cp:revision>
  <dcterms:created xsi:type="dcterms:W3CDTF">2018-09-25T12:23:44Z</dcterms:created>
  <dcterms:modified xsi:type="dcterms:W3CDTF">2019-02-27T19:08:09Z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University of Rochester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