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ru3\Dropbox\Doctoral\Projects\Research Projects\manuscripts\2_BU_paper\3_Analysis\2_Methane_Database\FINAL POST REVISION VERSIONS\"/>
    </mc:Choice>
  </mc:AlternateContent>
  <xr:revisionPtr revIDLastSave="0" documentId="13_ncr:1_{5AD43004-5E7C-492A-AF4C-052B6A542C50}" xr6:coauthVersionLast="46" xr6:coauthVersionMax="46" xr10:uidLastSave="{00000000-0000-0000-0000-000000000000}"/>
  <bookViews>
    <workbookView xWindow="-110" yWindow="-110" windowWidth="19420" windowHeight="11020" xr2:uid="{00000000-000D-0000-FFFF-FFFF00000000}"/>
  </bookViews>
  <sheets>
    <sheet name="Counts_Table" sheetId="2" r:id="rId1"/>
    <sheet name="Counts_Data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3" l="1"/>
  <c r="P13" i="3"/>
  <c r="Q13" i="3"/>
  <c r="R13" i="3"/>
  <c r="R80" i="3" s="1"/>
  <c r="S13" i="3"/>
  <c r="T13" i="3"/>
  <c r="U13" i="3"/>
  <c r="V13" i="3"/>
  <c r="V80" i="3" s="1"/>
  <c r="Z13" i="3"/>
  <c r="O14" i="3"/>
  <c r="P14" i="3"/>
  <c r="Q14" i="3"/>
  <c r="Q81" i="3" s="1"/>
  <c r="R14" i="3"/>
  <c r="S14" i="3"/>
  <c r="T14" i="3"/>
  <c r="U14" i="3"/>
  <c r="V14" i="3"/>
  <c r="Z14" i="3"/>
  <c r="O15" i="3"/>
  <c r="P15" i="3"/>
  <c r="Q15" i="3"/>
  <c r="R15" i="3"/>
  <c r="S15" i="3"/>
  <c r="T15" i="3"/>
  <c r="T82" i="3" s="1"/>
  <c r="U15" i="3"/>
  <c r="V15" i="3"/>
  <c r="Z15" i="3"/>
  <c r="O16" i="3"/>
  <c r="D21" i="2" s="1"/>
  <c r="P16" i="3"/>
  <c r="Q16" i="3"/>
  <c r="R16" i="3"/>
  <c r="S16" i="3"/>
  <c r="S83" i="3" s="1"/>
  <c r="T16" i="3"/>
  <c r="U16" i="3"/>
  <c r="V16" i="3"/>
  <c r="Z16" i="3"/>
  <c r="O21" i="2" s="1"/>
  <c r="O17" i="3"/>
  <c r="P17" i="3"/>
  <c r="Q17" i="3"/>
  <c r="R17" i="3"/>
  <c r="R84" i="3" s="1"/>
  <c r="S17" i="3"/>
  <c r="T17" i="3"/>
  <c r="U17" i="3"/>
  <c r="V17" i="3"/>
  <c r="V84" i="3" s="1"/>
  <c r="Z17" i="3"/>
  <c r="O18" i="3"/>
  <c r="P18" i="3"/>
  <c r="Q18" i="3"/>
  <c r="R18" i="3"/>
  <c r="S18" i="3"/>
  <c r="T18" i="3"/>
  <c r="U18" i="3"/>
  <c r="V18" i="3"/>
  <c r="Z18" i="3"/>
  <c r="O19" i="3"/>
  <c r="P19" i="3"/>
  <c r="Q19" i="3"/>
  <c r="R19" i="3"/>
  <c r="S19" i="3"/>
  <c r="T19" i="3"/>
  <c r="U19" i="3"/>
  <c r="V19" i="3"/>
  <c r="Z19" i="3"/>
  <c r="O20" i="3"/>
  <c r="P20" i="3"/>
  <c r="Q20" i="3"/>
  <c r="R20" i="3"/>
  <c r="S20" i="3"/>
  <c r="T20" i="3"/>
  <c r="U20" i="3"/>
  <c r="V20" i="3"/>
  <c r="Z20" i="3"/>
  <c r="O21" i="3"/>
  <c r="P21" i="3"/>
  <c r="Q21" i="3"/>
  <c r="R21" i="3"/>
  <c r="S21" i="3"/>
  <c r="T21" i="3"/>
  <c r="U21" i="3"/>
  <c r="V21" i="3"/>
  <c r="Z21" i="3"/>
  <c r="O22" i="3"/>
  <c r="P22" i="3"/>
  <c r="Q22" i="3"/>
  <c r="R22" i="3"/>
  <c r="S22" i="3"/>
  <c r="T22" i="3"/>
  <c r="U22" i="3"/>
  <c r="V22" i="3"/>
  <c r="Z22" i="3"/>
  <c r="O23" i="3"/>
  <c r="P23" i="3"/>
  <c r="Q23" i="3"/>
  <c r="R23" i="3"/>
  <c r="S23" i="3"/>
  <c r="T23" i="3"/>
  <c r="U23" i="3"/>
  <c r="V23" i="3"/>
  <c r="Z23" i="3"/>
  <c r="O30" i="3"/>
  <c r="O89" i="3" s="1"/>
  <c r="P30" i="3"/>
  <c r="Q30" i="3"/>
  <c r="R30" i="3"/>
  <c r="R89" i="3" s="1"/>
  <c r="S30" i="3"/>
  <c r="S89" i="3" s="1"/>
  <c r="T30" i="3"/>
  <c r="U30" i="3"/>
  <c r="V30" i="3"/>
  <c r="Z30" i="3"/>
  <c r="O8" i="2" s="1"/>
  <c r="O31" i="3"/>
  <c r="P31" i="3"/>
  <c r="Q31" i="3"/>
  <c r="R31" i="3"/>
  <c r="R90" i="3" s="1"/>
  <c r="S31" i="3"/>
  <c r="T31" i="3"/>
  <c r="U31" i="3"/>
  <c r="V31" i="3"/>
  <c r="Z31" i="3"/>
  <c r="O32" i="3"/>
  <c r="P32" i="3"/>
  <c r="Q32" i="3"/>
  <c r="Q91" i="3" s="1"/>
  <c r="R32" i="3"/>
  <c r="S32" i="3"/>
  <c r="T32" i="3"/>
  <c r="U32" i="3"/>
  <c r="U91" i="3" s="1"/>
  <c r="V32" i="3"/>
  <c r="Z32" i="3"/>
  <c r="O33" i="3"/>
  <c r="P33" i="3"/>
  <c r="P92" i="3" s="1"/>
  <c r="Q33" i="3"/>
  <c r="R33" i="3"/>
  <c r="S33" i="3"/>
  <c r="T33" i="3"/>
  <c r="I10" i="2" s="1"/>
  <c r="U33" i="3"/>
  <c r="V33" i="3"/>
  <c r="Z33" i="3"/>
  <c r="O34" i="3"/>
  <c r="D11" i="2" s="1"/>
  <c r="P34" i="3"/>
  <c r="Q34" i="3"/>
  <c r="R34" i="3"/>
  <c r="R93" i="3" s="1"/>
  <c r="S34" i="3"/>
  <c r="S93" i="3" s="1"/>
  <c r="T34" i="3"/>
  <c r="U34" i="3"/>
  <c r="V34" i="3"/>
  <c r="V93" i="3" s="1"/>
  <c r="Z34" i="3"/>
  <c r="O11" i="2" s="1"/>
  <c r="O35" i="3"/>
  <c r="P35" i="3"/>
  <c r="Q35" i="3"/>
  <c r="R35" i="3"/>
  <c r="G12" i="2" s="1"/>
  <c r="S35" i="3"/>
  <c r="T35" i="3"/>
  <c r="U35" i="3"/>
  <c r="V35" i="3"/>
  <c r="Z35" i="3"/>
  <c r="O36" i="3"/>
  <c r="P36" i="3"/>
  <c r="Q36" i="3"/>
  <c r="R36" i="3"/>
  <c r="S36" i="3"/>
  <c r="T36" i="3"/>
  <c r="U36" i="3"/>
  <c r="V36" i="3"/>
  <c r="Z36" i="3"/>
  <c r="O37" i="3"/>
  <c r="P37" i="3"/>
  <c r="E13" i="2" s="1"/>
  <c r="Q37" i="3"/>
  <c r="R37" i="3"/>
  <c r="S37" i="3"/>
  <c r="T37" i="3"/>
  <c r="I13" i="2" s="1"/>
  <c r="U37" i="3"/>
  <c r="V37" i="3"/>
  <c r="Z37" i="3"/>
  <c r="O13" i="2" s="1"/>
  <c r="O38" i="3"/>
  <c r="D14" i="2" s="1"/>
  <c r="P38" i="3"/>
  <c r="Q38" i="3"/>
  <c r="R38" i="3"/>
  <c r="G14" i="2" s="1"/>
  <c r="S38" i="3"/>
  <c r="H14" i="2" s="1"/>
  <c r="T38" i="3"/>
  <c r="U38" i="3"/>
  <c r="V38" i="3"/>
  <c r="Z38" i="3"/>
  <c r="O39" i="3"/>
  <c r="P39" i="3"/>
  <c r="Q39" i="3"/>
  <c r="R39" i="3"/>
  <c r="S39" i="3"/>
  <c r="T39" i="3"/>
  <c r="U39" i="3"/>
  <c r="V39" i="3"/>
  <c r="Z39" i="3"/>
  <c r="O40" i="3"/>
  <c r="P40" i="3"/>
  <c r="Q40" i="3"/>
  <c r="R40" i="3"/>
  <c r="S40" i="3"/>
  <c r="T40" i="3"/>
  <c r="U40" i="3"/>
  <c r="V40" i="3"/>
  <c r="Z40" i="3"/>
  <c r="O47" i="3"/>
  <c r="O80" i="3" s="1"/>
  <c r="P47" i="3"/>
  <c r="P80" i="3" s="1"/>
  <c r="Q47" i="3"/>
  <c r="R47" i="3"/>
  <c r="S47" i="3"/>
  <c r="S80" i="3" s="1"/>
  <c r="T47" i="3"/>
  <c r="U47" i="3"/>
  <c r="V47" i="3"/>
  <c r="Z47" i="3"/>
  <c r="Z80" i="3" s="1"/>
  <c r="O48" i="3"/>
  <c r="P48" i="3"/>
  <c r="Q48" i="3"/>
  <c r="R48" i="3"/>
  <c r="R81" i="3" s="1"/>
  <c r="S48" i="3"/>
  <c r="T48" i="3"/>
  <c r="U48" i="3"/>
  <c r="V48" i="3"/>
  <c r="V81" i="3" s="1"/>
  <c r="Z48" i="3"/>
  <c r="O49" i="3"/>
  <c r="P49" i="3"/>
  <c r="Q49" i="3"/>
  <c r="Q82" i="3" s="1"/>
  <c r="R49" i="3"/>
  <c r="S49" i="3"/>
  <c r="T49" i="3"/>
  <c r="U49" i="3"/>
  <c r="U82" i="3" s="1"/>
  <c r="V49" i="3"/>
  <c r="Z49" i="3"/>
  <c r="O50" i="3"/>
  <c r="P50" i="3"/>
  <c r="P83" i="3" s="1"/>
  <c r="Q50" i="3"/>
  <c r="R50" i="3"/>
  <c r="S50" i="3"/>
  <c r="T50" i="3"/>
  <c r="T83" i="3" s="1"/>
  <c r="U50" i="3"/>
  <c r="V50" i="3"/>
  <c r="Z50" i="3"/>
  <c r="O51" i="3"/>
  <c r="P51" i="3"/>
  <c r="Q51" i="3"/>
  <c r="R51" i="3"/>
  <c r="S51" i="3"/>
  <c r="T51" i="3"/>
  <c r="U51" i="3"/>
  <c r="V51" i="3"/>
  <c r="Z51" i="3"/>
  <c r="Z84" i="3" s="1"/>
  <c r="O52" i="3"/>
  <c r="P52" i="3"/>
  <c r="Q52" i="3"/>
  <c r="R52" i="3"/>
  <c r="S52" i="3"/>
  <c r="T52" i="3"/>
  <c r="U52" i="3"/>
  <c r="V52" i="3"/>
  <c r="Z52" i="3"/>
  <c r="O53" i="3"/>
  <c r="P53" i="3"/>
  <c r="Q53" i="3"/>
  <c r="R53" i="3"/>
  <c r="S53" i="3"/>
  <c r="T53" i="3"/>
  <c r="U53" i="3"/>
  <c r="V53" i="3"/>
  <c r="Z53" i="3"/>
  <c r="O54" i="3"/>
  <c r="P54" i="3"/>
  <c r="Q54" i="3"/>
  <c r="R54" i="3"/>
  <c r="S54" i="3"/>
  <c r="T54" i="3"/>
  <c r="U54" i="3"/>
  <c r="V54" i="3"/>
  <c r="Z54" i="3"/>
  <c r="O55" i="3"/>
  <c r="P55" i="3"/>
  <c r="Q55" i="3"/>
  <c r="R55" i="3"/>
  <c r="S55" i="3"/>
  <c r="T55" i="3"/>
  <c r="U55" i="3"/>
  <c r="V55" i="3"/>
  <c r="Z55" i="3"/>
  <c r="O56" i="3"/>
  <c r="P56" i="3"/>
  <c r="Q56" i="3"/>
  <c r="R56" i="3"/>
  <c r="S56" i="3"/>
  <c r="T56" i="3"/>
  <c r="U56" i="3"/>
  <c r="V56" i="3"/>
  <c r="Z56" i="3"/>
  <c r="O57" i="3"/>
  <c r="P57" i="3"/>
  <c r="Q57" i="3"/>
  <c r="R57" i="3"/>
  <c r="S57" i="3"/>
  <c r="T57" i="3"/>
  <c r="U57" i="3"/>
  <c r="V57" i="3"/>
  <c r="Z57" i="3"/>
  <c r="O64" i="3"/>
  <c r="P64" i="3"/>
  <c r="Q64" i="3"/>
  <c r="Q89" i="3" s="1"/>
  <c r="R64" i="3"/>
  <c r="S64" i="3"/>
  <c r="T64" i="3"/>
  <c r="U64" i="3"/>
  <c r="U89" i="3" s="1"/>
  <c r="V64" i="3"/>
  <c r="Z64" i="3"/>
  <c r="O65" i="3"/>
  <c r="P65" i="3"/>
  <c r="P90" i="3" s="1"/>
  <c r="Q65" i="3"/>
  <c r="R65" i="3"/>
  <c r="S65" i="3"/>
  <c r="T65" i="3"/>
  <c r="T90" i="3" s="1"/>
  <c r="U65" i="3"/>
  <c r="V65" i="3"/>
  <c r="Z65" i="3"/>
  <c r="O66" i="3"/>
  <c r="P66" i="3"/>
  <c r="Q66" i="3"/>
  <c r="R66" i="3"/>
  <c r="S66" i="3"/>
  <c r="T66" i="3"/>
  <c r="U66" i="3"/>
  <c r="V66" i="3"/>
  <c r="Z66" i="3"/>
  <c r="Z91" i="3" s="1"/>
  <c r="O67" i="3"/>
  <c r="P67" i="3"/>
  <c r="Q67" i="3"/>
  <c r="R67" i="3"/>
  <c r="R92" i="3" s="1"/>
  <c r="S67" i="3"/>
  <c r="T67" i="3"/>
  <c r="U67" i="3"/>
  <c r="V67" i="3"/>
  <c r="V92" i="3" s="1"/>
  <c r="Z67" i="3"/>
  <c r="O68" i="3"/>
  <c r="P68" i="3"/>
  <c r="Q68" i="3"/>
  <c r="Q93" i="3" s="1"/>
  <c r="R68" i="3"/>
  <c r="S68" i="3"/>
  <c r="T68" i="3"/>
  <c r="U68" i="3"/>
  <c r="U93" i="3" s="1"/>
  <c r="V68" i="3"/>
  <c r="Z68" i="3"/>
  <c r="O69" i="3"/>
  <c r="P69" i="3"/>
  <c r="Q69" i="3"/>
  <c r="R69" i="3"/>
  <c r="S69" i="3"/>
  <c r="T69" i="3"/>
  <c r="U69" i="3"/>
  <c r="V69" i="3"/>
  <c r="Z69" i="3"/>
  <c r="O70" i="3"/>
  <c r="P70" i="3"/>
  <c r="Q70" i="3"/>
  <c r="R70" i="3"/>
  <c r="S70" i="3"/>
  <c r="T70" i="3"/>
  <c r="U70" i="3"/>
  <c r="V70" i="3"/>
  <c r="Z70" i="3"/>
  <c r="O71" i="3"/>
  <c r="P71" i="3"/>
  <c r="Q71" i="3"/>
  <c r="R71" i="3"/>
  <c r="S71" i="3"/>
  <c r="T71" i="3"/>
  <c r="U71" i="3"/>
  <c r="V71" i="3"/>
  <c r="Z71" i="3"/>
  <c r="O72" i="3"/>
  <c r="P72" i="3"/>
  <c r="Q72" i="3"/>
  <c r="F14" i="2" s="1"/>
  <c r="R72" i="3"/>
  <c r="S72" i="3"/>
  <c r="T72" i="3"/>
  <c r="U72" i="3"/>
  <c r="V72" i="3"/>
  <c r="Z72" i="3"/>
  <c r="O73" i="3"/>
  <c r="P73" i="3"/>
  <c r="Q73" i="3"/>
  <c r="R73" i="3"/>
  <c r="S73" i="3"/>
  <c r="T73" i="3"/>
  <c r="U73" i="3"/>
  <c r="V73" i="3"/>
  <c r="Z73" i="3"/>
  <c r="O74" i="3"/>
  <c r="P74" i="3"/>
  <c r="Q74" i="3"/>
  <c r="R74" i="3"/>
  <c r="S74" i="3"/>
  <c r="T74" i="3"/>
  <c r="U74" i="3"/>
  <c r="V74" i="3"/>
  <c r="Z74" i="3"/>
  <c r="Q80" i="3"/>
  <c r="T80" i="3"/>
  <c r="U80" i="3"/>
  <c r="W80" i="3"/>
  <c r="O81" i="3"/>
  <c r="P81" i="3"/>
  <c r="S81" i="3"/>
  <c r="T81" i="3"/>
  <c r="U81" i="3"/>
  <c r="W81" i="3"/>
  <c r="Z81" i="3"/>
  <c r="O82" i="3"/>
  <c r="P82" i="3"/>
  <c r="R82" i="3"/>
  <c r="S82" i="3"/>
  <c r="V82" i="3"/>
  <c r="W82" i="3"/>
  <c r="Z82" i="3"/>
  <c r="Q83" i="3"/>
  <c r="R83" i="3"/>
  <c r="U83" i="3"/>
  <c r="V83" i="3"/>
  <c r="W83" i="3"/>
  <c r="O84" i="3"/>
  <c r="P84" i="3"/>
  <c r="Q84" i="3"/>
  <c r="S84" i="3"/>
  <c r="T84" i="3"/>
  <c r="U84" i="3"/>
  <c r="W84" i="3"/>
  <c r="P89" i="3"/>
  <c r="T89" i="3"/>
  <c r="V89" i="3"/>
  <c r="W89" i="3"/>
  <c r="O90" i="3"/>
  <c r="Q90" i="3"/>
  <c r="S90" i="3"/>
  <c r="U90" i="3"/>
  <c r="V90" i="3"/>
  <c r="W90" i="3"/>
  <c r="Z90" i="3"/>
  <c r="O91" i="3"/>
  <c r="P91" i="3"/>
  <c r="R91" i="3"/>
  <c r="S91" i="3"/>
  <c r="T91" i="3"/>
  <c r="V91" i="3"/>
  <c r="W91" i="3"/>
  <c r="O92" i="3"/>
  <c r="Q92" i="3"/>
  <c r="S92" i="3"/>
  <c r="T92" i="3"/>
  <c r="U92" i="3"/>
  <c r="W92" i="3"/>
  <c r="Z92" i="3"/>
  <c r="O93" i="3"/>
  <c r="P93" i="3"/>
  <c r="T93" i="3"/>
  <c r="W93" i="3"/>
  <c r="D8" i="2"/>
  <c r="E8" i="2"/>
  <c r="F8" i="2"/>
  <c r="G8" i="2"/>
  <c r="I8" i="2"/>
  <c r="D9" i="2"/>
  <c r="E9" i="2"/>
  <c r="F9" i="2"/>
  <c r="G9" i="2"/>
  <c r="H9" i="2"/>
  <c r="I9" i="2"/>
  <c r="D10" i="2"/>
  <c r="F10" i="2"/>
  <c r="O10" i="2"/>
  <c r="E11" i="2"/>
  <c r="G11" i="2"/>
  <c r="I11" i="2"/>
  <c r="D12" i="2"/>
  <c r="E12" i="2"/>
  <c r="F12" i="2"/>
  <c r="H12" i="2"/>
  <c r="I12" i="2"/>
  <c r="D13" i="2"/>
  <c r="F13" i="2"/>
  <c r="G13" i="2"/>
  <c r="H13" i="2"/>
  <c r="E14" i="2"/>
  <c r="I14" i="2"/>
  <c r="O14" i="2"/>
  <c r="D19" i="2"/>
  <c r="E19" i="2"/>
  <c r="F19" i="2"/>
  <c r="D20" i="2"/>
  <c r="E20" i="2"/>
  <c r="G20" i="2"/>
  <c r="O20" i="2"/>
  <c r="E21" i="2"/>
  <c r="F21" i="2"/>
  <c r="G21" i="2"/>
  <c r="D22" i="2"/>
  <c r="E22" i="2"/>
  <c r="F22" i="2"/>
  <c r="G22" i="2"/>
  <c r="H22" i="2"/>
  <c r="I22" i="2"/>
  <c r="Z89" i="3" l="1"/>
  <c r="Z93" i="3"/>
  <c r="E10" i="2"/>
  <c r="G19" i="2"/>
  <c r="O83" i="3"/>
  <c r="F20" i="2"/>
  <c r="Z83" i="3"/>
  <c r="F11" i="2"/>
  <c r="G10" i="2"/>
  <c r="O9" i="2"/>
</calcChain>
</file>

<file path=xl/sharedStrings.xml><?xml version="1.0" encoding="utf-8"?>
<sst xmlns="http://schemas.openxmlformats.org/spreadsheetml/2006/main" count="359" uniqueCount="64">
  <si>
    <t>Pneum. Cont.</t>
  </si>
  <si>
    <t>Chemical Inj. Pump</t>
  </si>
  <si>
    <t>Tank</t>
  </si>
  <si>
    <t>Separator</t>
  </si>
  <si>
    <t>Header</t>
  </si>
  <si>
    <t>Well</t>
  </si>
  <si>
    <t>Other</t>
  </si>
  <si>
    <t>Tank-vent</t>
  </si>
  <si>
    <t>Tank-PRV</t>
  </si>
  <si>
    <t>Tank - hatch/hole</t>
  </si>
  <si>
    <t>Chemical Inj Pump</t>
  </si>
  <si>
    <t>Pneumatic controller</t>
  </si>
  <si>
    <t>Regulator</t>
  </si>
  <si>
    <t>Compressor seal</t>
  </si>
  <si>
    <t>Pressure-relief valve</t>
  </si>
  <si>
    <t>Open-ended line</t>
  </si>
  <si>
    <t>Valve</t>
  </si>
  <si>
    <t>Threaded connections/ flange</t>
  </si>
  <si>
    <t>Dehydrator</t>
  </si>
  <si>
    <t>Compressor – Reciprocating</t>
  </si>
  <si>
    <t>Meter</t>
  </si>
  <si>
    <t>Heater</t>
  </si>
  <si>
    <t>COMPONENT COUNTS</t>
  </si>
  <si>
    <t>ME</t>
  </si>
  <si>
    <t>SE</t>
  </si>
  <si>
    <t>HE</t>
  </si>
  <si>
    <t>HD</t>
  </si>
  <si>
    <t>WO</t>
  </si>
  <si>
    <t xml:space="preserve">Well </t>
  </si>
  <si>
    <t>GAS PRODUCTION</t>
  </si>
  <si>
    <t>OEL</t>
  </si>
  <si>
    <t>VL</t>
  </si>
  <si>
    <t>TC</t>
  </si>
  <si>
    <t>LIGHT/HEAVY OIL</t>
  </si>
  <si>
    <t>Average</t>
  </si>
  <si>
    <t>PC</t>
  </si>
  <si>
    <t>Pneumatic controller/actuator</t>
  </si>
  <si>
    <t>CIP</t>
  </si>
  <si>
    <t>Chemical Injection Pump</t>
  </si>
  <si>
    <t>DE</t>
  </si>
  <si>
    <t>CR</t>
  </si>
  <si>
    <t>Compressor - Reciprocating</t>
  </si>
  <si>
    <t>TAV</t>
  </si>
  <si>
    <t>Tank - Vents</t>
  </si>
  <si>
    <t>TAL</t>
  </si>
  <si>
    <t>Tank - Leaks</t>
  </si>
  <si>
    <t>OTH</t>
  </si>
  <si>
    <t>TK-V</t>
  </si>
  <si>
    <t>TK-PRV</t>
  </si>
  <si>
    <t>TK - H</t>
  </si>
  <si>
    <t>REG</t>
  </si>
  <si>
    <t>CS</t>
  </si>
  <si>
    <t>PRV</t>
  </si>
  <si>
    <t>TK</t>
  </si>
  <si>
    <t>Thief hatch</t>
  </si>
  <si>
    <t>Threaded connections</t>
  </si>
  <si>
    <t>CEILING</t>
  </si>
  <si>
    <t>maximum</t>
  </si>
  <si>
    <t>minimum</t>
  </si>
  <si>
    <t>Combined threaded connections and flanges</t>
  </si>
  <si>
    <t>Removed vents, pumps</t>
  </si>
  <si>
    <t>Notes:</t>
  </si>
  <si>
    <t>The following matrices were exported from the "Methane_Data_Gathering" spreadsheet</t>
  </si>
  <si>
    <t>Each tank has one thief hatch and one PRV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</si>
</sst>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vertical="center"/>
    </xf>
    <xf numFmtId="0" fontId="2" fillId="2" borderId="0" xfId="0" applyFont="1" applyFill="1"/>
    <xf numFmtId="0" fontId="0" fillId="2" borderId="1" xfId="0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2F7B8-E706-48A0-A3B1-81AAFAD658D3}">
  <dimension ref="C5:P24"/>
  <sheetViews>
    <sheetView tabSelected="1" topLeftCell="A16" workbookViewId="0">
      <selection activeCell="L28" sqref="L28"/>
    </sheetView>
  </sheetViews>
  <sheetFormatPr defaultColWidth="9.1796875" defaultRowHeight="14.5" x14ac:dyDescent="0.35"/>
  <cols>
    <col min="1" max="16384" width="9.1796875" style="1"/>
  </cols>
  <sheetData>
    <row r="5" spans="3:16" x14ac:dyDescent="0.35">
      <c r="C5" s="1" t="s">
        <v>22</v>
      </c>
    </row>
    <row r="7" spans="3:16" ht="46" x14ac:dyDescent="0.35">
      <c r="C7" s="8"/>
      <c r="D7" s="7" t="s">
        <v>17</v>
      </c>
      <c r="E7" s="7" t="s">
        <v>16</v>
      </c>
      <c r="F7" s="7" t="s">
        <v>15</v>
      </c>
      <c r="G7" s="7" t="s">
        <v>14</v>
      </c>
      <c r="H7" s="7" t="s">
        <v>13</v>
      </c>
      <c r="I7" s="7" t="s">
        <v>12</v>
      </c>
      <c r="J7" s="7" t="s">
        <v>11</v>
      </c>
      <c r="K7" s="7" t="s">
        <v>10</v>
      </c>
      <c r="L7" s="7" t="s">
        <v>9</v>
      </c>
      <c r="M7" s="7" t="s">
        <v>8</v>
      </c>
      <c r="N7" s="7" t="s">
        <v>7</v>
      </c>
      <c r="O7" s="7" t="s">
        <v>6</v>
      </c>
      <c r="P7" s="2"/>
    </row>
    <row r="8" spans="3:16" x14ac:dyDescent="0.35">
      <c r="C8" s="6" t="s">
        <v>5</v>
      </c>
      <c r="D8" s="2" t="str">
        <f>Counts_Data!O30&amp;"-"&amp;Counts_Data!O64</f>
        <v>69-298</v>
      </c>
      <c r="E8" s="2" t="str">
        <f>Counts_Data!P30&amp;"-"&amp;Counts_Data!P64</f>
        <v>12-23</v>
      </c>
      <c r="F8" s="2" t="str">
        <f>Counts_Data!Q30&amp;"-"&amp;Counts_Data!Q64</f>
        <v>1-3</v>
      </c>
      <c r="G8" s="2" t="str">
        <f>Counts_Data!R30&amp;"-"&amp;Counts_Data!R64</f>
        <v>1-4</v>
      </c>
      <c r="H8" s="2">
        <v>0</v>
      </c>
      <c r="I8" s="2" t="str">
        <f>Counts_Data!T30&amp;"-"&amp;Counts_Data!T64</f>
        <v>1-1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 t="str">
        <f>Counts_Data!Z30&amp;"-"&amp;Counts_Data!Z64</f>
        <v>1-1</v>
      </c>
      <c r="P8" s="2"/>
    </row>
    <row r="9" spans="3:16" x14ac:dyDescent="0.35">
      <c r="C9" s="5" t="s">
        <v>21</v>
      </c>
      <c r="D9" s="2" t="str">
        <f>Counts_Data!O32&amp;"-"&amp;Counts_Data!O66</f>
        <v>20-117</v>
      </c>
      <c r="E9" s="2" t="str">
        <f>Counts_Data!P32&amp;"-"&amp;Counts_Data!P66</f>
        <v>2-19</v>
      </c>
      <c r="F9" s="2" t="str">
        <f>Counts_Data!Q32&amp;"-"&amp;Counts_Data!Q66</f>
        <v>1-3</v>
      </c>
      <c r="G9" s="2" t="str">
        <f>Counts_Data!R32&amp;"-"&amp;Counts_Data!R66</f>
        <v>1-1</v>
      </c>
      <c r="H9" s="2" t="str">
        <f>Counts_Data!S32&amp;"-"&amp;Counts_Data!S66</f>
        <v>0-0</v>
      </c>
      <c r="I9" s="2" t="str">
        <f>Counts_Data!T32&amp;"-"&amp;Counts_Data!T66</f>
        <v>2-4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 t="str">
        <f>Counts_Data!Z32&amp;"-"&amp;Counts_Data!Z66</f>
        <v>1-1</v>
      </c>
      <c r="P9" s="2"/>
    </row>
    <row r="10" spans="3:16" x14ac:dyDescent="0.35">
      <c r="C10" s="5" t="s">
        <v>3</v>
      </c>
      <c r="D10" s="2" t="str">
        <f>Counts_Data!O33&amp;"-"&amp;Counts_Data!O67</f>
        <v>62-180</v>
      </c>
      <c r="E10" s="2" t="str">
        <f>Counts_Data!P33&amp;"-"&amp;Counts_Data!P67</f>
        <v>20-29</v>
      </c>
      <c r="F10" s="2" t="str">
        <f>Counts_Data!Q33&amp;"-"&amp;Counts_Data!Q67</f>
        <v>1-5</v>
      </c>
      <c r="G10" s="2" t="str">
        <f>Counts_Data!R33&amp;"-"&amp;Counts_Data!R67</f>
        <v>1-2</v>
      </c>
      <c r="H10" s="2">
        <v>0</v>
      </c>
      <c r="I10" s="2" t="str">
        <f>Counts_Data!T33&amp;"-"&amp;Counts_Data!T67</f>
        <v>3-3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 t="str">
        <f>Counts_Data!Z33&amp;"-"&amp;Counts_Data!Z67</f>
        <v>2-2</v>
      </c>
      <c r="P10" s="2"/>
    </row>
    <row r="11" spans="3:16" x14ac:dyDescent="0.35">
      <c r="C11" s="5" t="s">
        <v>20</v>
      </c>
      <c r="D11" s="2" t="str">
        <f>Counts_Data!O34&amp;"-"&amp;Counts_Data!O68</f>
        <v>39-100</v>
      </c>
      <c r="E11" s="2" t="str">
        <f>Counts_Data!P34&amp;"-"&amp;Counts_Data!P68</f>
        <v>3-19</v>
      </c>
      <c r="F11" s="2" t="str">
        <f>Counts_Data!Q34&amp;"-"&amp;Counts_Data!Q68</f>
        <v>1-2</v>
      </c>
      <c r="G11" s="2" t="str">
        <f>Counts_Data!R34&amp;"-"&amp;Counts_Data!R68</f>
        <v>1-2</v>
      </c>
      <c r="H11" s="2">
        <v>0</v>
      </c>
      <c r="I11" s="2" t="str">
        <f>Counts_Data!T34&amp;"-"&amp;Counts_Data!T68</f>
        <v>2-2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 t="str">
        <f>Counts_Data!Z34&amp;"-"&amp;Counts_Data!Z68</f>
        <v>2-2</v>
      </c>
      <c r="P11" s="2"/>
    </row>
    <row r="12" spans="3:16" x14ac:dyDescent="0.35">
      <c r="C12" s="5" t="s">
        <v>2</v>
      </c>
      <c r="D12" s="2" t="str">
        <f>Counts_Data!O35&amp;"-"&amp;Counts_Data!O69</f>
        <v>3-54</v>
      </c>
      <c r="E12" s="2" t="str">
        <f>Counts_Data!P35&amp;"-"&amp;Counts_Data!P69</f>
        <v>1-7</v>
      </c>
      <c r="F12" s="2" t="str">
        <f>Counts_Data!Q35&amp;"-"&amp;Counts_Data!Q69</f>
        <v>1-2</v>
      </c>
      <c r="G12" s="2" t="str">
        <f>Counts_Data!R35&amp;"-"&amp;Counts_Data!R69</f>
        <v>1-1</v>
      </c>
      <c r="H12" s="2" t="str">
        <f>Counts_Data!S35&amp;"-"&amp;Counts_Data!S69</f>
        <v>0-0</v>
      </c>
      <c r="I12" s="2" t="str">
        <f>Counts_Data!T35&amp;"-"&amp;Counts_Data!T69</f>
        <v>1-1</v>
      </c>
      <c r="J12" s="2">
        <v>0</v>
      </c>
      <c r="K12" s="2">
        <v>0</v>
      </c>
      <c r="L12" s="2">
        <v>1</v>
      </c>
      <c r="M12" s="2">
        <v>1</v>
      </c>
      <c r="N12" s="2">
        <v>0</v>
      </c>
      <c r="O12" s="2">
        <v>0</v>
      </c>
      <c r="P12" s="2"/>
    </row>
    <row r="13" spans="3:16" x14ac:dyDescent="0.35">
      <c r="C13" s="5" t="s">
        <v>19</v>
      </c>
      <c r="D13" s="2" t="str">
        <f>Counts_Data!O37&amp;"-"&amp;Counts_Data!O71</f>
        <v>226-586</v>
      </c>
      <c r="E13" s="2" t="str">
        <f>Counts_Data!P37&amp;"-"&amp;Counts_Data!P71</f>
        <v>18-35</v>
      </c>
      <c r="F13" s="2" t="str">
        <f>Counts_Data!Q37&amp;"-"&amp;Counts_Data!Q71</f>
        <v>1-5</v>
      </c>
      <c r="G13" s="2" t="str">
        <f>Counts_Data!R37&amp;"-"&amp;Counts_Data!R71</f>
        <v>2-4</v>
      </c>
      <c r="H13" s="2" t="str">
        <f>Counts_Data!S37&amp;"-"&amp;Counts_Data!S71</f>
        <v>2-4</v>
      </c>
      <c r="I13" s="2" t="str">
        <f>Counts_Data!T37&amp;"-"&amp;Counts_Data!T71</f>
        <v>1-6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 t="str">
        <f>Counts_Data!Z37&amp;"-"&amp;Counts_Data!Z71</f>
        <v>1-1</v>
      </c>
      <c r="P13" s="2"/>
    </row>
    <row r="14" spans="3:16" x14ac:dyDescent="0.35">
      <c r="C14" s="5" t="s">
        <v>18</v>
      </c>
      <c r="D14" s="2" t="str">
        <f>Counts_Data!O38&amp;"-"&amp;Counts_Data!O72</f>
        <v>27-217</v>
      </c>
      <c r="E14" s="2" t="str">
        <f>Counts_Data!P38&amp;"-"&amp;Counts_Data!P72</f>
        <v>6-29</v>
      </c>
      <c r="F14" s="2" t="str">
        <f>Counts_Data!Q38&amp;"-"&amp;Counts_Data!Q72</f>
        <v>1-5</v>
      </c>
      <c r="G14" s="2" t="str">
        <f>Counts_Data!R38&amp;"-"&amp;Counts_Data!R72</f>
        <v>1-3</v>
      </c>
      <c r="H14" s="2" t="str">
        <f>Counts_Data!S38&amp;"-"&amp;Counts_Data!S72</f>
        <v>1-1</v>
      </c>
      <c r="I14" s="2" t="str">
        <f>Counts_Data!T38&amp;"-"&amp;Counts_Data!T72</f>
        <v>6-6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 t="str">
        <f>Counts_Data!Z38&amp;"-"&amp;Counts_Data!Z72</f>
        <v>2-2</v>
      </c>
      <c r="P14" s="2"/>
    </row>
    <row r="15" spans="3:16" x14ac:dyDescent="0.35">
      <c r="C15" s="5" t="s">
        <v>1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1</v>
      </c>
      <c r="L15" s="2">
        <v>0</v>
      </c>
      <c r="M15" s="2">
        <v>0</v>
      </c>
      <c r="N15" s="2">
        <v>0</v>
      </c>
      <c r="O15" s="2">
        <v>0</v>
      </c>
      <c r="P15" s="2"/>
    </row>
    <row r="16" spans="3:16" x14ac:dyDescent="0.35">
      <c r="C16" s="4" t="s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2"/>
    </row>
    <row r="18" spans="3:16" ht="46" x14ac:dyDescent="0.35">
      <c r="C18" s="8"/>
      <c r="D18" s="7" t="s">
        <v>17</v>
      </c>
      <c r="E18" s="7" t="s">
        <v>16</v>
      </c>
      <c r="F18" s="7" t="s">
        <v>15</v>
      </c>
      <c r="G18" s="7" t="s">
        <v>14</v>
      </c>
      <c r="H18" s="7" t="s">
        <v>13</v>
      </c>
      <c r="I18" s="7" t="s">
        <v>12</v>
      </c>
      <c r="J18" s="7" t="s">
        <v>11</v>
      </c>
      <c r="K18" s="7" t="s">
        <v>10</v>
      </c>
      <c r="L18" s="7" t="s">
        <v>9</v>
      </c>
      <c r="M18" s="7" t="s">
        <v>8</v>
      </c>
      <c r="N18" s="7" t="s">
        <v>7</v>
      </c>
      <c r="O18" s="7" t="s">
        <v>6</v>
      </c>
      <c r="P18" s="2"/>
    </row>
    <row r="19" spans="3:16" x14ac:dyDescent="0.35">
      <c r="C19" s="6" t="s">
        <v>5</v>
      </c>
      <c r="D19" s="2" t="str">
        <f>CONCATENATE(Counts_Data!O13&amp;"-"&amp;Counts_Data!O47)</f>
        <v>61-298</v>
      </c>
      <c r="E19" s="2" t="str">
        <f>CONCATENATE(Counts_Data!P13&amp;"-"&amp;Counts_Data!P47)</f>
        <v>7-23</v>
      </c>
      <c r="F19" s="2" t="str">
        <f>CONCATENATE(Counts_Data!Q13&amp;"-"&amp;Counts_Data!Q47)</f>
        <v>1-3</v>
      </c>
      <c r="G19" s="2" t="str">
        <f>CONCATENATE(Counts_Data!R13&amp;"-"&amp;Counts_Data!R47)</f>
        <v>1-4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/>
    </row>
    <row r="20" spans="3:16" x14ac:dyDescent="0.35">
      <c r="C20" s="5" t="s">
        <v>4</v>
      </c>
      <c r="D20" s="2" t="str">
        <f>CONCATENATE(Counts_Data!O14&amp;"-"&amp;Counts_Data!O48)</f>
        <v>23-520</v>
      </c>
      <c r="E20" s="2" t="str">
        <f>CONCATENATE(Counts_Data!P14&amp;"-"&amp;Counts_Data!P48)</f>
        <v>2-143</v>
      </c>
      <c r="F20" s="2" t="str">
        <f>CONCATENATE(Counts_Data!Q14&amp;"-"&amp;Counts_Data!Q48)</f>
        <v>1-4</v>
      </c>
      <c r="G20" s="2" t="str">
        <f>CONCATENATE(Counts_Data!R14&amp;"-"&amp;Counts_Data!R48)</f>
        <v>1-1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 t="str">
        <f>CONCATENATE(Counts_Data!Z14&amp;"-"&amp;Counts_Data!Z48)</f>
        <v>1-1</v>
      </c>
      <c r="P20" s="2"/>
    </row>
    <row r="21" spans="3:16" x14ac:dyDescent="0.35">
      <c r="C21" s="5" t="s">
        <v>3</v>
      </c>
      <c r="D21" s="2" t="str">
        <f>CONCATENATE(Counts_Data!O16&amp;"-"&amp;Counts_Data!O50)</f>
        <v>62-139</v>
      </c>
      <c r="E21" s="2" t="str">
        <f>CONCATENATE(Counts_Data!P16&amp;"-"&amp;Counts_Data!P50)</f>
        <v>11-28</v>
      </c>
      <c r="F21" s="2" t="str">
        <f>CONCATENATE(Counts_Data!Q16&amp;"-"&amp;Counts_Data!Q50)</f>
        <v>2-3</v>
      </c>
      <c r="G21" s="2" t="str">
        <f>CONCATENATE(Counts_Data!R16&amp;"-"&amp;Counts_Data!R50)</f>
        <v>1-1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 t="str">
        <f>CONCATENATE(Counts_Data!Z16&amp;"-"&amp;Counts_Data!Z50)</f>
        <v>1-1</v>
      </c>
      <c r="P21" s="2"/>
    </row>
    <row r="22" spans="3:16" x14ac:dyDescent="0.35">
      <c r="C22" s="5" t="s">
        <v>2</v>
      </c>
      <c r="D22" s="2" t="str">
        <f>CONCATENATE(Counts_Data!O18&amp;"-"&amp;Counts_Data!O52)</f>
        <v>6-76</v>
      </c>
      <c r="E22" s="2" t="str">
        <f>CONCATENATE(Counts_Data!P18&amp;"-"&amp;Counts_Data!P52)</f>
        <v>2-15</v>
      </c>
      <c r="F22" s="2" t="str">
        <f>CONCATENATE(Counts_Data!Q18&amp;"-"&amp;Counts_Data!Q52)</f>
        <v>1-3</v>
      </c>
      <c r="G22" s="2" t="str">
        <f>CONCATENATE(Counts_Data!R18&amp;"-"&amp;Counts_Data!R52)</f>
        <v>1-1</v>
      </c>
      <c r="H22" s="2" t="str">
        <f>CONCATENATE(Counts_Data!S18&amp;"-"&amp;Counts_Data!S52)</f>
        <v>1-1</v>
      </c>
      <c r="I22" s="2" t="str">
        <f>CONCATENATE(Counts_Data!T18&amp;"-"&amp;Counts_Data!T52)</f>
        <v>1-1</v>
      </c>
      <c r="J22" s="2">
        <v>0</v>
      </c>
      <c r="K22" s="2">
        <v>0</v>
      </c>
      <c r="L22" s="2">
        <v>1</v>
      </c>
      <c r="M22" s="2">
        <v>1</v>
      </c>
      <c r="N22" s="2">
        <v>0</v>
      </c>
      <c r="O22" s="2">
        <v>0</v>
      </c>
      <c r="P22" s="2"/>
    </row>
    <row r="23" spans="3:16" x14ac:dyDescent="0.35">
      <c r="C23" s="5" t="s"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0</v>
      </c>
      <c r="M23" s="2">
        <v>0</v>
      </c>
      <c r="N23" s="2">
        <v>0</v>
      </c>
      <c r="O23" s="2">
        <v>0</v>
      </c>
      <c r="P23" s="2"/>
    </row>
    <row r="24" spans="3:16" x14ac:dyDescent="0.35">
      <c r="C24" s="4" t="s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6A8BA-0453-4E8D-89BF-AEE5D7F27D34}">
  <dimension ref="A3:Z93"/>
  <sheetViews>
    <sheetView topLeftCell="A55" workbookViewId="0">
      <pane xSplit="1" topLeftCell="M1" activePane="topRight" state="frozen"/>
      <selection activeCell="J28" sqref="J28"/>
      <selection pane="topRight" activeCell="O64" sqref="O64:Z74"/>
    </sheetView>
  </sheetViews>
  <sheetFormatPr defaultColWidth="9.1796875" defaultRowHeight="14.5" x14ac:dyDescent="0.35"/>
  <cols>
    <col min="1" max="1" width="24.81640625" style="1" customWidth="1"/>
    <col min="2" max="16384" width="9.1796875" style="1"/>
  </cols>
  <sheetData>
    <row r="3" spans="1:26" x14ac:dyDescent="0.35">
      <c r="B3" s="1" t="s">
        <v>62</v>
      </c>
    </row>
    <row r="4" spans="1:26" x14ac:dyDescent="0.35">
      <c r="B4" s="1" t="s">
        <v>61</v>
      </c>
    </row>
    <row r="5" spans="1:26" x14ac:dyDescent="0.35">
      <c r="C5" s="1" t="s">
        <v>60</v>
      </c>
    </row>
    <row r="6" spans="1:26" x14ac:dyDescent="0.35">
      <c r="C6" s="1" t="s">
        <v>59</v>
      </c>
    </row>
    <row r="7" spans="1:26" x14ac:dyDescent="0.35">
      <c r="C7" s="1" t="s">
        <v>63</v>
      </c>
    </row>
    <row r="8" spans="1:26" s="10" customFormat="1" ht="18.5" x14ac:dyDescent="0.45">
      <c r="A8" s="11" t="s">
        <v>58</v>
      </c>
    </row>
    <row r="10" spans="1:26" x14ac:dyDescent="0.35">
      <c r="N10" s="1" t="s">
        <v>56</v>
      </c>
    </row>
    <row r="11" spans="1:26" x14ac:dyDescent="0.35">
      <c r="A11" s="1" t="s">
        <v>33</v>
      </c>
      <c r="C11" s="1" t="s">
        <v>55</v>
      </c>
      <c r="D11" s="1" t="s">
        <v>16</v>
      </c>
      <c r="E11" s="1" t="s">
        <v>15</v>
      </c>
      <c r="F11" s="1" t="s">
        <v>14</v>
      </c>
      <c r="G11" s="1" t="s">
        <v>13</v>
      </c>
      <c r="H11" s="1" t="s">
        <v>12</v>
      </c>
      <c r="I11" s="1" t="s">
        <v>36</v>
      </c>
      <c r="J11" s="1" t="s">
        <v>38</v>
      </c>
      <c r="K11" s="1" t="s">
        <v>54</v>
      </c>
      <c r="L11" s="1" t="s">
        <v>6</v>
      </c>
    </row>
    <row r="12" spans="1:26" x14ac:dyDescent="0.35">
      <c r="C12" s="1" t="s">
        <v>32</v>
      </c>
      <c r="D12" s="1" t="s">
        <v>31</v>
      </c>
      <c r="E12" s="1" t="s">
        <v>30</v>
      </c>
      <c r="F12" s="1" t="s">
        <v>52</v>
      </c>
      <c r="G12" s="1" t="s">
        <v>51</v>
      </c>
      <c r="H12" s="1" t="s">
        <v>50</v>
      </c>
      <c r="I12" s="1" t="s">
        <v>35</v>
      </c>
      <c r="J12" s="1" t="s">
        <v>37</v>
      </c>
      <c r="K12" s="1" t="s">
        <v>53</v>
      </c>
      <c r="L12" s="1" t="s">
        <v>46</v>
      </c>
      <c r="O12" s="1" t="s">
        <v>32</v>
      </c>
      <c r="P12" s="1" t="s">
        <v>31</v>
      </c>
      <c r="Q12" s="1" t="s">
        <v>30</v>
      </c>
      <c r="R12" s="1" t="s">
        <v>52</v>
      </c>
      <c r="S12" s="1" t="s">
        <v>51</v>
      </c>
      <c r="T12" s="1" t="s">
        <v>50</v>
      </c>
      <c r="U12" s="1" t="s">
        <v>35</v>
      </c>
      <c r="V12" s="1" t="s">
        <v>37</v>
      </c>
      <c r="W12" s="1" t="s">
        <v>49</v>
      </c>
      <c r="X12" s="1" t="s">
        <v>48</v>
      </c>
      <c r="Y12" s="1" t="s">
        <v>47</v>
      </c>
      <c r="Z12" s="1" t="s">
        <v>46</v>
      </c>
    </row>
    <row r="13" spans="1:26" x14ac:dyDescent="0.35">
      <c r="A13" s="1" t="s">
        <v>28</v>
      </c>
      <c r="B13" s="1" t="s">
        <v>27</v>
      </c>
      <c r="C13" s="1">
        <v>60.66</v>
      </c>
      <c r="D13" s="1">
        <v>6.64</v>
      </c>
      <c r="E13" s="1">
        <v>0.94190871369294604</v>
      </c>
      <c r="F13" s="1">
        <v>5.4945054945054949E-3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N13" s="1" t="s">
        <v>27</v>
      </c>
      <c r="O13" s="1">
        <f t="shared" ref="O13:O23" si="0">ROUNDUP(C13,0)</f>
        <v>61</v>
      </c>
      <c r="P13" s="1">
        <f t="shared" ref="P13:P23" si="1">ROUNDUP(D13,0)</f>
        <v>7</v>
      </c>
      <c r="Q13" s="1">
        <f t="shared" ref="Q13:Q23" si="2">ROUNDUP(E13,0)</f>
        <v>1</v>
      </c>
      <c r="R13" s="1">
        <f t="shared" ref="R13:R23" si="3">ROUNDUP(F13,0)</f>
        <v>1</v>
      </c>
      <c r="S13" s="1">
        <f t="shared" ref="S13:S23" si="4">ROUNDUP(G13,0)</f>
        <v>0</v>
      </c>
      <c r="T13" s="1">
        <f t="shared" ref="T13:T23" si="5">ROUNDUP(H13,0)</f>
        <v>0</v>
      </c>
      <c r="U13" s="1">
        <f t="shared" ref="U13:U23" si="6">ROUNDUP(I13,0)</f>
        <v>0</v>
      </c>
      <c r="V13" s="1">
        <f t="shared" ref="V13:V23" si="7">ROUNDUP(J13,0)</f>
        <v>0</v>
      </c>
      <c r="W13" s="1">
        <v>0</v>
      </c>
      <c r="X13" s="1">
        <v>0</v>
      </c>
      <c r="Y13" s="1">
        <v>0</v>
      </c>
      <c r="Z13" s="1">
        <f t="shared" ref="Z13:Z23" si="8">ROUNDUP(L13,0)</f>
        <v>0</v>
      </c>
    </row>
    <row r="14" spans="1:26" x14ac:dyDescent="0.35">
      <c r="A14" s="1" t="s">
        <v>4</v>
      </c>
      <c r="B14" s="1" t="s">
        <v>26</v>
      </c>
      <c r="C14" s="1">
        <v>22.310370370370372</v>
      </c>
      <c r="D14" s="1">
        <v>1.49</v>
      </c>
      <c r="E14" s="1">
        <v>0.45588235294117646</v>
      </c>
      <c r="F14" s="1">
        <v>9.5238095238095233E-2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0.03</v>
      </c>
      <c r="N14" s="1" t="s">
        <v>26</v>
      </c>
      <c r="O14" s="1">
        <f t="shared" si="0"/>
        <v>23</v>
      </c>
      <c r="P14" s="1">
        <f t="shared" si="1"/>
        <v>2</v>
      </c>
      <c r="Q14" s="1">
        <f t="shared" si="2"/>
        <v>1</v>
      </c>
      <c r="R14" s="1">
        <f t="shared" si="3"/>
        <v>1</v>
      </c>
      <c r="S14" s="1">
        <f t="shared" si="4"/>
        <v>0</v>
      </c>
      <c r="T14" s="1">
        <f t="shared" si="5"/>
        <v>0</v>
      </c>
      <c r="U14" s="1">
        <f t="shared" si="6"/>
        <v>0</v>
      </c>
      <c r="V14" s="1">
        <f t="shared" si="7"/>
        <v>0</v>
      </c>
      <c r="W14" s="1">
        <v>0</v>
      </c>
      <c r="X14" s="1">
        <v>0</v>
      </c>
      <c r="Y14" s="1">
        <v>0</v>
      </c>
      <c r="Z14" s="1">
        <f t="shared" si="8"/>
        <v>1</v>
      </c>
    </row>
    <row r="15" spans="1:26" x14ac:dyDescent="0.35">
      <c r="A15" s="1" t="s">
        <v>21</v>
      </c>
      <c r="B15" s="1" t="s">
        <v>25</v>
      </c>
      <c r="C15" s="1">
        <v>29.309545454545454</v>
      </c>
      <c r="D15" s="1">
        <v>2.52</v>
      </c>
      <c r="E15" s="1">
        <v>0.82954545454545459</v>
      </c>
      <c r="F15" s="1">
        <v>0.21212121212121213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N15" s="1" t="s">
        <v>25</v>
      </c>
      <c r="O15" s="1">
        <f t="shared" si="0"/>
        <v>30</v>
      </c>
      <c r="P15" s="1">
        <f t="shared" si="1"/>
        <v>3</v>
      </c>
      <c r="Q15" s="1">
        <f t="shared" si="2"/>
        <v>1</v>
      </c>
      <c r="R15" s="1">
        <f t="shared" si="3"/>
        <v>1</v>
      </c>
      <c r="S15" s="1">
        <f t="shared" si="4"/>
        <v>0</v>
      </c>
      <c r="T15" s="1">
        <f t="shared" si="5"/>
        <v>0</v>
      </c>
      <c r="U15" s="1">
        <f t="shared" si="6"/>
        <v>0</v>
      </c>
      <c r="V15" s="1">
        <f t="shared" si="7"/>
        <v>0</v>
      </c>
      <c r="W15" s="1">
        <v>0</v>
      </c>
      <c r="X15" s="1">
        <v>0</v>
      </c>
      <c r="Y15" s="1">
        <v>0</v>
      </c>
      <c r="Z15" s="1">
        <f t="shared" si="8"/>
        <v>0</v>
      </c>
    </row>
    <row r="16" spans="1:26" x14ac:dyDescent="0.35">
      <c r="A16" s="1" t="s">
        <v>3</v>
      </c>
      <c r="B16" s="1" t="s">
        <v>24</v>
      </c>
      <c r="C16" s="1">
        <v>62</v>
      </c>
      <c r="D16" s="1">
        <v>11</v>
      </c>
      <c r="E16" s="1">
        <v>2</v>
      </c>
      <c r="F16" s="1">
        <v>0.2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0.4</v>
      </c>
      <c r="N16" s="1" t="s">
        <v>24</v>
      </c>
      <c r="O16" s="1">
        <f t="shared" si="0"/>
        <v>62</v>
      </c>
      <c r="P16" s="1">
        <f t="shared" si="1"/>
        <v>11</v>
      </c>
      <c r="Q16" s="1">
        <f t="shared" si="2"/>
        <v>2</v>
      </c>
      <c r="R16" s="1">
        <f t="shared" si="3"/>
        <v>1</v>
      </c>
      <c r="S16" s="1">
        <f t="shared" si="4"/>
        <v>0</v>
      </c>
      <c r="T16" s="1">
        <f t="shared" si="5"/>
        <v>0</v>
      </c>
      <c r="U16" s="1">
        <f t="shared" si="6"/>
        <v>0</v>
      </c>
      <c r="V16" s="1">
        <f t="shared" si="7"/>
        <v>0</v>
      </c>
      <c r="W16" s="1">
        <v>0</v>
      </c>
      <c r="X16" s="1">
        <v>0</v>
      </c>
      <c r="Y16" s="1">
        <v>0</v>
      </c>
      <c r="Z16" s="1">
        <f t="shared" si="8"/>
        <v>1</v>
      </c>
    </row>
    <row r="17" spans="1:26" x14ac:dyDescent="0.35">
      <c r="A17" s="1" t="s">
        <v>20</v>
      </c>
      <c r="B17" s="1" t="s">
        <v>23</v>
      </c>
      <c r="C17" s="1">
        <v>13.440000000000001</v>
      </c>
      <c r="D17" s="1">
        <v>0.85</v>
      </c>
      <c r="E17" s="1">
        <v>1.9166666666666667</v>
      </c>
      <c r="F17" s="1">
        <v>0.25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0.28999999999999998</v>
      </c>
      <c r="N17" s="1" t="s">
        <v>23</v>
      </c>
      <c r="O17" s="1">
        <f t="shared" si="0"/>
        <v>14</v>
      </c>
      <c r="P17" s="1">
        <f t="shared" si="1"/>
        <v>1</v>
      </c>
      <c r="Q17" s="1">
        <f t="shared" si="2"/>
        <v>2</v>
      </c>
      <c r="R17" s="1">
        <f t="shared" si="3"/>
        <v>1</v>
      </c>
      <c r="S17" s="1">
        <f t="shared" si="4"/>
        <v>0</v>
      </c>
      <c r="T17" s="1">
        <f t="shared" si="5"/>
        <v>0</v>
      </c>
      <c r="U17" s="1">
        <f t="shared" si="6"/>
        <v>0</v>
      </c>
      <c r="V17" s="1">
        <f t="shared" si="7"/>
        <v>0</v>
      </c>
      <c r="W17" s="1">
        <v>0</v>
      </c>
      <c r="X17" s="1">
        <v>0</v>
      </c>
      <c r="Y17" s="1">
        <v>0</v>
      </c>
      <c r="Z17" s="1">
        <f t="shared" si="8"/>
        <v>1</v>
      </c>
    </row>
    <row r="18" spans="1:26" x14ac:dyDescent="0.35">
      <c r="A18" s="1" t="s">
        <v>45</v>
      </c>
      <c r="B18" s="1" t="s">
        <v>44</v>
      </c>
      <c r="C18" s="1">
        <v>5.5</v>
      </c>
      <c r="D18" s="1">
        <v>1.25</v>
      </c>
      <c r="E18" s="1">
        <v>0.01</v>
      </c>
      <c r="F18" s="1">
        <v>8.3333333333333329E-2</v>
      </c>
      <c r="G18" s="1">
        <v>4.1666666666666664E-2</v>
      </c>
      <c r="H18" s="1">
        <v>1</v>
      </c>
      <c r="I18" s="1">
        <v>0</v>
      </c>
      <c r="J18" s="1">
        <v>0</v>
      </c>
      <c r="K18" s="1">
        <v>0</v>
      </c>
      <c r="L18" s="1">
        <v>0</v>
      </c>
      <c r="N18" s="1" t="s">
        <v>44</v>
      </c>
      <c r="O18" s="1">
        <f t="shared" si="0"/>
        <v>6</v>
      </c>
      <c r="P18" s="1">
        <f t="shared" si="1"/>
        <v>2</v>
      </c>
      <c r="Q18" s="1">
        <f t="shared" si="2"/>
        <v>1</v>
      </c>
      <c r="R18" s="1">
        <f t="shared" si="3"/>
        <v>1</v>
      </c>
      <c r="S18" s="1">
        <f t="shared" si="4"/>
        <v>1</v>
      </c>
      <c r="T18" s="1">
        <f t="shared" si="5"/>
        <v>1</v>
      </c>
      <c r="U18" s="1">
        <f t="shared" si="6"/>
        <v>0</v>
      </c>
      <c r="V18" s="1">
        <f t="shared" si="7"/>
        <v>0</v>
      </c>
      <c r="W18" s="1">
        <v>0</v>
      </c>
      <c r="X18" s="1">
        <v>0</v>
      </c>
      <c r="Y18" s="1">
        <v>0</v>
      </c>
      <c r="Z18" s="1">
        <f t="shared" si="8"/>
        <v>0</v>
      </c>
    </row>
    <row r="19" spans="1:26" x14ac:dyDescent="0.35">
      <c r="A19" s="1" t="s">
        <v>43</v>
      </c>
      <c r="B19" s="1" t="s">
        <v>42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1</v>
      </c>
      <c r="L19" s="1">
        <v>0</v>
      </c>
      <c r="N19" s="1" t="s">
        <v>42</v>
      </c>
      <c r="O19" s="1">
        <f t="shared" si="0"/>
        <v>0</v>
      </c>
      <c r="P19" s="1">
        <f t="shared" si="1"/>
        <v>0</v>
      </c>
      <c r="Q19" s="1">
        <f t="shared" si="2"/>
        <v>0</v>
      </c>
      <c r="R19" s="1">
        <f t="shared" si="3"/>
        <v>0</v>
      </c>
      <c r="S19" s="1">
        <f t="shared" si="4"/>
        <v>0</v>
      </c>
      <c r="T19" s="1">
        <f t="shared" si="5"/>
        <v>0</v>
      </c>
      <c r="U19" s="1">
        <f t="shared" si="6"/>
        <v>0</v>
      </c>
      <c r="V19" s="1">
        <f t="shared" si="7"/>
        <v>0</v>
      </c>
      <c r="W19" s="1">
        <v>1</v>
      </c>
      <c r="X19" s="1">
        <v>1</v>
      </c>
      <c r="Y19" s="1">
        <v>0</v>
      </c>
      <c r="Z19" s="1">
        <f t="shared" si="8"/>
        <v>0</v>
      </c>
    </row>
    <row r="20" spans="1:26" x14ac:dyDescent="0.35">
      <c r="A20" s="1" t="s">
        <v>41</v>
      </c>
      <c r="B20" s="1" t="s">
        <v>40</v>
      </c>
      <c r="C20" s="1">
        <v>51.54</v>
      </c>
      <c r="D20" s="1">
        <v>6.06</v>
      </c>
      <c r="E20" s="1">
        <v>1.8333333333333333</v>
      </c>
      <c r="F20" s="1">
        <v>0.16666666666666666</v>
      </c>
      <c r="G20" s="1">
        <v>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N20" s="1" t="s">
        <v>40</v>
      </c>
      <c r="O20" s="1">
        <f t="shared" si="0"/>
        <v>52</v>
      </c>
      <c r="P20" s="1">
        <f t="shared" si="1"/>
        <v>7</v>
      </c>
      <c r="Q20" s="1">
        <f t="shared" si="2"/>
        <v>2</v>
      </c>
      <c r="R20" s="1">
        <f t="shared" si="3"/>
        <v>1</v>
      </c>
      <c r="S20" s="1">
        <f t="shared" si="4"/>
        <v>1</v>
      </c>
      <c r="T20" s="1">
        <f t="shared" si="5"/>
        <v>0</v>
      </c>
      <c r="U20" s="1">
        <f t="shared" si="6"/>
        <v>0</v>
      </c>
      <c r="V20" s="1">
        <f t="shared" si="7"/>
        <v>0</v>
      </c>
      <c r="W20" s="1">
        <v>0</v>
      </c>
      <c r="X20" s="1">
        <v>0</v>
      </c>
      <c r="Y20" s="1">
        <v>0</v>
      </c>
      <c r="Z20" s="1">
        <f t="shared" si="8"/>
        <v>0</v>
      </c>
    </row>
    <row r="21" spans="1:26" x14ac:dyDescent="0.35">
      <c r="A21" s="1" t="s">
        <v>18</v>
      </c>
      <c r="B21" s="1" t="s">
        <v>39</v>
      </c>
      <c r="C21" s="1">
        <v>21.560000000000002</v>
      </c>
      <c r="D21" s="1">
        <v>1.45</v>
      </c>
      <c r="E21" s="1">
        <v>0</v>
      </c>
      <c r="F21" s="1">
        <v>0.25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N21" s="1" t="s">
        <v>39</v>
      </c>
      <c r="O21" s="1">
        <f t="shared" si="0"/>
        <v>22</v>
      </c>
      <c r="P21" s="1">
        <f t="shared" si="1"/>
        <v>2</v>
      </c>
      <c r="Q21" s="1">
        <f t="shared" si="2"/>
        <v>0</v>
      </c>
      <c r="R21" s="1">
        <f t="shared" si="3"/>
        <v>1</v>
      </c>
      <c r="S21" s="1">
        <f t="shared" si="4"/>
        <v>0</v>
      </c>
      <c r="T21" s="1">
        <f t="shared" si="5"/>
        <v>0</v>
      </c>
      <c r="U21" s="1">
        <f t="shared" si="6"/>
        <v>0</v>
      </c>
      <c r="V21" s="1">
        <f t="shared" si="7"/>
        <v>0</v>
      </c>
      <c r="W21" s="1">
        <v>0</v>
      </c>
      <c r="X21" s="1">
        <v>0</v>
      </c>
      <c r="Y21" s="1">
        <v>0</v>
      </c>
      <c r="Z21" s="1">
        <f t="shared" si="8"/>
        <v>0</v>
      </c>
    </row>
    <row r="22" spans="1:26" x14ac:dyDescent="0.35">
      <c r="A22" s="1" t="s">
        <v>38</v>
      </c>
      <c r="B22" s="1" t="s">
        <v>37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v>0</v>
      </c>
      <c r="L22" s="1">
        <v>0</v>
      </c>
      <c r="N22" s="1" t="s">
        <v>37</v>
      </c>
      <c r="O22" s="1">
        <f t="shared" si="0"/>
        <v>0</v>
      </c>
      <c r="P22" s="1">
        <f t="shared" si="1"/>
        <v>0</v>
      </c>
      <c r="Q22" s="1">
        <f t="shared" si="2"/>
        <v>0</v>
      </c>
      <c r="R22" s="1">
        <f t="shared" si="3"/>
        <v>0</v>
      </c>
      <c r="S22" s="1">
        <f t="shared" si="4"/>
        <v>0</v>
      </c>
      <c r="T22" s="1">
        <f t="shared" si="5"/>
        <v>0</v>
      </c>
      <c r="U22" s="1">
        <f t="shared" si="6"/>
        <v>0</v>
      </c>
      <c r="V22" s="1">
        <f t="shared" si="7"/>
        <v>1</v>
      </c>
      <c r="W22" s="1">
        <v>0</v>
      </c>
      <c r="X22" s="1">
        <v>0</v>
      </c>
      <c r="Y22" s="1">
        <v>0</v>
      </c>
      <c r="Z22" s="1">
        <f t="shared" si="8"/>
        <v>0</v>
      </c>
    </row>
    <row r="23" spans="1:26" x14ac:dyDescent="0.35">
      <c r="A23" s="1" t="s">
        <v>36</v>
      </c>
      <c r="B23" s="1" t="s">
        <v>35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1">
        <v>0</v>
      </c>
      <c r="N23" s="1" t="s">
        <v>35</v>
      </c>
      <c r="O23" s="1">
        <f t="shared" si="0"/>
        <v>0</v>
      </c>
      <c r="P23" s="1">
        <f t="shared" si="1"/>
        <v>0</v>
      </c>
      <c r="Q23" s="1">
        <f t="shared" si="2"/>
        <v>0</v>
      </c>
      <c r="R23" s="1">
        <f t="shared" si="3"/>
        <v>0</v>
      </c>
      <c r="S23" s="1">
        <f t="shared" si="4"/>
        <v>0</v>
      </c>
      <c r="T23" s="1">
        <f t="shared" si="5"/>
        <v>0</v>
      </c>
      <c r="U23" s="1">
        <f t="shared" si="6"/>
        <v>1</v>
      </c>
      <c r="V23" s="1">
        <f t="shared" si="7"/>
        <v>0</v>
      </c>
      <c r="W23" s="1">
        <v>0</v>
      </c>
      <c r="X23" s="1">
        <v>0</v>
      </c>
      <c r="Y23" s="1">
        <v>0</v>
      </c>
      <c r="Z23" s="1">
        <f t="shared" si="8"/>
        <v>0</v>
      </c>
    </row>
    <row r="28" spans="1:26" x14ac:dyDescent="0.35">
      <c r="A28" s="1" t="s">
        <v>29</v>
      </c>
      <c r="C28" s="1" t="s">
        <v>55</v>
      </c>
      <c r="D28" s="1" t="s">
        <v>16</v>
      </c>
      <c r="E28" s="1" t="s">
        <v>15</v>
      </c>
      <c r="F28" s="1" t="s">
        <v>14</v>
      </c>
      <c r="G28" s="1" t="s">
        <v>13</v>
      </c>
      <c r="H28" s="1" t="s">
        <v>12</v>
      </c>
      <c r="I28" s="1" t="s">
        <v>36</v>
      </c>
      <c r="J28" s="1" t="s">
        <v>38</v>
      </c>
      <c r="K28" s="1" t="s">
        <v>54</v>
      </c>
      <c r="L28" s="1" t="s">
        <v>6</v>
      </c>
      <c r="O28" s="1" t="s">
        <v>55</v>
      </c>
      <c r="P28" s="1" t="s">
        <v>16</v>
      </c>
      <c r="Q28" s="1" t="s">
        <v>15</v>
      </c>
      <c r="R28" s="1" t="s">
        <v>14</v>
      </c>
      <c r="S28" s="1" t="s">
        <v>13</v>
      </c>
      <c r="T28" s="1" t="s">
        <v>12</v>
      </c>
      <c r="U28" s="1" t="s">
        <v>36</v>
      </c>
      <c r="V28" s="1" t="s">
        <v>38</v>
      </c>
      <c r="W28" s="1" t="s">
        <v>54</v>
      </c>
      <c r="Z28" s="1" t="s">
        <v>6</v>
      </c>
    </row>
    <row r="29" spans="1:26" x14ac:dyDescent="0.35">
      <c r="C29" s="1" t="s">
        <v>32</v>
      </c>
      <c r="D29" s="1" t="s">
        <v>31</v>
      </c>
      <c r="E29" s="1" t="s">
        <v>30</v>
      </c>
      <c r="F29" s="1" t="s">
        <v>52</v>
      </c>
      <c r="G29" s="1" t="s">
        <v>51</v>
      </c>
      <c r="H29" s="1" t="s">
        <v>50</v>
      </c>
      <c r="I29" s="1" t="s">
        <v>35</v>
      </c>
      <c r="J29" s="1" t="s">
        <v>37</v>
      </c>
      <c r="K29" s="1" t="s">
        <v>53</v>
      </c>
      <c r="L29" s="1" t="s">
        <v>46</v>
      </c>
      <c r="O29" s="1" t="s">
        <v>32</v>
      </c>
      <c r="P29" s="1" t="s">
        <v>31</v>
      </c>
      <c r="Q29" s="1" t="s">
        <v>30</v>
      </c>
      <c r="R29" s="1" t="s">
        <v>52</v>
      </c>
      <c r="S29" s="1" t="s">
        <v>51</v>
      </c>
      <c r="T29" s="1" t="s">
        <v>50</v>
      </c>
      <c r="U29" s="1" t="s">
        <v>35</v>
      </c>
      <c r="V29" s="1" t="s">
        <v>37</v>
      </c>
      <c r="W29" s="1" t="s">
        <v>49</v>
      </c>
      <c r="X29" s="1" t="s">
        <v>48</v>
      </c>
      <c r="Y29" s="1" t="s">
        <v>47</v>
      </c>
      <c r="Z29" s="1" t="s">
        <v>46</v>
      </c>
    </row>
    <row r="30" spans="1:26" x14ac:dyDescent="0.35">
      <c r="A30" s="1" t="s">
        <v>28</v>
      </c>
      <c r="B30" s="1" t="s">
        <v>27</v>
      </c>
      <c r="C30" s="1">
        <v>68.879518072289159</v>
      </c>
      <c r="D30" s="1">
        <v>11.072289156626505</v>
      </c>
      <c r="E30" s="1">
        <v>0.01</v>
      </c>
      <c r="F30" s="1">
        <v>0.05</v>
      </c>
      <c r="G30" s="1">
        <v>1.2048192771084338E-2</v>
      </c>
      <c r="H30" s="1">
        <v>0.39</v>
      </c>
      <c r="I30" s="1">
        <v>0</v>
      </c>
      <c r="J30" s="1">
        <v>0</v>
      </c>
      <c r="K30" s="1">
        <v>0</v>
      </c>
      <c r="L30" s="1">
        <v>0.06</v>
      </c>
      <c r="N30" s="1" t="s">
        <v>27</v>
      </c>
      <c r="O30" s="1">
        <f t="shared" ref="O30:O40" si="9">ROUNDUP(C30,0)</f>
        <v>69</v>
      </c>
      <c r="P30" s="1">
        <f t="shared" ref="P30:P40" si="10">ROUNDUP(D30,0)</f>
        <v>12</v>
      </c>
      <c r="Q30" s="1">
        <f t="shared" ref="Q30:Q40" si="11">ROUNDUP(E30,0)</f>
        <v>1</v>
      </c>
      <c r="R30" s="1">
        <f t="shared" ref="R30:R40" si="12">ROUNDUP(F30,0)</f>
        <v>1</v>
      </c>
      <c r="S30" s="1">
        <f t="shared" ref="S30:S40" si="13">ROUNDUP(G30,0)</f>
        <v>1</v>
      </c>
      <c r="T30" s="1">
        <f t="shared" ref="T30:T40" si="14">ROUNDUP(H30,0)</f>
        <v>1</v>
      </c>
      <c r="U30" s="1">
        <f t="shared" ref="U30:U40" si="15">ROUNDUP(I30,0)</f>
        <v>0</v>
      </c>
      <c r="V30" s="1">
        <f t="shared" ref="V30:V40" si="16">ROUNDUP(J30,0)</f>
        <v>0</v>
      </c>
      <c r="W30" s="1">
        <v>0</v>
      </c>
      <c r="X30" s="1">
        <v>0</v>
      </c>
      <c r="Y30" s="1">
        <v>0</v>
      </c>
      <c r="Z30" s="1">
        <f t="shared" ref="Z30:Z40" si="17">ROUNDUP(L30,0)</f>
        <v>1</v>
      </c>
    </row>
    <row r="31" spans="1:26" x14ac:dyDescent="0.35">
      <c r="A31" s="1" t="s">
        <v>4</v>
      </c>
      <c r="B31" s="1" t="s">
        <v>26</v>
      </c>
      <c r="C31" s="1">
        <v>99.895061728395063</v>
      </c>
      <c r="D31" s="1">
        <v>15.438271604938272</v>
      </c>
      <c r="E31" s="1">
        <v>0.06</v>
      </c>
      <c r="F31" s="1">
        <v>0.32</v>
      </c>
      <c r="G31" s="1">
        <v>0</v>
      </c>
      <c r="H31" s="1">
        <v>0.73</v>
      </c>
      <c r="I31" s="1">
        <v>0</v>
      </c>
      <c r="J31" s="1">
        <v>0</v>
      </c>
      <c r="K31" s="1">
        <v>0</v>
      </c>
      <c r="L31" s="1">
        <v>0.49</v>
      </c>
      <c r="N31" s="1" t="s">
        <v>26</v>
      </c>
      <c r="O31" s="1">
        <f t="shared" si="9"/>
        <v>100</v>
      </c>
      <c r="P31" s="1">
        <f t="shared" si="10"/>
        <v>16</v>
      </c>
      <c r="Q31" s="1">
        <f t="shared" si="11"/>
        <v>1</v>
      </c>
      <c r="R31" s="1">
        <f t="shared" si="12"/>
        <v>1</v>
      </c>
      <c r="S31" s="1">
        <f t="shared" si="13"/>
        <v>0</v>
      </c>
      <c r="T31" s="1">
        <f t="shared" si="14"/>
        <v>1</v>
      </c>
      <c r="U31" s="1">
        <f t="shared" si="15"/>
        <v>0</v>
      </c>
      <c r="V31" s="1">
        <f t="shared" si="16"/>
        <v>0</v>
      </c>
      <c r="W31" s="1">
        <v>0</v>
      </c>
      <c r="X31" s="1">
        <v>0</v>
      </c>
      <c r="Y31" s="1">
        <v>0</v>
      </c>
      <c r="Z31" s="1">
        <f t="shared" si="17"/>
        <v>1</v>
      </c>
    </row>
    <row r="32" spans="1:26" x14ac:dyDescent="0.35">
      <c r="A32" s="1" t="s">
        <v>21</v>
      </c>
      <c r="B32" s="1" t="s">
        <v>25</v>
      </c>
      <c r="C32" s="1">
        <v>19.239545454545453</v>
      </c>
      <c r="D32" s="1">
        <v>1.1399999999999999</v>
      </c>
      <c r="E32" s="1">
        <v>0.82954545454545459</v>
      </c>
      <c r="F32" s="1">
        <v>0.39772727272727271</v>
      </c>
      <c r="G32" s="1">
        <v>0</v>
      </c>
      <c r="H32" s="1">
        <v>1.1100000000000001</v>
      </c>
      <c r="I32" s="1">
        <v>0</v>
      </c>
      <c r="J32" s="1">
        <v>0</v>
      </c>
      <c r="K32" s="1">
        <v>0</v>
      </c>
      <c r="L32" s="1">
        <v>0.18</v>
      </c>
      <c r="N32" s="1" t="s">
        <v>25</v>
      </c>
      <c r="O32" s="1">
        <f t="shared" si="9"/>
        <v>20</v>
      </c>
      <c r="P32" s="1">
        <f t="shared" si="10"/>
        <v>2</v>
      </c>
      <c r="Q32" s="1">
        <f t="shared" si="11"/>
        <v>1</v>
      </c>
      <c r="R32" s="1">
        <f t="shared" si="12"/>
        <v>1</v>
      </c>
      <c r="S32" s="1">
        <f t="shared" si="13"/>
        <v>0</v>
      </c>
      <c r="T32" s="1">
        <f t="shared" si="14"/>
        <v>2</v>
      </c>
      <c r="U32" s="1">
        <f t="shared" si="15"/>
        <v>0</v>
      </c>
      <c r="V32" s="1">
        <f t="shared" si="16"/>
        <v>0</v>
      </c>
      <c r="W32" s="1">
        <v>0</v>
      </c>
      <c r="X32" s="1">
        <v>0</v>
      </c>
      <c r="Y32" s="1">
        <v>0</v>
      </c>
      <c r="Z32" s="1">
        <f t="shared" si="17"/>
        <v>1</v>
      </c>
    </row>
    <row r="33" spans="1:26" x14ac:dyDescent="0.35">
      <c r="A33" s="1" t="s">
        <v>3</v>
      </c>
      <c r="B33" s="1" t="s">
        <v>24</v>
      </c>
      <c r="C33" s="1">
        <v>62</v>
      </c>
      <c r="D33" s="1">
        <v>19.260000000000002</v>
      </c>
      <c r="E33" s="1">
        <v>0.11</v>
      </c>
      <c r="F33" s="1">
        <v>0.33333333333333331</v>
      </c>
      <c r="G33" s="1">
        <v>0.13432835820895522</v>
      </c>
      <c r="H33" s="1">
        <v>2.39</v>
      </c>
      <c r="I33" s="1">
        <v>0</v>
      </c>
      <c r="J33" s="1">
        <v>0</v>
      </c>
      <c r="K33" s="1">
        <v>0</v>
      </c>
      <c r="L33" s="1">
        <v>1.04</v>
      </c>
      <c r="N33" s="1" t="s">
        <v>24</v>
      </c>
      <c r="O33" s="1">
        <f t="shared" si="9"/>
        <v>62</v>
      </c>
      <c r="P33" s="1">
        <f t="shared" si="10"/>
        <v>20</v>
      </c>
      <c r="Q33" s="1">
        <f t="shared" si="11"/>
        <v>1</v>
      </c>
      <c r="R33" s="1">
        <f t="shared" si="12"/>
        <v>1</v>
      </c>
      <c r="S33" s="1">
        <f t="shared" si="13"/>
        <v>1</v>
      </c>
      <c r="T33" s="1">
        <f t="shared" si="14"/>
        <v>3</v>
      </c>
      <c r="U33" s="1">
        <f t="shared" si="15"/>
        <v>0</v>
      </c>
      <c r="V33" s="1">
        <f t="shared" si="16"/>
        <v>0</v>
      </c>
      <c r="W33" s="1">
        <v>0</v>
      </c>
      <c r="X33" s="1">
        <v>0</v>
      </c>
      <c r="Y33" s="1">
        <v>0</v>
      </c>
      <c r="Z33" s="1">
        <f t="shared" si="17"/>
        <v>2</v>
      </c>
    </row>
    <row r="34" spans="1:26" x14ac:dyDescent="0.35">
      <c r="A34" s="1" t="s">
        <v>20</v>
      </c>
      <c r="B34" s="1" t="s">
        <v>23</v>
      </c>
      <c r="C34" s="1">
        <v>38.75</v>
      </c>
      <c r="D34" s="1">
        <v>2.75</v>
      </c>
      <c r="E34" s="1">
        <v>0.14000000000000001</v>
      </c>
      <c r="F34" s="1">
        <v>0.25</v>
      </c>
      <c r="G34" s="1">
        <v>0</v>
      </c>
      <c r="H34" s="1">
        <v>1.58</v>
      </c>
      <c r="I34" s="1">
        <v>0</v>
      </c>
      <c r="J34" s="1">
        <v>0</v>
      </c>
      <c r="K34" s="1">
        <v>0</v>
      </c>
      <c r="L34" s="1">
        <v>1.28</v>
      </c>
      <c r="N34" s="1" t="s">
        <v>23</v>
      </c>
      <c r="O34" s="1">
        <f t="shared" si="9"/>
        <v>39</v>
      </c>
      <c r="P34" s="1">
        <f t="shared" si="10"/>
        <v>3</v>
      </c>
      <c r="Q34" s="1">
        <f t="shared" si="11"/>
        <v>1</v>
      </c>
      <c r="R34" s="1">
        <f t="shared" si="12"/>
        <v>1</v>
      </c>
      <c r="S34" s="1">
        <f t="shared" si="13"/>
        <v>0</v>
      </c>
      <c r="T34" s="1">
        <f t="shared" si="14"/>
        <v>2</v>
      </c>
      <c r="U34" s="1">
        <f t="shared" si="15"/>
        <v>0</v>
      </c>
      <c r="V34" s="1">
        <f t="shared" si="16"/>
        <v>0</v>
      </c>
      <c r="W34" s="1">
        <v>0</v>
      </c>
      <c r="X34" s="1">
        <v>0</v>
      </c>
      <c r="Y34" s="1">
        <v>0</v>
      </c>
      <c r="Z34" s="1">
        <f t="shared" si="17"/>
        <v>2</v>
      </c>
    </row>
    <row r="35" spans="1:26" x14ac:dyDescent="0.35">
      <c r="A35" s="1" t="s">
        <v>45</v>
      </c>
      <c r="B35" s="1" t="s">
        <v>44</v>
      </c>
      <c r="C35" s="1">
        <v>2.27</v>
      </c>
      <c r="D35" s="1">
        <v>0.41</v>
      </c>
      <c r="E35" s="1">
        <v>0.01</v>
      </c>
      <c r="F35" s="1">
        <v>8.5714285714285715E-2</v>
      </c>
      <c r="G35" s="1">
        <v>0</v>
      </c>
      <c r="H35" s="1">
        <v>0.23</v>
      </c>
      <c r="I35" s="1">
        <v>0</v>
      </c>
      <c r="J35" s="1">
        <v>0</v>
      </c>
      <c r="K35" s="1">
        <v>0</v>
      </c>
      <c r="L35" s="1">
        <v>0</v>
      </c>
      <c r="N35" s="1" t="s">
        <v>44</v>
      </c>
      <c r="O35" s="1">
        <f t="shared" si="9"/>
        <v>3</v>
      </c>
      <c r="P35" s="1">
        <f t="shared" si="10"/>
        <v>1</v>
      </c>
      <c r="Q35" s="1">
        <f t="shared" si="11"/>
        <v>1</v>
      </c>
      <c r="R35" s="1">
        <f t="shared" si="12"/>
        <v>1</v>
      </c>
      <c r="S35" s="1">
        <f t="shared" si="13"/>
        <v>0</v>
      </c>
      <c r="T35" s="1">
        <f t="shared" si="14"/>
        <v>1</v>
      </c>
      <c r="U35" s="1">
        <f t="shared" si="15"/>
        <v>0</v>
      </c>
      <c r="V35" s="1">
        <f t="shared" si="16"/>
        <v>0</v>
      </c>
      <c r="W35" s="1">
        <v>0</v>
      </c>
      <c r="X35" s="1">
        <v>0</v>
      </c>
      <c r="Y35" s="1">
        <v>0</v>
      </c>
      <c r="Z35" s="1">
        <f t="shared" si="17"/>
        <v>0</v>
      </c>
    </row>
    <row r="36" spans="1:26" x14ac:dyDescent="0.35">
      <c r="A36" s="1" t="s">
        <v>43</v>
      </c>
      <c r="B36" s="1" t="s">
        <v>42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1</v>
      </c>
      <c r="L36" s="1">
        <v>0</v>
      </c>
      <c r="N36" s="1" t="s">
        <v>42</v>
      </c>
      <c r="O36" s="1">
        <f t="shared" si="9"/>
        <v>0</v>
      </c>
      <c r="P36" s="1">
        <f t="shared" si="10"/>
        <v>0</v>
      </c>
      <c r="Q36" s="1">
        <f t="shared" si="11"/>
        <v>0</v>
      </c>
      <c r="R36" s="1">
        <f t="shared" si="12"/>
        <v>0</v>
      </c>
      <c r="S36" s="1">
        <f t="shared" si="13"/>
        <v>0</v>
      </c>
      <c r="T36" s="1">
        <f t="shared" si="14"/>
        <v>0</v>
      </c>
      <c r="U36" s="1">
        <f t="shared" si="15"/>
        <v>0</v>
      </c>
      <c r="V36" s="1">
        <f t="shared" si="16"/>
        <v>0</v>
      </c>
      <c r="W36" s="1">
        <v>1</v>
      </c>
      <c r="X36" s="1">
        <v>1</v>
      </c>
      <c r="Y36" s="1">
        <v>0</v>
      </c>
      <c r="Z36" s="1">
        <f t="shared" si="17"/>
        <v>0</v>
      </c>
    </row>
    <row r="37" spans="1:26" x14ac:dyDescent="0.35">
      <c r="A37" s="1" t="s">
        <v>41</v>
      </c>
      <c r="B37" s="1" t="s">
        <v>40</v>
      </c>
      <c r="C37" s="1">
        <v>225.55555555555554</v>
      </c>
      <c r="D37" s="1">
        <v>17.510000000000002</v>
      </c>
      <c r="E37" s="1">
        <v>0.52</v>
      </c>
      <c r="F37" s="1">
        <v>1.8888888888888888</v>
      </c>
      <c r="G37" s="1">
        <v>1.2777777777777777</v>
      </c>
      <c r="H37" s="1">
        <v>0.1</v>
      </c>
      <c r="I37" s="1">
        <v>0</v>
      </c>
      <c r="J37" s="1">
        <v>0</v>
      </c>
      <c r="K37" s="1">
        <v>0</v>
      </c>
      <c r="L37" s="1">
        <v>0.28000000000000003</v>
      </c>
      <c r="N37" s="1" t="s">
        <v>40</v>
      </c>
      <c r="O37" s="1">
        <f t="shared" si="9"/>
        <v>226</v>
      </c>
      <c r="P37" s="1">
        <f t="shared" si="10"/>
        <v>18</v>
      </c>
      <c r="Q37" s="1">
        <f t="shared" si="11"/>
        <v>1</v>
      </c>
      <c r="R37" s="1">
        <f t="shared" si="12"/>
        <v>2</v>
      </c>
      <c r="S37" s="1">
        <f t="shared" si="13"/>
        <v>2</v>
      </c>
      <c r="T37" s="1">
        <f t="shared" si="14"/>
        <v>1</v>
      </c>
      <c r="U37" s="1">
        <f t="shared" si="15"/>
        <v>0</v>
      </c>
      <c r="V37" s="1">
        <f t="shared" si="16"/>
        <v>0</v>
      </c>
      <c r="W37" s="1">
        <v>0</v>
      </c>
      <c r="X37" s="1">
        <v>0</v>
      </c>
      <c r="Y37" s="1">
        <v>0</v>
      </c>
      <c r="Z37" s="1">
        <f t="shared" si="17"/>
        <v>1</v>
      </c>
    </row>
    <row r="38" spans="1:26" x14ac:dyDescent="0.35">
      <c r="A38" s="1" t="s">
        <v>18</v>
      </c>
      <c r="B38" s="1" t="s">
        <v>39</v>
      </c>
      <c r="C38" s="1">
        <v>26.5</v>
      </c>
      <c r="D38" s="1">
        <v>5.5</v>
      </c>
      <c r="E38" s="1">
        <v>0.4</v>
      </c>
      <c r="F38" s="1">
        <v>0.25</v>
      </c>
      <c r="G38" s="1">
        <v>0.37931034482758619</v>
      </c>
      <c r="H38" s="1">
        <v>5.2</v>
      </c>
      <c r="I38" s="1">
        <v>0</v>
      </c>
      <c r="J38" s="1">
        <v>0</v>
      </c>
      <c r="K38" s="1">
        <v>0</v>
      </c>
      <c r="L38" s="1">
        <v>1.1000000000000001</v>
      </c>
      <c r="N38" s="1" t="s">
        <v>39</v>
      </c>
      <c r="O38" s="1">
        <f t="shared" si="9"/>
        <v>27</v>
      </c>
      <c r="P38" s="1">
        <f t="shared" si="10"/>
        <v>6</v>
      </c>
      <c r="Q38" s="1">
        <f t="shared" si="11"/>
        <v>1</v>
      </c>
      <c r="R38" s="1">
        <f t="shared" si="12"/>
        <v>1</v>
      </c>
      <c r="S38" s="1">
        <f t="shared" si="13"/>
        <v>1</v>
      </c>
      <c r="T38" s="1">
        <f t="shared" si="14"/>
        <v>6</v>
      </c>
      <c r="U38" s="1">
        <f t="shared" si="15"/>
        <v>0</v>
      </c>
      <c r="V38" s="1">
        <f t="shared" si="16"/>
        <v>0</v>
      </c>
      <c r="W38" s="1">
        <v>0</v>
      </c>
      <c r="X38" s="1">
        <v>0</v>
      </c>
      <c r="Y38" s="1">
        <v>0</v>
      </c>
      <c r="Z38" s="1">
        <f t="shared" si="17"/>
        <v>2</v>
      </c>
    </row>
    <row r="39" spans="1:26" x14ac:dyDescent="0.35">
      <c r="A39" s="1" t="s">
        <v>38</v>
      </c>
      <c r="B39" s="1" t="s">
        <v>37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1</v>
      </c>
      <c r="K39" s="1">
        <v>0</v>
      </c>
      <c r="L39" s="1">
        <v>0</v>
      </c>
      <c r="N39" s="1" t="s">
        <v>37</v>
      </c>
      <c r="O39" s="1">
        <f t="shared" si="9"/>
        <v>0</v>
      </c>
      <c r="P39" s="1">
        <f t="shared" si="10"/>
        <v>0</v>
      </c>
      <c r="Q39" s="1">
        <f t="shared" si="11"/>
        <v>0</v>
      </c>
      <c r="R39" s="1">
        <f t="shared" si="12"/>
        <v>0</v>
      </c>
      <c r="S39" s="1">
        <f t="shared" si="13"/>
        <v>0</v>
      </c>
      <c r="T39" s="1">
        <f t="shared" si="14"/>
        <v>0</v>
      </c>
      <c r="U39" s="1">
        <f t="shared" si="15"/>
        <v>0</v>
      </c>
      <c r="V39" s="1">
        <f t="shared" si="16"/>
        <v>1</v>
      </c>
      <c r="W39" s="1">
        <v>0</v>
      </c>
      <c r="X39" s="1">
        <v>0</v>
      </c>
      <c r="Y39" s="1">
        <v>0</v>
      </c>
      <c r="Z39" s="1">
        <f t="shared" si="17"/>
        <v>0</v>
      </c>
    </row>
    <row r="40" spans="1:26" x14ac:dyDescent="0.35">
      <c r="A40" s="1" t="s">
        <v>36</v>
      </c>
      <c r="B40" s="1" t="s">
        <v>35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1</v>
      </c>
      <c r="J40" s="1">
        <v>0</v>
      </c>
      <c r="K40" s="1">
        <v>0</v>
      </c>
      <c r="L40" s="1">
        <v>0</v>
      </c>
      <c r="N40" s="1" t="s">
        <v>35</v>
      </c>
      <c r="O40" s="1">
        <f t="shared" si="9"/>
        <v>0</v>
      </c>
      <c r="P40" s="1">
        <f t="shared" si="10"/>
        <v>0</v>
      </c>
      <c r="Q40" s="1">
        <f t="shared" si="11"/>
        <v>0</v>
      </c>
      <c r="R40" s="1">
        <f t="shared" si="12"/>
        <v>0</v>
      </c>
      <c r="S40" s="1">
        <f t="shared" si="13"/>
        <v>0</v>
      </c>
      <c r="T40" s="1">
        <f t="shared" si="14"/>
        <v>0</v>
      </c>
      <c r="U40" s="1">
        <f t="shared" si="15"/>
        <v>1</v>
      </c>
      <c r="V40" s="1">
        <f t="shared" si="16"/>
        <v>0</v>
      </c>
      <c r="W40" s="1">
        <v>0</v>
      </c>
      <c r="X40" s="1">
        <v>0</v>
      </c>
      <c r="Y40" s="1">
        <v>0</v>
      </c>
      <c r="Z40" s="1">
        <f t="shared" si="17"/>
        <v>0</v>
      </c>
    </row>
    <row r="42" spans="1:26" s="10" customFormat="1" ht="18.5" x14ac:dyDescent="0.45">
      <c r="A42" s="11" t="s">
        <v>57</v>
      </c>
    </row>
    <row r="44" spans="1:26" x14ac:dyDescent="0.35">
      <c r="N44" s="1" t="s">
        <v>56</v>
      </c>
    </row>
    <row r="45" spans="1:26" x14ac:dyDescent="0.35">
      <c r="A45" s="1" t="s">
        <v>33</v>
      </c>
      <c r="C45" s="1" t="s">
        <v>55</v>
      </c>
      <c r="D45" s="1" t="s">
        <v>16</v>
      </c>
      <c r="E45" s="1" t="s">
        <v>15</v>
      </c>
      <c r="F45" s="1" t="s">
        <v>14</v>
      </c>
      <c r="G45" s="1" t="s">
        <v>13</v>
      </c>
      <c r="H45" s="1" t="s">
        <v>12</v>
      </c>
      <c r="I45" s="1" t="s">
        <v>36</v>
      </c>
      <c r="J45" s="1" t="s">
        <v>38</v>
      </c>
      <c r="K45" s="1" t="s">
        <v>54</v>
      </c>
      <c r="L45" s="1" t="s">
        <v>6</v>
      </c>
    </row>
    <row r="46" spans="1:26" x14ac:dyDescent="0.35">
      <c r="C46" s="1" t="s">
        <v>32</v>
      </c>
      <c r="D46" s="1" t="s">
        <v>31</v>
      </c>
      <c r="E46" s="1" t="s">
        <v>30</v>
      </c>
      <c r="F46" s="1" t="s">
        <v>52</v>
      </c>
      <c r="G46" s="1" t="s">
        <v>51</v>
      </c>
      <c r="H46" s="1" t="s">
        <v>50</v>
      </c>
      <c r="I46" s="1" t="s">
        <v>35</v>
      </c>
      <c r="J46" s="1" t="s">
        <v>37</v>
      </c>
      <c r="K46" s="1" t="s">
        <v>53</v>
      </c>
      <c r="L46" s="1" t="s">
        <v>46</v>
      </c>
      <c r="O46" s="1" t="s">
        <v>32</v>
      </c>
      <c r="P46" s="1" t="s">
        <v>31</v>
      </c>
      <c r="Q46" s="1" t="s">
        <v>30</v>
      </c>
      <c r="R46" s="1" t="s">
        <v>52</v>
      </c>
      <c r="S46" s="1" t="s">
        <v>51</v>
      </c>
      <c r="T46" s="1" t="s">
        <v>50</v>
      </c>
      <c r="U46" s="1" t="s">
        <v>35</v>
      </c>
      <c r="V46" s="1" t="s">
        <v>37</v>
      </c>
      <c r="W46" s="1" t="s">
        <v>49</v>
      </c>
      <c r="X46" s="1" t="s">
        <v>48</v>
      </c>
      <c r="Y46" s="1" t="s">
        <v>47</v>
      </c>
      <c r="Z46" s="1" t="s">
        <v>46</v>
      </c>
    </row>
    <row r="47" spans="1:26" x14ac:dyDescent="0.35">
      <c r="A47" s="1" t="s">
        <v>28</v>
      </c>
      <c r="B47" s="1" t="s">
        <v>27</v>
      </c>
      <c r="C47" s="1">
        <v>297.69230769230768</v>
      </c>
      <c r="D47" s="1">
        <v>22.5</v>
      </c>
      <c r="E47" s="1">
        <v>2.1758241758241756</v>
      </c>
      <c r="F47" s="1">
        <v>3.5769230769230771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N47" s="1" t="s">
        <v>27</v>
      </c>
      <c r="O47" s="1">
        <f t="shared" ref="O47:O57" si="18">ROUNDUP(C47,0)</f>
        <v>298</v>
      </c>
      <c r="P47" s="1">
        <f t="shared" ref="P47:P57" si="19">ROUNDUP(D47,0)</f>
        <v>23</v>
      </c>
      <c r="Q47" s="1">
        <f t="shared" ref="Q47:Q57" si="20">ROUNDUP(E47,0)</f>
        <v>3</v>
      </c>
      <c r="R47" s="1">
        <f t="shared" ref="R47:R57" si="21">ROUNDUP(F47,0)</f>
        <v>4</v>
      </c>
      <c r="S47" s="1">
        <f t="shared" ref="S47:S57" si="22">ROUNDUP(G47,0)</f>
        <v>0</v>
      </c>
      <c r="T47" s="1">
        <f t="shared" ref="T47:T57" si="23">ROUNDUP(H47,0)</f>
        <v>0</v>
      </c>
      <c r="U47" s="1">
        <f t="shared" ref="U47:U57" si="24">ROUNDUP(I47,0)</f>
        <v>0</v>
      </c>
      <c r="V47" s="1">
        <f t="shared" ref="V47:V57" si="25">ROUNDUP(J47,0)</f>
        <v>0</v>
      </c>
      <c r="W47" s="1">
        <v>0</v>
      </c>
      <c r="X47" s="1">
        <v>0</v>
      </c>
      <c r="Y47" s="1">
        <v>0</v>
      </c>
      <c r="Z47" s="1">
        <f t="shared" ref="Z47:Z57" si="26">ROUNDUP(L47,0)</f>
        <v>0</v>
      </c>
    </row>
    <row r="48" spans="1:26" x14ac:dyDescent="0.35">
      <c r="A48" s="1" t="s">
        <v>4</v>
      </c>
      <c r="B48" s="1" t="s">
        <v>26</v>
      </c>
      <c r="C48" s="1">
        <v>519.79894179894177</v>
      </c>
      <c r="D48" s="1">
        <v>142.95238095238096</v>
      </c>
      <c r="E48" s="1">
        <v>3.6190476190476191</v>
      </c>
      <c r="F48" s="1">
        <v>0.7592592592592593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0.03</v>
      </c>
      <c r="N48" s="1" t="s">
        <v>26</v>
      </c>
      <c r="O48" s="1">
        <f t="shared" si="18"/>
        <v>520</v>
      </c>
      <c r="P48" s="1">
        <f t="shared" si="19"/>
        <v>143</v>
      </c>
      <c r="Q48" s="1">
        <f t="shared" si="20"/>
        <v>4</v>
      </c>
      <c r="R48" s="1">
        <f t="shared" si="21"/>
        <v>1</v>
      </c>
      <c r="S48" s="1">
        <f t="shared" si="22"/>
        <v>0</v>
      </c>
      <c r="T48" s="1">
        <f t="shared" si="23"/>
        <v>0</v>
      </c>
      <c r="U48" s="1">
        <f t="shared" si="24"/>
        <v>0</v>
      </c>
      <c r="V48" s="1">
        <f t="shared" si="25"/>
        <v>0</v>
      </c>
      <c r="W48" s="1">
        <v>0</v>
      </c>
      <c r="X48" s="1">
        <v>0</v>
      </c>
      <c r="Y48" s="1">
        <v>0</v>
      </c>
      <c r="Z48" s="1">
        <f t="shared" si="26"/>
        <v>1</v>
      </c>
    </row>
    <row r="49" spans="1:26" x14ac:dyDescent="0.35">
      <c r="A49" s="1" t="s">
        <v>21</v>
      </c>
      <c r="B49" s="1" t="s">
        <v>25</v>
      </c>
      <c r="C49" s="1">
        <v>155.71590909090907</v>
      </c>
      <c r="D49" s="1">
        <v>29.515151515151516</v>
      </c>
      <c r="E49" s="1">
        <v>2.1212121212121211</v>
      </c>
      <c r="F49" s="1">
        <v>0.39772727272727271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N49" s="1" t="s">
        <v>25</v>
      </c>
      <c r="O49" s="1">
        <f t="shared" si="18"/>
        <v>156</v>
      </c>
      <c r="P49" s="1">
        <f t="shared" si="19"/>
        <v>30</v>
      </c>
      <c r="Q49" s="1">
        <f t="shared" si="20"/>
        <v>3</v>
      </c>
      <c r="R49" s="1">
        <f t="shared" si="21"/>
        <v>1</v>
      </c>
      <c r="S49" s="1">
        <f t="shared" si="22"/>
        <v>0</v>
      </c>
      <c r="T49" s="1">
        <f t="shared" si="23"/>
        <v>0</v>
      </c>
      <c r="U49" s="1">
        <f t="shared" si="24"/>
        <v>0</v>
      </c>
      <c r="V49" s="1">
        <f t="shared" si="25"/>
        <v>0</v>
      </c>
      <c r="W49" s="1">
        <v>0</v>
      </c>
      <c r="X49" s="1">
        <v>0</v>
      </c>
      <c r="Y49" s="1">
        <v>0</v>
      </c>
      <c r="Z49" s="1">
        <f t="shared" si="26"/>
        <v>0</v>
      </c>
    </row>
    <row r="50" spans="1:26" x14ac:dyDescent="0.35">
      <c r="A50" s="1" t="s">
        <v>3</v>
      </c>
      <c r="B50" s="1" t="s">
        <v>24</v>
      </c>
      <c r="C50" s="1">
        <v>138.10638297872339</v>
      </c>
      <c r="D50" s="1">
        <v>28</v>
      </c>
      <c r="E50" s="1">
        <v>2.5957446808510638</v>
      </c>
      <c r="F50" s="1">
        <v>0.38297872340425532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0.4</v>
      </c>
      <c r="N50" s="1" t="s">
        <v>24</v>
      </c>
      <c r="O50" s="1">
        <f t="shared" si="18"/>
        <v>139</v>
      </c>
      <c r="P50" s="1">
        <f t="shared" si="19"/>
        <v>28</v>
      </c>
      <c r="Q50" s="1">
        <f t="shared" si="20"/>
        <v>3</v>
      </c>
      <c r="R50" s="1">
        <f t="shared" si="21"/>
        <v>1</v>
      </c>
      <c r="S50" s="1">
        <f t="shared" si="22"/>
        <v>0</v>
      </c>
      <c r="T50" s="1">
        <f t="shared" si="23"/>
        <v>0</v>
      </c>
      <c r="U50" s="1">
        <f t="shared" si="24"/>
        <v>0</v>
      </c>
      <c r="V50" s="1">
        <f t="shared" si="25"/>
        <v>0</v>
      </c>
      <c r="W50" s="1">
        <v>0</v>
      </c>
      <c r="X50" s="1">
        <v>0</v>
      </c>
      <c r="Y50" s="1">
        <v>0</v>
      </c>
      <c r="Z50" s="1">
        <f t="shared" si="26"/>
        <v>1</v>
      </c>
    </row>
    <row r="51" spans="1:26" x14ac:dyDescent="0.35">
      <c r="A51" s="1" t="s">
        <v>20</v>
      </c>
      <c r="B51" s="1" t="s">
        <v>23</v>
      </c>
      <c r="C51" s="1">
        <v>82.666666666666671</v>
      </c>
      <c r="D51" s="1">
        <v>18.083333333333332</v>
      </c>
      <c r="E51" s="1">
        <v>2</v>
      </c>
      <c r="F51" s="1">
        <v>0.25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0.28999999999999998</v>
      </c>
      <c r="N51" s="1" t="s">
        <v>23</v>
      </c>
      <c r="O51" s="1">
        <f t="shared" si="18"/>
        <v>83</v>
      </c>
      <c r="P51" s="1">
        <f t="shared" si="19"/>
        <v>19</v>
      </c>
      <c r="Q51" s="1">
        <f t="shared" si="20"/>
        <v>2</v>
      </c>
      <c r="R51" s="1">
        <f t="shared" si="21"/>
        <v>1</v>
      </c>
      <c r="S51" s="1">
        <f t="shared" si="22"/>
        <v>0</v>
      </c>
      <c r="T51" s="1">
        <f t="shared" si="23"/>
        <v>0</v>
      </c>
      <c r="U51" s="1">
        <f t="shared" si="24"/>
        <v>0</v>
      </c>
      <c r="V51" s="1">
        <f t="shared" si="25"/>
        <v>0</v>
      </c>
      <c r="W51" s="1">
        <v>0</v>
      </c>
      <c r="X51" s="1">
        <v>0</v>
      </c>
      <c r="Y51" s="1">
        <v>0</v>
      </c>
      <c r="Z51" s="1">
        <f t="shared" si="26"/>
        <v>1</v>
      </c>
    </row>
    <row r="52" spans="1:26" x14ac:dyDescent="0.35">
      <c r="A52" s="1" t="s">
        <v>45</v>
      </c>
      <c r="B52" s="1" t="s">
        <v>44</v>
      </c>
      <c r="C52" s="1">
        <v>75.416666666666671</v>
      </c>
      <c r="D52" s="1">
        <v>14.916666666666666</v>
      </c>
      <c r="E52" s="1">
        <v>2.25</v>
      </c>
      <c r="F52" s="1">
        <v>8.3333333333333329E-2</v>
      </c>
      <c r="G52" s="1">
        <v>4.1666666666666664E-2</v>
      </c>
      <c r="H52" s="1">
        <v>1</v>
      </c>
      <c r="I52" s="1">
        <v>0</v>
      </c>
      <c r="J52" s="1">
        <v>0</v>
      </c>
      <c r="K52" s="1">
        <v>0</v>
      </c>
      <c r="L52" s="1">
        <v>0</v>
      </c>
      <c r="N52" s="1" t="s">
        <v>44</v>
      </c>
      <c r="O52" s="1">
        <f t="shared" si="18"/>
        <v>76</v>
      </c>
      <c r="P52" s="1">
        <f t="shared" si="19"/>
        <v>15</v>
      </c>
      <c r="Q52" s="1">
        <f t="shared" si="20"/>
        <v>3</v>
      </c>
      <c r="R52" s="1">
        <f t="shared" si="21"/>
        <v>1</v>
      </c>
      <c r="S52" s="1">
        <f t="shared" si="22"/>
        <v>1</v>
      </c>
      <c r="T52" s="1">
        <f t="shared" si="23"/>
        <v>1</v>
      </c>
      <c r="U52" s="1">
        <f t="shared" si="24"/>
        <v>0</v>
      </c>
      <c r="V52" s="1">
        <f t="shared" si="25"/>
        <v>0</v>
      </c>
      <c r="W52" s="1">
        <v>0</v>
      </c>
      <c r="X52" s="1">
        <v>0</v>
      </c>
      <c r="Y52" s="1">
        <v>0</v>
      </c>
      <c r="Z52" s="1">
        <f t="shared" si="26"/>
        <v>0</v>
      </c>
    </row>
    <row r="53" spans="1:26" x14ac:dyDescent="0.35">
      <c r="A53" s="1" t="s">
        <v>43</v>
      </c>
      <c r="B53" s="1" t="s">
        <v>42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1</v>
      </c>
      <c r="L53" s="1">
        <v>0</v>
      </c>
      <c r="N53" s="1" t="s">
        <v>42</v>
      </c>
      <c r="O53" s="1">
        <f t="shared" si="18"/>
        <v>0</v>
      </c>
      <c r="P53" s="1">
        <f t="shared" si="19"/>
        <v>0</v>
      </c>
      <c r="Q53" s="1">
        <f t="shared" si="20"/>
        <v>0</v>
      </c>
      <c r="R53" s="1">
        <f t="shared" si="21"/>
        <v>0</v>
      </c>
      <c r="S53" s="1">
        <f t="shared" si="22"/>
        <v>0</v>
      </c>
      <c r="T53" s="1">
        <f t="shared" si="23"/>
        <v>0</v>
      </c>
      <c r="U53" s="1">
        <f t="shared" si="24"/>
        <v>0</v>
      </c>
      <c r="V53" s="1">
        <f t="shared" si="25"/>
        <v>0</v>
      </c>
      <c r="W53" s="1">
        <v>1</v>
      </c>
      <c r="X53" s="1">
        <v>1</v>
      </c>
      <c r="Y53" s="1">
        <v>0</v>
      </c>
      <c r="Z53" s="1">
        <f t="shared" si="26"/>
        <v>0</v>
      </c>
    </row>
    <row r="54" spans="1:26" x14ac:dyDescent="0.35">
      <c r="A54" s="1" t="s">
        <v>41</v>
      </c>
      <c r="B54" s="1" t="s">
        <v>40</v>
      </c>
      <c r="C54" s="1">
        <v>116.33333333333333</v>
      </c>
      <c r="D54" s="1">
        <v>23</v>
      </c>
      <c r="E54" s="1">
        <v>1.8333333333333333</v>
      </c>
      <c r="F54" s="1">
        <v>0.16666666666666666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N54" s="1" t="s">
        <v>40</v>
      </c>
      <c r="O54" s="1">
        <f t="shared" si="18"/>
        <v>117</v>
      </c>
      <c r="P54" s="1">
        <f t="shared" si="19"/>
        <v>23</v>
      </c>
      <c r="Q54" s="1">
        <f t="shared" si="20"/>
        <v>2</v>
      </c>
      <c r="R54" s="1">
        <f t="shared" si="21"/>
        <v>1</v>
      </c>
      <c r="S54" s="1">
        <f t="shared" si="22"/>
        <v>1</v>
      </c>
      <c r="T54" s="1">
        <f t="shared" si="23"/>
        <v>0</v>
      </c>
      <c r="U54" s="1">
        <f t="shared" si="24"/>
        <v>0</v>
      </c>
      <c r="V54" s="1">
        <f t="shared" si="25"/>
        <v>0</v>
      </c>
      <c r="W54" s="1">
        <v>0</v>
      </c>
      <c r="X54" s="1">
        <v>0</v>
      </c>
      <c r="Y54" s="1">
        <v>0</v>
      </c>
      <c r="Z54" s="1">
        <f t="shared" si="26"/>
        <v>0</v>
      </c>
    </row>
    <row r="55" spans="1:26" x14ac:dyDescent="0.35">
      <c r="A55" s="1" t="s">
        <v>18</v>
      </c>
      <c r="B55" s="1" t="s">
        <v>39</v>
      </c>
      <c r="C55" s="1">
        <v>114.25</v>
      </c>
      <c r="D55" s="1">
        <v>23</v>
      </c>
      <c r="E55" s="1">
        <v>0</v>
      </c>
      <c r="F55" s="1">
        <v>0.25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N55" s="1" t="s">
        <v>39</v>
      </c>
      <c r="O55" s="1">
        <f t="shared" si="18"/>
        <v>115</v>
      </c>
      <c r="P55" s="1">
        <f t="shared" si="19"/>
        <v>23</v>
      </c>
      <c r="Q55" s="1">
        <f t="shared" si="20"/>
        <v>0</v>
      </c>
      <c r="R55" s="1">
        <f t="shared" si="21"/>
        <v>1</v>
      </c>
      <c r="S55" s="1">
        <f t="shared" si="22"/>
        <v>0</v>
      </c>
      <c r="T55" s="1">
        <f t="shared" si="23"/>
        <v>0</v>
      </c>
      <c r="U55" s="1">
        <f t="shared" si="24"/>
        <v>0</v>
      </c>
      <c r="V55" s="1">
        <f t="shared" si="25"/>
        <v>0</v>
      </c>
      <c r="W55" s="1">
        <v>0</v>
      </c>
      <c r="X55" s="1">
        <v>0</v>
      </c>
      <c r="Y55" s="1">
        <v>0</v>
      </c>
      <c r="Z55" s="1">
        <f t="shared" si="26"/>
        <v>0</v>
      </c>
    </row>
    <row r="56" spans="1:26" x14ac:dyDescent="0.35">
      <c r="A56" s="1" t="s">
        <v>38</v>
      </c>
      <c r="B56" s="1" t="s">
        <v>37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1</v>
      </c>
      <c r="K56" s="1">
        <v>0</v>
      </c>
      <c r="L56" s="1">
        <v>0</v>
      </c>
      <c r="N56" s="1" t="s">
        <v>37</v>
      </c>
      <c r="O56" s="1">
        <f t="shared" si="18"/>
        <v>0</v>
      </c>
      <c r="P56" s="1">
        <f t="shared" si="19"/>
        <v>0</v>
      </c>
      <c r="Q56" s="1">
        <f t="shared" si="20"/>
        <v>0</v>
      </c>
      <c r="R56" s="1">
        <f t="shared" si="21"/>
        <v>0</v>
      </c>
      <c r="S56" s="1">
        <f t="shared" si="22"/>
        <v>0</v>
      </c>
      <c r="T56" s="1">
        <f t="shared" si="23"/>
        <v>0</v>
      </c>
      <c r="U56" s="1">
        <f t="shared" si="24"/>
        <v>0</v>
      </c>
      <c r="V56" s="1">
        <f t="shared" si="25"/>
        <v>1</v>
      </c>
      <c r="W56" s="1">
        <v>0</v>
      </c>
      <c r="X56" s="1">
        <v>0</v>
      </c>
      <c r="Y56" s="1">
        <v>0</v>
      </c>
      <c r="Z56" s="1">
        <f t="shared" si="26"/>
        <v>0</v>
      </c>
    </row>
    <row r="57" spans="1:26" x14ac:dyDescent="0.35">
      <c r="A57" s="1" t="s">
        <v>36</v>
      </c>
      <c r="B57" s="1" t="s">
        <v>35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1</v>
      </c>
      <c r="J57" s="1">
        <v>0</v>
      </c>
      <c r="K57" s="1">
        <v>0</v>
      </c>
      <c r="L57" s="1">
        <v>0</v>
      </c>
      <c r="N57" s="1" t="s">
        <v>35</v>
      </c>
      <c r="O57" s="1">
        <f t="shared" si="18"/>
        <v>0</v>
      </c>
      <c r="P57" s="1">
        <f t="shared" si="19"/>
        <v>0</v>
      </c>
      <c r="Q57" s="1">
        <f t="shared" si="20"/>
        <v>0</v>
      </c>
      <c r="R57" s="1">
        <f t="shared" si="21"/>
        <v>0</v>
      </c>
      <c r="S57" s="1">
        <f t="shared" si="22"/>
        <v>0</v>
      </c>
      <c r="T57" s="1">
        <f t="shared" si="23"/>
        <v>0</v>
      </c>
      <c r="U57" s="1">
        <f t="shared" si="24"/>
        <v>1</v>
      </c>
      <c r="V57" s="1">
        <f t="shared" si="25"/>
        <v>0</v>
      </c>
      <c r="W57" s="1">
        <v>0</v>
      </c>
      <c r="X57" s="1">
        <v>0</v>
      </c>
      <c r="Y57" s="1">
        <v>0</v>
      </c>
      <c r="Z57" s="1">
        <f t="shared" si="26"/>
        <v>0</v>
      </c>
    </row>
    <row r="62" spans="1:26" x14ac:dyDescent="0.35">
      <c r="A62" s="1" t="s">
        <v>29</v>
      </c>
      <c r="C62" s="1" t="s">
        <v>55</v>
      </c>
      <c r="D62" s="1" t="s">
        <v>16</v>
      </c>
      <c r="E62" s="1" t="s">
        <v>15</v>
      </c>
      <c r="F62" s="1" t="s">
        <v>14</v>
      </c>
      <c r="G62" s="1" t="s">
        <v>13</v>
      </c>
      <c r="H62" s="1" t="s">
        <v>12</v>
      </c>
      <c r="I62" s="1" t="s">
        <v>36</v>
      </c>
      <c r="J62" s="1" t="s">
        <v>38</v>
      </c>
      <c r="K62" s="1" t="s">
        <v>54</v>
      </c>
      <c r="L62" s="1" t="s">
        <v>6</v>
      </c>
      <c r="O62" s="1" t="s">
        <v>55</v>
      </c>
      <c r="P62" s="1" t="s">
        <v>16</v>
      </c>
      <c r="Q62" s="1" t="s">
        <v>15</v>
      </c>
      <c r="R62" s="1" t="s">
        <v>14</v>
      </c>
      <c r="S62" s="1" t="s">
        <v>13</v>
      </c>
      <c r="T62" s="1" t="s">
        <v>12</v>
      </c>
      <c r="U62" s="1" t="s">
        <v>36</v>
      </c>
      <c r="V62" s="1" t="s">
        <v>38</v>
      </c>
      <c r="W62" s="1" t="s">
        <v>54</v>
      </c>
      <c r="Z62" s="1" t="s">
        <v>6</v>
      </c>
    </row>
    <row r="63" spans="1:26" x14ac:dyDescent="0.35">
      <c r="C63" s="1" t="s">
        <v>32</v>
      </c>
      <c r="D63" s="1" t="s">
        <v>31</v>
      </c>
      <c r="E63" s="1" t="s">
        <v>30</v>
      </c>
      <c r="F63" s="1" t="s">
        <v>52</v>
      </c>
      <c r="G63" s="1" t="s">
        <v>51</v>
      </c>
      <c r="H63" s="1" t="s">
        <v>50</v>
      </c>
      <c r="I63" s="1" t="s">
        <v>35</v>
      </c>
      <c r="J63" s="1" t="s">
        <v>37</v>
      </c>
      <c r="K63" s="1" t="s">
        <v>53</v>
      </c>
      <c r="L63" s="1" t="s">
        <v>46</v>
      </c>
      <c r="O63" s="1" t="s">
        <v>32</v>
      </c>
      <c r="P63" s="1" t="s">
        <v>31</v>
      </c>
      <c r="Q63" s="1" t="s">
        <v>30</v>
      </c>
      <c r="R63" s="1" t="s">
        <v>52</v>
      </c>
      <c r="S63" s="1" t="s">
        <v>51</v>
      </c>
      <c r="T63" s="1" t="s">
        <v>50</v>
      </c>
      <c r="U63" s="1" t="s">
        <v>35</v>
      </c>
      <c r="V63" s="1" t="s">
        <v>37</v>
      </c>
      <c r="W63" s="1" t="s">
        <v>49</v>
      </c>
      <c r="X63" s="1" t="s">
        <v>48</v>
      </c>
      <c r="Y63" s="1" t="s">
        <v>47</v>
      </c>
      <c r="Z63" s="1" t="s">
        <v>46</v>
      </c>
    </row>
    <row r="64" spans="1:26" x14ac:dyDescent="0.35">
      <c r="A64" s="1" t="s">
        <v>28</v>
      </c>
      <c r="B64" s="1" t="s">
        <v>27</v>
      </c>
      <c r="C64" s="1">
        <v>297.69230769230768</v>
      </c>
      <c r="D64" s="1">
        <v>22.5</v>
      </c>
      <c r="E64" s="1">
        <v>2.2409638554216866</v>
      </c>
      <c r="F64" s="1">
        <v>3.5769230769230771</v>
      </c>
      <c r="G64" s="1">
        <v>1.2048192771084338E-2</v>
      </c>
      <c r="H64" s="1">
        <v>0.39</v>
      </c>
      <c r="I64" s="1">
        <v>0</v>
      </c>
      <c r="J64" s="1">
        <v>0</v>
      </c>
      <c r="K64" s="1">
        <v>0</v>
      </c>
      <c r="L64" s="1">
        <v>0.06</v>
      </c>
      <c r="N64" s="1" t="s">
        <v>27</v>
      </c>
      <c r="O64" s="1">
        <f t="shared" ref="O64:O74" si="27">ROUNDUP(C64,0)</f>
        <v>298</v>
      </c>
      <c r="P64" s="1">
        <f t="shared" ref="P64:P74" si="28">ROUNDUP(D64,0)</f>
        <v>23</v>
      </c>
      <c r="Q64" s="1">
        <f t="shared" ref="Q64:Q74" si="29">ROUNDUP(E64,0)</f>
        <v>3</v>
      </c>
      <c r="R64" s="1">
        <f t="shared" ref="R64:R74" si="30">ROUNDUP(F64,0)</f>
        <v>4</v>
      </c>
      <c r="S64" s="1">
        <f t="shared" ref="S64:S74" si="31">ROUNDUP(G64,0)</f>
        <v>1</v>
      </c>
      <c r="T64" s="1">
        <f t="shared" ref="T64:T74" si="32">ROUNDUP(H64,0)</f>
        <v>1</v>
      </c>
      <c r="U64" s="1">
        <f t="shared" ref="U64:U74" si="33">ROUNDUP(I64,0)</f>
        <v>0</v>
      </c>
      <c r="V64" s="1">
        <f t="shared" ref="V64:V74" si="34">ROUNDUP(J64,0)</f>
        <v>0</v>
      </c>
      <c r="W64" s="1">
        <v>0</v>
      </c>
      <c r="X64" s="1">
        <v>0</v>
      </c>
      <c r="Y64" s="1">
        <v>0</v>
      </c>
      <c r="Z64" s="1">
        <f t="shared" ref="Z64:Z74" si="35">ROUNDUP(L64,0)</f>
        <v>1</v>
      </c>
    </row>
    <row r="65" spans="1:26" x14ac:dyDescent="0.35">
      <c r="A65" s="1" t="s">
        <v>4</v>
      </c>
      <c r="B65" s="1" t="s">
        <v>26</v>
      </c>
      <c r="C65" s="1">
        <v>121.44179894179894</v>
      </c>
      <c r="D65" s="1">
        <v>28.67</v>
      </c>
      <c r="E65" s="1">
        <v>4.0714285714285712</v>
      </c>
      <c r="F65" s="1">
        <v>0.7592592592592593</v>
      </c>
      <c r="G65" s="1">
        <v>0</v>
      </c>
      <c r="H65" s="1">
        <v>0.73</v>
      </c>
      <c r="I65" s="1">
        <v>0</v>
      </c>
      <c r="J65" s="1">
        <v>0</v>
      </c>
      <c r="K65" s="1">
        <v>0</v>
      </c>
      <c r="L65" s="1">
        <v>0.49</v>
      </c>
      <c r="N65" s="1" t="s">
        <v>26</v>
      </c>
      <c r="O65" s="1">
        <f t="shared" si="27"/>
        <v>122</v>
      </c>
      <c r="P65" s="1">
        <f t="shared" si="28"/>
        <v>29</v>
      </c>
      <c r="Q65" s="1">
        <f t="shared" si="29"/>
        <v>5</v>
      </c>
      <c r="R65" s="1">
        <f t="shared" si="30"/>
        <v>1</v>
      </c>
      <c r="S65" s="1">
        <f t="shared" si="31"/>
        <v>0</v>
      </c>
      <c r="T65" s="1">
        <f t="shared" si="32"/>
        <v>1</v>
      </c>
      <c r="U65" s="1">
        <f t="shared" si="33"/>
        <v>0</v>
      </c>
      <c r="V65" s="1">
        <f t="shared" si="34"/>
        <v>0</v>
      </c>
      <c r="W65" s="1">
        <v>0</v>
      </c>
      <c r="X65" s="1">
        <v>0</v>
      </c>
      <c r="Y65" s="1">
        <v>0</v>
      </c>
      <c r="Z65" s="1">
        <f t="shared" si="35"/>
        <v>1</v>
      </c>
    </row>
    <row r="66" spans="1:26" x14ac:dyDescent="0.35">
      <c r="A66" s="1" t="s">
        <v>21</v>
      </c>
      <c r="B66" s="1" t="s">
        <v>25</v>
      </c>
      <c r="C66" s="1">
        <v>116.73954545454545</v>
      </c>
      <c r="D66" s="1">
        <v>18.65909090909091</v>
      </c>
      <c r="E66" s="1">
        <v>2.76</v>
      </c>
      <c r="F66" s="1">
        <v>0.94</v>
      </c>
      <c r="G66" s="1">
        <v>0</v>
      </c>
      <c r="H66" s="1">
        <v>3.73</v>
      </c>
      <c r="I66" s="1">
        <v>0</v>
      </c>
      <c r="J66" s="1">
        <v>0</v>
      </c>
      <c r="K66" s="1">
        <v>0</v>
      </c>
      <c r="L66" s="1">
        <v>0.18</v>
      </c>
      <c r="N66" s="1" t="s">
        <v>25</v>
      </c>
      <c r="O66" s="1">
        <f t="shared" si="27"/>
        <v>117</v>
      </c>
      <c r="P66" s="1">
        <f t="shared" si="28"/>
        <v>19</v>
      </c>
      <c r="Q66" s="1">
        <f t="shared" si="29"/>
        <v>3</v>
      </c>
      <c r="R66" s="1">
        <f t="shared" si="30"/>
        <v>1</v>
      </c>
      <c r="S66" s="1">
        <f t="shared" si="31"/>
        <v>0</v>
      </c>
      <c r="T66" s="1">
        <f t="shared" si="32"/>
        <v>4</v>
      </c>
      <c r="U66" s="1">
        <f t="shared" si="33"/>
        <v>0</v>
      </c>
      <c r="V66" s="1">
        <f t="shared" si="34"/>
        <v>0</v>
      </c>
      <c r="W66" s="1">
        <v>0</v>
      </c>
      <c r="X66" s="1">
        <v>0</v>
      </c>
      <c r="Y66" s="1">
        <v>0</v>
      </c>
      <c r="Z66" s="1">
        <f t="shared" si="35"/>
        <v>1</v>
      </c>
    </row>
    <row r="67" spans="1:26" x14ac:dyDescent="0.35">
      <c r="A67" s="1" t="s">
        <v>3</v>
      </c>
      <c r="B67" s="1" t="s">
        <v>24</v>
      </c>
      <c r="C67" s="1">
        <v>179.29850746268656</v>
      </c>
      <c r="D67" s="1">
        <v>28.552238805970148</v>
      </c>
      <c r="E67" s="1">
        <v>4.9402985074626864</v>
      </c>
      <c r="F67" s="1">
        <v>1.9402985074626866</v>
      </c>
      <c r="G67" s="1">
        <v>0.13432835820895522</v>
      </c>
      <c r="H67" s="1">
        <v>2.39</v>
      </c>
      <c r="I67" s="1">
        <v>0</v>
      </c>
      <c r="J67" s="1">
        <v>0</v>
      </c>
      <c r="K67" s="1">
        <v>0</v>
      </c>
      <c r="L67" s="1">
        <v>1.04</v>
      </c>
      <c r="N67" s="1" t="s">
        <v>24</v>
      </c>
      <c r="O67" s="1">
        <f t="shared" si="27"/>
        <v>180</v>
      </c>
      <c r="P67" s="1">
        <f t="shared" si="28"/>
        <v>29</v>
      </c>
      <c r="Q67" s="1">
        <f t="shared" si="29"/>
        <v>5</v>
      </c>
      <c r="R67" s="1">
        <f t="shared" si="30"/>
        <v>2</v>
      </c>
      <c r="S67" s="1">
        <f t="shared" si="31"/>
        <v>1</v>
      </c>
      <c r="T67" s="1">
        <f t="shared" si="32"/>
        <v>3</v>
      </c>
      <c r="U67" s="1">
        <f t="shared" si="33"/>
        <v>0</v>
      </c>
      <c r="V67" s="1">
        <f t="shared" si="34"/>
        <v>0</v>
      </c>
      <c r="W67" s="1">
        <v>0</v>
      </c>
      <c r="X67" s="1">
        <v>0</v>
      </c>
      <c r="Y67" s="1">
        <v>0</v>
      </c>
      <c r="Z67" s="1">
        <f t="shared" si="35"/>
        <v>2</v>
      </c>
    </row>
    <row r="68" spans="1:26" x14ac:dyDescent="0.35">
      <c r="A68" s="1" t="s">
        <v>20</v>
      </c>
      <c r="B68" s="1" t="s">
        <v>23</v>
      </c>
      <c r="C68" s="1">
        <v>99.14</v>
      </c>
      <c r="D68" s="1">
        <v>18.190000000000001</v>
      </c>
      <c r="E68" s="1">
        <v>2</v>
      </c>
      <c r="F68" s="1">
        <v>1.5</v>
      </c>
      <c r="G68" s="1">
        <v>0</v>
      </c>
      <c r="H68" s="1">
        <v>1.58</v>
      </c>
      <c r="I68" s="1">
        <v>0</v>
      </c>
      <c r="J68" s="1">
        <v>0</v>
      </c>
      <c r="K68" s="1">
        <v>0</v>
      </c>
      <c r="L68" s="1">
        <v>1.28</v>
      </c>
      <c r="N68" s="1" t="s">
        <v>23</v>
      </c>
      <c r="O68" s="1">
        <f t="shared" si="27"/>
        <v>100</v>
      </c>
      <c r="P68" s="1">
        <f t="shared" si="28"/>
        <v>19</v>
      </c>
      <c r="Q68" s="1">
        <f t="shared" si="29"/>
        <v>2</v>
      </c>
      <c r="R68" s="1">
        <f t="shared" si="30"/>
        <v>2</v>
      </c>
      <c r="S68" s="1">
        <f t="shared" si="31"/>
        <v>0</v>
      </c>
      <c r="T68" s="1">
        <f t="shared" si="32"/>
        <v>2</v>
      </c>
      <c r="U68" s="1">
        <f t="shared" si="33"/>
        <v>0</v>
      </c>
      <c r="V68" s="1">
        <f t="shared" si="34"/>
        <v>0</v>
      </c>
      <c r="W68" s="1">
        <v>0</v>
      </c>
      <c r="X68" s="1">
        <v>0</v>
      </c>
      <c r="Y68" s="1">
        <v>0</v>
      </c>
      <c r="Z68" s="1">
        <f t="shared" si="35"/>
        <v>2</v>
      </c>
    </row>
    <row r="69" spans="1:26" x14ac:dyDescent="0.35">
      <c r="A69" s="1" t="s">
        <v>45</v>
      </c>
      <c r="B69" s="1" t="s">
        <v>44</v>
      </c>
      <c r="C69" s="1">
        <v>53.171428571428571</v>
      </c>
      <c r="D69" s="1">
        <v>6.9428571428571431</v>
      </c>
      <c r="E69" s="1">
        <v>1.6285714285714286</v>
      </c>
      <c r="F69" s="1">
        <v>0.23</v>
      </c>
      <c r="G69" s="1">
        <v>0</v>
      </c>
      <c r="H69" s="1">
        <v>0.23</v>
      </c>
      <c r="I69" s="1">
        <v>0</v>
      </c>
      <c r="J69" s="1">
        <v>0</v>
      </c>
      <c r="K69" s="1">
        <v>0</v>
      </c>
      <c r="L69" s="1">
        <v>0</v>
      </c>
      <c r="N69" s="1" t="s">
        <v>44</v>
      </c>
      <c r="O69" s="1">
        <f t="shared" si="27"/>
        <v>54</v>
      </c>
      <c r="P69" s="1">
        <f t="shared" si="28"/>
        <v>7</v>
      </c>
      <c r="Q69" s="1">
        <f t="shared" si="29"/>
        <v>2</v>
      </c>
      <c r="R69" s="1">
        <f t="shared" si="30"/>
        <v>1</v>
      </c>
      <c r="S69" s="1">
        <f t="shared" si="31"/>
        <v>0</v>
      </c>
      <c r="T69" s="1">
        <f t="shared" si="32"/>
        <v>1</v>
      </c>
      <c r="U69" s="1">
        <f t="shared" si="33"/>
        <v>0</v>
      </c>
      <c r="V69" s="1">
        <f t="shared" si="34"/>
        <v>0</v>
      </c>
      <c r="W69" s="1">
        <v>0</v>
      </c>
      <c r="X69" s="1">
        <v>0</v>
      </c>
      <c r="Y69" s="1">
        <v>0</v>
      </c>
      <c r="Z69" s="1">
        <f t="shared" si="35"/>
        <v>0</v>
      </c>
    </row>
    <row r="70" spans="1:26" x14ac:dyDescent="0.35">
      <c r="A70" s="1" t="s">
        <v>43</v>
      </c>
      <c r="B70" s="1" t="s">
        <v>42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1</v>
      </c>
      <c r="L70" s="1">
        <v>0</v>
      </c>
      <c r="N70" s="1" t="s">
        <v>42</v>
      </c>
      <c r="O70" s="1">
        <f t="shared" si="27"/>
        <v>0</v>
      </c>
      <c r="P70" s="1">
        <f t="shared" si="28"/>
        <v>0</v>
      </c>
      <c r="Q70" s="1">
        <f t="shared" si="29"/>
        <v>0</v>
      </c>
      <c r="R70" s="1">
        <f t="shared" si="30"/>
        <v>0</v>
      </c>
      <c r="S70" s="1">
        <f t="shared" si="31"/>
        <v>0</v>
      </c>
      <c r="T70" s="1">
        <f t="shared" si="32"/>
        <v>0</v>
      </c>
      <c r="U70" s="1">
        <f t="shared" si="33"/>
        <v>0</v>
      </c>
      <c r="V70" s="1">
        <f t="shared" si="34"/>
        <v>0</v>
      </c>
      <c r="W70" s="1">
        <v>1</v>
      </c>
      <c r="X70" s="1">
        <v>1</v>
      </c>
      <c r="Y70" s="1">
        <v>0</v>
      </c>
      <c r="Z70" s="1">
        <f t="shared" si="35"/>
        <v>0</v>
      </c>
    </row>
    <row r="71" spans="1:26" x14ac:dyDescent="0.35">
      <c r="A71" s="1" t="s">
        <v>41</v>
      </c>
      <c r="B71" s="1" t="s">
        <v>40</v>
      </c>
      <c r="C71" s="1">
        <v>585.21</v>
      </c>
      <c r="D71" s="1">
        <v>34.450000000000003</v>
      </c>
      <c r="E71" s="1">
        <v>4.833333333333333</v>
      </c>
      <c r="F71" s="1">
        <v>3.51</v>
      </c>
      <c r="G71" s="1">
        <v>3.12</v>
      </c>
      <c r="H71" s="1">
        <v>5.43</v>
      </c>
      <c r="I71" s="1">
        <v>0</v>
      </c>
      <c r="J71" s="1">
        <v>0</v>
      </c>
      <c r="K71" s="1">
        <v>0</v>
      </c>
      <c r="L71" s="1">
        <v>0.4</v>
      </c>
      <c r="N71" s="1" t="s">
        <v>40</v>
      </c>
      <c r="O71" s="1">
        <f t="shared" si="27"/>
        <v>586</v>
      </c>
      <c r="P71" s="1">
        <f t="shared" si="28"/>
        <v>35</v>
      </c>
      <c r="Q71" s="1">
        <f t="shared" si="29"/>
        <v>5</v>
      </c>
      <c r="R71" s="1">
        <f t="shared" si="30"/>
        <v>4</v>
      </c>
      <c r="S71" s="1">
        <f t="shared" si="31"/>
        <v>4</v>
      </c>
      <c r="T71" s="1">
        <f t="shared" si="32"/>
        <v>6</v>
      </c>
      <c r="U71" s="1">
        <f t="shared" si="33"/>
        <v>0</v>
      </c>
      <c r="V71" s="1">
        <f t="shared" si="34"/>
        <v>0</v>
      </c>
      <c r="W71" s="1">
        <v>0</v>
      </c>
      <c r="X71" s="1">
        <v>0</v>
      </c>
      <c r="Y71" s="1">
        <v>0</v>
      </c>
      <c r="Z71" s="1">
        <f t="shared" si="35"/>
        <v>1</v>
      </c>
    </row>
    <row r="72" spans="1:26" x14ac:dyDescent="0.35">
      <c r="A72" s="1" t="s">
        <v>18</v>
      </c>
      <c r="B72" s="1" t="s">
        <v>39</v>
      </c>
      <c r="C72" s="1">
        <v>217</v>
      </c>
      <c r="D72" s="1">
        <v>28.931034482758619</v>
      </c>
      <c r="E72" s="1">
        <v>4.3103448275862073</v>
      </c>
      <c r="F72" s="1">
        <v>2.5172413793103448</v>
      </c>
      <c r="G72" s="1">
        <v>0.37931034482758619</v>
      </c>
      <c r="H72" s="1">
        <v>5.2</v>
      </c>
      <c r="I72" s="1">
        <v>0</v>
      </c>
      <c r="J72" s="1">
        <v>0</v>
      </c>
      <c r="K72" s="1">
        <v>0</v>
      </c>
      <c r="L72" s="1">
        <v>1.1000000000000001</v>
      </c>
      <c r="N72" s="1" t="s">
        <v>39</v>
      </c>
      <c r="O72" s="1">
        <f t="shared" si="27"/>
        <v>217</v>
      </c>
      <c r="P72" s="1">
        <f t="shared" si="28"/>
        <v>29</v>
      </c>
      <c r="Q72" s="1">
        <f t="shared" si="29"/>
        <v>5</v>
      </c>
      <c r="R72" s="1">
        <f t="shared" si="30"/>
        <v>3</v>
      </c>
      <c r="S72" s="1">
        <f t="shared" si="31"/>
        <v>1</v>
      </c>
      <c r="T72" s="1">
        <f t="shared" si="32"/>
        <v>6</v>
      </c>
      <c r="U72" s="1">
        <f t="shared" si="33"/>
        <v>0</v>
      </c>
      <c r="V72" s="1">
        <f t="shared" si="34"/>
        <v>0</v>
      </c>
      <c r="W72" s="1">
        <v>0</v>
      </c>
      <c r="X72" s="1">
        <v>0</v>
      </c>
      <c r="Y72" s="1">
        <v>0</v>
      </c>
      <c r="Z72" s="1">
        <f t="shared" si="35"/>
        <v>2</v>
      </c>
    </row>
    <row r="73" spans="1:26" x14ac:dyDescent="0.35">
      <c r="A73" s="1" t="s">
        <v>38</v>
      </c>
      <c r="B73" s="1" t="s">
        <v>37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1</v>
      </c>
      <c r="K73" s="1">
        <v>0</v>
      </c>
      <c r="L73" s="1">
        <v>0</v>
      </c>
      <c r="N73" s="1" t="s">
        <v>37</v>
      </c>
      <c r="O73" s="1">
        <f t="shared" si="27"/>
        <v>0</v>
      </c>
      <c r="P73" s="1">
        <f t="shared" si="28"/>
        <v>0</v>
      </c>
      <c r="Q73" s="1">
        <f t="shared" si="29"/>
        <v>0</v>
      </c>
      <c r="R73" s="1">
        <f t="shared" si="30"/>
        <v>0</v>
      </c>
      <c r="S73" s="1">
        <f t="shared" si="31"/>
        <v>0</v>
      </c>
      <c r="T73" s="1">
        <f t="shared" si="32"/>
        <v>0</v>
      </c>
      <c r="U73" s="1">
        <f t="shared" si="33"/>
        <v>0</v>
      </c>
      <c r="V73" s="1">
        <f t="shared" si="34"/>
        <v>1</v>
      </c>
      <c r="W73" s="1">
        <v>0</v>
      </c>
      <c r="X73" s="1">
        <v>0</v>
      </c>
      <c r="Y73" s="1">
        <v>0</v>
      </c>
      <c r="Z73" s="1">
        <f t="shared" si="35"/>
        <v>0</v>
      </c>
    </row>
    <row r="74" spans="1:26" x14ac:dyDescent="0.35">
      <c r="A74" s="1" t="s">
        <v>36</v>
      </c>
      <c r="B74" s="1" t="s">
        <v>35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1</v>
      </c>
      <c r="J74" s="1">
        <v>0</v>
      </c>
      <c r="K74" s="1">
        <v>0</v>
      </c>
      <c r="L74" s="1">
        <v>0</v>
      </c>
      <c r="N74" s="1" t="s">
        <v>35</v>
      </c>
      <c r="O74" s="1">
        <f t="shared" si="27"/>
        <v>0</v>
      </c>
      <c r="P74" s="1">
        <f t="shared" si="28"/>
        <v>0</v>
      </c>
      <c r="Q74" s="1">
        <f t="shared" si="29"/>
        <v>0</v>
      </c>
      <c r="R74" s="1">
        <f t="shared" si="30"/>
        <v>0</v>
      </c>
      <c r="S74" s="1">
        <f t="shared" si="31"/>
        <v>0</v>
      </c>
      <c r="T74" s="1">
        <f t="shared" si="32"/>
        <v>0</v>
      </c>
      <c r="U74" s="1">
        <f t="shared" si="33"/>
        <v>1</v>
      </c>
      <c r="V74" s="1">
        <f t="shared" si="34"/>
        <v>0</v>
      </c>
      <c r="W74" s="1">
        <v>0</v>
      </c>
      <c r="X74" s="1">
        <v>0</v>
      </c>
      <c r="Y74" s="1">
        <v>0</v>
      </c>
      <c r="Z74" s="1">
        <f t="shared" si="35"/>
        <v>0</v>
      </c>
    </row>
    <row r="76" spans="1:26" ht="18.5" x14ac:dyDescent="0.45">
      <c r="A76" s="9" t="s">
        <v>34</v>
      </c>
    </row>
    <row r="78" spans="1:26" x14ac:dyDescent="0.35">
      <c r="A78" s="1" t="s">
        <v>33</v>
      </c>
      <c r="O78" s="1" t="s">
        <v>32</v>
      </c>
      <c r="P78" s="1" t="s">
        <v>31</v>
      </c>
      <c r="Q78" s="1" t="s">
        <v>30</v>
      </c>
    </row>
    <row r="79" spans="1:26" ht="15.65" customHeight="1" x14ac:dyDescent="0.35"/>
    <row r="80" spans="1:26" x14ac:dyDescent="0.35">
      <c r="A80" s="1" t="s">
        <v>28</v>
      </c>
      <c r="B80" s="1" t="s">
        <v>27</v>
      </c>
      <c r="O80" s="1">
        <f t="shared" ref="O80:W80" si="36">CEILING(AVERAGE(O47,O13),1)</f>
        <v>180</v>
      </c>
      <c r="P80" s="1">
        <f t="shared" si="36"/>
        <v>15</v>
      </c>
      <c r="Q80" s="1">
        <f t="shared" si="36"/>
        <v>2</v>
      </c>
      <c r="R80" s="1">
        <f t="shared" si="36"/>
        <v>3</v>
      </c>
      <c r="S80" s="1">
        <f t="shared" si="36"/>
        <v>0</v>
      </c>
      <c r="T80" s="1">
        <f t="shared" si="36"/>
        <v>0</v>
      </c>
      <c r="U80" s="1">
        <f t="shared" si="36"/>
        <v>0</v>
      </c>
      <c r="V80" s="1">
        <f t="shared" si="36"/>
        <v>0</v>
      </c>
      <c r="W80" s="1">
        <f t="shared" si="36"/>
        <v>0</v>
      </c>
      <c r="Z80" s="1">
        <f>CEILING(AVERAGE(Z47,Z13),1)</f>
        <v>0</v>
      </c>
    </row>
    <row r="81" spans="1:26" x14ac:dyDescent="0.35">
      <c r="A81" s="1" t="s">
        <v>4</v>
      </c>
      <c r="B81" s="1" t="s">
        <v>26</v>
      </c>
      <c r="O81" s="1">
        <f t="shared" ref="O81:W81" si="37">CEILING(AVERAGE(O48,O14),1)</f>
        <v>272</v>
      </c>
      <c r="P81" s="1">
        <f t="shared" si="37"/>
        <v>73</v>
      </c>
      <c r="Q81" s="1">
        <f t="shared" si="37"/>
        <v>3</v>
      </c>
      <c r="R81" s="1">
        <f t="shared" si="37"/>
        <v>1</v>
      </c>
      <c r="S81" s="1">
        <f t="shared" si="37"/>
        <v>0</v>
      </c>
      <c r="T81" s="1">
        <f t="shared" si="37"/>
        <v>0</v>
      </c>
      <c r="U81" s="1">
        <f t="shared" si="37"/>
        <v>0</v>
      </c>
      <c r="V81" s="1">
        <f t="shared" si="37"/>
        <v>0</v>
      </c>
      <c r="W81" s="1">
        <f t="shared" si="37"/>
        <v>0</v>
      </c>
      <c r="Z81" s="1">
        <f>CEILING(AVERAGE(Z48,Z14),1)</f>
        <v>1</v>
      </c>
    </row>
    <row r="82" spans="1:26" x14ac:dyDescent="0.35">
      <c r="A82" s="1" t="s">
        <v>21</v>
      </c>
      <c r="B82" s="1" t="s">
        <v>25</v>
      </c>
      <c r="O82" s="1">
        <f t="shared" ref="O82:W82" si="38">CEILING(AVERAGE(O49,O15),1)</f>
        <v>93</v>
      </c>
      <c r="P82" s="1">
        <f t="shared" si="38"/>
        <v>17</v>
      </c>
      <c r="Q82" s="1">
        <f t="shared" si="38"/>
        <v>2</v>
      </c>
      <c r="R82" s="1">
        <f t="shared" si="38"/>
        <v>1</v>
      </c>
      <c r="S82" s="1">
        <f t="shared" si="38"/>
        <v>0</v>
      </c>
      <c r="T82" s="1">
        <f t="shared" si="38"/>
        <v>0</v>
      </c>
      <c r="U82" s="1">
        <f t="shared" si="38"/>
        <v>0</v>
      </c>
      <c r="V82" s="1">
        <f t="shared" si="38"/>
        <v>0</v>
      </c>
      <c r="W82" s="1">
        <f t="shared" si="38"/>
        <v>0</v>
      </c>
      <c r="Z82" s="1">
        <f>CEILING(AVERAGE(Z49,Z15),1)</f>
        <v>0</v>
      </c>
    </row>
    <row r="83" spans="1:26" x14ac:dyDescent="0.35">
      <c r="A83" s="1" t="s">
        <v>3</v>
      </c>
      <c r="B83" s="1" t="s">
        <v>24</v>
      </c>
      <c r="O83" s="1">
        <f t="shared" ref="O83:W83" si="39">CEILING(AVERAGE(O50,O16),1)</f>
        <v>101</v>
      </c>
      <c r="P83" s="1">
        <f t="shared" si="39"/>
        <v>20</v>
      </c>
      <c r="Q83" s="1">
        <f t="shared" si="39"/>
        <v>3</v>
      </c>
      <c r="R83" s="1">
        <f t="shared" si="39"/>
        <v>1</v>
      </c>
      <c r="S83" s="1">
        <f t="shared" si="39"/>
        <v>0</v>
      </c>
      <c r="T83" s="1">
        <f t="shared" si="39"/>
        <v>0</v>
      </c>
      <c r="U83" s="1">
        <f t="shared" si="39"/>
        <v>0</v>
      </c>
      <c r="V83" s="1">
        <f t="shared" si="39"/>
        <v>0</v>
      </c>
      <c r="W83" s="1">
        <f t="shared" si="39"/>
        <v>0</v>
      </c>
      <c r="Z83" s="1">
        <f>CEILING(AVERAGE(Z50,Z16),1)</f>
        <v>1</v>
      </c>
    </row>
    <row r="84" spans="1:26" x14ac:dyDescent="0.35">
      <c r="A84" s="1" t="s">
        <v>20</v>
      </c>
      <c r="B84" s="1" t="s">
        <v>23</v>
      </c>
      <c r="O84" s="1">
        <f t="shared" ref="O84:W84" si="40">CEILING(AVERAGE(O51,O17),1)</f>
        <v>49</v>
      </c>
      <c r="P84" s="1">
        <f t="shared" si="40"/>
        <v>10</v>
      </c>
      <c r="Q84" s="1">
        <f t="shared" si="40"/>
        <v>2</v>
      </c>
      <c r="R84" s="1">
        <f t="shared" si="40"/>
        <v>1</v>
      </c>
      <c r="S84" s="1">
        <f t="shared" si="40"/>
        <v>0</v>
      </c>
      <c r="T84" s="1">
        <f t="shared" si="40"/>
        <v>0</v>
      </c>
      <c r="U84" s="1">
        <f t="shared" si="40"/>
        <v>0</v>
      </c>
      <c r="V84" s="1">
        <f t="shared" si="40"/>
        <v>0</v>
      </c>
      <c r="W84" s="1">
        <f t="shared" si="40"/>
        <v>0</v>
      </c>
      <c r="Z84" s="1">
        <f>CEILING(AVERAGE(Z51,Z17),1)</f>
        <v>1</v>
      </c>
    </row>
    <row r="87" spans="1:26" x14ac:dyDescent="0.35">
      <c r="A87" s="1" t="s">
        <v>29</v>
      </c>
    </row>
    <row r="89" spans="1:26" x14ac:dyDescent="0.35">
      <c r="A89" s="1" t="s">
        <v>28</v>
      </c>
      <c r="B89" s="1" t="s">
        <v>27</v>
      </c>
      <c r="O89" s="1">
        <f t="shared" ref="O89:W89" si="41">CEILING(AVERAGE(O64,O30),1)</f>
        <v>184</v>
      </c>
      <c r="P89" s="1">
        <f t="shared" si="41"/>
        <v>18</v>
      </c>
      <c r="Q89" s="1">
        <f t="shared" si="41"/>
        <v>2</v>
      </c>
      <c r="R89" s="1">
        <f t="shared" si="41"/>
        <v>3</v>
      </c>
      <c r="S89" s="1">
        <f t="shared" si="41"/>
        <v>1</v>
      </c>
      <c r="T89" s="1">
        <f t="shared" si="41"/>
        <v>1</v>
      </c>
      <c r="U89" s="1">
        <f t="shared" si="41"/>
        <v>0</v>
      </c>
      <c r="V89" s="1">
        <f t="shared" si="41"/>
        <v>0</v>
      </c>
      <c r="W89" s="1">
        <f t="shared" si="41"/>
        <v>0</v>
      </c>
      <c r="Z89" s="1">
        <f>CEILING(AVERAGE(Z64,Z30),1)</f>
        <v>1</v>
      </c>
    </row>
    <row r="90" spans="1:26" x14ac:dyDescent="0.35">
      <c r="A90" s="1" t="s">
        <v>4</v>
      </c>
      <c r="B90" s="1" t="s">
        <v>26</v>
      </c>
      <c r="O90" s="1">
        <f t="shared" ref="O90:W90" si="42">CEILING(AVERAGE(O65,O31),1)</f>
        <v>111</v>
      </c>
      <c r="P90" s="1">
        <f t="shared" si="42"/>
        <v>23</v>
      </c>
      <c r="Q90" s="1">
        <f t="shared" si="42"/>
        <v>3</v>
      </c>
      <c r="R90" s="1">
        <f t="shared" si="42"/>
        <v>1</v>
      </c>
      <c r="S90" s="1">
        <f t="shared" si="42"/>
        <v>0</v>
      </c>
      <c r="T90" s="1">
        <f t="shared" si="42"/>
        <v>1</v>
      </c>
      <c r="U90" s="1">
        <f t="shared" si="42"/>
        <v>0</v>
      </c>
      <c r="V90" s="1">
        <f t="shared" si="42"/>
        <v>0</v>
      </c>
      <c r="W90" s="1">
        <f t="shared" si="42"/>
        <v>0</v>
      </c>
      <c r="Z90" s="1">
        <f>CEILING(AVERAGE(Z65,Z31),1)</f>
        <v>1</v>
      </c>
    </row>
    <row r="91" spans="1:26" x14ac:dyDescent="0.35">
      <c r="A91" s="1" t="s">
        <v>21</v>
      </c>
      <c r="B91" s="1" t="s">
        <v>25</v>
      </c>
      <c r="O91" s="1">
        <f t="shared" ref="O91:W91" si="43">CEILING(AVERAGE(O66,O32),1)</f>
        <v>69</v>
      </c>
      <c r="P91" s="1">
        <f t="shared" si="43"/>
        <v>11</v>
      </c>
      <c r="Q91" s="1">
        <f t="shared" si="43"/>
        <v>2</v>
      </c>
      <c r="R91" s="1">
        <f t="shared" si="43"/>
        <v>1</v>
      </c>
      <c r="S91" s="1">
        <f t="shared" si="43"/>
        <v>0</v>
      </c>
      <c r="T91" s="1">
        <f t="shared" si="43"/>
        <v>3</v>
      </c>
      <c r="U91" s="1">
        <f t="shared" si="43"/>
        <v>0</v>
      </c>
      <c r="V91" s="1">
        <f t="shared" si="43"/>
        <v>0</v>
      </c>
      <c r="W91" s="1">
        <f t="shared" si="43"/>
        <v>0</v>
      </c>
      <c r="Z91" s="1">
        <f>CEILING(AVERAGE(Z66,Z32),1)</f>
        <v>1</v>
      </c>
    </row>
    <row r="92" spans="1:26" x14ac:dyDescent="0.35">
      <c r="A92" s="1" t="s">
        <v>3</v>
      </c>
      <c r="B92" s="1" t="s">
        <v>24</v>
      </c>
      <c r="O92" s="1">
        <f t="shared" ref="O92:W92" si="44">CEILING(AVERAGE(O67,O33),1)</f>
        <v>121</v>
      </c>
      <c r="P92" s="1">
        <f t="shared" si="44"/>
        <v>25</v>
      </c>
      <c r="Q92" s="1">
        <f t="shared" si="44"/>
        <v>3</v>
      </c>
      <c r="R92" s="1">
        <f t="shared" si="44"/>
        <v>2</v>
      </c>
      <c r="S92" s="1">
        <f t="shared" si="44"/>
        <v>1</v>
      </c>
      <c r="T92" s="1">
        <f t="shared" si="44"/>
        <v>3</v>
      </c>
      <c r="U92" s="1">
        <f t="shared" si="44"/>
        <v>0</v>
      </c>
      <c r="V92" s="1">
        <f t="shared" si="44"/>
        <v>0</v>
      </c>
      <c r="W92" s="1">
        <f t="shared" si="44"/>
        <v>0</v>
      </c>
      <c r="Z92" s="1">
        <f>CEILING(AVERAGE(Z67,Z33),1)</f>
        <v>2</v>
      </c>
    </row>
    <row r="93" spans="1:26" x14ac:dyDescent="0.35">
      <c r="A93" s="1" t="s">
        <v>20</v>
      </c>
      <c r="B93" s="1" t="s">
        <v>23</v>
      </c>
      <c r="O93" s="1">
        <f t="shared" ref="O93:W93" si="45">CEILING(AVERAGE(O68,O34),1)</f>
        <v>70</v>
      </c>
      <c r="P93" s="1">
        <f t="shared" si="45"/>
        <v>11</v>
      </c>
      <c r="Q93" s="1">
        <f t="shared" si="45"/>
        <v>2</v>
      </c>
      <c r="R93" s="1">
        <f t="shared" si="45"/>
        <v>2</v>
      </c>
      <c r="S93" s="1">
        <f t="shared" si="45"/>
        <v>0</v>
      </c>
      <c r="T93" s="1">
        <f t="shared" si="45"/>
        <v>2</v>
      </c>
      <c r="U93" s="1">
        <f t="shared" si="45"/>
        <v>0</v>
      </c>
      <c r="V93" s="1">
        <f t="shared" si="45"/>
        <v>0</v>
      </c>
      <c r="W93" s="1">
        <f t="shared" si="45"/>
        <v>0</v>
      </c>
      <c r="Z93" s="1">
        <f>CEILING(AVERAGE(Z68,Z34),1)</f>
        <v>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Counts_Table</vt:lpstr>
      <vt:lpstr>Counts_Data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Rutherford</dc:creator>
  <cp:lastModifiedBy>Jeff Rutherford</cp:lastModifiedBy>
  <dcterms:created xsi:type="dcterms:W3CDTF">2015-06-05T18:17:20Z</dcterms:created>
  <dcterms:modified xsi:type="dcterms:W3CDTF">2021-03-26T20:55:23Z</dcterms:modified>
</cp:coreProperties>
</file>