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formenti/Documents/VGP/com/papers/mitoVGP/submission_version/Figure 1/"/>
    </mc:Choice>
  </mc:AlternateContent>
  <xr:revisionPtr revIDLastSave="0" documentId="13_ncr:1_{EDEC66C0-1765-8643-848A-18F7C8DD2E2D}" xr6:coauthVersionLast="45" xr6:coauthVersionMax="45" xr10:uidLastSave="{00000000-0000-0000-0000-000000000000}"/>
  <bookViews>
    <workbookView xWindow="380" yWindow="460" windowWidth="28040" windowHeight="16740" xr2:uid="{B35EFBE9-6589-1A41-8216-B58A25C90A59}"/>
  </bookViews>
  <sheets>
    <sheet name="Assembly_metadata" sheetId="5" r:id="rId1"/>
    <sheet name="Names" sheetId="1" r:id="rId2"/>
    <sheet name="Mis&amp;Dup_Genbank" sheetId="9" r:id="rId3"/>
    <sheet name="Mis&amp;Dup_VGP" sheetId="10" r:id="rId4"/>
    <sheet name="Repeats" sheetId="8" r:id="rId5"/>
  </sheets>
  <definedNames>
    <definedName name="_xlnm._FilterDatabase" localSheetId="1" hidden="1">Names!$A$1:$G$126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3" i="5" l="1"/>
  <c r="Q3" i="5"/>
  <c r="R3" i="5"/>
  <c r="S3" i="5"/>
  <c r="P4" i="5"/>
  <c r="Q4" i="5"/>
  <c r="R4" i="5"/>
  <c r="S4" i="5"/>
  <c r="P5" i="5"/>
  <c r="Q5" i="5"/>
  <c r="R5" i="5"/>
  <c r="S5" i="5"/>
  <c r="P6" i="5"/>
  <c r="Q6" i="5"/>
  <c r="R6" i="5"/>
  <c r="S6" i="5"/>
  <c r="P7" i="5"/>
  <c r="Q7" i="5"/>
  <c r="R7" i="5"/>
  <c r="S7" i="5"/>
  <c r="P8" i="5"/>
  <c r="Q8" i="5"/>
  <c r="R8" i="5"/>
  <c r="S8" i="5"/>
  <c r="P9" i="5"/>
  <c r="Q9" i="5"/>
  <c r="R9" i="5"/>
  <c r="S9" i="5"/>
  <c r="P10" i="5"/>
  <c r="Q10" i="5"/>
  <c r="R10" i="5"/>
  <c r="S10" i="5"/>
  <c r="P11" i="5"/>
  <c r="Q11" i="5"/>
  <c r="R11" i="5"/>
  <c r="S11" i="5"/>
  <c r="P12" i="5"/>
  <c r="Q12" i="5"/>
  <c r="R12" i="5"/>
  <c r="S12" i="5"/>
  <c r="P13" i="5"/>
  <c r="Q13" i="5"/>
  <c r="R13" i="5"/>
  <c r="S13" i="5"/>
  <c r="P14" i="5"/>
  <c r="Q14" i="5"/>
  <c r="R14" i="5"/>
  <c r="S14" i="5"/>
  <c r="P15" i="5"/>
  <c r="Q15" i="5"/>
  <c r="R15" i="5"/>
  <c r="S15" i="5"/>
  <c r="P16" i="5"/>
  <c r="Q16" i="5"/>
  <c r="R16" i="5"/>
  <c r="S16" i="5"/>
  <c r="P17" i="5"/>
  <c r="Q17" i="5"/>
  <c r="R17" i="5"/>
  <c r="S17" i="5"/>
  <c r="P18" i="5"/>
  <c r="Q18" i="5"/>
  <c r="R18" i="5"/>
  <c r="S18" i="5"/>
  <c r="P19" i="5"/>
  <c r="Q19" i="5"/>
  <c r="R19" i="5"/>
  <c r="S19" i="5"/>
  <c r="P20" i="5"/>
  <c r="Q20" i="5"/>
  <c r="R20" i="5"/>
  <c r="S20" i="5"/>
  <c r="P21" i="5"/>
  <c r="Q21" i="5"/>
  <c r="R21" i="5"/>
  <c r="S21" i="5"/>
  <c r="P22" i="5"/>
  <c r="Q22" i="5"/>
  <c r="R22" i="5"/>
  <c r="S22" i="5"/>
  <c r="P23" i="5"/>
  <c r="Q23" i="5"/>
  <c r="R23" i="5"/>
  <c r="S23" i="5"/>
  <c r="P24" i="5"/>
  <c r="Q24" i="5"/>
  <c r="R24" i="5"/>
  <c r="S24" i="5"/>
  <c r="P25" i="5"/>
  <c r="Q25" i="5"/>
  <c r="R25" i="5"/>
  <c r="S25" i="5"/>
  <c r="P26" i="5"/>
  <c r="Q26" i="5"/>
  <c r="R26" i="5"/>
  <c r="S26" i="5"/>
  <c r="P27" i="5"/>
  <c r="Q27" i="5"/>
  <c r="R27" i="5"/>
  <c r="S27" i="5"/>
  <c r="P28" i="5"/>
  <c r="Q28" i="5"/>
  <c r="R28" i="5"/>
  <c r="S28" i="5"/>
  <c r="P29" i="5"/>
  <c r="Q29" i="5"/>
  <c r="R29" i="5"/>
  <c r="S29" i="5"/>
  <c r="P30" i="5"/>
  <c r="Q30" i="5"/>
  <c r="R30" i="5"/>
  <c r="S30" i="5"/>
  <c r="P31" i="5"/>
  <c r="Q31" i="5"/>
  <c r="R31" i="5"/>
  <c r="S31" i="5"/>
  <c r="P32" i="5"/>
  <c r="Q32" i="5"/>
  <c r="R32" i="5"/>
  <c r="S32" i="5"/>
  <c r="P33" i="5"/>
  <c r="Q33" i="5"/>
  <c r="R33" i="5"/>
  <c r="S33" i="5"/>
  <c r="P34" i="5"/>
  <c r="Q34" i="5"/>
  <c r="R34" i="5"/>
  <c r="S34" i="5"/>
  <c r="P35" i="5"/>
  <c r="Q35" i="5"/>
  <c r="R35" i="5"/>
  <c r="S35" i="5"/>
  <c r="P36" i="5"/>
  <c r="Q36" i="5"/>
  <c r="R36" i="5"/>
  <c r="S36" i="5"/>
  <c r="P37" i="5"/>
  <c r="Q37" i="5"/>
  <c r="R37" i="5"/>
  <c r="S37" i="5"/>
  <c r="P38" i="5"/>
  <c r="Q38" i="5"/>
  <c r="R38" i="5"/>
  <c r="S38" i="5"/>
  <c r="P39" i="5"/>
  <c r="Q39" i="5"/>
  <c r="R39" i="5"/>
  <c r="S39" i="5"/>
  <c r="P40" i="5"/>
  <c r="Q40" i="5"/>
  <c r="R40" i="5"/>
  <c r="S40" i="5"/>
  <c r="P41" i="5"/>
  <c r="Q41" i="5"/>
  <c r="R41" i="5"/>
  <c r="S41" i="5"/>
  <c r="P42" i="5"/>
  <c r="Q42" i="5"/>
  <c r="R42" i="5"/>
  <c r="S42" i="5"/>
  <c r="P43" i="5"/>
  <c r="Q43" i="5"/>
  <c r="R43" i="5"/>
  <c r="S43" i="5"/>
  <c r="P44" i="5"/>
  <c r="Q44" i="5"/>
  <c r="R44" i="5"/>
  <c r="S44" i="5"/>
  <c r="P45" i="5"/>
  <c r="Q45" i="5"/>
  <c r="R45" i="5"/>
  <c r="S45" i="5"/>
  <c r="P46" i="5"/>
  <c r="Q46" i="5"/>
  <c r="R46" i="5"/>
  <c r="S46" i="5"/>
  <c r="P47" i="5"/>
  <c r="Q47" i="5"/>
  <c r="R47" i="5"/>
  <c r="S47" i="5"/>
  <c r="P48" i="5"/>
  <c r="Q48" i="5"/>
  <c r="R48" i="5"/>
  <c r="S48" i="5"/>
  <c r="P49" i="5"/>
  <c r="Q49" i="5"/>
  <c r="R49" i="5"/>
  <c r="S49" i="5"/>
  <c r="P50" i="5"/>
  <c r="Q50" i="5"/>
  <c r="R50" i="5"/>
  <c r="S50" i="5"/>
  <c r="P51" i="5"/>
  <c r="Q51" i="5"/>
  <c r="R51" i="5"/>
  <c r="S51" i="5"/>
  <c r="P52" i="5"/>
  <c r="Q52" i="5"/>
  <c r="R52" i="5"/>
  <c r="S52" i="5"/>
  <c r="P53" i="5"/>
  <c r="Q53" i="5"/>
  <c r="R53" i="5"/>
  <c r="S53" i="5"/>
  <c r="P54" i="5"/>
  <c r="Q54" i="5"/>
  <c r="R54" i="5"/>
  <c r="S54" i="5"/>
  <c r="P55" i="5"/>
  <c r="Q55" i="5"/>
  <c r="R55" i="5"/>
  <c r="S55" i="5"/>
  <c r="P56" i="5"/>
  <c r="Q56" i="5"/>
  <c r="R56" i="5"/>
  <c r="S56" i="5"/>
  <c r="P57" i="5"/>
  <c r="Q57" i="5"/>
  <c r="R57" i="5"/>
  <c r="S57" i="5"/>
  <c r="P58" i="5"/>
  <c r="Q58" i="5"/>
  <c r="R58" i="5"/>
  <c r="S58" i="5"/>
  <c r="P59" i="5"/>
  <c r="Q59" i="5"/>
  <c r="R59" i="5"/>
  <c r="S59" i="5"/>
  <c r="P60" i="5"/>
  <c r="Q60" i="5"/>
  <c r="R60" i="5"/>
  <c r="S60" i="5"/>
  <c r="P61" i="5"/>
  <c r="Q61" i="5"/>
  <c r="R61" i="5"/>
  <c r="S61" i="5"/>
  <c r="P62" i="5"/>
  <c r="Q62" i="5"/>
  <c r="R62" i="5"/>
  <c r="S62" i="5"/>
  <c r="P63" i="5"/>
  <c r="Q63" i="5"/>
  <c r="R63" i="5"/>
  <c r="S63" i="5"/>
  <c r="P64" i="5"/>
  <c r="Q64" i="5"/>
  <c r="R64" i="5"/>
  <c r="S64" i="5"/>
  <c r="P65" i="5"/>
  <c r="Q65" i="5"/>
  <c r="R65" i="5"/>
  <c r="S65" i="5"/>
  <c r="P66" i="5"/>
  <c r="Q66" i="5"/>
  <c r="R66" i="5"/>
  <c r="S66" i="5"/>
  <c r="P67" i="5"/>
  <c r="Q67" i="5"/>
  <c r="R67" i="5"/>
  <c r="S67" i="5"/>
  <c r="S2" i="5"/>
  <c r="R2" i="5"/>
  <c r="Q2" i="5"/>
  <c r="P2" i="5"/>
  <c r="O3" i="5"/>
  <c r="O4" i="5"/>
  <c r="O5" i="5"/>
  <c r="O6" i="5"/>
  <c r="O7" i="5"/>
  <c r="O8" i="5"/>
  <c r="O9" i="5"/>
  <c r="O10" i="5"/>
  <c r="O11" i="5"/>
  <c r="O12" i="5"/>
  <c r="O13" i="5"/>
  <c r="O14" i="5"/>
  <c r="O15" i="5"/>
  <c r="O16" i="5"/>
  <c r="O17" i="5"/>
  <c r="O18" i="5"/>
  <c r="O19" i="5"/>
  <c r="O20" i="5"/>
  <c r="O21" i="5"/>
  <c r="O22" i="5"/>
  <c r="O23" i="5"/>
  <c r="O24" i="5"/>
  <c r="O25" i="5"/>
  <c r="O26" i="5"/>
  <c r="O27" i="5"/>
  <c r="O28" i="5"/>
  <c r="O29" i="5"/>
  <c r="O30" i="5"/>
  <c r="O31" i="5"/>
  <c r="O32" i="5"/>
  <c r="O33" i="5"/>
  <c r="O34" i="5"/>
  <c r="O35" i="5"/>
  <c r="O36" i="5"/>
  <c r="O37" i="5"/>
  <c r="O38" i="5"/>
  <c r="O39" i="5"/>
  <c r="O40" i="5"/>
  <c r="O41" i="5"/>
  <c r="O42" i="5"/>
  <c r="O43" i="5"/>
  <c r="O44" i="5"/>
  <c r="O45" i="5"/>
  <c r="O46" i="5"/>
  <c r="O47" i="5"/>
  <c r="O48" i="5"/>
  <c r="O49" i="5"/>
  <c r="O50" i="5"/>
  <c r="O51" i="5"/>
  <c r="O52" i="5"/>
  <c r="O53" i="5"/>
  <c r="O54" i="5"/>
  <c r="O55" i="5"/>
  <c r="O56" i="5"/>
  <c r="O57" i="5"/>
  <c r="O58" i="5"/>
  <c r="O59" i="5"/>
  <c r="O60" i="5"/>
  <c r="O61" i="5"/>
  <c r="O62" i="5"/>
  <c r="O63" i="5"/>
  <c r="O64" i="5"/>
  <c r="O65" i="5"/>
  <c r="O66" i="5"/>
  <c r="O67" i="5"/>
  <c r="O2" i="5"/>
  <c r="N3" i="5"/>
  <c r="N4" i="5"/>
  <c r="N5" i="5"/>
  <c r="N6" i="5"/>
  <c r="N7" i="5"/>
  <c r="N8" i="5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44" i="5"/>
  <c r="N45" i="5"/>
  <c r="N46" i="5"/>
  <c r="N47" i="5"/>
  <c r="N48" i="5"/>
  <c r="N49" i="5"/>
  <c r="N50" i="5"/>
  <c r="N51" i="5"/>
  <c r="N52" i="5"/>
  <c r="N53" i="5"/>
  <c r="N54" i="5"/>
  <c r="N55" i="5"/>
  <c r="N56" i="5"/>
  <c r="N57" i="5"/>
  <c r="N58" i="5"/>
  <c r="N59" i="5"/>
  <c r="N60" i="5"/>
  <c r="N61" i="5"/>
  <c r="N62" i="5"/>
  <c r="N63" i="5"/>
  <c r="N64" i="5"/>
  <c r="N65" i="5"/>
  <c r="N66" i="5"/>
  <c r="N67" i="5"/>
  <c r="N2" i="5"/>
  <c r="M3" i="5"/>
  <c r="M4" i="5"/>
  <c r="M5" i="5"/>
  <c r="M6" i="5"/>
  <c r="M7" i="5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M32" i="5"/>
  <c r="M33" i="5"/>
  <c r="M34" i="5"/>
  <c r="M35" i="5"/>
  <c r="M36" i="5"/>
  <c r="M37" i="5"/>
  <c r="M38" i="5"/>
  <c r="M39" i="5"/>
  <c r="M40" i="5"/>
  <c r="M41" i="5"/>
  <c r="M42" i="5"/>
  <c r="M43" i="5"/>
  <c r="M44" i="5"/>
  <c r="M45" i="5"/>
  <c r="M46" i="5"/>
  <c r="M47" i="5"/>
  <c r="M48" i="5"/>
  <c r="M49" i="5"/>
  <c r="M50" i="5"/>
  <c r="M51" i="5"/>
  <c r="M52" i="5"/>
  <c r="M53" i="5"/>
  <c r="M54" i="5"/>
  <c r="M55" i="5"/>
  <c r="M56" i="5"/>
  <c r="M57" i="5"/>
  <c r="M58" i="5"/>
  <c r="M59" i="5"/>
  <c r="M60" i="5"/>
  <c r="M61" i="5"/>
  <c r="M62" i="5"/>
  <c r="M63" i="5"/>
  <c r="M64" i="5"/>
  <c r="M65" i="5"/>
  <c r="M66" i="5"/>
  <c r="M67" i="5"/>
  <c r="M2" i="5"/>
  <c r="L3" i="5"/>
  <c r="L4" i="5"/>
  <c r="L5" i="5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L2" i="5"/>
  <c r="B49" i="5" l="1"/>
  <c r="C49" i="5"/>
  <c r="B50" i="5"/>
  <c r="C50" i="5"/>
  <c r="B51" i="5"/>
  <c r="C51" i="5"/>
  <c r="B52" i="5"/>
  <c r="C52" i="5"/>
  <c r="B53" i="5"/>
  <c r="C53" i="5"/>
  <c r="B54" i="5"/>
  <c r="C54" i="5"/>
  <c r="B55" i="5"/>
  <c r="C55" i="5"/>
  <c r="B56" i="5"/>
  <c r="C56" i="5"/>
  <c r="B57" i="5"/>
  <c r="C57" i="5"/>
  <c r="B58" i="5"/>
  <c r="C58" i="5"/>
  <c r="B59" i="5"/>
  <c r="C59" i="5"/>
  <c r="B60" i="5"/>
  <c r="C60" i="5"/>
  <c r="B61" i="5"/>
  <c r="C61" i="5"/>
  <c r="B62" i="5"/>
  <c r="C62" i="5"/>
  <c r="B63" i="5"/>
  <c r="C63" i="5"/>
  <c r="B64" i="5"/>
  <c r="C64" i="5"/>
  <c r="B65" i="5"/>
  <c r="C65" i="5"/>
  <c r="B66" i="5"/>
  <c r="C66" i="5"/>
  <c r="B67" i="5"/>
  <c r="C67" i="5"/>
  <c r="J13" i="5"/>
  <c r="K13" i="5"/>
  <c r="J14" i="5"/>
  <c r="K14" i="5"/>
  <c r="J15" i="5"/>
  <c r="K15" i="5"/>
  <c r="J16" i="5"/>
  <c r="K16" i="5"/>
  <c r="J17" i="5"/>
  <c r="K17" i="5"/>
  <c r="J18" i="5"/>
  <c r="K18" i="5"/>
  <c r="J19" i="5"/>
  <c r="K19" i="5"/>
  <c r="J20" i="5"/>
  <c r="K20" i="5"/>
  <c r="J21" i="5"/>
  <c r="K21" i="5"/>
  <c r="J22" i="5"/>
  <c r="K22" i="5"/>
  <c r="J23" i="5"/>
  <c r="K23" i="5"/>
  <c r="J24" i="5"/>
  <c r="K24" i="5"/>
  <c r="J25" i="5"/>
  <c r="K25" i="5"/>
  <c r="J26" i="5"/>
  <c r="K26" i="5"/>
  <c r="J27" i="5"/>
  <c r="K27" i="5"/>
  <c r="J28" i="5"/>
  <c r="K28" i="5"/>
  <c r="J29" i="5"/>
  <c r="K29" i="5"/>
  <c r="J30" i="5"/>
  <c r="K30" i="5"/>
  <c r="J31" i="5"/>
  <c r="K31" i="5"/>
  <c r="J32" i="5"/>
  <c r="K32" i="5"/>
  <c r="J33" i="5"/>
  <c r="K33" i="5"/>
  <c r="J34" i="5"/>
  <c r="K34" i="5"/>
  <c r="J35" i="5"/>
  <c r="K35" i="5"/>
  <c r="J36" i="5"/>
  <c r="K36" i="5"/>
  <c r="J37" i="5"/>
  <c r="K37" i="5"/>
  <c r="J38" i="5"/>
  <c r="K38" i="5"/>
  <c r="J39" i="5"/>
  <c r="K39" i="5"/>
  <c r="J40" i="5"/>
  <c r="K40" i="5"/>
  <c r="J41" i="5"/>
  <c r="K41" i="5"/>
  <c r="J42" i="5"/>
  <c r="K42" i="5"/>
  <c r="J43" i="5"/>
  <c r="K43" i="5"/>
  <c r="J44" i="5"/>
  <c r="K44" i="5"/>
  <c r="J45" i="5"/>
  <c r="K45" i="5"/>
  <c r="J46" i="5"/>
  <c r="K46" i="5"/>
  <c r="J47" i="5"/>
  <c r="K47" i="5"/>
  <c r="J48" i="5"/>
  <c r="K48" i="5"/>
  <c r="J49" i="5"/>
  <c r="K49" i="5"/>
  <c r="J50" i="5"/>
  <c r="K50" i="5"/>
  <c r="J51" i="5"/>
  <c r="K51" i="5"/>
  <c r="J52" i="5"/>
  <c r="K52" i="5"/>
  <c r="J53" i="5"/>
  <c r="K53" i="5"/>
  <c r="J54" i="5"/>
  <c r="K54" i="5"/>
  <c r="J55" i="5"/>
  <c r="K55" i="5"/>
  <c r="J56" i="5"/>
  <c r="K56" i="5"/>
  <c r="J57" i="5"/>
  <c r="K57" i="5"/>
  <c r="J58" i="5"/>
  <c r="K58" i="5"/>
  <c r="J59" i="5"/>
  <c r="K59" i="5"/>
  <c r="J60" i="5"/>
  <c r="K60" i="5"/>
  <c r="J61" i="5"/>
  <c r="K61" i="5"/>
  <c r="J62" i="5"/>
  <c r="K62" i="5"/>
  <c r="J63" i="5"/>
  <c r="K63" i="5"/>
  <c r="J64" i="5"/>
  <c r="K64" i="5"/>
  <c r="J65" i="5"/>
  <c r="K65" i="5"/>
  <c r="J66" i="5"/>
  <c r="K66" i="5"/>
  <c r="J67" i="5"/>
  <c r="K67" i="5"/>
  <c r="J3" i="5"/>
  <c r="K3" i="5"/>
  <c r="J4" i="5"/>
  <c r="K4" i="5"/>
  <c r="J5" i="5"/>
  <c r="K5" i="5"/>
  <c r="J6" i="5"/>
  <c r="K6" i="5"/>
  <c r="J7" i="5"/>
  <c r="K7" i="5"/>
  <c r="J8" i="5"/>
  <c r="K8" i="5"/>
  <c r="J9" i="5"/>
  <c r="K9" i="5"/>
  <c r="J10" i="5"/>
  <c r="K10" i="5"/>
  <c r="J11" i="5"/>
  <c r="K11" i="5"/>
  <c r="J12" i="5"/>
  <c r="K12" i="5"/>
  <c r="K2" i="5"/>
  <c r="J2" i="5"/>
  <c r="B2" i="5" l="1"/>
  <c r="C2" i="5"/>
  <c r="B3" i="5"/>
  <c r="C3" i="5"/>
  <c r="B4" i="5"/>
  <c r="C4" i="5"/>
  <c r="B5" i="5"/>
  <c r="C5" i="5"/>
  <c r="B6" i="5"/>
  <c r="C6" i="5"/>
  <c r="B7" i="5"/>
  <c r="C7" i="5"/>
  <c r="B8" i="5"/>
  <c r="C8" i="5"/>
  <c r="B9" i="5"/>
  <c r="C9" i="5"/>
  <c r="B10" i="5"/>
  <c r="C10" i="5"/>
  <c r="B11" i="5"/>
  <c r="C11" i="5"/>
  <c r="B12" i="5"/>
  <c r="C12" i="5"/>
  <c r="B13" i="5"/>
  <c r="C13" i="5"/>
  <c r="B14" i="5"/>
  <c r="C14" i="5"/>
  <c r="B15" i="5"/>
  <c r="C15" i="5"/>
  <c r="B16" i="5"/>
  <c r="C16" i="5"/>
  <c r="B17" i="5"/>
  <c r="C17" i="5"/>
  <c r="B18" i="5"/>
  <c r="C18" i="5"/>
  <c r="B19" i="5"/>
  <c r="C19" i="5"/>
  <c r="B20" i="5"/>
  <c r="C20" i="5"/>
  <c r="B21" i="5"/>
  <c r="C21" i="5"/>
  <c r="B22" i="5"/>
  <c r="C22" i="5"/>
  <c r="B23" i="5"/>
  <c r="C23" i="5"/>
  <c r="B24" i="5"/>
  <c r="C24" i="5"/>
  <c r="B25" i="5"/>
  <c r="C25" i="5"/>
  <c r="B26" i="5"/>
  <c r="C26" i="5"/>
  <c r="B27" i="5"/>
  <c r="C27" i="5"/>
  <c r="B28" i="5"/>
  <c r="C28" i="5"/>
  <c r="B29" i="5"/>
  <c r="C29" i="5"/>
  <c r="B30" i="5"/>
  <c r="C30" i="5"/>
  <c r="B31" i="5"/>
  <c r="C31" i="5"/>
  <c r="B32" i="5"/>
  <c r="C32" i="5"/>
  <c r="B33" i="5"/>
  <c r="C33" i="5"/>
  <c r="B34" i="5"/>
  <c r="C34" i="5"/>
  <c r="B35" i="5"/>
  <c r="C35" i="5"/>
  <c r="B36" i="5"/>
  <c r="C36" i="5"/>
  <c r="B37" i="5"/>
  <c r="C37" i="5"/>
  <c r="B38" i="5"/>
  <c r="C38" i="5"/>
  <c r="B39" i="5"/>
  <c r="C39" i="5"/>
  <c r="B40" i="5"/>
  <c r="C40" i="5"/>
  <c r="B41" i="5"/>
  <c r="C41" i="5"/>
  <c r="B42" i="5"/>
  <c r="C42" i="5"/>
  <c r="B43" i="5"/>
  <c r="C43" i="5"/>
  <c r="B44" i="5"/>
  <c r="C44" i="5"/>
  <c r="B45" i="5"/>
  <c r="C45" i="5"/>
  <c r="B46" i="5"/>
  <c r="C46" i="5"/>
  <c r="B47" i="5"/>
  <c r="C47" i="5"/>
  <c r="B48" i="5"/>
  <c r="C48" i="5"/>
</calcChain>
</file>

<file path=xl/sharedStrings.xml><?xml version="1.0" encoding="utf-8"?>
<sst xmlns="http://schemas.openxmlformats.org/spreadsheetml/2006/main" count="1138" uniqueCount="486">
  <si>
    <t>aBufBuf1</t>
  </si>
  <si>
    <t>aDenEbr1</t>
  </si>
  <si>
    <t>aGeoSer1</t>
  </si>
  <si>
    <t>aMicUni1</t>
  </si>
  <si>
    <t>aRanTem1</t>
  </si>
  <si>
    <t>aRhiBiv1</t>
  </si>
  <si>
    <t>bAcaChl1</t>
  </si>
  <si>
    <t>bAlcTor1</t>
  </si>
  <si>
    <t>bAquChr1</t>
  </si>
  <si>
    <t>bAytFul2</t>
  </si>
  <si>
    <t>bBalReg1</t>
  </si>
  <si>
    <t>bBucAby1</t>
  </si>
  <si>
    <t>bCalAnn1</t>
  </si>
  <si>
    <t>bCarCri1</t>
  </si>
  <si>
    <t>bCatUst1</t>
  </si>
  <si>
    <t>bChiLan1</t>
  </si>
  <si>
    <t>bCicMag1</t>
  </si>
  <si>
    <t>bCorMon1</t>
  </si>
  <si>
    <t>bCucCan1</t>
  </si>
  <si>
    <t>bCygOlo1</t>
  </si>
  <si>
    <t>bDryPub1</t>
  </si>
  <si>
    <t>bEriRub2</t>
  </si>
  <si>
    <t>bFalNau1</t>
  </si>
  <si>
    <t>bFalRus1</t>
  </si>
  <si>
    <t>bGalGal1</t>
  </si>
  <si>
    <t>bGeoTri1</t>
  </si>
  <si>
    <t>bHemCom1</t>
  </si>
  <si>
    <t>bHirRus1</t>
  </si>
  <si>
    <t>bMelUnd1</t>
  </si>
  <si>
    <t>bMerNub1</t>
  </si>
  <si>
    <t>bNycGra1</t>
  </si>
  <si>
    <t>bPhoRub1</t>
  </si>
  <si>
    <t>bPluApr1</t>
  </si>
  <si>
    <t>bPogPus1</t>
  </si>
  <si>
    <t>bPteGut1</t>
  </si>
  <si>
    <t>bSteHir1</t>
  </si>
  <si>
    <t>bStrHab1</t>
  </si>
  <si>
    <t>bStrTur1</t>
  </si>
  <si>
    <t>bSylAtr1</t>
  </si>
  <si>
    <t>bSylBor1</t>
  </si>
  <si>
    <t>bTaeGut1</t>
  </si>
  <si>
    <t>bTaeGut2</t>
  </si>
  <si>
    <t>bTauEry1</t>
  </si>
  <si>
    <t>eAstRub1</t>
  </si>
  <si>
    <t>fAciRut3</t>
  </si>
  <si>
    <t>fAnaAna1</t>
  </si>
  <si>
    <t>fAnaTes1</t>
  </si>
  <si>
    <t>fAngAng1</t>
  </si>
  <si>
    <t>fAntMac1</t>
  </si>
  <si>
    <t>fAplTae1</t>
  </si>
  <si>
    <t>fArcCen1</t>
  </si>
  <si>
    <t>fAstCal1</t>
  </si>
  <si>
    <t>fChaCha1</t>
  </si>
  <si>
    <t>fCheRos1</t>
  </si>
  <si>
    <t>fCotGob3</t>
  </si>
  <si>
    <t>fCycLum1</t>
  </si>
  <si>
    <t>fDenClu1</t>
  </si>
  <si>
    <t>fDreSAT1</t>
  </si>
  <si>
    <t>fEcheNa1</t>
  </si>
  <si>
    <t>fEleEle1</t>
  </si>
  <si>
    <t>fErpCal1</t>
  </si>
  <si>
    <t>fEsoLuc1</t>
  </si>
  <si>
    <t>fGadMor1</t>
  </si>
  <si>
    <t>fGouWil2</t>
  </si>
  <si>
    <t>fHipHip1</t>
  </si>
  <si>
    <t>fMalNig1</t>
  </si>
  <si>
    <t>fMasArm1</t>
  </si>
  <si>
    <t>fMegCyp1</t>
  </si>
  <si>
    <t>fMelBoe1</t>
  </si>
  <si>
    <t>fMyrMur1</t>
  </si>
  <si>
    <t>fNotCel1</t>
  </si>
  <si>
    <t>fParRan2</t>
  </si>
  <si>
    <t>fPerMag1</t>
  </si>
  <si>
    <t>fPygNat1</t>
  </si>
  <si>
    <t>fSalaFa1</t>
  </si>
  <si>
    <t>fSalTru1</t>
  </si>
  <si>
    <t>fScaArg1</t>
  </si>
  <si>
    <t>fSclFor1</t>
  </si>
  <si>
    <t>fSebUmb1</t>
  </si>
  <si>
    <t>fSpaAur1</t>
  </si>
  <si>
    <t>fSphaOr1</t>
  </si>
  <si>
    <t>fSynAcu1</t>
  </si>
  <si>
    <t>fTakRub1</t>
  </si>
  <si>
    <t>fThaAma1</t>
  </si>
  <si>
    <t>fTraTra1</t>
  </si>
  <si>
    <t>fXenCan1</t>
  </si>
  <si>
    <t>fZeuFab1</t>
  </si>
  <si>
    <t>kPetMar1</t>
  </si>
  <si>
    <t>mArvAmp1</t>
  </si>
  <si>
    <t>mArvNil1</t>
  </si>
  <si>
    <t>mBalMus1</t>
  </si>
  <si>
    <t>mBosTau1</t>
  </si>
  <si>
    <t>mCalJac1</t>
  </si>
  <si>
    <t>mChoDid1</t>
  </si>
  <si>
    <t>mHomSap3</t>
  </si>
  <si>
    <t>mLemCat1</t>
  </si>
  <si>
    <t>mLutLut1</t>
  </si>
  <si>
    <t>mLynCan4</t>
  </si>
  <si>
    <t>mMusErm1</t>
  </si>
  <si>
    <t>mMyoMyo1</t>
  </si>
  <si>
    <t>mOrnAna1</t>
  </si>
  <si>
    <t>mPanTro1</t>
  </si>
  <si>
    <t>mPhoSin1</t>
  </si>
  <si>
    <t>mPhyDis1</t>
  </si>
  <si>
    <t>mPipKuh1</t>
  </si>
  <si>
    <t>mPipPip1</t>
  </si>
  <si>
    <t>mRatNor1</t>
  </si>
  <si>
    <t>mRhiFer1</t>
  </si>
  <si>
    <t>mSciCar1</t>
  </si>
  <si>
    <t>mSciVul1</t>
  </si>
  <si>
    <t>mTacAcu1</t>
  </si>
  <si>
    <t>mTamTet1</t>
  </si>
  <si>
    <t>mTriVul1</t>
  </si>
  <si>
    <t>mTurTru1</t>
  </si>
  <si>
    <t>mZalCal1</t>
  </si>
  <si>
    <t>rCheMyd1</t>
  </si>
  <si>
    <t>rDerCor1</t>
  </si>
  <si>
    <t>rGopEvg1</t>
  </si>
  <si>
    <t>rGopFla2</t>
  </si>
  <si>
    <t>rLacAgi1</t>
  </si>
  <si>
    <t>rThaEle1</t>
  </si>
  <si>
    <t>sAmbRad1</t>
  </si>
  <si>
    <t>sCarCar2</t>
  </si>
  <si>
    <t>sPriPec2</t>
  </si>
  <si>
    <t>sScyCan1</t>
  </si>
  <si>
    <t>Common name</t>
  </si>
  <si>
    <t>Platypus</t>
  </si>
  <si>
    <t>Kakapo</t>
  </si>
  <si>
    <t>Gyrfalcon</t>
  </si>
  <si>
    <t>Honeycomb rockfish</t>
  </si>
  <si>
    <t>Cow (Angus/Braham Hybrid)</t>
  </si>
  <si>
    <t>Chimpanzee</t>
  </si>
  <si>
    <t>Short-beaked echidna</t>
  </si>
  <si>
    <t>Anna's hummingbird</t>
  </si>
  <si>
    <t>Zebra Finch (male)</t>
  </si>
  <si>
    <t>Blue Whale</t>
  </si>
  <si>
    <t>Barn swallow</t>
  </si>
  <si>
    <t>Greater Mouse-Eared Bat</t>
  </si>
  <si>
    <t>Largescale Four-Eyed Fish</t>
  </si>
  <si>
    <t>Needlefish</t>
  </si>
  <si>
    <t>Red-bellied piranha</t>
  </si>
  <si>
    <t>Flier cichlid</t>
  </si>
  <si>
    <t>Indo-pacific tarpon</t>
  </si>
  <si>
    <t>Spotted scat</t>
  </si>
  <si>
    <t>Northern pike</t>
  </si>
  <si>
    <t>Warty Frogfish</t>
  </si>
  <si>
    <t>Boesman’s rainbowfish</t>
  </si>
  <si>
    <t>Zebrafish SAT strain</t>
  </si>
  <si>
    <t>Electric eel</t>
  </si>
  <si>
    <t>Linnaeus's Two Toed Sloth</t>
  </si>
  <si>
    <t>Kuhl's Pipistrelle</t>
  </si>
  <si>
    <t>Southern tamandua</t>
  </si>
  <si>
    <t>Copperband butterflyfish</t>
  </si>
  <si>
    <t>Greater Horseshoe Bat</t>
  </si>
  <si>
    <t>European eel</t>
  </si>
  <si>
    <t>Peladilla</t>
  </si>
  <si>
    <t>Green sea turtle</t>
  </si>
  <si>
    <t>Common Tern</t>
  </si>
  <si>
    <t>Chicken</t>
  </si>
  <si>
    <t>Carmine Bee-eater</t>
  </si>
  <si>
    <t>Red-fronted tinkerbird</t>
  </si>
  <si>
    <t>Swainson's thrush</t>
  </si>
  <si>
    <t>New Caledonian crow</t>
  </si>
  <si>
    <t>Grey crowned-crane</t>
  </si>
  <si>
    <t>Downy Woodpecker</t>
  </si>
  <si>
    <t>Budgerigar</t>
  </si>
  <si>
    <t>Rifleman</t>
  </si>
  <si>
    <t>Great white shark</t>
  </si>
  <si>
    <t>Common Cuckoo</t>
  </si>
  <si>
    <t>Lesser kestrel</t>
  </si>
  <si>
    <t>Red-legged Seriema</t>
  </si>
  <si>
    <t>Korean giant-fin mudskipper</t>
  </si>
  <si>
    <t>Sand lizard</t>
  </si>
  <si>
    <t>Lumpfish</t>
  </si>
  <si>
    <t>Leatherback Sea Turtle</t>
  </si>
  <si>
    <t>Goode's Thornscrub tortoise</t>
  </si>
  <si>
    <t>Yellow-throated Sandgrouse</t>
  </si>
  <si>
    <t>Bolson tortoise</t>
  </si>
  <si>
    <t>Hourglass Treefrog</t>
  </si>
  <si>
    <t>Spotty Wrasse</t>
  </si>
  <si>
    <t>Californian Sea Lion</t>
  </si>
  <si>
    <t>Sea Lamprey</t>
  </si>
  <si>
    <t>Stoat</t>
  </si>
  <si>
    <t>Common brushtail possum</t>
  </si>
  <si>
    <t>Nile rat</t>
  </si>
  <si>
    <t>Atlantic Halibut</t>
  </si>
  <si>
    <t>Smalltooth sawfish</t>
  </si>
  <si>
    <t>Human</t>
  </si>
  <si>
    <t>Bottlenose dolphin</t>
  </si>
  <si>
    <t>Ring-tailed lemur</t>
  </si>
  <si>
    <t>Mute Swan</t>
  </si>
  <si>
    <t>Thorny Skate</t>
  </si>
  <si>
    <t>Razorbill</t>
  </si>
  <si>
    <t>Common Yellowthroat</t>
  </si>
  <si>
    <t>Canada Lynx</t>
  </si>
  <si>
    <t>Whiskered Treeswift</t>
  </si>
  <si>
    <t>Vaquita</t>
  </si>
  <si>
    <t>Great Potoo</t>
  </si>
  <si>
    <t>Zebra Finch (female)</t>
  </si>
  <si>
    <t>Eurasian Golden Plover</t>
  </si>
  <si>
    <t>Common marmoset</t>
  </si>
  <si>
    <t>Maguari Stork</t>
  </si>
  <si>
    <t>Pale spear-nosed Bat</t>
  </si>
  <si>
    <t>Tufted Duck</t>
  </si>
  <si>
    <t>Abyssinian ground hornbill</t>
  </si>
  <si>
    <t>Lanced-tailed manakin</t>
  </si>
  <si>
    <t>American Flamingo</t>
  </si>
  <si>
    <t>Eurasian blackcap</t>
  </si>
  <si>
    <t>Garden Warbler</t>
  </si>
  <si>
    <t>Red-crested Turaco</t>
  </si>
  <si>
    <t>Western terrestrial garter snake</t>
  </si>
  <si>
    <t>Common pipistrelle</t>
  </si>
  <si>
    <t>Climbing perch</t>
  </si>
  <si>
    <t>European golden eagle</t>
  </si>
  <si>
    <t>Brown trout</t>
  </si>
  <si>
    <t>Common starfish</t>
  </si>
  <si>
    <t>Live sharksucker</t>
  </si>
  <si>
    <t>John dory</t>
  </si>
  <si>
    <t>Sterlet</t>
  </si>
  <si>
    <t>European common frog</t>
  </si>
  <si>
    <t>Japanese puffer (Torafugu)</t>
  </si>
  <si>
    <t>Eurasian red squirrel</t>
  </si>
  <si>
    <t>Tire track eel</t>
  </si>
  <si>
    <t>Atlantic horse mackerel</t>
  </si>
  <si>
    <t>Blunt-snouted clingfish</t>
  </si>
  <si>
    <t>Denticle herring</t>
  </si>
  <si>
    <t>Eastern happy</t>
  </si>
  <si>
    <t>Brown rat</t>
  </si>
  <si>
    <t>Gilthead seabream</t>
  </si>
  <si>
    <t>European Toad</t>
  </si>
  <si>
    <t>Grey squirrel</t>
  </si>
  <si>
    <t>Indian glassy fish</t>
  </si>
  <si>
    <t>Reedfish</t>
  </si>
  <si>
    <t>Two-lined caecilian</t>
  </si>
  <si>
    <t>Greater pipefish</t>
  </si>
  <si>
    <t>Gaboon caecilian</t>
  </si>
  <si>
    <t>Tiny Cayenne Caecilian</t>
  </si>
  <si>
    <t>Eurasian otter</t>
  </si>
  <si>
    <t>European robin</t>
  </si>
  <si>
    <t>European turtle dove</t>
  </si>
  <si>
    <t>Milkfish</t>
  </si>
  <si>
    <t>Channel bull blenny</t>
  </si>
  <si>
    <t>Atlantic cod</t>
  </si>
  <si>
    <t>Stoplight loosejaw</t>
  </si>
  <si>
    <t>Pinecone soldierfish</t>
  </si>
  <si>
    <t>Jewelled blenny</t>
  </si>
  <si>
    <t>Golden arowana</t>
  </si>
  <si>
    <t>Orbiculate cardinalfish</t>
  </si>
  <si>
    <t>Prehistoric monster fish</t>
  </si>
  <si>
    <t>Water vole</t>
  </si>
  <si>
    <t>Small-spotted catshark</t>
  </si>
  <si>
    <t>Latin name</t>
  </si>
  <si>
    <t>Bufo bufo</t>
  </si>
  <si>
    <t>Dendropsophus ebraccatus</t>
  </si>
  <si>
    <t>Geotrypetes seraphini</t>
  </si>
  <si>
    <t>Microcaecilia unicolor</t>
  </si>
  <si>
    <t>Rana temporaria</t>
  </si>
  <si>
    <t>Rhinatrema bivittatum</t>
  </si>
  <si>
    <t>Acanthisitta chloris</t>
  </si>
  <si>
    <t>Alca torda</t>
  </si>
  <si>
    <t>Aquila chrysaetos</t>
  </si>
  <si>
    <t>Aythya fuligula</t>
  </si>
  <si>
    <t>Balearica regulorum</t>
  </si>
  <si>
    <t>Bucorvus abyssinicus</t>
  </si>
  <si>
    <t>Calypte anna</t>
  </si>
  <si>
    <t>Cariama cristata</t>
  </si>
  <si>
    <t>Catharus ustulatus</t>
  </si>
  <si>
    <t>Chiroxiphia lanceolata</t>
  </si>
  <si>
    <t>Ciconia maguari</t>
  </si>
  <si>
    <t>Corvus moneduloides</t>
  </si>
  <si>
    <t>Cuculus canorus</t>
  </si>
  <si>
    <t>Cygnus olor</t>
  </si>
  <si>
    <t>Dryobates pubescens</t>
  </si>
  <si>
    <t>Erithacus rubecula</t>
  </si>
  <si>
    <t>Falco naumanni</t>
  </si>
  <si>
    <t>Falco rusticolus</t>
  </si>
  <si>
    <t>Gallus gallus</t>
  </si>
  <si>
    <t>Geothlypis trichas</t>
  </si>
  <si>
    <t>Hemiprocne comata</t>
  </si>
  <si>
    <t>Hirundo rustica</t>
  </si>
  <si>
    <t>Melopsittacus undulatus</t>
  </si>
  <si>
    <t>Merops nubicus</t>
  </si>
  <si>
    <t>Nyctibius grandis</t>
  </si>
  <si>
    <t>Phoenicopterus ruber</t>
  </si>
  <si>
    <t>Pluvialis apricaria</t>
  </si>
  <si>
    <t>Pogoniulus pusillus</t>
  </si>
  <si>
    <t>Pterocles gutturalis</t>
  </si>
  <si>
    <t>Sterna hirundo</t>
  </si>
  <si>
    <t>Strigops habroptilus</t>
  </si>
  <si>
    <t>Streptopelia turtur</t>
  </si>
  <si>
    <t>Sylvia atricapilla</t>
  </si>
  <si>
    <t>Sylvia borin</t>
  </si>
  <si>
    <t>Taeniopygia guttata</t>
  </si>
  <si>
    <t>Tauraco erythrolophus</t>
  </si>
  <si>
    <t>Asterias rubens</t>
  </si>
  <si>
    <t>Acipenser ruthenus</t>
  </si>
  <si>
    <t>Anableps anableps</t>
  </si>
  <si>
    <t>Anabas testudineus</t>
  </si>
  <si>
    <t>Anguilla anguilla</t>
  </si>
  <si>
    <t>Antennarius maculatus</t>
  </si>
  <si>
    <t>Aplochiton taeniatus</t>
  </si>
  <si>
    <t>Archocentrus centrarchus</t>
  </si>
  <si>
    <t>Astatotilapia calliptera</t>
  </si>
  <si>
    <t>Chanos chanos</t>
  </si>
  <si>
    <t>Chelmon rostratus</t>
  </si>
  <si>
    <t>Cottoperca gobio</t>
  </si>
  <si>
    <t>Cyclopterus lumpus</t>
  </si>
  <si>
    <t>Denticeps clupeoides</t>
  </si>
  <si>
    <t>Danio rerio</t>
  </si>
  <si>
    <t>Echeneis naucrates</t>
  </si>
  <si>
    <t>Electrophorus electricus</t>
  </si>
  <si>
    <t>Erpetoichthys calabaricus</t>
  </si>
  <si>
    <t>Esox lucius</t>
  </si>
  <si>
    <t>Gadus morhua</t>
  </si>
  <si>
    <t>Gouania willdenowi</t>
  </si>
  <si>
    <t>Hippoglossus hippoglossus</t>
  </si>
  <si>
    <t>Malacosteus niger</t>
  </si>
  <si>
    <t>Mastacembelus armatus</t>
  </si>
  <si>
    <t>Megalops cyprinoides</t>
  </si>
  <si>
    <t>Melanotaenia boesemani</t>
  </si>
  <si>
    <t>Myripristis murdjan</t>
  </si>
  <si>
    <t>Notolabrus celidotus</t>
  </si>
  <si>
    <t>Parambassis ranga</t>
  </si>
  <si>
    <t>Periophthalmus magnuspinnatus</t>
  </si>
  <si>
    <t>Pygocentrus nattereri</t>
  </si>
  <si>
    <t>Salarias fasciatus</t>
  </si>
  <si>
    <t>Salmo trutta</t>
  </si>
  <si>
    <t>Scatophagus argus</t>
  </si>
  <si>
    <t>Scleropages formosus</t>
  </si>
  <si>
    <t>Sebastes umbrosus</t>
  </si>
  <si>
    <t>Sparus aurata</t>
  </si>
  <si>
    <t>Sphaeramia orbicularis</t>
  </si>
  <si>
    <t>Syngnathus acus</t>
  </si>
  <si>
    <t>Takifugu rubripes</t>
  </si>
  <si>
    <t>Thalassophryne amazonica</t>
  </si>
  <si>
    <t>Trachurus trachurus</t>
  </si>
  <si>
    <t>Xenentodon cancila</t>
  </si>
  <si>
    <t>Zeus faber</t>
  </si>
  <si>
    <t>Petromyzon marinus</t>
  </si>
  <si>
    <t>Arvicola amphibius</t>
  </si>
  <si>
    <t>Arvicanthis niloticus</t>
  </si>
  <si>
    <t>Balaenoptera musculus</t>
  </si>
  <si>
    <t>Bos taurus</t>
  </si>
  <si>
    <t>Callithrix jacchus</t>
  </si>
  <si>
    <t>Choloepus didactylus</t>
  </si>
  <si>
    <t>Homo sapiens</t>
  </si>
  <si>
    <t>Lemur catta</t>
  </si>
  <si>
    <t>Lutra lutra</t>
  </si>
  <si>
    <t>Lynx canadensis</t>
  </si>
  <si>
    <t>Mustela erminea</t>
  </si>
  <si>
    <t>Myotis myotis</t>
  </si>
  <si>
    <t>Ornithorhynchus anatinus</t>
  </si>
  <si>
    <t>Pan troglodytes</t>
  </si>
  <si>
    <t>Phocoena sinus</t>
  </si>
  <si>
    <t>Phyllostomus discolor</t>
  </si>
  <si>
    <t>Pipistrellus kuhlii</t>
  </si>
  <si>
    <t>Pipistrellus pipistrellus</t>
  </si>
  <si>
    <t>Rattus norvegicus</t>
  </si>
  <si>
    <t>Rhinolophus ferrumequinum</t>
  </si>
  <si>
    <t>Sciurus carolinensis</t>
  </si>
  <si>
    <t>Sciurus vulgaris</t>
  </si>
  <si>
    <t>Tachyglossus aculeatus</t>
  </si>
  <si>
    <t>Tamandua tetradactyla</t>
  </si>
  <si>
    <t>Trichosurus vulpecula</t>
  </si>
  <si>
    <t>Tursiops truncatus</t>
  </si>
  <si>
    <t>Zalophus californianus</t>
  </si>
  <si>
    <t>Chelonia mydas</t>
  </si>
  <si>
    <t>Dermochelys coriacea</t>
  </si>
  <si>
    <t>Gopherus evgoodei</t>
  </si>
  <si>
    <t>Gopherus flavomarginatus</t>
  </si>
  <si>
    <t>Lacerta agilis</t>
  </si>
  <si>
    <t>Thamnophis elegans</t>
  </si>
  <si>
    <t>Amblyraja radiata</t>
  </si>
  <si>
    <t>Carcharodon carcharias</t>
  </si>
  <si>
    <t>Pristis pectinata</t>
  </si>
  <si>
    <t>Scyliorhinus canicula</t>
  </si>
  <si>
    <t>diff</t>
  </si>
  <si>
    <t>VGP dataset</t>
  </si>
  <si>
    <t>Genbank dataset</t>
  </si>
  <si>
    <t>length1</t>
  </si>
  <si>
    <t>gc1</t>
  </si>
  <si>
    <t>length2</t>
  </si>
  <si>
    <t>gc2</t>
  </si>
  <si>
    <t>AY954505.1</t>
  </si>
  <si>
    <t>NC_023515.1</t>
  </si>
  <si>
    <t>NC_042226.1</t>
  </si>
  <si>
    <t>AY456252.1</t>
  </si>
  <si>
    <t>AY325307.1</t>
  </si>
  <si>
    <t>NC_024087.1</t>
  </si>
  <si>
    <t>FJ769841.1</t>
  </si>
  <si>
    <t>NC_027096.1</t>
  </si>
  <si>
    <t>NC_029359.1</t>
  </si>
  <si>
    <t>NC_040970.1</t>
  </si>
  <si>
    <t>NC_009134.1</t>
  </si>
  <si>
    <t>MK060137.1</t>
  </si>
  <si>
    <t>EU344977.1</t>
  </si>
  <si>
    <t>KX902237.1</t>
  </si>
  <si>
    <t>NC_036345.1</t>
  </si>
  <si>
    <t>NC_005931.1</t>
  </si>
  <si>
    <t>DQ422742.1</t>
  </si>
  <si>
    <t>NC_022453.1</t>
  </si>
  <si>
    <t>NC_024752.1</t>
  </si>
  <si>
    <t>JN628855.1</t>
  </si>
  <si>
    <t>NC_025953.1</t>
  </si>
  <si>
    <t>NC_007889.1</t>
  </si>
  <si>
    <t>NC_002333.2</t>
  </si>
  <si>
    <t>NC_022508.1</t>
  </si>
  <si>
    <t>AP011978.1</t>
  </si>
  <si>
    <t>NC_005251.1</t>
  </si>
  <si>
    <t>CM015599.1</t>
  </si>
  <si>
    <t>NC_023977.1</t>
  </si>
  <si>
    <t>NC_005799.1</t>
  </si>
  <si>
    <t>NC_028208.1</t>
  </si>
  <si>
    <t>NC_028157.1</t>
  </si>
  <si>
    <t>NC_015840.1</t>
  </si>
  <si>
    <t>MF621763.1</t>
  </si>
  <si>
    <t>KC790398.1</t>
  </si>
  <si>
    <t>KT805959.1</t>
  </si>
  <si>
    <t>NC_004299.1</t>
  </si>
  <si>
    <t>AB108498.1</t>
  </si>
  <si>
    <t>AP002941.1</t>
  </si>
  <si>
    <t>MF409242.1</t>
  </si>
  <si>
    <t>NC_006853.1</t>
  </si>
  <si>
    <t>NC_025586.1</t>
  </si>
  <si>
    <t>AY960980.1</t>
  </si>
  <si>
    <t>NC_012920.1</t>
  </si>
  <si>
    <t>NC_004025.1</t>
  </si>
  <si>
    <t>FJ236015.1</t>
  </si>
  <si>
    <t>NC_028313.1</t>
  </si>
  <si>
    <t>NC_025516.1</t>
  </si>
  <si>
    <t>KT901455.1</t>
  </si>
  <si>
    <t>NC_000891.1</t>
  </si>
  <si>
    <t>JF727179.2</t>
  </si>
  <si>
    <t>MN122927.1</t>
  </si>
  <si>
    <t>AY172581.1</t>
  </si>
  <si>
    <t>JX084273.1</t>
  </si>
  <si>
    <t>NC_002369.1</t>
  </si>
  <si>
    <t>NC_003321.1</t>
  </si>
  <si>
    <t>KT818552.1</t>
  </si>
  <si>
    <t>AF357238.1</t>
  </si>
  <si>
    <t>NC_012059.1</t>
  </si>
  <si>
    <t>NC_008416.1</t>
  </si>
  <si>
    <t>JX454992.1</t>
  </si>
  <si>
    <t>CM017320.1</t>
  </si>
  <si>
    <t>NC_021766.1</t>
  </si>
  <si>
    <t>AF106038.1</t>
  </si>
  <si>
    <t>KX389266.1</t>
  </si>
  <si>
    <t>MF682494.1</t>
  </si>
  <si>
    <t>Genbank ID</t>
  </si>
  <si>
    <t>repeat1</t>
  </si>
  <si>
    <t>repeat2</t>
  </si>
  <si>
    <t>VGP_repeat</t>
  </si>
  <si>
    <t>VGP Identifier</t>
  </si>
  <si>
    <t>Genus</t>
  </si>
  <si>
    <t>seq</t>
  </si>
  <si>
    <t>missing</t>
  </si>
  <si>
    <t>duplicated</t>
  </si>
  <si>
    <t xml:space="preserve"> missing count</t>
  </si>
  <si>
    <t>duplicated count</t>
  </si>
  <si>
    <t>trnP nad6 trnE</t>
  </si>
  <si>
    <t>NA</t>
  </si>
  <si>
    <t>trnF</t>
  </si>
  <si>
    <t>trnR</t>
  </si>
  <si>
    <t>trnE trnF trnP nad6</t>
  </si>
  <si>
    <t>trnS1</t>
  </si>
  <si>
    <t>trnL2</t>
  </si>
  <si>
    <t>trnP trnE</t>
  </si>
  <si>
    <t>trnK trnD</t>
  </si>
  <si>
    <t>trnG</t>
  </si>
  <si>
    <t>trnE</t>
  </si>
  <si>
    <t>cob trnT trnP nad6 trnE</t>
  </si>
  <si>
    <t>cob trnT trnL2 nad6 trnE</t>
  </si>
  <si>
    <t>nad1 trnL2</t>
  </si>
  <si>
    <t>trnP cob trnT</t>
  </si>
  <si>
    <t>Genbank_missing</t>
  </si>
  <si>
    <t>Genbank_duplicated</t>
  </si>
  <si>
    <t xml:space="preserve"> Genbank_missing count</t>
  </si>
  <si>
    <t>Genbank_duplicated count</t>
  </si>
  <si>
    <t>VGP_duplicated</t>
  </si>
  <si>
    <t>VGP_missing</t>
  </si>
  <si>
    <t>VGP_missing count</t>
  </si>
  <si>
    <t>VGP_duplicated count</t>
  </si>
  <si>
    <t>Genbank_repeat</t>
  </si>
  <si>
    <t>Status</t>
  </si>
  <si>
    <t>complete</t>
  </si>
  <si>
    <t>partial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</si>
</sst>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rgb="FF000000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1"/>
      <name val="Times New Roman"/>
      <family val="1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i/>
      <sz val="11"/>
      <color rgb="FF000000"/>
      <name val="Times New Roman"/>
      <family val="1"/>
    </font>
    <font>
      <sz val="11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ill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670AA-34FA-F54B-A343-1A43D5319925}">
  <dimension ref="A1:S67"/>
  <sheetViews>
    <sheetView tabSelected="1" topLeftCell="A36" workbookViewId="0">
      <selection activeCell="A52" sqref="A52"/>
    </sheetView>
  </sheetViews>
  <sheetFormatPr baseColWidth="10" defaultRowHeight="16"/>
  <cols>
    <col min="1" max="1" width="11.33203125" bestFit="1" customWidth="1"/>
    <col min="2" max="2" width="28.83203125" bestFit="1" customWidth="1"/>
    <col min="3" max="3" width="24.83203125" bestFit="1" customWidth="1"/>
    <col min="4" max="4" width="12" bestFit="1" customWidth="1"/>
    <col min="5" max="5" width="12" customWidth="1"/>
    <col min="6" max="6" width="7.33203125" bestFit="1" customWidth="1"/>
    <col min="7" max="7" width="6.1640625" bestFit="1" customWidth="1"/>
    <col min="8" max="8" width="7.33203125" bestFit="1" customWidth="1"/>
    <col min="9" max="9" width="6.1640625" bestFit="1" customWidth="1"/>
    <col min="10" max="10" width="11" bestFit="1" customWidth="1"/>
    <col min="11" max="11" width="17.83203125" bestFit="1" customWidth="1"/>
    <col min="12" max="12" width="16.83203125" bestFit="1" customWidth="1"/>
    <col min="13" max="13" width="18.1640625" bestFit="1" customWidth="1"/>
    <col min="14" max="14" width="21.6640625" bestFit="1" customWidth="1"/>
    <col min="15" max="15" width="23.33203125" bestFit="1" customWidth="1"/>
    <col min="16" max="16" width="12" bestFit="1" customWidth="1"/>
    <col min="17" max="17" width="21" bestFit="1" customWidth="1"/>
    <col min="18" max="18" width="17.1640625" bestFit="1" customWidth="1"/>
    <col min="19" max="19" width="19.33203125" bestFit="1" customWidth="1"/>
  </cols>
  <sheetData>
    <row r="1" spans="1:19">
      <c r="A1" s="1" t="s">
        <v>377</v>
      </c>
      <c r="B1" s="1" t="s">
        <v>251</v>
      </c>
      <c r="C1" s="1" t="s">
        <v>125</v>
      </c>
      <c r="D1" s="1" t="s">
        <v>448</v>
      </c>
      <c r="E1" s="1" t="s">
        <v>483</v>
      </c>
      <c r="F1" s="1" t="s">
        <v>379</v>
      </c>
      <c r="G1" s="1" t="s">
        <v>380</v>
      </c>
      <c r="H1" s="1" t="s">
        <v>381</v>
      </c>
      <c r="I1" s="1" t="s">
        <v>382</v>
      </c>
      <c r="J1" s="1" t="s">
        <v>451</v>
      </c>
      <c r="K1" s="1" t="s">
        <v>482</v>
      </c>
      <c r="L1" s="1" t="s">
        <v>474</v>
      </c>
      <c r="M1" s="1" t="s">
        <v>475</v>
      </c>
      <c r="N1" s="1" t="s">
        <v>476</v>
      </c>
      <c r="O1" s="1" t="s">
        <v>477</v>
      </c>
      <c r="P1" s="1" t="s">
        <v>479</v>
      </c>
      <c r="Q1" s="1" t="s">
        <v>478</v>
      </c>
      <c r="R1" s="1" t="s">
        <v>480</v>
      </c>
      <c r="S1" s="1" t="s">
        <v>481</v>
      </c>
    </row>
    <row r="2" spans="1:19">
      <c r="A2" t="s">
        <v>2</v>
      </c>
      <c r="B2" s="2" t="str">
        <f>VLOOKUP(A2,Names!A:C,2,0)</f>
        <v>Geotrypetes seraphini</v>
      </c>
      <c r="C2" t="str">
        <f>VLOOKUP(A2,Names!A:C,3,0)</f>
        <v>Gaboon caecilian</v>
      </c>
      <c r="D2" t="s">
        <v>383</v>
      </c>
      <c r="E2" t="s">
        <v>484</v>
      </c>
      <c r="F2">
        <v>16291</v>
      </c>
      <c r="G2">
        <v>32.1</v>
      </c>
      <c r="H2">
        <v>16293</v>
      </c>
      <c r="I2">
        <v>32.08</v>
      </c>
      <c r="J2">
        <f>IFERROR(VLOOKUP(A2,Repeats!$A:$D,3,0),"")</f>
        <v>1612</v>
      </c>
      <c r="K2">
        <f>IFERROR(VLOOKUP(A2,Repeats!$A:$D,4,0),"")</f>
        <v>1706</v>
      </c>
      <c r="L2" t="str">
        <f>IFERROR(VLOOKUP($D2,'Mis&amp;Dup_Genbank'!A:E,2,0),"")</f>
        <v>NA</v>
      </c>
      <c r="M2" t="str">
        <f>IFERROR(VLOOKUP($D2,'Mis&amp;Dup_Genbank'!A:E,3,0),"")</f>
        <v>NA</v>
      </c>
      <c r="N2">
        <f>IFERROR(VLOOKUP($D2,'Mis&amp;Dup_Genbank'!A:E,4,0),"")</f>
        <v>0</v>
      </c>
      <c r="O2">
        <f>IFERROR(VLOOKUP($D2,'Mis&amp;Dup_Genbank'!A:E,5,0),"")</f>
        <v>0</v>
      </c>
      <c r="P2" t="str">
        <f>IFERROR(VLOOKUP($A2,'Mis&amp;Dup_VGP'!A:E,2,0),"")</f>
        <v>NA</v>
      </c>
      <c r="Q2" t="str">
        <f>IFERROR(VLOOKUP($A2,'Mis&amp;Dup_VGP'!A:E,3,0),"")</f>
        <v>NA</v>
      </c>
      <c r="R2">
        <f>IFERROR(VLOOKUP($A2,'Mis&amp;Dup_VGP'!A:E,4,0),"")</f>
        <v>0</v>
      </c>
      <c r="S2">
        <f>IFERROR(VLOOKUP($A2,'Mis&amp;Dup_VGP'!A:E,5,0),"")</f>
        <v>0</v>
      </c>
    </row>
    <row r="3" spans="1:19">
      <c r="A3" t="s">
        <v>3</v>
      </c>
      <c r="B3" s="2" t="str">
        <f>VLOOKUP(A3,Names!A:C,2,0)</f>
        <v>Microcaecilia unicolor</v>
      </c>
      <c r="C3" t="str">
        <f>VLOOKUP(A3,Names!A:C,3,0)</f>
        <v>Tiny Cayenne Caecilian</v>
      </c>
      <c r="D3" t="s">
        <v>384</v>
      </c>
      <c r="E3" t="s">
        <v>484</v>
      </c>
      <c r="F3">
        <v>16008</v>
      </c>
      <c r="G3">
        <v>36.520000000000003</v>
      </c>
      <c r="H3">
        <v>16007</v>
      </c>
      <c r="I3">
        <v>36.520000000000003</v>
      </c>
      <c r="J3">
        <f>IFERROR(VLOOKUP(A3,Repeats!$A:$D,3,0),"")</f>
        <v>707</v>
      </c>
      <c r="K3">
        <f>IFERROR(VLOOKUP(A3,Repeats!$A:$D,4,0),"")</f>
        <v>707</v>
      </c>
      <c r="L3" t="str">
        <f>IFERROR(VLOOKUP($D3,'Mis&amp;Dup_Genbank'!A:E,2,0),"")</f>
        <v>NA</v>
      </c>
      <c r="M3" t="str">
        <f>IFERROR(VLOOKUP($D3,'Mis&amp;Dup_Genbank'!A:E,3,0),"")</f>
        <v>NA</v>
      </c>
      <c r="N3">
        <f>IFERROR(VLOOKUP($D3,'Mis&amp;Dup_Genbank'!A:E,4,0),"")</f>
        <v>0</v>
      </c>
      <c r="O3">
        <f>IFERROR(VLOOKUP($D3,'Mis&amp;Dup_Genbank'!A:E,5,0),"")</f>
        <v>0</v>
      </c>
      <c r="P3" t="str">
        <f>IFERROR(VLOOKUP($A3,'Mis&amp;Dup_VGP'!A:E,2,0),"")</f>
        <v>NA</v>
      </c>
      <c r="Q3" t="str">
        <f>IFERROR(VLOOKUP($A3,'Mis&amp;Dup_VGP'!A:E,3,0),"")</f>
        <v>NA</v>
      </c>
      <c r="R3">
        <f>IFERROR(VLOOKUP($A3,'Mis&amp;Dup_VGP'!A:E,4,0),"")</f>
        <v>0</v>
      </c>
      <c r="S3">
        <f>IFERROR(VLOOKUP($A3,'Mis&amp;Dup_VGP'!A:E,5,0),"")</f>
        <v>0</v>
      </c>
    </row>
    <row r="4" spans="1:19">
      <c r="A4" t="s">
        <v>4</v>
      </c>
      <c r="B4" s="2" t="str">
        <f>VLOOKUP(A4,Names!A:C,2,0)</f>
        <v>Rana temporaria</v>
      </c>
      <c r="C4" t="str">
        <f>VLOOKUP(A4,Names!A:C,3,0)</f>
        <v>European common frog</v>
      </c>
      <c r="D4" t="s">
        <v>385</v>
      </c>
      <c r="E4" t="s">
        <v>484</v>
      </c>
      <c r="F4">
        <v>22664</v>
      </c>
      <c r="G4">
        <v>40.47</v>
      </c>
      <c r="H4">
        <v>16061</v>
      </c>
      <c r="I4">
        <v>43.91</v>
      </c>
      <c r="J4">
        <f>IFERROR(VLOOKUP(A4,Repeats!$A:$D,3,0),"")</f>
        <v>2056</v>
      </c>
      <c r="K4">
        <f>IFERROR(VLOOKUP(A4,Repeats!$A:$D,4,0),"")</f>
        <v>219</v>
      </c>
      <c r="L4" t="str">
        <f>IFERROR(VLOOKUP($D4,'Mis&amp;Dup_Genbank'!A:E,2,0),"")</f>
        <v>NA</v>
      </c>
      <c r="M4" t="str">
        <f>IFERROR(VLOOKUP($D4,'Mis&amp;Dup_Genbank'!A:E,3,0),"")</f>
        <v>NA</v>
      </c>
      <c r="N4">
        <f>IFERROR(VLOOKUP($D4,'Mis&amp;Dup_Genbank'!A:E,4,0),"")</f>
        <v>0</v>
      </c>
      <c r="O4">
        <f>IFERROR(VLOOKUP($D4,'Mis&amp;Dup_Genbank'!A:E,5,0),"")</f>
        <v>0</v>
      </c>
      <c r="P4" t="str">
        <f>IFERROR(VLOOKUP($A4,'Mis&amp;Dup_VGP'!A:E,2,0),"")</f>
        <v>NA</v>
      </c>
      <c r="Q4" t="str">
        <f>IFERROR(VLOOKUP($A4,'Mis&amp;Dup_VGP'!A:E,3,0),"")</f>
        <v>NA</v>
      </c>
      <c r="R4">
        <f>IFERROR(VLOOKUP($A4,'Mis&amp;Dup_VGP'!A:E,4,0),"")</f>
        <v>0</v>
      </c>
      <c r="S4">
        <f>IFERROR(VLOOKUP($A4,'Mis&amp;Dup_VGP'!A:E,5,0),"")</f>
        <v>0</v>
      </c>
    </row>
    <row r="5" spans="1:19">
      <c r="A5" t="s">
        <v>5</v>
      </c>
      <c r="B5" s="2" t="str">
        <f>VLOOKUP(A5,Names!A:C,2,0)</f>
        <v>Rhinatrema bivittatum</v>
      </c>
      <c r="C5" t="str">
        <f>VLOOKUP(A5,Names!A:C,3,0)</f>
        <v>Two-lined caecilian</v>
      </c>
      <c r="D5" t="s">
        <v>386</v>
      </c>
      <c r="E5" t="s">
        <v>484</v>
      </c>
      <c r="F5">
        <v>16407</v>
      </c>
      <c r="G5">
        <v>43.05</v>
      </c>
      <c r="H5">
        <v>16422</v>
      </c>
      <c r="I5">
        <v>42.99</v>
      </c>
      <c r="J5">
        <f>IFERROR(VLOOKUP(A5,Repeats!$A:$D,3,0),"")</f>
        <v>466</v>
      </c>
      <c r="K5">
        <f>IFERROR(VLOOKUP(A5,Repeats!$A:$D,4,0),"")</f>
        <v>515</v>
      </c>
      <c r="L5" t="str">
        <f>IFERROR(VLOOKUP($D5,'Mis&amp;Dup_Genbank'!A:E,2,0),"")</f>
        <v>NA</v>
      </c>
      <c r="M5" t="str">
        <f>IFERROR(VLOOKUP($D5,'Mis&amp;Dup_Genbank'!A:E,3,0),"")</f>
        <v>NA</v>
      </c>
      <c r="N5">
        <f>IFERROR(VLOOKUP($D5,'Mis&amp;Dup_Genbank'!A:E,4,0),"")</f>
        <v>0</v>
      </c>
      <c r="O5">
        <f>IFERROR(VLOOKUP($D5,'Mis&amp;Dup_Genbank'!A:E,5,0),"")</f>
        <v>0</v>
      </c>
      <c r="P5" t="str">
        <f>IFERROR(VLOOKUP($A5,'Mis&amp;Dup_VGP'!A:E,2,0),"")</f>
        <v>NA</v>
      </c>
      <c r="Q5" t="str">
        <f>IFERROR(VLOOKUP($A5,'Mis&amp;Dup_VGP'!A:E,3,0),"")</f>
        <v>NA</v>
      </c>
      <c r="R5">
        <f>IFERROR(VLOOKUP($A5,'Mis&amp;Dup_VGP'!A:E,4,0),"")</f>
        <v>0</v>
      </c>
      <c r="S5">
        <f>IFERROR(VLOOKUP($A5,'Mis&amp;Dup_VGP'!A:E,5,0),"")</f>
        <v>0</v>
      </c>
    </row>
    <row r="6" spans="1:19">
      <c r="A6" t="s">
        <v>6</v>
      </c>
      <c r="B6" s="2" t="str">
        <f>VLOOKUP(A6,Names!A:C,2,0)</f>
        <v>Acanthisitta chloris</v>
      </c>
      <c r="C6" t="str">
        <f>VLOOKUP(A6,Names!A:C,3,0)</f>
        <v>Rifleman</v>
      </c>
      <c r="D6" t="s">
        <v>387</v>
      </c>
      <c r="E6" t="s">
        <v>485</v>
      </c>
      <c r="F6">
        <v>19029</v>
      </c>
      <c r="G6">
        <v>46.18</v>
      </c>
      <c r="H6">
        <v>16069</v>
      </c>
      <c r="I6">
        <v>46.71</v>
      </c>
      <c r="J6">
        <f>IFERROR(VLOOKUP(A6,Repeats!$A:$D,3,0),"")</f>
        <v>434</v>
      </c>
      <c r="K6">
        <f>IFERROR(VLOOKUP(A6,Repeats!$A:$D,4,0),"")</f>
        <v>267</v>
      </c>
      <c r="L6" t="str">
        <f>IFERROR(VLOOKUP($D6,'Mis&amp;Dup_Genbank'!A:E,2,0),"")</f>
        <v>trnF</v>
      </c>
      <c r="M6" t="str">
        <f>IFERROR(VLOOKUP($D6,'Mis&amp;Dup_Genbank'!A:E,3,0),"")</f>
        <v>NA</v>
      </c>
      <c r="N6">
        <f>IFERROR(VLOOKUP($D6,'Mis&amp;Dup_Genbank'!A:E,4,0),"")</f>
        <v>1</v>
      </c>
      <c r="O6">
        <f>IFERROR(VLOOKUP($D6,'Mis&amp;Dup_Genbank'!A:E,5,0),"")</f>
        <v>0</v>
      </c>
      <c r="P6" t="str">
        <f>IFERROR(VLOOKUP($A6,'Mis&amp;Dup_VGP'!A:E,2,0),"")</f>
        <v>NA</v>
      </c>
      <c r="Q6" t="str">
        <f>IFERROR(VLOOKUP($A6,'Mis&amp;Dup_VGP'!A:E,3,0),"")</f>
        <v>cob trnT trnP nad6 trnE</v>
      </c>
      <c r="R6">
        <f>IFERROR(VLOOKUP($A6,'Mis&amp;Dup_VGP'!A:E,4,0),"")</f>
        <v>0</v>
      </c>
      <c r="S6">
        <f>IFERROR(VLOOKUP($A6,'Mis&amp;Dup_VGP'!A:E,5,0),"")</f>
        <v>5</v>
      </c>
    </row>
    <row r="7" spans="1:19">
      <c r="A7" t="s">
        <v>8</v>
      </c>
      <c r="B7" s="2" t="str">
        <f>VLOOKUP(A7,Names!A:C,2,0)</f>
        <v>Aquila chrysaetos</v>
      </c>
      <c r="C7" t="str">
        <f>VLOOKUP(A7,Names!A:C,3,0)</f>
        <v>European golden eagle</v>
      </c>
      <c r="D7" t="s">
        <v>388</v>
      </c>
      <c r="E7" t="s">
        <v>484</v>
      </c>
      <c r="F7">
        <v>18265</v>
      </c>
      <c r="G7">
        <v>45.79</v>
      </c>
      <c r="H7">
        <v>17332</v>
      </c>
      <c r="I7">
        <v>46.67</v>
      </c>
      <c r="J7">
        <f>IFERROR(VLOOKUP(A7,Repeats!$A:$D,3,0),"")</f>
        <v>1140</v>
      </c>
      <c r="K7">
        <f>IFERROR(VLOOKUP(A7,Repeats!$A:$D,4,0),"")</f>
        <v>237</v>
      </c>
      <c r="L7" t="str">
        <f>IFERROR(VLOOKUP($D7,'Mis&amp;Dup_Genbank'!A:E,2,0),"")</f>
        <v>NA</v>
      </c>
      <c r="M7" t="str">
        <f>IFERROR(VLOOKUP($D7,'Mis&amp;Dup_Genbank'!A:E,3,0),"")</f>
        <v>NA</v>
      </c>
      <c r="N7">
        <f>IFERROR(VLOOKUP($D7,'Mis&amp;Dup_Genbank'!A:E,4,0),"")</f>
        <v>0</v>
      </c>
      <c r="O7">
        <f>IFERROR(VLOOKUP($D7,'Mis&amp;Dup_Genbank'!A:E,5,0),"")</f>
        <v>0</v>
      </c>
      <c r="P7" t="str">
        <f>IFERROR(VLOOKUP($A7,'Mis&amp;Dup_VGP'!A:E,2,0),"")</f>
        <v>NA</v>
      </c>
      <c r="Q7" t="str">
        <f>IFERROR(VLOOKUP($A7,'Mis&amp;Dup_VGP'!A:E,3,0),"")</f>
        <v>NA</v>
      </c>
      <c r="R7">
        <f>IFERROR(VLOOKUP($A7,'Mis&amp;Dup_VGP'!A:E,4,0),"")</f>
        <v>0</v>
      </c>
      <c r="S7">
        <f>IFERROR(VLOOKUP($A7,'Mis&amp;Dup_VGP'!A:E,5,0),"")</f>
        <v>0</v>
      </c>
    </row>
    <row r="8" spans="1:19">
      <c r="A8" t="s">
        <v>10</v>
      </c>
      <c r="B8" s="2" t="str">
        <f>VLOOKUP(A8,Names!A:C,2,0)</f>
        <v>Balearica regulorum</v>
      </c>
      <c r="C8" t="str">
        <f>VLOOKUP(A8,Names!A:C,3,0)</f>
        <v>Grey crowned-crane</v>
      </c>
      <c r="D8" t="s">
        <v>389</v>
      </c>
      <c r="E8" t="s">
        <v>484</v>
      </c>
      <c r="F8">
        <v>19234</v>
      </c>
      <c r="G8">
        <v>44.96</v>
      </c>
      <c r="H8">
        <v>16802</v>
      </c>
      <c r="I8">
        <v>44.92</v>
      </c>
      <c r="J8">
        <f>IFERROR(VLOOKUP(A8,Repeats!$A:$D,3,0),"")</f>
        <v>663</v>
      </c>
      <c r="K8">
        <f>IFERROR(VLOOKUP(A8,Repeats!$A:$D,4,0),"")</f>
        <v>470</v>
      </c>
      <c r="L8" t="str">
        <f>IFERROR(VLOOKUP($D8,'Mis&amp;Dup_Genbank'!A:E,2,0),"")</f>
        <v>NA</v>
      </c>
      <c r="M8" t="str">
        <f>IFERROR(VLOOKUP($D8,'Mis&amp;Dup_Genbank'!A:E,3,0),"")</f>
        <v>NA</v>
      </c>
      <c r="N8">
        <f>IFERROR(VLOOKUP($D8,'Mis&amp;Dup_Genbank'!A:E,4,0),"")</f>
        <v>0</v>
      </c>
      <c r="O8">
        <f>IFERROR(VLOOKUP($D8,'Mis&amp;Dup_Genbank'!A:E,5,0),"")</f>
        <v>0</v>
      </c>
      <c r="P8" t="str">
        <f>IFERROR(VLOOKUP($A8,'Mis&amp;Dup_VGP'!A:E,2,0),"")</f>
        <v>NA</v>
      </c>
      <c r="Q8" t="str">
        <f>IFERROR(VLOOKUP($A8,'Mis&amp;Dup_VGP'!A:E,3,0),"")</f>
        <v>cob trnT trnP nad6 trnE</v>
      </c>
      <c r="R8">
        <f>IFERROR(VLOOKUP($A8,'Mis&amp;Dup_VGP'!A:E,4,0),"")</f>
        <v>0</v>
      </c>
      <c r="S8">
        <f>IFERROR(VLOOKUP($A8,'Mis&amp;Dup_VGP'!A:E,5,0),"")</f>
        <v>5</v>
      </c>
    </row>
    <row r="9" spans="1:19">
      <c r="A9" t="s">
        <v>19</v>
      </c>
      <c r="B9" s="2" t="str">
        <f>VLOOKUP(A9,Names!A:C,2,0)</f>
        <v>Cygnus olor</v>
      </c>
      <c r="C9" t="str">
        <f>VLOOKUP(A9,Names!A:C,3,0)</f>
        <v>Mute Swan</v>
      </c>
      <c r="D9" t="s">
        <v>390</v>
      </c>
      <c r="E9" t="s">
        <v>484</v>
      </c>
      <c r="F9">
        <v>16733</v>
      </c>
      <c r="G9">
        <v>47.77</v>
      </c>
      <c r="H9">
        <v>16739</v>
      </c>
      <c r="I9">
        <v>47.77</v>
      </c>
      <c r="J9">
        <f>IFERROR(VLOOKUP(A9,Repeats!$A:$D,3,0),"")</f>
        <v>247</v>
      </c>
      <c r="K9">
        <f>IFERROR(VLOOKUP(A9,Repeats!$A:$D,4,0),"")</f>
        <v>271</v>
      </c>
      <c r="L9" t="str">
        <f>IFERROR(VLOOKUP($D9,'Mis&amp;Dup_Genbank'!A:E,2,0),"")</f>
        <v>NA</v>
      </c>
      <c r="M9" t="str">
        <f>IFERROR(VLOOKUP($D9,'Mis&amp;Dup_Genbank'!A:E,3,0),"")</f>
        <v>NA</v>
      </c>
      <c r="N9">
        <f>IFERROR(VLOOKUP($D9,'Mis&amp;Dup_Genbank'!A:E,4,0),"")</f>
        <v>0</v>
      </c>
      <c r="O9">
        <f>IFERROR(VLOOKUP($D9,'Mis&amp;Dup_Genbank'!A:E,5,0),"")</f>
        <v>0</v>
      </c>
      <c r="P9" t="str">
        <f>IFERROR(VLOOKUP($A9,'Mis&amp;Dup_VGP'!A:E,2,0),"")</f>
        <v>NA</v>
      </c>
      <c r="Q9" t="str">
        <f>IFERROR(VLOOKUP($A9,'Mis&amp;Dup_VGP'!A:E,3,0),"")</f>
        <v>NA</v>
      </c>
      <c r="R9">
        <f>IFERROR(VLOOKUP($A9,'Mis&amp;Dup_VGP'!A:E,4,0),"")</f>
        <v>0</v>
      </c>
      <c r="S9">
        <f>IFERROR(VLOOKUP($A9,'Mis&amp;Dup_VGP'!A:E,5,0),"")</f>
        <v>0</v>
      </c>
    </row>
    <row r="10" spans="1:19">
      <c r="A10" t="s">
        <v>23</v>
      </c>
      <c r="B10" s="2" t="str">
        <f>VLOOKUP(A10,Names!A:C,2,0)</f>
        <v>Falco rusticolus</v>
      </c>
      <c r="C10" t="str">
        <f>VLOOKUP(A10,Names!A:C,3,0)</f>
        <v>Gyrfalcon</v>
      </c>
      <c r="D10" t="s">
        <v>391</v>
      </c>
      <c r="E10" t="s">
        <v>484</v>
      </c>
      <c r="F10">
        <v>18488</v>
      </c>
      <c r="G10">
        <v>44.16</v>
      </c>
      <c r="H10">
        <v>18218</v>
      </c>
      <c r="I10">
        <v>44.5</v>
      </c>
      <c r="J10">
        <f>IFERROR(VLOOKUP(A10,Repeats!$A:$D,3,0),"")</f>
        <v>1548</v>
      </c>
      <c r="K10">
        <f>IFERROR(VLOOKUP(A10,Repeats!$A:$D,4,0),"")</f>
        <v>1275</v>
      </c>
      <c r="L10" t="str">
        <f>IFERROR(VLOOKUP($D10,'Mis&amp;Dup_Genbank'!A:E,2,0),"")</f>
        <v>NA</v>
      </c>
      <c r="M10" t="str">
        <f>IFERROR(VLOOKUP($D10,'Mis&amp;Dup_Genbank'!A:E,3,0),"")</f>
        <v>NA</v>
      </c>
      <c r="N10">
        <f>IFERROR(VLOOKUP($D10,'Mis&amp;Dup_Genbank'!A:E,4,0),"")</f>
        <v>0</v>
      </c>
      <c r="O10">
        <f>IFERROR(VLOOKUP($D10,'Mis&amp;Dup_Genbank'!A:E,5,0),"")</f>
        <v>0</v>
      </c>
      <c r="P10" t="str">
        <f>IFERROR(VLOOKUP($A10,'Mis&amp;Dup_VGP'!A:E,2,0),"")</f>
        <v>NA</v>
      </c>
      <c r="Q10" t="str">
        <f>IFERROR(VLOOKUP($A10,'Mis&amp;Dup_VGP'!A:E,3,0),"")</f>
        <v>NA</v>
      </c>
      <c r="R10">
        <f>IFERROR(VLOOKUP($A10,'Mis&amp;Dup_VGP'!A:E,4,0),"")</f>
        <v>0</v>
      </c>
      <c r="S10">
        <f>IFERROR(VLOOKUP($A10,'Mis&amp;Dup_VGP'!A:E,5,0),"")</f>
        <v>0</v>
      </c>
    </row>
    <row r="11" spans="1:19">
      <c r="A11" t="s">
        <v>24</v>
      </c>
      <c r="B11" s="2" t="str">
        <f>VLOOKUP(A11,Names!A:C,2,0)</f>
        <v>Gallus gallus</v>
      </c>
      <c r="C11" t="str">
        <f>VLOOKUP(A11,Names!A:C,3,0)</f>
        <v>Chicken</v>
      </c>
      <c r="D11" t="s">
        <v>392</v>
      </c>
      <c r="E11" t="s">
        <v>484</v>
      </c>
      <c r="F11">
        <v>16784</v>
      </c>
      <c r="G11">
        <v>45.95</v>
      </c>
      <c r="H11">
        <v>16785</v>
      </c>
      <c r="I11">
        <v>46.06</v>
      </c>
      <c r="J11">
        <f>IFERROR(VLOOKUP(A11,Repeats!$A:$D,3,0),"")</f>
        <v>424</v>
      </c>
      <c r="K11">
        <f>IFERROR(VLOOKUP(A11,Repeats!$A:$D,4,0),"")</f>
        <v>435</v>
      </c>
      <c r="L11" t="str">
        <f>IFERROR(VLOOKUP($D11,'Mis&amp;Dup_Genbank'!A:E,2,0),"")</f>
        <v>NA</v>
      </c>
      <c r="M11" t="str">
        <f>IFERROR(VLOOKUP($D11,'Mis&amp;Dup_Genbank'!A:E,3,0),"")</f>
        <v>NA</v>
      </c>
      <c r="N11">
        <f>IFERROR(VLOOKUP($D11,'Mis&amp;Dup_Genbank'!A:E,4,0),"")</f>
        <v>0</v>
      </c>
      <c r="O11">
        <f>IFERROR(VLOOKUP($D11,'Mis&amp;Dup_Genbank'!A:E,5,0),"")</f>
        <v>0</v>
      </c>
      <c r="P11" t="str">
        <f>IFERROR(VLOOKUP($A11,'Mis&amp;Dup_VGP'!A:E,2,0),"")</f>
        <v>NA</v>
      </c>
      <c r="Q11" t="str">
        <f>IFERROR(VLOOKUP($A11,'Mis&amp;Dup_VGP'!A:E,3,0),"")</f>
        <v>NA</v>
      </c>
      <c r="R11">
        <f>IFERROR(VLOOKUP($A11,'Mis&amp;Dup_VGP'!A:E,4,0),"")</f>
        <v>0</v>
      </c>
      <c r="S11">
        <f>IFERROR(VLOOKUP($A11,'Mis&amp;Dup_VGP'!A:E,5,0),"")</f>
        <v>0</v>
      </c>
    </row>
    <row r="12" spans="1:19">
      <c r="A12" t="s">
        <v>28</v>
      </c>
      <c r="B12" s="2" t="str">
        <f>VLOOKUP(A12,Names!A:C,2,0)</f>
        <v>Melopsittacus undulatus</v>
      </c>
      <c r="C12" t="str">
        <f>VLOOKUP(A12,Names!A:C,3,0)</f>
        <v>Budgerigar</v>
      </c>
      <c r="D12" t="s">
        <v>393</v>
      </c>
      <c r="E12" t="s">
        <v>484</v>
      </c>
      <c r="F12">
        <v>18200</v>
      </c>
      <c r="G12">
        <v>44.64</v>
      </c>
      <c r="H12">
        <v>18193</v>
      </c>
      <c r="I12">
        <v>44.68</v>
      </c>
      <c r="J12">
        <f>IFERROR(VLOOKUP(A12,Repeats!$A:$D,3,0),"")</f>
        <v>373</v>
      </c>
      <c r="K12">
        <f>IFERROR(VLOOKUP(A12,Repeats!$A:$D,4,0),"")</f>
        <v>384</v>
      </c>
      <c r="L12" t="str">
        <f>IFERROR(VLOOKUP($D12,'Mis&amp;Dup_Genbank'!A:E,2,0),"")</f>
        <v>NA</v>
      </c>
      <c r="M12" t="str">
        <f>IFERROR(VLOOKUP($D12,'Mis&amp;Dup_Genbank'!A:E,3,0),"")</f>
        <v>NA</v>
      </c>
      <c r="N12">
        <f>IFERROR(VLOOKUP($D12,'Mis&amp;Dup_Genbank'!A:E,4,0),"")</f>
        <v>0</v>
      </c>
      <c r="O12">
        <f>IFERROR(VLOOKUP($D12,'Mis&amp;Dup_Genbank'!A:E,5,0),"")</f>
        <v>0</v>
      </c>
      <c r="P12" t="str">
        <f>IFERROR(VLOOKUP($A12,'Mis&amp;Dup_VGP'!A:E,2,0),"")</f>
        <v>NA</v>
      </c>
      <c r="Q12" t="str">
        <f>IFERROR(VLOOKUP($A12,'Mis&amp;Dup_VGP'!A:E,3,0),"")</f>
        <v>NA</v>
      </c>
      <c r="R12">
        <f>IFERROR(VLOOKUP($A12,'Mis&amp;Dup_VGP'!A:E,4,0),"")</f>
        <v>0</v>
      </c>
      <c r="S12">
        <f>IFERROR(VLOOKUP($A12,'Mis&amp;Dup_VGP'!A:E,5,0),"")</f>
        <v>0</v>
      </c>
    </row>
    <row r="13" spans="1:19">
      <c r="A13" t="s">
        <v>29</v>
      </c>
      <c r="B13" s="2" t="str">
        <f>VLOOKUP(A13,Names!A:C,2,0)</f>
        <v>Merops nubicus</v>
      </c>
      <c r="C13" t="str">
        <f>VLOOKUP(A13,Names!A:C,3,0)</f>
        <v>Carmine Bee-eater</v>
      </c>
      <c r="D13" t="s">
        <v>394</v>
      </c>
      <c r="E13" t="s">
        <v>485</v>
      </c>
      <c r="F13">
        <v>18687</v>
      </c>
      <c r="G13">
        <v>47.87</v>
      </c>
      <c r="H13">
        <v>14932</v>
      </c>
      <c r="I13">
        <v>48.96</v>
      </c>
      <c r="J13">
        <f>IFERROR(VLOOKUP(A13,Repeats!$A:$D,3,0),"")</f>
        <v>530</v>
      </c>
      <c r="K13">
        <f>IFERROR(VLOOKUP(A13,Repeats!$A:$D,4,0),"")</f>
        <v>260</v>
      </c>
      <c r="L13" t="str">
        <f>IFERROR(VLOOKUP($D13,'Mis&amp;Dup_Genbank'!A:E,2,0),"")</f>
        <v>trnP nad6 trnE</v>
      </c>
      <c r="M13" t="str">
        <f>IFERROR(VLOOKUP($D13,'Mis&amp;Dup_Genbank'!A:E,3,0),"")</f>
        <v>NA</v>
      </c>
      <c r="N13">
        <f>IFERROR(VLOOKUP($D13,'Mis&amp;Dup_Genbank'!A:E,4,0),"")</f>
        <v>3</v>
      </c>
      <c r="O13">
        <f>IFERROR(VLOOKUP($D13,'Mis&amp;Dup_Genbank'!A:E,5,0),"")</f>
        <v>0</v>
      </c>
      <c r="P13" t="str">
        <f>IFERROR(VLOOKUP($A13,'Mis&amp;Dup_VGP'!A:E,2,0),"")</f>
        <v>NA</v>
      </c>
      <c r="Q13" t="str">
        <f>IFERROR(VLOOKUP($A13,'Mis&amp;Dup_VGP'!A:E,3,0),"")</f>
        <v>NA</v>
      </c>
      <c r="R13">
        <f>IFERROR(VLOOKUP($A13,'Mis&amp;Dup_VGP'!A:E,4,0),"")</f>
        <v>0</v>
      </c>
      <c r="S13">
        <f>IFERROR(VLOOKUP($A13,'Mis&amp;Dup_VGP'!A:E,5,0),"")</f>
        <v>0</v>
      </c>
    </row>
    <row r="14" spans="1:19">
      <c r="A14" t="s">
        <v>30</v>
      </c>
      <c r="B14" s="2" t="str">
        <f>VLOOKUP(A14,Names!A:C,2,0)</f>
        <v>Nyctibius grandis</v>
      </c>
      <c r="C14" t="str">
        <f>VLOOKUP(A14,Names!A:C,3,0)</f>
        <v>Great Potoo</v>
      </c>
      <c r="D14" t="s">
        <v>395</v>
      </c>
      <c r="E14" t="s">
        <v>485</v>
      </c>
      <c r="F14">
        <v>21413</v>
      </c>
      <c r="G14">
        <v>46.8</v>
      </c>
      <c r="H14">
        <v>14396</v>
      </c>
      <c r="I14">
        <v>45.21</v>
      </c>
      <c r="J14">
        <f>IFERROR(VLOOKUP(A14,Repeats!$A:$D,3,0),"")</f>
        <v>2962</v>
      </c>
      <c r="K14">
        <f>IFERROR(VLOOKUP(A14,Repeats!$A:$D,4,0),"")</f>
        <v>0</v>
      </c>
      <c r="L14" t="str">
        <f>IFERROR(VLOOKUP($D14,'Mis&amp;Dup_Genbank'!A:E,2,0),"")</f>
        <v>trnE trnF trnP nad6</v>
      </c>
      <c r="M14" t="str">
        <f>IFERROR(VLOOKUP($D14,'Mis&amp;Dup_Genbank'!A:E,3,0),"")</f>
        <v>NA</v>
      </c>
      <c r="N14">
        <f>IFERROR(VLOOKUP($D14,'Mis&amp;Dup_Genbank'!A:E,4,0),"")</f>
        <v>4</v>
      </c>
      <c r="O14">
        <f>IFERROR(VLOOKUP($D14,'Mis&amp;Dup_Genbank'!A:E,5,0),"")</f>
        <v>0</v>
      </c>
      <c r="P14" t="str">
        <f>IFERROR(VLOOKUP($A14,'Mis&amp;Dup_VGP'!A:E,2,0),"")</f>
        <v>NA</v>
      </c>
      <c r="Q14" t="str">
        <f>IFERROR(VLOOKUP($A14,'Mis&amp;Dup_VGP'!A:E,3,0),"")</f>
        <v>NA</v>
      </c>
      <c r="R14">
        <f>IFERROR(VLOOKUP($A14,'Mis&amp;Dup_VGP'!A:E,4,0),"")</f>
        <v>0</v>
      </c>
      <c r="S14">
        <f>IFERROR(VLOOKUP($A14,'Mis&amp;Dup_VGP'!A:E,5,0),"")</f>
        <v>0</v>
      </c>
    </row>
    <row r="15" spans="1:19">
      <c r="A15" t="s">
        <v>34</v>
      </c>
      <c r="B15" s="2" t="str">
        <f>VLOOKUP(A15,Names!A:C,2,0)</f>
        <v>Pterocles gutturalis</v>
      </c>
      <c r="C15" t="str">
        <f>VLOOKUP(A15,Names!A:C,3,0)</f>
        <v>Yellow-throated Sandgrouse</v>
      </c>
      <c r="D15" t="s">
        <v>396</v>
      </c>
      <c r="E15" t="s">
        <v>485</v>
      </c>
      <c r="F15">
        <v>24468</v>
      </c>
      <c r="G15">
        <v>40.450000000000003</v>
      </c>
      <c r="H15">
        <v>15637</v>
      </c>
      <c r="I15">
        <v>40.369999999999997</v>
      </c>
      <c r="J15">
        <f>IFERROR(VLOOKUP(A15,Repeats!$A:$D,3,0),"")</f>
        <v>4737</v>
      </c>
      <c r="K15">
        <f>IFERROR(VLOOKUP(A15,Repeats!$A:$D,4,0),"")</f>
        <v>0</v>
      </c>
      <c r="L15" t="str">
        <f>IFERROR(VLOOKUP($D15,'Mis&amp;Dup_Genbank'!A:E,2,0),"")</f>
        <v>trnP trnE</v>
      </c>
      <c r="M15" t="str">
        <f>IFERROR(VLOOKUP($D15,'Mis&amp;Dup_Genbank'!A:E,3,0),"")</f>
        <v>NA</v>
      </c>
      <c r="N15">
        <f>IFERROR(VLOOKUP($D15,'Mis&amp;Dup_Genbank'!A:E,4,0),"")</f>
        <v>2</v>
      </c>
      <c r="O15">
        <f>IFERROR(VLOOKUP($D15,'Mis&amp;Dup_Genbank'!A:E,5,0),"")</f>
        <v>0</v>
      </c>
      <c r="P15" t="str">
        <f>IFERROR(VLOOKUP($A15,'Mis&amp;Dup_VGP'!A:E,2,0),"")</f>
        <v>NA</v>
      </c>
      <c r="Q15" t="str">
        <f>IFERROR(VLOOKUP($A15,'Mis&amp;Dup_VGP'!A:E,3,0),"")</f>
        <v>NA</v>
      </c>
      <c r="R15">
        <f>IFERROR(VLOOKUP($A15,'Mis&amp;Dup_VGP'!A:E,4,0),"")</f>
        <v>0</v>
      </c>
      <c r="S15">
        <f>IFERROR(VLOOKUP($A15,'Mis&amp;Dup_VGP'!A:E,5,0),"")</f>
        <v>0</v>
      </c>
    </row>
    <row r="16" spans="1:19">
      <c r="A16" t="s">
        <v>35</v>
      </c>
      <c r="B16" s="2" t="str">
        <f>VLOOKUP(A16,Names!A:C,2,0)</f>
        <v>Sterna hirundo</v>
      </c>
      <c r="C16" t="str">
        <f>VLOOKUP(A16,Names!A:C,3,0)</f>
        <v>Common Tern</v>
      </c>
      <c r="D16" t="s">
        <v>397</v>
      </c>
      <c r="E16" t="s">
        <v>484</v>
      </c>
      <c r="F16">
        <v>19053</v>
      </c>
      <c r="G16">
        <v>44.38</v>
      </c>
      <c r="H16">
        <v>16707</v>
      </c>
      <c r="I16">
        <v>44.19</v>
      </c>
      <c r="J16">
        <f>IFERROR(VLOOKUP(A16,Repeats!$A:$D,3,0),"")</f>
        <v>215</v>
      </c>
      <c r="K16">
        <f>IFERROR(VLOOKUP(A16,Repeats!$A:$D,4,0),"")</f>
        <v>159</v>
      </c>
      <c r="L16" t="str">
        <f>IFERROR(VLOOKUP($D16,'Mis&amp;Dup_Genbank'!A:E,2,0),"")</f>
        <v>NA</v>
      </c>
      <c r="M16" t="str">
        <f>IFERROR(VLOOKUP($D16,'Mis&amp;Dup_Genbank'!A:E,3,0),"")</f>
        <v>NA</v>
      </c>
      <c r="N16">
        <f>IFERROR(VLOOKUP($D16,'Mis&amp;Dup_Genbank'!A:E,4,0),"")</f>
        <v>0</v>
      </c>
      <c r="O16">
        <f>IFERROR(VLOOKUP($D16,'Mis&amp;Dup_Genbank'!A:E,5,0),"")</f>
        <v>0</v>
      </c>
      <c r="P16" t="str">
        <f>IFERROR(VLOOKUP($A16,'Mis&amp;Dup_VGP'!A:E,2,0),"")</f>
        <v>NA</v>
      </c>
      <c r="Q16" t="str">
        <f>IFERROR(VLOOKUP($A16,'Mis&amp;Dup_VGP'!A:E,3,0),"")</f>
        <v>cob trnT trnL2 nad6 trnE</v>
      </c>
      <c r="R16">
        <f>IFERROR(VLOOKUP($A16,'Mis&amp;Dup_VGP'!A:E,4,0),"")</f>
        <v>0</v>
      </c>
      <c r="S16">
        <f>IFERROR(VLOOKUP($A16,'Mis&amp;Dup_VGP'!A:E,5,0),"")</f>
        <v>5</v>
      </c>
    </row>
    <row r="17" spans="1:19">
      <c r="A17" t="s">
        <v>36</v>
      </c>
      <c r="B17" s="2" t="str">
        <f>VLOOKUP(A17,Names!A:C,2,0)</f>
        <v>Strigops habroptilus</v>
      </c>
      <c r="C17" t="str">
        <f>VLOOKUP(A17,Names!A:C,3,0)</f>
        <v>Kakapo</v>
      </c>
      <c r="D17" t="s">
        <v>398</v>
      </c>
      <c r="E17" t="s">
        <v>484</v>
      </c>
      <c r="F17">
        <v>17830</v>
      </c>
      <c r="G17">
        <v>41.69</v>
      </c>
      <c r="H17">
        <v>15599</v>
      </c>
      <c r="I17">
        <v>43.23</v>
      </c>
      <c r="J17">
        <f>IFERROR(VLOOKUP(A17,Repeats!$A:$D,3,0),"")</f>
        <v>452</v>
      </c>
      <c r="K17">
        <f>IFERROR(VLOOKUP(A17,Repeats!$A:$D,4,0),"")</f>
        <v>90</v>
      </c>
      <c r="L17" t="str">
        <f>IFERROR(VLOOKUP($D17,'Mis&amp;Dup_Genbank'!A:E,2,0),"")</f>
        <v>NA</v>
      </c>
      <c r="M17" t="str">
        <f>IFERROR(VLOOKUP($D17,'Mis&amp;Dup_Genbank'!A:E,3,0),"")</f>
        <v>NA</v>
      </c>
      <c r="N17">
        <f>IFERROR(VLOOKUP($D17,'Mis&amp;Dup_Genbank'!A:E,4,0),"")</f>
        <v>0</v>
      </c>
      <c r="O17">
        <f>IFERROR(VLOOKUP($D17,'Mis&amp;Dup_Genbank'!A:E,5,0),"")</f>
        <v>0</v>
      </c>
      <c r="P17" t="str">
        <f>IFERROR(VLOOKUP($A17,'Mis&amp;Dup_VGP'!A:E,2,0),"")</f>
        <v>NA</v>
      </c>
      <c r="Q17" t="str">
        <f>IFERROR(VLOOKUP($A17,'Mis&amp;Dup_VGP'!A:E,3,0),"")</f>
        <v>NA</v>
      </c>
      <c r="R17">
        <f>IFERROR(VLOOKUP($A17,'Mis&amp;Dup_VGP'!A:E,4,0),"")</f>
        <v>0</v>
      </c>
      <c r="S17">
        <f>IFERROR(VLOOKUP($A17,'Mis&amp;Dup_VGP'!A:E,5,0),"")</f>
        <v>0</v>
      </c>
    </row>
    <row r="18" spans="1:19">
      <c r="A18" t="s">
        <v>40</v>
      </c>
      <c r="B18" s="2" t="str">
        <f>VLOOKUP(A18,Names!A:C,2,0)</f>
        <v>Taeniopygia guttata</v>
      </c>
      <c r="C18" t="str">
        <f>VLOOKUP(A18,Names!A:C,3,0)</f>
        <v>Zebra Finch (male)</v>
      </c>
      <c r="D18" t="s">
        <v>399</v>
      </c>
      <c r="E18" t="s">
        <v>484</v>
      </c>
      <c r="F18">
        <v>16855</v>
      </c>
      <c r="G18">
        <v>45.84</v>
      </c>
      <c r="H18">
        <v>16853</v>
      </c>
      <c r="I18">
        <v>45.94</v>
      </c>
      <c r="J18">
        <f>IFERROR(VLOOKUP(A18,Repeats!$A:$D,3,0),"")</f>
        <v>215</v>
      </c>
      <c r="K18">
        <f>IFERROR(VLOOKUP(A18,Repeats!$A:$D,4,0),"")</f>
        <v>215</v>
      </c>
      <c r="L18" t="str">
        <f>IFERROR(VLOOKUP($D18,'Mis&amp;Dup_Genbank'!A:E,2,0),"")</f>
        <v>NA</v>
      </c>
      <c r="M18" t="str">
        <f>IFERROR(VLOOKUP($D18,'Mis&amp;Dup_Genbank'!A:E,3,0),"")</f>
        <v>NA</v>
      </c>
      <c r="N18">
        <f>IFERROR(VLOOKUP($D18,'Mis&amp;Dup_Genbank'!A:E,4,0),"")</f>
        <v>0</v>
      </c>
      <c r="O18">
        <f>IFERROR(VLOOKUP($D18,'Mis&amp;Dup_Genbank'!A:E,5,0),"")</f>
        <v>0</v>
      </c>
      <c r="P18" t="str">
        <f>IFERROR(VLOOKUP($A18,'Mis&amp;Dup_VGP'!A:E,2,0),"")</f>
        <v>NA</v>
      </c>
      <c r="Q18" t="str">
        <f>IFERROR(VLOOKUP($A18,'Mis&amp;Dup_VGP'!A:E,3,0),"")</f>
        <v>NA</v>
      </c>
      <c r="R18">
        <f>IFERROR(VLOOKUP($A18,'Mis&amp;Dup_VGP'!A:E,4,0),"")</f>
        <v>0</v>
      </c>
      <c r="S18">
        <f>IFERROR(VLOOKUP($A18,'Mis&amp;Dup_VGP'!A:E,5,0),"")</f>
        <v>0</v>
      </c>
    </row>
    <row r="19" spans="1:19">
      <c r="A19" t="s">
        <v>41</v>
      </c>
      <c r="B19" s="2" t="str">
        <f>VLOOKUP(A19,Names!A:C,2,0)</f>
        <v>Taeniopygia guttata</v>
      </c>
      <c r="C19" t="str">
        <f>VLOOKUP(A19,Names!A:C,3,0)</f>
        <v>Zebra Finch (female)</v>
      </c>
      <c r="D19" t="s">
        <v>399</v>
      </c>
      <c r="E19" t="s">
        <v>484</v>
      </c>
      <c r="F19">
        <v>16856</v>
      </c>
      <c r="G19">
        <v>45.84</v>
      </c>
      <c r="H19">
        <v>16853</v>
      </c>
      <c r="I19">
        <v>45.94</v>
      </c>
      <c r="J19">
        <f>IFERROR(VLOOKUP(A19,Repeats!$A:$D,3,0),"")</f>
        <v>227</v>
      </c>
      <c r="K19">
        <f>IFERROR(VLOOKUP(A19,Repeats!$A:$D,4,0),"")</f>
        <v>235</v>
      </c>
      <c r="L19" t="str">
        <f>IFERROR(VLOOKUP($D19,'Mis&amp;Dup_Genbank'!A:E,2,0),"")</f>
        <v>NA</v>
      </c>
      <c r="M19" t="str">
        <f>IFERROR(VLOOKUP($D19,'Mis&amp;Dup_Genbank'!A:E,3,0),"")</f>
        <v>NA</v>
      </c>
      <c r="N19">
        <f>IFERROR(VLOOKUP($D19,'Mis&amp;Dup_Genbank'!A:E,4,0),"")</f>
        <v>0</v>
      </c>
      <c r="O19">
        <f>IFERROR(VLOOKUP($D19,'Mis&amp;Dup_Genbank'!A:E,5,0),"")</f>
        <v>0</v>
      </c>
      <c r="P19" t="str">
        <f>IFERROR(VLOOKUP($A19,'Mis&amp;Dup_VGP'!A:E,2,0),"")</f>
        <v>NA</v>
      </c>
      <c r="Q19" t="str">
        <f>IFERROR(VLOOKUP($A19,'Mis&amp;Dup_VGP'!A:E,3,0),"")</f>
        <v>NA</v>
      </c>
      <c r="R19">
        <f>IFERROR(VLOOKUP($A19,'Mis&amp;Dup_VGP'!A:E,4,0),"")</f>
        <v>0</v>
      </c>
      <c r="S19">
        <f>IFERROR(VLOOKUP($A19,'Mis&amp;Dup_VGP'!A:E,5,0),"")</f>
        <v>0</v>
      </c>
    </row>
    <row r="20" spans="1:19">
      <c r="A20" t="s">
        <v>44</v>
      </c>
      <c r="B20" s="2" t="str">
        <f>VLOOKUP(A20,Names!A:C,2,0)</f>
        <v>Acipenser ruthenus</v>
      </c>
      <c r="C20" t="str">
        <f>VLOOKUP(A20,Names!A:C,3,0)</f>
        <v>Sterlet</v>
      </c>
      <c r="D20" t="s">
        <v>400</v>
      </c>
      <c r="E20" t="s">
        <v>484</v>
      </c>
      <c r="F20">
        <v>16706</v>
      </c>
      <c r="G20">
        <v>45.34</v>
      </c>
      <c r="H20">
        <v>16790</v>
      </c>
      <c r="I20">
        <v>45.24</v>
      </c>
      <c r="J20">
        <f>IFERROR(VLOOKUP(A20,Repeats!$A:$D,3,0),"")</f>
        <v>110</v>
      </c>
      <c r="K20">
        <f>IFERROR(VLOOKUP(A20,Repeats!$A:$D,4,0),"")</f>
        <v>110</v>
      </c>
      <c r="L20" t="str">
        <f>IFERROR(VLOOKUP($D20,'Mis&amp;Dup_Genbank'!A:E,2,0),"")</f>
        <v>NA</v>
      </c>
      <c r="M20" t="str">
        <f>IFERROR(VLOOKUP($D20,'Mis&amp;Dup_Genbank'!A:E,3,0),"")</f>
        <v>NA</v>
      </c>
      <c r="N20">
        <f>IFERROR(VLOOKUP($D20,'Mis&amp;Dup_Genbank'!A:E,4,0),"")</f>
        <v>0</v>
      </c>
      <c r="O20">
        <f>IFERROR(VLOOKUP($D20,'Mis&amp;Dup_Genbank'!A:E,5,0),"")</f>
        <v>0</v>
      </c>
      <c r="P20" t="str">
        <f>IFERROR(VLOOKUP($A20,'Mis&amp;Dup_VGP'!A:E,2,0),"")</f>
        <v>NA</v>
      </c>
      <c r="Q20" t="str">
        <f>IFERROR(VLOOKUP($A20,'Mis&amp;Dup_VGP'!A:E,3,0),"")</f>
        <v>NA</v>
      </c>
      <c r="R20">
        <f>IFERROR(VLOOKUP($A20,'Mis&amp;Dup_VGP'!A:E,4,0),"")</f>
        <v>0</v>
      </c>
      <c r="S20">
        <f>IFERROR(VLOOKUP($A20,'Mis&amp;Dup_VGP'!A:E,5,0),"")</f>
        <v>0</v>
      </c>
    </row>
    <row r="21" spans="1:19">
      <c r="A21" t="s">
        <v>46</v>
      </c>
      <c r="B21" s="2" t="str">
        <f>VLOOKUP(A21,Names!A:C,2,0)</f>
        <v>Anabas testudineus</v>
      </c>
      <c r="C21" t="str">
        <f>VLOOKUP(A21,Names!A:C,3,0)</f>
        <v>Climbing perch</v>
      </c>
      <c r="D21" t="s">
        <v>401</v>
      </c>
      <c r="E21" t="s">
        <v>484</v>
      </c>
      <c r="F21">
        <v>17111</v>
      </c>
      <c r="G21">
        <v>45.65</v>
      </c>
      <c r="H21">
        <v>16603</v>
      </c>
      <c r="I21">
        <v>45.58</v>
      </c>
      <c r="J21">
        <f>IFERROR(VLOOKUP(A21,Repeats!$A:$D,3,0),"")</f>
        <v>169</v>
      </c>
      <c r="K21">
        <f>IFERROR(VLOOKUP(A21,Repeats!$A:$D,4,0),"")</f>
        <v>169</v>
      </c>
      <c r="L21" t="str">
        <f>IFERROR(VLOOKUP($D21,'Mis&amp;Dup_Genbank'!A:E,2,0),"")</f>
        <v>NA</v>
      </c>
      <c r="M21" t="str">
        <f>IFERROR(VLOOKUP($D21,'Mis&amp;Dup_Genbank'!A:E,3,0),"")</f>
        <v>NA</v>
      </c>
      <c r="N21">
        <f>IFERROR(VLOOKUP($D21,'Mis&amp;Dup_Genbank'!A:E,4,0),"")</f>
        <v>0</v>
      </c>
      <c r="O21">
        <f>IFERROR(VLOOKUP($D21,'Mis&amp;Dup_Genbank'!A:E,5,0),"")</f>
        <v>0</v>
      </c>
      <c r="P21" t="str">
        <f>IFERROR(VLOOKUP($A21,'Mis&amp;Dup_VGP'!A:E,2,0),"")</f>
        <v>NA</v>
      </c>
      <c r="Q21" t="str">
        <f>IFERROR(VLOOKUP($A21,'Mis&amp;Dup_VGP'!A:E,3,0),"")</f>
        <v>nad1 trnL2</v>
      </c>
      <c r="R21">
        <f>IFERROR(VLOOKUP($A21,'Mis&amp;Dup_VGP'!A:E,4,0),"")</f>
        <v>0</v>
      </c>
      <c r="S21">
        <f>IFERROR(VLOOKUP($A21,'Mis&amp;Dup_VGP'!A:E,5,0),"")</f>
        <v>2</v>
      </c>
    </row>
    <row r="22" spans="1:19">
      <c r="A22" t="s">
        <v>51</v>
      </c>
      <c r="B22" s="2" t="str">
        <f>VLOOKUP(A22,Names!A:C,2,0)</f>
        <v>Astatotilapia calliptera</v>
      </c>
      <c r="C22" t="str">
        <f>VLOOKUP(A22,Names!A:C,3,0)</f>
        <v>Eastern happy</v>
      </c>
      <c r="D22" t="s">
        <v>402</v>
      </c>
      <c r="E22" t="s">
        <v>484</v>
      </c>
      <c r="F22">
        <v>16582</v>
      </c>
      <c r="G22">
        <v>45.83</v>
      </c>
      <c r="H22">
        <v>16578</v>
      </c>
      <c r="I22">
        <v>45.9</v>
      </c>
      <c r="J22">
        <f>IFERROR(VLOOKUP(A22,Repeats!$A:$D,3,0),"")</f>
        <v>119</v>
      </c>
      <c r="K22">
        <f>IFERROR(VLOOKUP(A22,Repeats!$A:$D,4,0),"")</f>
        <v>97</v>
      </c>
      <c r="L22" t="str">
        <f>IFERROR(VLOOKUP($D22,'Mis&amp;Dup_Genbank'!A:E,2,0),"")</f>
        <v>NA</v>
      </c>
      <c r="M22" t="str">
        <f>IFERROR(VLOOKUP($D22,'Mis&amp;Dup_Genbank'!A:E,3,0),"")</f>
        <v>NA</v>
      </c>
      <c r="N22">
        <f>IFERROR(VLOOKUP($D22,'Mis&amp;Dup_Genbank'!A:E,4,0),"")</f>
        <v>0</v>
      </c>
      <c r="O22">
        <f>IFERROR(VLOOKUP($D22,'Mis&amp;Dup_Genbank'!A:E,5,0),"")</f>
        <v>0</v>
      </c>
      <c r="P22" t="str">
        <f>IFERROR(VLOOKUP($A22,'Mis&amp;Dup_VGP'!A:E,2,0),"")</f>
        <v>NA</v>
      </c>
      <c r="Q22" t="str">
        <f>IFERROR(VLOOKUP($A22,'Mis&amp;Dup_VGP'!A:E,3,0),"")</f>
        <v>NA</v>
      </c>
      <c r="R22">
        <f>IFERROR(VLOOKUP($A22,'Mis&amp;Dup_VGP'!A:E,4,0),"")</f>
        <v>0</v>
      </c>
      <c r="S22">
        <f>IFERROR(VLOOKUP($A22,'Mis&amp;Dup_VGP'!A:E,5,0),"")</f>
        <v>0</v>
      </c>
    </row>
    <row r="23" spans="1:19">
      <c r="A23" t="s">
        <v>53</v>
      </c>
      <c r="B23" s="2" t="str">
        <f>VLOOKUP(A23,Names!A:C,2,0)</f>
        <v>Chelmon rostratus</v>
      </c>
      <c r="C23" t="str">
        <f>VLOOKUP(A23,Names!A:C,3,0)</f>
        <v>Copperband butterflyfish</v>
      </c>
      <c r="D23" t="s">
        <v>403</v>
      </c>
      <c r="E23" t="s">
        <v>484</v>
      </c>
      <c r="F23">
        <v>16523</v>
      </c>
      <c r="G23">
        <v>43.06</v>
      </c>
      <c r="H23">
        <v>16538</v>
      </c>
      <c r="I23">
        <v>43.02</v>
      </c>
      <c r="J23">
        <f>IFERROR(VLOOKUP(A23,Repeats!$A:$D,3,0),"")</f>
        <v>549</v>
      </c>
      <c r="K23">
        <f>IFERROR(VLOOKUP(A23,Repeats!$A:$D,4,0),"")</f>
        <v>558</v>
      </c>
      <c r="L23" t="str">
        <f>IFERROR(VLOOKUP($D23,'Mis&amp;Dup_Genbank'!A:E,2,0),"")</f>
        <v>NA</v>
      </c>
      <c r="M23" t="str">
        <f>IFERROR(VLOOKUP($D23,'Mis&amp;Dup_Genbank'!A:E,3,0),"")</f>
        <v>NA</v>
      </c>
      <c r="N23">
        <f>IFERROR(VLOOKUP($D23,'Mis&amp;Dup_Genbank'!A:E,4,0),"")</f>
        <v>0</v>
      </c>
      <c r="O23">
        <f>IFERROR(VLOOKUP($D23,'Mis&amp;Dup_Genbank'!A:E,5,0),"")</f>
        <v>0</v>
      </c>
      <c r="P23" t="str">
        <f>IFERROR(VLOOKUP($A23,'Mis&amp;Dup_VGP'!A:E,2,0),"")</f>
        <v>NA</v>
      </c>
      <c r="Q23" t="str">
        <f>IFERROR(VLOOKUP($A23,'Mis&amp;Dup_VGP'!A:E,3,0),"")</f>
        <v>NA</v>
      </c>
      <c r="R23">
        <f>IFERROR(VLOOKUP($A23,'Mis&amp;Dup_VGP'!A:E,4,0),"")</f>
        <v>0</v>
      </c>
      <c r="S23">
        <f>IFERROR(VLOOKUP($A23,'Mis&amp;Dup_VGP'!A:E,5,0),"")</f>
        <v>0</v>
      </c>
    </row>
    <row r="24" spans="1:19">
      <c r="A24" t="s">
        <v>56</v>
      </c>
      <c r="B24" s="2" t="str">
        <f>VLOOKUP(A24,Names!A:C,2,0)</f>
        <v>Denticeps clupeoides</v>
      </c>
      <c r="C24" t="str">
        <f>VLOOKUP(A24,Names!A:C,3,0)</f>
        <v>Denticle herring</v>
      </c>
      <c r="D24" t="s">
        <v>404</v>
      </c>
      <c r="E24" t="s">
        <v>484</v>
      </c>
      <c r="F24">
        <v>16916</v>
      </c>
      <c r="G24">
        <v>39.24</v>
      </c>
      <c r="H24">
        <v>17156</v>
      </c>
      <c r="I24">
        <v>39.020000000000003</v>
      </c>
      <c r="J24">
        <f>IFERROR(VLOOKUP(A24,Repeats!$A:$D,3,0),"")</f>
        <v>642</v>
      </c>
      <c r="K24">
        <f>IFERROR(VLOOKUP(A24,Repeats!$A:$D,4,0),"")</f>
        <v>872</v>
      </c>
      <c r="L24" t="str">
        <f>IFERROR(VLOOKUP($D24,'Mis&amp;Dup_Genbank'!A:E,2,0),"")</f>
        <v>NA</v>
      </c>
      <c r="M24" t="str">
        <f>IFERROR(VLOOKUP($D24,'Mis&amp;Dup_Genbank'!A:E,3,0),"")</f>
        <v>NA</v>
      </c>
      <c r="N24">
        <f>IFERROR(VLOOKUP($D24,'Mis&amp;Dup_Genbank'!A:E,4,0),"")</f>
        <v>0</v>
      </c>
      <c r="O24">
        <f>IFERROR(VLOOKUP($D24,'Mis&amp;Dup_Genbank'!A:E,5,0),"")</f>
        <v>0</v>
      </c>
      <c r="P24" t="str">
        <f>IFERROR(VLOOKUP($A24,'Mis&amp;Dup_VGP'!A:E,2,0),"")</f>
        <v>NA</v>
      </c>
      <c r="Q24" t="str">
        <f>IFERROR(VLOOKUP($A24,'Mis&amp;Dup_VGP'!A:E,3,0),"")</f>
        <v>NA</v>
      </c>
      <c r="R24">
        <f>IFERROR(VLOOKUP($A24,'Mis&amp;Dup_VGP'!A:E,4,0),"")</f>
        <v>0</v>
      </c>
      <c r="S24">
        <f>IFERROR(VLOOKUP($A24,'Mis&amp;Dup_VGP'!A:E,5,0),"")</f>
        <v>0</v>
      </c>
    </row>
    <row r="25" spans="1:19">
      <c r="A25" t="s">
        <v>57</v>
      </c>
      <c r="B25" s="2" t="str">
        <f>VLOOKUP(A25,Names!A:C,2,0)</f>
        <v>Danio rerio</v>
      </c>
      <c r="C25" t="str">
        <f>VLOOKUP(A25,Names!A:C,3,0)</f>
        <v>Zebrafish SAT strain</v>
      </c>
      <c r="D25" t="s">
        <v>405</v>
      </c>
      <c r="E25" t="s">
        <v>484</v>
      </c>
      <c r="F25">
        <v>16596</v>
      </c>
      <c r="G25">
        <v>39.880000000000003</v>
      </c>
      <c r="H25">
        <v>16596</v>
      </c>
      <c r="I25">
        <v>39.93</v>
      </c>
      <c r="J25">
        <f>IFERROR(VLOOKUP(A25,Repeats!$A:$D,3,0),"")</f>
        <v>376</v>
      </c>
      <c r="K25">
        <f>IFERROR(VLOOKUP(A25,Repeats!$A:$D,4,0),"")</f>
        <v>376</v>
      </c>
      <c r="L25" t="str">
        <f>IFERROR(VLOOKUP($D25,'Mis&amp;Dup_Genbank'!A:E,2,0),"")</f>
        <v>NA</v>
      </c>
      <c r="M25" t="str">
        <f>IFERROR(VLOOKUP($D25,'Mis&amp;Dup_Genbank'!A:E,3,0),"")</f>
        <v>NA</v>
      </c>
      <c r="N25">
        <f>IFERROR(VLOOKUP($D25,'Mis&amp;Dup_Genbank'!A:E,4,0),"")</f>
        <v>0</v>
      </c>
      <c r="O25">
        <f>IFERROR(VLOOKUP($D25,'Mis&amp;Dup_Genbank'!A:E,5,0),"")</f>
        <v>0</v>
      </c>
      <c r="P25" t="str">
        <f>IFERROR(VLOOKUP($A25,'Mis&amp;Dup_VGP'!A:E,2,0),"")</f>
        <v>NA</v>
      </c>
      <c r="Q25" t="str">
        <f>IFERROR(VLOOKUP($A25,'Mis&amp;Dup_VGP'!A:E,3,0),"")</f>
        <v>NA</v>
      </c>
      <c r="R25">
        <f>IFERROR(VLOOKUP($A25,'Mis&amp;Dup_VGP'!A:E,4,0),"")</f>
        <v>0</v>
      </c>
      <c r="S25">
        <f>IFERROR(VLOOKUP($A25,'Mis&amp;Dup_VGP'!A:E,5,0),"")</f>
        <v>0</v>
      </c>
    </row>
    <row r="26" spans="1:19">
      <c r="A26" t="s">
        <v>58</v>
      </c>
      <c r="B26" s="2" t="str">
        <f>VLOOKUP(A26,Names!A:C,2,0)</f>
        <v>Echeneis naucrates</v>
      </c>
      <c r="C26" t="str">
        <f>VLOOKUP(A26,Names!A:C,3,0)</f>
        <v>Live sharksucker</v>
      </c>
      <c r="D26" t="s">
        <v>406</v>
      </c>
      <c r="E26" t="s">
        <v>484</v>
      </c>
      <c r="F26">
        <v>16610</v>
      </c>
      <c r="G26">
        <v>40.479999999999997</v>
      </c>
      <c r="H26">
        <v>16612</v>
      </c>
      <c r="I26">
        <v>40.47</v>
      </c>
      <c r="J26">
        <f>IFERROR(VLOOKUP(A26,Repeats!$A:$D,3,0),"")</f>
        <v>477</v>
      </c>
      <c r="K26">
        <f>IFERROR(VLOOKUP(A26,Repeats!$A:$D,4,0),"")</f>
        <v>480</v>
      </c>
      <c r="L26" t="str">
        <f>IFERROR(VLOOKUP($D26,'Mis&amp;Dup_Genbank'!A:E,2,0),"")</f>
        <v>NA</v>
      </c>
      <c r="M26" t="str">
        <f>IFERROR(VLOOKUP($D26,'Mis&amp;Dup_Genbank'!A:E,3,0),"")</f>
        <v>NA</v>
      </c>
      <c r="N26">
        <f>IFERROR(VLOOKUP($D26,'Mis&amp;Dup_Genbank'!A:E,4,0),"")</f>
        <v>0</v>
      </c>
      <c r="O26">
        <f>IFERROR(VLOOKUP($D26,'Mis&amp;Dup_Genbank'!A:E,5,0),"")</f>
        <v>0</v>
      </c>
      <c r="P26" t="str">
        <f>IFERROR(VLOOKUP($A26,'Mis&amp;Dup_VGP'!A:E,2,0),"")</f>
        <v>NA</v>
      </c>
      <c r="Q26" t="str">
        <f>IFERROR(VLOOKUP($A26,'Mis&amp;Dup_VGP'!A:E,3,0),"")</f>
        <v>NA</v>
      </c>
      <c r="R26">
        <f>IFERROR(VLOOKUP($A26,'Mis&amp;Dup_VGP'!A:E,4,0),"")</f>
        <v>0</v>
      </c>
      <c r="S26">
        <f>IFERROR(VLOOKUP($A26,'Mis&amp;Dup_VGP'!A:E,5,0),"")</f>
        <v>0</v>
      </c>
    </row>
    <row r="27" spans="1:19">
      <c r="A27" t="s">
        <v>59</v>
      </c>
      <c r="B27" s="2" t="str">
        <f>VLOOKUP(A27,Names!A:C,2,0)</f>
        <v>Electrophorus electricus</v>
      </c>
      <c r="C27" t="str">
        <f>VLOOKUP(A27,Names!A:C,3,0)</f>
        <v>Electric eel</v>
      </c>
      <c r="D27" t="s">
        <v>407</v>
      </c>
      <c r="E27" t="s">
        <v>484</v>
      </c>
      <c r="F27">
        <v>17309</v>
      </c>
      <c r="G27">
        <v>39.340000000000003</v>
      </c>
      <c r="H27">
        <v>16913</v>
      </c>
      <c r="I27">
        <v>39.4</v>
      </c>
      <c r="J27">
        <f>IFERROR(VLOOKUP(A27,Repeats!$A:$D,3,0),"")</f>
        <v>712</v>
      </c>
      <c r="K27">
        <f>IFERROR(VLOOKUP(A27,Repeats!$A:$D,4,0),"")</f>
        <v>596</v>
      </c>
      <c r="L27" t="str">
        <f>IFERROR(VLOOKUP($D27,'Mis&amp;Dup_Genbank'!A:E,2,0),"")</f>
        <v>NA</v>
      </c>
      <c r="M27" t="str">
        <f>IFERROR(VLOOKUP($D27,'Mis&amp;Dup_Genbank'!A:E,3,0),"")</f>
        <v>NA</v>
      </c>
      <c r="N27">
        <f>IFERROR(VLOOKUP($D27,'Mis&amp;Dup_Genbank'!A:E,4,0),"")</f>
        <v>0</v>
      </c>
      <c r="O27">
        <f>IFERROR(VLOOKUP($D27,'Mis&amp;Dup_Genbank'!A:E,5,0),"")</f>
        <v>0</v>
      </c>
      <c r="P27" t="str">
        <f>IFERROR(VLOOKUP($A27,'Mis&amp;Dup_VGP'!A:E,2,0),"")</f>
        <v>NA</v>
      </c>
      <c r="Q27" t="str">
        <f>IFERROR(VLOOKUP($A27,'Mis&amp;Dup_VGP'!A:E,3,0),"")</f>
        <v>NA</v>
      </c>
      <c r="R27">
        <f>IFERROR(VLOOKUP($A27,'Mis&amp;Dup_VGP'!A:E,4,0),"")</f>
        <v>0</v>
      </c>
      <c r="S27">
        <f>IFERROR(VLOOKUP($A27,'Mis&amp;Dup_VGP'!A:E,5,0),"")</f>
        <v>0</v>
      </c>
    </row>
    <row r="28" spans="1:19">
      <c r="A28" t="s">
        <v>60</v>
      </c>
      <c r="B28" s="2" t="str">
        <f>VLOOKUP(A28,Names!A:C,2,0)</f>
        <v>Erpetoichthys calabaricus</v>
      </c>
      <c r="C28" t="str">
        <f>VLOOKUP(A28,Names!A:C,3,0)</f>
        <v>Reedfish</v>
      </c>
      <c r="D28" t="s">
        <v>408</v>
      </c>
      <c r="E28" t="s">
        <v>484</v>
      </c>
      <c r="F28">
        <v>16619</v>
      </c>
      <c r="G28">
        <v>37.630000000000003</v>
      </c>
      <c r="H28">
        <v>16674</v>
      </c>
      <c r="I28">
        <v>37.619999999999997</v>
      </c>
      <c r="J28">
        <f>IFERROR(VLOOKUP(A28,Repeats!$A:$D,3,0),"")</f>
        <v>912</v>
      </c>
      <c r="K28">
        <f>IFERROR(VLOOKUP(A28,Repeats!$A:$D,4,0),"")</f>
        <v>942</v>
      </c>
      <c r="L28" t="str">
        <f>IFERROR(VLOOKUP($D28,'Mis&amp;Dup_Genbank'!A:E,2,0),"")</f>
        <v>NA</v>
      </c>
      <c r="M28" t="str">
        <f>IFERROR(VLOOKUP($D28,'Mis&amp;Dup_Genbank'!A:E,3,0),"")</f>
        <v>NA</v>
      </c>
      <c r="N28">
        <f>IFERROR(VLOOKUP($D28,'Mis&amp;Dup_Genbank'!A:E,4,0),"")</f>
        <v>0</v>
      </c>
      <c r="O28">
        <f>IFERROR(VLOOKUP($D28,'Mis&amp;Dup_Genbank'!A:E,5,0),"")</f>
        <v>0</v>
      </c>
      <c r="P28" t="str">
        <f>IFERROR(VLOOKUP($A28,'Mis&amp;Dup_VGP'!A:E,2,0),"")</f>
        <v>NA</v>
      </c>
      <c r="Q28" t="str">
        <f>IFERROR(VLOOKUP($A28,'Mis&amp;Dup_VGP'!A:E,3,0),"")</f>
        <v>NA</v>
      </c>
      <c r="R28">
        <f>IFERROR(VLOOKUP($A28,'Mis&amp;Dup_VGP'!A:E,4,0),"")</f>
        <v>0</v>
      </c>
      <c r="S28">
        <f>IFERROR(VLOOKUP($A28,'Mis&amp;Dup_VGP'!A:E,5,0),"")</f>
        <v>0</v>
      </c>
    </row>
    <row r="29" spans="1:19">
      <c r="A29" t="s">
        <v>61</v>
      </c>
      <c r="B29" s="2" t="str">
        <f>VLOOKUP(A29,Names!A:C,2,0)</f>
        <v>Esox lucius</v>
      </c>
      <c r="C29" t="str">
        <f>VLOOKUP(A29,Names!A:C,3,0)</f>
        <v>Northern pike</v>
      </c>
      <c r="D29" t="s">
        <v>409</v>
      </c>
      <c r="E29" t="s">
        <v>484</v>
      </c>
      <c r="F29">
        <v>17081</v>
      </c>
      <c r="G29">
        <v>42.89</v>
      </c>
      <c r="H29">
        <v>16698</v>
      </c>
      <c r="I29">
        <v>43.96</v>
      </c>
      <c r="J29">
        <f>IFERROR(VLOOKUP(A29,Repeats!$A:$D,3,0),"")</f>
        <v>820</v>
      </c>
      <c r="K29">
        <f>IFERROR(VLOOKUP(A29,Repeats!$A:$D,4,0),"")</f>
        <v>451</v>
      </c>
      <c r="L29" t="str">
        <f>IFERROR(VLOOKUP($D29,'Mis&amp;Dup_Genbank'!A:E,2,0),"")</f>
        <v>NA</v>
      </c>
      <c r="M29" t="str">
        <f>IFERROR(VLOOKUP($D29,'Mis&amp;Dup_Genbank'!A:E,3,0),"")</f>
        <v>NA</v>
      </c>
      <c r="N29">
        <f>IFERROR(VLOOKUP($D29,'Mis&amp;Dup_Genbank'!A:E,4,0),"")</f>
        <v>0</v>
      </c>
      <c r="O29">
        <f>IFERROR(VLOOKUP($D29,'Mis&amp;Dup_Genbank'!A:E,5,0),"")</f>
        <v>0</v>
      </c>
      <c r="P29" t="str">
        <f>IFERROR(VLOOKUP($A29,'Mis&amp;Dup_VGP'!A:E,2,0),"")</f>
        <v>NA</v>
      </c>
      <c r="Q29" t="str">
        <f>IFERROR(VLOOKUP($A29,'Mis&amp;Dup_VGP'!A:E,3,0),"")</f>
        <v>NA</v>
      </c>
      <c r="R29">
        <f>IFERROR(VLOOKUP($A29,'Mis&amp;Dup_VGP'!A:E,4,0),"")</f>
        <v>0</v>
      </c>
      <c r="S29">
        <f>IFERROR(VLOOKUP($A29,'Mis&amp;Dup_VGP'!A:E,5,0),"")</f>
        <v>0</v>
      </c>
    </row>
    <row r="30" spans="1:19">
      <c r="A30" t="s">
        <v>66</v>
      </c>
      <c r="B30" s="2" t="str">
        <f>VLOOKUP(A30,Names!A:C,2,0)</f>
        <v>Mastacembelus armatus</v>
      </c>
      <c r="C30" t="str">
        <f>VLOOKUP(A30,Names!A:C,3,0)</f>
        <v>Tire track eel</v>
      </c>
      <c r="D30" t="s">
        <v>410</v>
      </c>
      <c r="E30" t="s">
        <v>484</v>
      </c>
      <c r="F30">
        <v>16490</v>
      </c>
      <c r="G30">
        <v>44.71</v>
      </c>
      <c r="H30">
        <v>16486</v>
      </c>
      <c r="I30">
        <v>45.58</v>
      </c>
      <c r="J30">
        <f>IFERROR(VLOOKUP(A30,Repeats!$A:$D,3,0),"")</f>
        <v>213</v>
      </c>
      <c r="K30">
        <f>IFERROR(VLOOKUP(A30,Repeats!$A:$D,4,0),"")</f>
        <v>167</v>
      </c>
      <c r="L30" t="str">
        <f>IFERROR(VLOOKUP($D30,'Mis&amp;Dup_Genbank'!A:E,2,0),"")</f>
        <v>NA</v>
      </c>
      <c r="M30" t="str">
        <f>IFERROR(VLOOKUP($D30,'Mis&amp;Dup_Genbank'!A:E,3,0),"")</f>
        <v>NA</v>
      </c>
      <c r="N30">
        <f>IFERROR(VLOOKUP($D30,'Mis&amp;Dup_Genbank'!A:E,4,0),"")</f>
        <v>0</v>
      </c>
      <c r="O30">
        <f>IFERROR(VLOOKUP($D30,'Mis&amp;Dup_Genbank'!A:E,5,0),"")</f>
        <v>0</v>
      </c>
      <c r="P30" t="str">
        <f>IFERROR(VLOOKUP($A30,'Mis&amp;Dup_VGP'!A:E,2,0),"")</f>
        <v>NA</v>
      </c>
      <c r="Q30" t="str">
        <f>IFERROR(VLOOKUP($A30,'Mis&amp;Dup_VGP'!A:E,3,0),"")</f>
        <v>NA</v>
      </c>
      <c r="R30">
        <f>IFERROR(VLOOKUP($A30,'Mis&amp;Dup_VGP'!A:E,4,0),"")</f>
        <v>0</v>
      </c>
      <c r="S30">
        <f>IFERROR(VLOOKUP($A30,'Mis&amp;Dup_VGP'!A:E,5,0),"")</f>
        <v>0</v>
      </c>
    </row>
    <row r="31" spans="1:19">
      <c r="A31" t="s">
        <v>67</v>
      </c>
      <c r="B31" s="2" t="str">
        <f>VLOOKUP(A31,Names!A:C,2,0)</f>
        <v>Megalops cyprinoides</v>
      </c>
      <c r="C31" t="str">
        <f>VLOOKUP(A31,Names!A:C,3,0)</f>
        <v>Indo-pacific tarpon</v>
      </c>
      <c r="D31" t="s">
        <v>411</v>
      </c>
      <c r="E31" t="s">
        <v>484</v>
      </c>
      <c r="F31">
        <v>17143</v>
      </c>
      <c r="G31">
        <v>44.68</v>
      </c>
      <c r="H31">
        <v>16412</v>
      </c>
      <c r="I31">
        <v>45.16</v>
      </c>
      <c r="J31">
        <f>IFERROR(VLOOKUP(A31,Repeats!$A:$D,3,0),"")</f>
        <v>711</v>
      </c>
      <c r="K31">
        <f>IFERROR(VLOOKUP(A31,Repeats!$A:$D,4,0),"")</f>
        <v>476</v>
      </c>
      <c r="L31" t="str">
        <f>IFERROR(VLOOKUP($D31,'Mis&amp;Dup_Genbank'!A:E,2,0),"")</f>
        <v>NA</v>
      </c>
      <c r="M31" t="str">
        <f>IFERROR(VLOOKUP($D31,'Mis&amp;Dup_Genbank'!A:E,3,0),"")</f>
        <v>NA</v>
      </c>
      <c r="N31">
        <f>IFERROR(VLOOKUP($D31,'Mis&amp;Dup_Genbank'!A:E,4,0),"")</f>
        <v>0</v>
      </c>
      <c r="O31">
        <f>IFERROR(VLOOKUP($D31,'Mis&amp;Dup_Genbank'!A:E,5,0),"")</f>
        <v>0</v>
      </c>
      <c r="P31" t="str">
        <f>IFERROR(VLOOKUP($A31,'Mis&amp;Dup_VGP'!A:E,2,0),"")</f>
        <v>NA</v>
      </c>
      <c r="Q31" t="str">
        <f>IFERROR(VLOOKUP($A31,'Mis&amp;Dup_VGP'!A:E,3,0),"")</f>
        <v>NA</v>
      </c>
      <c r="R31">
        <f>IFERROR(VLOOKUP($A31,'Mis&amp;Dup_VGP'!A:E,4,0),"")</f>
        <v>0</v>
      </c>
      <c r="S31">
        <f>IFERROR(VLOOKUP($A31,'Mis&amp;Dup_VGP'!A:E,5,0),"")</f>
        <v>0</v>
      </c>
    </row>
    <row r="32" spans="1:19">
      <c r="A32" t="s">
        <v>68</v>
      </c>
      <c r="B32" s="2" t="str">
        <f>VLOOKUP(A32,Names!A:C,2,0)</f>
        <v>Melanotaenia boesemani</v>
      </c>
      <c r="C32" t="str">
        <f>VLOOKUP(A32,Names!A:C,3,0)</f>
        <v>Boesman’s rainbowfish</v>
      </c>
      <c r="D32" t="s">
        <v>412</v>
      </c>
      <c r="E32" t="s">
        <v>484</v>
      </c>
      <c r="F32">
        <v>16541</v>
      </c>
      <c r="G32">
        <v>44.99</v>
      </c>
      <c r="H32">
        <v>16493</v>
      </c>
      <c r="I32">
        <v>45.66</v>
      </c>
      <c r="J32">
        <f>IFERROR(VLOOKUP(A32,Repeats!$A:$D,3,0),"")</f>
        <v>161</v>
      </c>
      <c r="K32">
        <f>IFERROR(VLOOKUP(A32,Repeats!$A:$D,4,0),"")</f>
        <v>211</v>
      </c>
      <c r="L32" t="str">
        <f>IFERROR(VLOOKUP($D32,'Mis&amp;Dup_Genbank'!A:E,2,0),"")</f>
        <v>NA</v>
      </c>
      <c r="M32" t="str">
        <f>IFERROR(VLOOKUP($D32,'Mis&amp;Dup_Genbank'!A:E,3,0),"")</f>
        <v>NA</v>
      </c>
      <c r="N32">
        <f>IFERROR(VLOOKUP($D32,'Mis&amp;Dup_Genbank'!A:E,4,0),"")</f>
        <v>0</v>
      </c>
      <c r="O32">
        <f>IFERROR(VLOOKUP($D32,'Mis&amp;Dup_Genbank'!A:E,5,0),"")</f>
        <v>0</v>
      </c>
      <c r="P32" t="str">
        <f>IFERROR(VLOOKUP($A32,'Mis&amp;Dup_VGP'!A:E,2,0),"")</f>
        <v>NA</v>
      </c>
      <c r="Q32" t="str">
        <f>IFERROR(VLOOKUP($A32,'Mis&amp;Dup_VGP'!A:E,3,0),"")</f>
        <v>NA</v>
      </c>
      <c r="R32">
        <f>IFERROR(VLOOKUP($A32,'Mis&amp;Dup_VGP'!A:E,4,0),"")</f>
        <v>0</v>
      </c>
      <c r="S32">
        <f>IFERROR(VLOOKUP($A32,'Mis&amp;Dup_VGP'!A:E,5,0),"")</f>
        <v>0</v>
      </c>
    </row>
    <row r="33" spans="1:19">
      <c r="A33" t="s">
        <v>72</v>
      </c>
      <c r="B33" s="2" t="str">
        <f>VLOOKUP(A33,Names!A:C,2,0)</f>
        <v>Periophthalmus magnuspinnatus</v>
      </c>
      <c r="C33" t="str">
        <f>VLOOKUP(A33,Names!A:C,3,0)</f>
        <v>Korean giant-fin mudskipper</v>
      </c>
      <c r="D33" t="s">
        <v>413</v>
      </c>
      <c r="E33" t="s">
        <v>484</v>
      </c>
      <c r="F33">
        <v>16496</v>
      </c>
      <c r="G33">
        <v>44.16</v>
      </c>
      <c r="H33">
        <v>16497</v>
      </c>
      <c r="I33">
        <v>44.2</v>
      </c>
      <c r="J33">
        <f>IFERROR(VLOOKUP(A33,Repeats!$A:$D,3,0),"")</f>
        <v>151</v>
      </c>
      <c r="K33">
        <f>IFERROR(VLOOKUP(A33,Repeats!$A:$D,4,0),"")</f>
        <v>151</v>
      </c>
      <c r="L33" t="str">
        <f>IFERROR(VLOOKUP($D33,'Mis&amp;Dup_Genbank'!A:E,2,0),"")</f>
        <v>NA</v>
      </c>
      <c r="M33" t="str">
        <f>IFERROR(VLOOKUP($D33,'Mis&amp;Dup_Genbank'!A:E,3,0),"")</f>
        <v>NA</v>
      </c>
      <c r="N33">
        <f>IFERROR(VLOOKUP($D33,'Mis&amp;Dup_Genbank'!A:E,4,0),"")</f>
        <v>0</v>
      </c>
      <c r="O33">
        <f>IFERROR(VLOOKUP($D33,'Mis&amp;Dup_Genbank'!A:E,5,0),"")</f>
        <v>0</v>
      </c>
      <c r="P33" t="str">
        <f>IFERROR(VLOOKUP($A33,'Mis&amp;Dup_VGP'!A:E,2,0),"")</f>
        <v>NA</v>
      </c>
      <c r="Q33" t="str">
        <f>IFERROR(VLOOKUP($A33,'Mis&amp;Dup_VGP'!A:E,3,0),"")</f>
        <v>NA</v>
      </c>
      <c r="R33">
        <f>IFERROR(VLOOKUP($A33,'Mis&amp;Dup_VGP'!A:E,4,0),"")</f>
        <v>0</v>
      </c>
      <c r="S33">
        <f>IFERROR(VLOOKUP($A33,'Mis&amp;Dup_VGP'!A:E,5,0),"")</f>
        <v>0</v>
      </c>
    </row>
    <row r="34" spans="1:19">
      <c r="A34" t="s">
        <v>73</v>
      </c>
      <c r="B34" s="2" t="str">
        <f>VLOOKUP(A34,Names!A:C,2,0)</f>
        <v>Pygocentrus nattereri</v>
      </c>
      <c r="C34" t="str">
        <f>VLOOKUP(A34,Names!A:C,3,0)</f>
        <v>Red-bellied piranha</v>
      </c>
      <c r="D34" t="s">
        <v>414</v>
      </c>
      <c r="E34" t="s">
        <v>484</v>
      </c>
      <c r="F34">
        <v>16708</v>
      </c>
      <c r="G34">
        <v>47.44</v>
      </c>
      <c r="H34">
        <v>16706</v>
      </c>
      <c r="I34">
        <v>47.55</v>
      </c>
      <c r="J34">
        <f>IFERROR(VLOOKUP(A34,Repeats!$A:$D,3,0),"")</f>
        <v>377</v>
      </c>
      <c r="K34">
        <f>IFERROR(VLOOKUP(A34,Repeats!$A:$D,4,0),"")</f>
        <v>385</v>
      </c>
      <c r="L34" t="str">
        <f>IFERROR(VLOOKUP($D34,'Mis&amp;Dup_Genbank'!A:E,2,0),"")</f>
        <v>NA</v>
      </c>
      <c r="M34" t="str">
        <f>IFERROR(VLOOKUP($D34,'Mis&amp;Dup_Genbank'!A:E,3,0),"")</f>
        <v>NA</v>
      </c>
      <c r="N34">
        <f>IFERROR(VLOOKUP($D34,'Mis&amp;Dup_Genbank'!A:E,4,0),"")</f>
        <v>0</v>
      </c>
      <c r="O34">
        <f>IFERROR(VLOOKUP($D34,'Mis&amp;Dup_Genbank'!A:E,5,0),"")</f>
        <v>0</v>
      </c>
      <c r="P34" t="str">
        <f>IFERROR(VLOOKUP($A34,'Mis&amp;Dup_VGP'!A:E,2,0),"")</f>
        <v>NA</v>
      </c>
      <c r="Q34" t="str">
        <f>IFERROR(VLOOKUP($A34,'Mis&amp;Dup_VGP'!A:E,3,0),"")</f>
        <v>NA</v>
      </c>
      <c r="R34">
        <f>IFERROR(VLOOKUP($A34,'Mis&amp;Dup_VGP'!A:E,4,0),"")</f>
        <v>0</v>
      </c>
      <c r="S34">
        <f>IFERROR(VLOOKUP($A34,'Mis&amp;Dup_VGP'!A:E,5,0),"")</f>
        <v>0</v>
      </c>
    </row>
    <row r="35" spans="1:19">
      <c r="A35" t="s">
        <v>75</v>
      </c>
      <c r="B35" s="2" t="str">
        <f>VLOOKUP(A35,Names!A:C,2,0)</f>
        <v>Salmo trutta</v>
      </c>
      <c r="C35" t="str">
        <f>VLOOKUP(A35,Names!A:C,3,0)</f>
        <v>Brown trout</v>
      </c>
      <c r="D35" t="s">
        <v>415</v>
      </c>
      <c r="E35" t="s">
        <v>484</v>
      </c>
      <c r="F35">
        <v>16677</v>
      </c>
      <c r="G35">
        <v>45.96</v>
      </c>
      <c r="H35">
        <v>16676</v>
      </c>
      <c r="I35">
        <v>45.92</v>
      </c>
      <c r="J35">
        <f>IFERROR(VLOOKUP(A35,Repeats!$A:$D,3,0),"")</f>
        <v>72</v>
      </c>
      <c r="K35">
        <f>IFERROR(VLOOKUP(A35,Repeats!$A:$D,4,0),"")</f>
        <v>72</v>
      </c>
      <c r="L35" t="str">
        <f>IFERROR(VLOOKUP($D35,'Mis&amp;Dup_Genbank'!A:E,2,0),"")</f>
        <v>NA</v>
      </c>
      <c r="M35" t="str">
        <f>IFERROR(VLOOKUP($D35,'Mis&amp;Dup_Genbank'!A:E,3,0),"")</f>
        <v>NA</v>
      </c>
      <c r="N35">
        <f>IFERROR(VLOOKUP($D35,'Mis&amp;Dup_Genbank'!A:E,4,0),"")</f>
        <v>0</v>
      </c>
      <c r="O35">
        <f>IFERROR(VLOOKUP($D35,'Mis&amp;Dup_Genbank'!A:E,5,0),"")</f>
        <v>0</v>
      </c>
      <c r="P35" t="str">
        <f>IFERROR(VLOOKUP($A35,'Mis&amp;Dup_VGP'!A:E,2,0),"")</f>
        <v>NA</v>
      </c>
      <c r="Q35" t="str">
        <f>IFERROR(VLOOKUP($A35,'Mis&amp;Dup_VGP'!A:E,3,0),"")</f>
        <v>NA</v>
      </c>
      <c r="R35">
        <f>IFERROR(VLOOKUP($A35,'Mis&amp;Dup_VGP'!A:E,4,0),"")</f>
        <v>0</v>
      </c>
      <c r="S35">
        <f>IFERROR(VLOOKUP($A35,'Mis&amp;Dup_VGP'!A:E,5,0),"")</f>
        <v>0</v>
      </c>
    </row>
    <row r="36" spans="1:19">
      <c r="A36" t="s">
        <v>76</v>
      </c>
      <c r="B36" s="2" t="str">
        <f>VLOOKUP(A36,Names!A:C,2,0)</f>
        <v>Scatophagus argus</v>
      </c>
      <c r="C36" t="str">
        <f>VLOOKUP(A36,Names!A:C,3,0)</f>
        <v>Spotted scat</v>
      </c>
      <c r="D36" t="s">
        <v>416</v>
      </c>
      <c r="E36" t="s">
        <v>484</v>
      </c>
      <c r="F36">
        <v>16771</v>
      </c>
      <c r="G36">
        <v>44.39</v>
      </c>
      <c r="H36">
        <v>16783</v>
      </c>
      <c r="I36">
        <v>44.03</v>
      </c>
      <c r="J36">
        <f>IFERROR(VLOOKUP(A36,Repeats!$A:$D,3,0),"")</f>
        <v>105</v>
      </c>
      <c r="K36">
        <f>IFERROR(VLOOKUP(A36,Repeats!$A:$D,4,0),"")</f>
        <v>141</v>
      </c>
      <c r="L36" t="str">
        <f>IFERROR(VLOOKUP($D36,'Mis&amp;Dup_Genbank'!A:E,2,0),"")</f>
        <v>NA</v>
      </c>
      <c r="M36" t="str">
        <f>IFERROR(VLOOKUP($D36,'Mis&amp;Dup_Genbank'!A:E,3,0),"")</f>
        <v>NA</v>
      </c>
      <c r="N36">
        <f>IFERROR(VLOOKUP($D36,'Mis&amp;Dup_Genbank'!A:E,4,0),"")</f>
        <v>0</v>
      </c>
      <c r="O36">
        <f>IFERROR(VLOOKUP($D36,'Mis&amp;Dup_Genbank'!A:E,5,0),"")</f>
        <v>0</v>
      </c>
      <c r="P36" t="str">
        <f>IFERROR(VLOOKUP($A36,'Mis&amp;Dup_VGP'!A:E,2,0),"")</f>
        <v>NA</v>
      </c>
      <c r="Q36" t="str">
        <f>IFERROR(VLOOKUP($A36,'Mis&amp;Dup_VGP'!A:E,3,0),"")</f>
        <v>NA</v>
      </c>
      <c r="R36">
        <f>IFERROR(VLOOKUP($A36,'Mis&amp;Dup_VGP'!A:E,4,0),"")</f>
        <v>0</v>
      </c>
      <c r="S36">
        <f>IFERROR(VLOOKUP($A36,'Mis&amp;Dup_VGP'!A:E,5,0),"")</f>
        <v>0</v>
      </c>
    </row>
    <row r="37" spans="1:19">
      <c r="A37" t="s">
        <v>79</v>
      </c>
      <c r="B37" s="2" t="str">
        <f>VLOOKUP(A37,Names!A:C,2,0)</f>
        <v>Sparus aurata</v>
      </c>
      <c r="C37" t="str">
        <f>VLOOKUP(A37,Names!A:C,3,0)</f>
        <v>Gilthead seabream</v>
      </c>
      <c r="D37" t="s">
        <v>417</v>
      </c>
      <c r="E37" t="s">
        <v>484</v>
      </c>
      <c r="F37">
        <v>16652</v>
      </c>
      <c r="G37">
        <v>45.96</v>
      </c>
      <c r="H37">
        <v>16652</v>
      </c>
      <c r="I37">
        <v>45.97</v>
      </c>
      <c r="J37">
        <f>IFERROR(VLOOKUP(A37,Repeats!$A:$D,3,0),"")</f>
        <v>137</v>
      </c>
      <c r="K37">
        <f>IFERROR(VLOOKUP(A37,Repeats!$A:$D,4,0),"")</f>
        <v>137</v>
      </c>
      <c r="L37" t="str">
        <f>IFERROR(VLOOKUP($D37,'Mis&amp;Dup_Genbank'!A:E,2,0),"")</f>
        <v>NA</v>
      </c>
      <c r="M37" t="str">
        <f>IFERROR(VLOOKUP($D37,'Mis&amp;Dup_Genbank'!A:E,3,0),"")</f>
        <v>NA</v>
      </c>
      <c r="N37">
        <f>IFERROR(VLOOKUP($D37,'Mis&amp;Dup_Genbank'!A:E,4,0),"")</f>
        <v>0</v>
      </c>
      <c r="O37">
        <f>IFERROR(VLOOKUP($D37,'Mis&amp;Dup_Genbank'!A:E,5,0),"")</f>
        <v>0</v>
      </c>
      <c r="P37" t="str">
        <f>IFERROR(VLOOKUP($A37,'Mis&amp;Dup_VGP'!A:E,2,0),"")</f>
        <v>NA</v>
      </c>
      <c r="Q37" t="str">
        <f>IFERROR(VLOOKUP($A37,'Mis&amp;Dup_VGP'!A:E,3,0),"")</f>
        <v>NA</v>
      </c>
      <c r="R37">
        <f>IFERROR(VLOOKUP($A37,'Mis&amp;Dup_VGP'!A:E,4,0),"")</f>
        <v>0</v>
      </c>
      <c r="S37">
        <f>IFERROR(VLOOKUP($A37,'Mis&amp;Dup_VGP'!A:E,5,0),"")</f>
        <v>0</v>
      </c>
    </row>
    <row r="38" spans="1:19">
      <c r="A38" t="s">
        <v>82</v>
      </c>
      <c r="B38" s="2" t="str">
        <f>VLOOKUP(A38,Names!A:C,2,0)</f>
        <v>Takifugu rubripes</v>
      </c>
      <c r="C38" t="str">
        <f>VLOOKUP(A38,Names!A:C,3,0)</f>
        <v>Japanese puffer (Torafugu)</v>
      </c>
      <c r="D38" t="s">
        <v>418</v>
      </c>
      <c r="E38" t="s">
        <v>484</v>
      </c>
      <c r="F38">
        <v>16448</v>
      </c>
      <c r="G38">
        <v>44.34</v>
      </c>
      <c r="H38">
        <v>16447</v>
      </c>
      <c r="I38">
        <v>44.24</v>
      </c>
      <c r="J38">
        <f>IFERROR(VLOOKUP(A38,Repeats!$A:$D,3,0),"")</f>
        <v>169</v>
      </c>
      <c r="K38">
        <f>IFERROR(VLOOKUP(A38,Repeats!$A:$D,4,0),"")</f>
        <v>168</v>
      </c>
      <c r="L38" t="str">
        <f>IFERROR(VLOOKUP($D38,'Mis&amp;Dup_Genbank'!A:E,2,0),"")</f>
        <v>NA</v>
      </c>
      <c r="M38" t="str">
        <f>IFERROR(VLOOKUP($D38,'Mis&amp;Dup_Genbank'!A:E,3,0),"")</f>
        <v>NA</v>
      </c>
      <c r="N38">
        <f>IFERROR(VLOOKUP($D38,'Mis&amp;Dup_Genbank'!A:E,4,0),"")</f>
        <v>0</v>
      </c>
      <c r="O38">
        <f>IFERROR(VLOOKUP($D38,'Mis&amp;Dup_Genbank'!A:E,5,0),"")</f>
        <v>0</v>
      </c>
      <c r="P38" t="str">
        <f>IFERROR(VLOOKUP($A38,'Mis&amp;Dup_VGP'!A:E,2,0),"")</f>
        <v>NA</v>
      </c>
      <c r="Q38" t="str">
        <f>IFERROR(VLOOKUP($A38,'Mis&amp;Dup_VGP'!A:E,3,0),"")</f>
        <v>NA</v>
      </c>
      <c r="R38">
        <f>IFERROR(VLOOKUP($A38,'Mis&amp;Dup_VGP'!A:E,4,0),"")</f>
        <v>0</v>
      </c>
      <c r="S38">
        <f>IFERROR(VLOOKUP($A38,'Mis&amp;Dup_VGP'!A:E,5,0),"")</f>
        <v>0</v>
      </c>
    </row>
    <row r="39" spans="1:19">
      <c r="A39" t="s">
        <v>84</v>
      </c>
      <c r="B39" s="2" t="str">
        <f>VLOOKUP(A39,Names!A:C,2,0)</f>
        <v>Trachurus trachurus</v>
      </c>
      <c r="C39" t="str">
        <f>VLOOKUP(A39,Names!A:C,3,0)</f>
        <v>Atlantic horse mackerel</v>
      </c>
      <c r="D39" t="s">
        <v>419</v>
      </c>
      <c r="E39" t="s">
        <v>484</v>
      </c>
      <c r="F39">
        <v>16561</v>
      </c>
      <c r="G39">
        <v>46.51</v>
      </c>
      <c r="H39">
        <v>16559</v>
      </c>
      <c r="I39">
        <v>46.52</v>
      </c>
      <c r="J39">
        <f>IFERROR(VLOOKUP(A39,Repeats!$A:$D,3,0),"")</f>
        <v>160</v>
      </c>
      <c r="K39">
        <f>IFERROR(VLOOKUP(A39,Repeats!$A:$D,4,0),"")</f>
        <v>160</v>
      </c>
      <c r="L39" t="str">
        <f>IFERROR(VLOOKUP($D39,'Mis&amp;Dup_Genbank'!A:E,2,0),"")</f>
        <v>NA</v>
      </c>
      <c r="M39" t="str">
        <f>IFERROR(VLOOKUP($D39,'Mis&amp;Dup_Genbank'!A:E,3,0),"")</f>
        <v>NA</v>
      </c>
      <c r="N39">
        <f>IFERROR(VLOOKUP($D39,'Mis&amp;Dup_Genbank'!A:E,4,0),"")</f>
        <v>0</v>
      </c>
      <c r="O39">
        <f>IFERROR(VLOOKUP($D39,'Mis&amp;Dup_Genbank'!A:E,5,0),"")</f>
        <v>0</v>
      </c>
      <c r="P39" t="str">
        <f>IFERROR(VLOOKUP($A39,'Mis&amp;Dup_VGP'!A:E,2,0),"")</f>
        <v>NA</v>
      </c>
      <c r="Q39" t="str">
        <f>IFERROR(VLOOKUP($A39,'Mis&amp;Dup_VGP'!A:E,3,0),"")</f>
        <v>NA</v>
      </c>
      <c r="R39">
        <f>IFERROR(VLOOKUP($A39,'Mis&amp;Dup_VGP'!A:E,4,0),"")</f>
        <v>0</v>
      </c>
      <c r="S39">
        <f>IFERROR(VLOOKUP($A39,'Mis&amp;Dup_VGP'!A:E,5,0),"")</f>
        <v>0</v>
      </c>
    </row>
    <row r="40" spans="1:19">
      <c r="A40" t="s">
        <v>86</v>
      </c>
      <c r="B40" s="2" t="str">
        <f>VLOOKUP(A40,Names!A:C,2,0)</f>
        <v>Zeus faber</v>
      </c>
      <c r="C40" t="str">
        <f>VLOOKUP(A40,Names!A:C,3,0)</f>
        <v>John dory</v>
      </c>
      <c r="D40" t="s">
        <v>420</v>
      </c>
      <c r="E40" t="s">
        <v>484</v>
      </c>
      <c r="F40">
        <v>16722</v>
      </c>
      <c r="G40">
        <v>42.36</v>
      </c>
      <c r="H40">
        <v>16715</v>
      </c>
      <c r="I40">
        <v>42.44</v>
      </c>
      <c r="J40">
        <f>IFERROR(VLOOKUP(A40,Repeats!$A:$D,3,0),"")</f>
        <v>442</v>
      </c>
      <c r="K40">
        <f>IFERROR(VLOOKUP(A40,Repeats!$A:$D,4,0),"")</f>
        <v>442</v>
      </c>
      <c r="L40" t="str">
        <f>IFERROR(VLOOKUP($D40,'Mis&amp;Dup_Genbank'!A:E,2,0),"")</f>
        <v>NA</v>
      </c>
      <c r="M40" t="str">
        <f>IFERROR(VLOOKUP($D40,'Mis&amp;Dup_Genbank'!A:E,3,0),"")</f>
        <v>NA</v>
      </c>
      <c r="N40">
        <f>IFERROR(VLOOKUP($D40,'Mis&amp;Dup_Genbank'!A:E,4,0),"")</f>
        <v>0</v>
      </c>
      <c r="O40">
        <f>IFERROR(VLOOKUP($D40,'Mis&amp;Dup_Genbank'!A:E,5,0),"")</f>
        <v>0</v>
      </c>
      <c r="P40" t="str">
        <f>IFERROR(VLOOKUP($A40,'Mis&amp;Dup_VGP'!A:E,2,0),"")</f>
        <v>NA</v>
      </c>
      <c r="Q40" t="str">
        <f>IFERROR(VLOOKUP($A40,'Mis&amp;Dup_VGP'!A:E,3,0),"")</f>
        <v>NA</v>
      </c>
      <c r="R40">
        <f>IFERROR(VLOOKUP($A40,'Mis&amp;Dup_VGP'!A:E,4,0),"")</f>
        <v>0</v>
      </c>
      <c r="S40">
        <f>IFERROR(VLOOKUP($A40,'Mis&amp;Dup_VGP'!A:E,5,0),"")</f>
        <v>0</v>
      </c>
    </row>
    <row r="41" spans="1:19">
      <c r="A41" t="s">
        <v>90</v>
      </c>
      <c r="B41" s="2" t="str">
        <f>VLOOKUP(A41,Names!A:C,2,0)</f>
        <v>Balaenoptera musculus</v>
      </c>
      <c r="C41" t="str">
        <f>VLOOKUP(A41,Names!A:C,3,0)</f>
        <v>Blue Whale</v>
      </c>
      <c r="D41" t="s">
        <v>421</v>
      </c>
      <c r="E41" t="s">
        <v>484</v>
      </c>
      <c r="F41">
        <v>16403</v>
      </c>
      <c r="G41">
        <v>40.68</v>
      </c>
      <c r="H41">
        <v>16403</v>
      </c>
      <c r="I41">
        <v>40.69</v>
      </c>
      <c r="J41">
        <f>IFERROR(VLOOKUP(A41,Repeats!$A:$D,3,0),"")</f>
        <v>166</v>
      </c>
      <c r="K41">
        <f>IFERROR(VLOOKUP(A41,Repeats!$A:$D,4,0),"")</f>
        <v>169</v>
      </c>
      <c r="L41" t="str">
        <f>IFERROR(VLOOKUP($D41,'Mis&amp;Dup_Genbank'!A:E,2,0),"")</f>
        <v>NA</v>
      </c>
      <c r="M41" t="str">
        <f>IFERROR(VLOOKUP($D41,'Mis&amp;Dup_Genbank'!A:E,3,0),"")</f>
        <v>NA</v>
      </c>
      <c r="N41">
        <f>IFERROR(VLOOKUP($D41,'Mis&amp;Dup_Genbank'!A:E,4,0),"")</f>
        <v>0</v>
      </c>
      <c r="O41">
        <f>IFERROR(VLOOKUP($D41,'Mis&amp;Dup_Genbank'!A:E,5,0),"")</f>
        <v>0</v>
      </c>
      <c r="P41" t="str">
        <f>IFERROR(VLOOKUP($A41,'Mis&amp;Dup_VGP'!A:E,2,0),"")</f>
        <v>NA</v>
      </c>
      <c r="Q41" t="str">
        <f>IFERROR(VLOOKUP($A41,'Mis&amp;Dup_VGP'!A:E,3,0),"")</f>
        <v>NA</v>
      </c>
      <c r="R41">
        <f>IFERROR(VLOOKUP($A41,'Mis&amp;Dup_VGP'!A:E,4,0),"")</f>
        <v>0</v>
      </c>
      <c r="S41">
        <f>IFERROR(VLOOKUP($A41,'Mis&amp;Dup_VGP'!A:E,5,0),"")</f>
        <v>0</v>
      </c>
    </row>
    <row r="42" spans="1:19">
      <c r="A42" t="s">
        <v>91</v>
      </c>
      <c r="B42" s="2" t="str">
        <f>VLOOKUP(A42,Names!A:C,2,0)</f>
        <v>Bos taurus</v>
      </c>
      <c r="C42" t="str">
        <f>VLOOKUP(A42,Names!A:C,3,0)</f>
        <v>Cow (Angus/Braham Hybrid)</v>
      </c>
      <c r="D42" t="s">
        <v>422</v>
      </c>
      <c r="E42" t="s">
        <v>484</v>
      </c>
      <c r="F42">
        <v>16339</v>
      </c>
      <c r="G42">
        <v>39.450000000000003</v>
      </c>
      <c r="H42">
        <v>16338</v>
      </c>
      <c r="I42">
        <v>39.42</v>
      </c>
      <c r="J42">
        <f>IFERROR(VLOOKUP(A42,Repeats!$A:$D,3,0),"")</f>
        <v>286</v>
      </c>
      <c r="K42">
        <f>IFERROR(VLOOKUP(A42,Repeats!$A:$D,4,0),"")</f>
        <v>265</v>
      </c>
      <c r="L42" t="str">
        <f>IFERROR(VLOOKUP($D42,'Mis&amp;Dup_Genbank'!A:E,2,0),"")</f>
        <v>NA</v>
      </c>
      <c r="M42" t="str">
        <f>IFERROR(VLOOKUP($D42,'Mis&amp;Dup_Genbank'!A:E,3,0),"")</f>
        <v>NA</v>
      </c>
      <c r="N42">
        <f>IFERROR(VLOOKUP($D42,'Mis&amp;Dup_Genbank'!A:E,4,0),"")</f>
        <v>0</v>
      </c>
      <c r="O42">
        <f>IFERROR(VLOOKUP($D42,'Mis&amp;Dup_Genbank'!A:E,5,0),"")</f>
        <v>0</v>
      </c>
      <c r="P42" t="str">
        <f>IFERROR(VLOOKUP($A42,'Mis&amp;Dup_VGP'!A:E,2,0),"")</f>
        <v>NA</v>
      </c>
      <c r="Q42" t="str">
        <f>IFERROR(VLOOKUP($A42,'Mis&amp;Dup_VGP'!A:E,3,0),"")</f>
        <v>NA</v>
      </c>
      <c r="R42">
        <f>IFERROR(VLOOKUP($A42,'Mis&amp;Dup_VGP'!A:E,4,0),"")</f>
        <v>0</v>
      </c>
      <c r="S42">
        <f>IFERROR(VLOOKUP($A42,'Mis&amp;Dup_VGP'!A:E,5,0),"")</f>
        <v>0</v>
      </c>
    </row>
    <row r="43" spans="1:19">
      <c r="A43" t="s">
        <v>92</v>
      </c>
      <c r="B43" s="2" t="str">
        <f>VLOOKUP(A43,Names!A:C,2,0)</f>
        <v>Callithrix jacchus</v>
      </c>
      <c r="C43" t="str">
        <f>VLOOKUP(A43,Names!A:C,3,0)</f>
        <v>Common marmoset</v>
      </c>
      <c r="D43" t="s">
        <v>423</v>
      </c>
      <c r="E43" t="s">
        <v>484</v>
      </c>
      <c r="F43">
        <v>16489</v>
      </c>
      <c r="G43">
        <v>40.340000000000003</v>
      </c>
      <c r="H43">
        <v>16499</v>
      </c>
      <c r="I43">
        <v>40.31</v>
      </c>
      <c r="J43">
        <f>IFERROR(VLOOKUP(A43,Repeats!$A:$D,3,0),"")</f>
        <v>239</v>
      </c>
      <c r="K43">
        <f>IFERROR(VLOOKUP(A43,Repeats!$A:$D,4,0),"")</f>
        <v>239</v>
      </c>
      <c r="L43" t="str">
        <f>IFERROR(VLOOKUP($D43,'Mis&amp;Dup_Genbank'!A:E,2,0),"")</f>
        <v>trnR</v>
      </c>
      <c r="M43" t="str">
        <f>IFERROR(VLOOKUP($D43,'Mis&amp;Dup_Genbank'!A:E,3,0),"")</f>
        <v>NA</v>
      </c>
      <c r="N43">
        <f>IFERROR(VLOOKUP($D43,'Mis&amp;Dup_Genbank'!A:E,4,0),"")</f>
        <v>1</v>
      </c>
      <c r="O43">
        <f>IFERROR(VLOOKUP($D43,'Mis&amp;Dup_Genbank'!A:E,5,0),"")</f>
        <v>0</v>
      </c>
      <c r="P43" t="str">
        <f>IFERROR(VLOOKUP($A43,'Mis&amp;Dup_VGP'!A:E,2,0),"")</f>
        <v>trnR</v>
      </c>
      <c r="Q43" t="str">
        <f>IFERROR(VLOOKUP($A43,'Mis&amp;Dup_VGP'!A:E,3,0),"")</f>
        <v>NA</v>
      </c>
      <c r="R43">
        <f>IFERROR(VLOOKUP($A43,'Mis&amp;Dup_VGP'!A:E,4,0),"")</f>
        <v>1</v>
      </c>
      <c r="S43">
        <f>IFERROR(VLOOKUP($A43,'Mis&amp;Dup_VGP'!A:E,5,0),"")</f>
        <v>0</v>
      </c>
    </row>
    <row r="44" spans="1:19">
      <c r="A44" t="s">
        <v>93</v>
      </c>
      <c r="B44" s="2" t="str">
        <f>VLOOKUP(A44,Names!A:C,2,0)</f>
        <v>Choloepus didactylus</v>
      </c>
      <c r="C44" t="str">
        <f>VLOOKUP(A44,Names!A:C,3,0)</f>
        <v>Linnaeus's Two Toed Sloth</v>
      </c>
      <c r="D44" t="s">
        <v>424</v>
      </c>
      <c r="E44" t="s">
        <v>484</v>
      </c>
      <c r="F44">
        <v>16499</v>
      </c>
      <c r="G44">
        <v>43.28</v>
      </c>
      <c r="H44">
        <v>16543</v>
      </c>
      <c r="I44">
        <v>43.26</v>
      </c>
      <c r="J44">
        <f>IFERROR(VLOOKUP(A44,Repeats!$A:$D,3,0),"")</f>
        <v>226</v>
      </c>
      <c r="K44">
        <f>IFERROR(VLOOKUP(A44,Repeats!$A:$D,4,0),"")</f>
        <v>245</v>
      </c>
      <c r="L44" t="str">
        <f>IFERROR(VLOOKUP($D44,'Mis&amp;Dup_Genbank'!A:E,2,0),"")</f>
        <v>NA</v>
      </c>
      <c r="M44" t="str">
        <f>IFERROR(VLOOKUP($D44,'Mis&amp;Dup_Genbank'!A:E,3,0),"")</f>
        <v>NA</v>
      </c>
      <c r="N44">
        <f>IFERROR(VLOOKUP($D44,'Mis&amp;Dup_Genbank'!A:E,4,0),"")</f>
        <v>0</v>
      </c>
      <c r="O44">
        <f>IFERROR(VLOOKUP($D44,'Mis&amp;Dup_Genbank'!A:E,5,0),"")</f>
        <v>0</v>
      </c>
      <c r="P44" t="str">
        <f>IFERROR(VLOOKUP($A44,'Mis&amp;Dup_VGP'!A:E,2,0),"")</f>
        <v>NA</v>
      </c>
      <c r="Q44" t="str">
        <f>IFERROR(VLOOKUP($A44,'Mis&amp;Dup_VGP'!A:E,3,0),"")</f>
        <v>NA</v>
      </c>
      <c r="R44">
        <f>IFERROR(VLOOKUP($A44,'Mis&amp;Dup_VGP'!A:E,4,0),"")</f>
        <v>0</v>
      </c>
      <c r="S44">
        <f>IFERROR(VLOOKUP($A44,'Mis&amp;Dup_VGP'!A:E,5,0),"")</f>
        <v>0</v>
      </c>
    </row>
    <row r="45" spans="1:19">
      <c r="A45" t="s">
        <v>94</v>
      </c>
      <c r="B45" s="2" t="str">
        <f>VLOOKUP(A45,Names!A:C,2,0)</f>
        <v>Homo sapiens</v>
      </c>
      <c r="C45" t="str">
        <f>VLOOKUP(A45,Names!A:C,3,0)</f>
        <v>Human</v>
      </c>
      <c r="D45" t="s">
        <v>425</v>
      </c>
      <c r="E45" t="s">
        <v>484</v>
      </c>
      <c r="F45">
        <v>16566</v>
      </c>
      <c r="G45">
        <v>44.45</v>
      </c>
      <c r="H45">
        <v>16569</v>
      </c>
      <c r="I45">
        <v>44.36</v>
      </c>
      <c r="J45">
        <f>IFERROR(VLOOKUP(A45,Repeats!$A:$D,3,0),"")</f>
        <v>81</v>
      </c>
      <c r="K45">
        <f>IFERROR(VLOOKUP(A45,Repeats!$A:$D,4,0),"")</f>
        <v>92</v>
      </c>
      <c r="L45" t="str">
        <f>IFERROR(VLOOKUP($D45,'Mis&amp;Dup_Genbank'!A:E,2,0),"")</f>
        <v>NA</v>
      </c>
      <c r="M45" t="str">
        <f>IFERROR(VLOOKUP($D45,'Mis&amp;Dup_Genbank'!A:E,3,0),"")</f>
        <v>NA</v>
      </c>
      <c r="N45">
        <f>IFERROR(VLOOKUP($D45,'Mis&amp;Dup_Genbank'!A:E,4,0),"")</f>
        <v>0</v>
      </c>
      <c r="O45">
        <f>IFERROR(VLOOKUP($D45,'Mis&amp;Dup_Genbank'!A:E,5,0),"")</f>
        <v>0</v>
      </c>
      <c r="P45" t="str">
        <f>IFERROR(VLOOKUP($A45,'Mis&amp;Dup_VGP'!A:E,2,0),"")</f>
        <v>NA</v>
      </c>
      <c r="Q45" t="str">
        <f>IFERROR(VLOOKUP($A45,'Mis&amp;Dup_VGP'!A:E,3,0),"")</f>
        <v>NA</v>
      </c>
      <c r="R45">
        <f>IFERROR(VLOOKUP($A45,'Mis&amp;Dup_VGP'!A:E,4,0),"")</f>
        <v>0</v>
      </c>
      <c r="S45">
        <f>IFERROR(VLOOKUP($A45,'Mis&amp;Dup_VGP'!A:E,5,0),"")</f>
        <v>0</v>
      </c>
    </row>
    <row r="46" spans="1:19">
      <c r="A46" t="s">
        <v>95</v>
      </c>
      <c r="B46" s="2" t="str">
        <f>VLOOKUP(A46,Names!A:C,2,0)</f>
        <v>Lemur catta</v>
      </c>
      <c r="C46" t="str">
        <f>VLOOKUP(A46,Names!A:C,3,0)</f>
        <v>Ring-tailed lemur</v>
      </c>
      <c r="D46" t="s">
        <v>426</v>
      </c>
      <c r="E46" t="s">
        <v>484</v>
      </c>
      <c r="F46">
        <v>17086</v>
      </c>
      <c r="G46">
        <v>38.03</v>
      </c>
      <c r="H46">
        <v>17036</v>
      </c>
      <c r="I46">
        <v>38.090000000000003</v>
      </c>
      <c r="J46">
        <f>IFERROR(VLOOKUP(A46,Repeats!$A:$D,3,0),"")</f>
        <v>649</v>
      </c>
      <c r="K46">
        <f>IFERROR(VLOOKUP(A46,Repeats!$A:$D,4,0),"")</f>
        <v>583</v>
      </c>
      <c r="L46" t="str">
        <f>IFERROR(VLOOKUP($D46,'Mis&amp;Dup_Genbank'!A:E,2,0),"")</f>
        <v>NA</v>
      </c>
      <c r="M46" t="str">
        <f>IFERROR(VLOOKUP($D46,'Mis&amp;Dup_Genbank'!A:E,3,0),"")</f>
        <v>NA</v>
      </c>
      <c r="N46">
        <f>IFERROR(VLOOKUP($D46,'Mis&amp;Dup_Genbank'!A:E,4,0),"")</f>
        <v>0</v>
      </c>
      <c r="O46">
        <f>IFERROR(VLOOKUP($D46,'Mis&amp;Dup_Genbank'!A:E,5,0),"")</f>
        <v>0</v>
      </c>
      <c r="P46" t="str">
        <f>IFERROR(VLOOKUP($A46,'Mis&amp;Dup_VGP'!A:E,2,0),"")</f>
        <v>NA</v>
      </c>
      <c r="Q46" t="str">
        <f>IFERROR(VLOOKUP($A46,'Mis&amp;Dup_VGP'!A:E,3,0),"")</f>
        <v>NA</v>
      </c>
      <c r="R46">
        <f>IFERROR(VLOOKUP($A46,'Mis&amp;Dup_VGP'!A:E,4,0),"")</f>
        <v>0</v>
      </c>
      <c r="S46">
        <f>IFERROR(VLOOKUP($A46,'Mis&amp;Dup_VGP'!A:E,5,0),"")</f>
        <v>0</v>
      </c>
    </row>
    <row r="47" spans="1:19">
      <c r="A47" t="s">
        <v>96</v>
      </c>
      <c r="B47" s="2" t="str">
        <f>VLOOKUP(A47,Names!A:C,2,0)</f>
        <v>Lutra lutra</v>
      </c>
      <c r="C47" t="str">
        <f>VLOOKUP(A47,Names!A:C,3,0)</f>
        <v>Eurasian otter</v>
      </c>
      <c r="D47" t="s">
        <v>427</v>
      </c>
      <c r="E47" t="s">
        <v>484</v>
      </c>
      <c r="F47">
        <v>16536</v>
      </c>
      <c r="G47">
        <v>41.9</v>
      </c>
      <c r="H47">
        <v>16536</v>
      </c>
      <c r="I47">
        <v>42.01</v>
      </c>
      <c r="J47">
        <f>IFERROR(VLOOKUP(A47,Repeats!$A:$D,3,0),"")</f>
        <v>235</v>
      </c>
      <c r="K47">
        <f>IFERROR(VLOOKUP(A47,Repeats!$A:$D,4,0),"")</f>
        <v>180</v>
      </c>
      <c r="L47" t="str">
        <f>IFERROR(VLOOKUP($D47,'Mis&amp;Dup_Genbank'!A:E,2,0),"")</f>
        <v>NA</v>
      </c>
      <c r="M47" t="str">
        <f>IFERROR(VLOOKUP($D47,'Mis&amp;Dup_Genbank'!A:E,3,0),"")</f>
        <v>NA</v>
      </c>
      <c r="N47">
        <f>IFERROR(VLOOKUP($D47,'Mis&amp;Dup_Genbank'!A:E,4,0),"")</f>
        <v>0</v>
      </c>
      <c r="O47">
        <f>IFERROR(VLOOKUP($D47,'Mis&amp;Dup_Genbank'!A:E,5,0),"")</f>
        <v>0</v>
      </c>
      <c r="P47" t="str">
        <f>IFERROR(VLOOKUP($A47,'Mis&amp;Dup_VGP'!A:E,2,0),"")</f>
        <v>NA</v>
      </c>
      <c r="Q47" t="str">
        <f>IFERROR(VLOOKUP($A47,'Mis&amp;Dup_VGP'!A:E,3,0),"")</f>
        <v>NA</v>
      </c>
      <c r="R47">
        <f>IFERROR(VLOOKUP($A47,'Mis&amp;Dup_VGP'!A:E,4,0),"")</f>
        <v>0</v>
      </c>
      <c r="S47">
        <f>IFERROR(VLOOKUP($A47,'Mis&amp;Dup_VGP'!A:E,5,0),"")</f>
        <v>0</v>
      </c>
    </row>
    <row r="48" spans="1:19">
      <c r="A48" t="s">
        <v>97</v>
      </c>
      <c r="B48" s="2" t="str">
        <f>VLOOKUP(A48,Names!A:C,2,0)</f>
        <v>Lynx canadensis</v>
      </c>
      <c r="C48" t="str">
        <f>VLOOKUP(A48,Names!A:C,3,0)</f>
        <v>Canada Lynx</v>
      </c>
      <c r="D48" t="s">
        <v>428</v>
      </c>
      <c r="E48" t="s">
        <v>484</v>
      </c>
      <c r="F48">
        <v>17044</v>
      </c>
      <c r="G48">
        <v>41.12</v>
      </c>
      <c r="H48">
        <v>16666</v>
      </c>
      <c r="I48">
        <v>41.2</v>
      </c>
      <c r="J48">
        <f>IFERROR(VLOOKUP(A48,Repeats!$A:$D,3,0),"")</f>
        <v>475</v>
      </c>
      <c r="K48">
        <f>IFERROR(VLOOKUP(A48,Repeats!$A:$D,4,0),"")</f>
        <v>233</v>
      </c>
      <c r="L48" t="str">
        <f>IFERROR(VLOOKUP($D48,'Mis&amp;Dup_Genbank'!A:E,2,0),"")</f>
        <v>trnE</v>
      </c>
      <c r="M48" t="str">
        <f>IFERROR(VLOOKUP($D48,'Mis&amp;Dup_Genbank'!A:E,3,0),"")</f>
        <v>NA</v>
      </c>
      <c r="N48">
        <f>IFERROR(VLOOKUP($D48,'Mis&amp;Dup_Genbank'!A:E,4,0),"")</f>
        <v>1</v>
      </c>
      <c r="O48">
        <f>IFERROR(VLOOKUP($D48,'Mis&amp;Dup_Genbank'!A:E,5,0),"")</f>
        <v>0</v>
      </c>
      <c r="P48" t="str">
        <f>IFERROR(VLOOKUP($A48,'Mis&amp;Dup_VGP'!A:E,2,0),"")</f>
        <v>trnE</v>
      </c>
      <c r="Q48" t="str">
        <f>IFERROR(VLOOKUP($A48,'Mis&amp;Dup_VGP'!A:E,3,0),"")</f>
        <v>NA</v>
      </c>
      <c r="R48">
        <f>IFERROR(VLOOKUP($A48,'Mis&amp;Dup_VGP'!A:E,4,0),"")</f>
        <v>1</v>
      </c>
      <c r="S48">
        <f>IFERROR(VLOOKUP($A48,'Mis&amp;Dup_VGP'!A:E,5,0),"")</f>
        <v>0</v>
      </c>
    </row>
    <row r="49" spans="1:19">
      <c r="A49" t="s">
        <v>98</v>
      </c>
      <c r="B49" s="2" t="str">
        <f>VLOOKUP(A49,Names!A:C,2,0)</f>
        <v>Mustela erminea</v>
      </c>
      <c r="C49" t="str">
        <f>VLOOKUP(A49,Names!A:C,3,0)</f>
        <v>Stoat</v>
      </c>
      <c r="D49" t="s">
        <v>429</v>
      </c>
      <c r="E49" t="s">
        <v>484</v>
      </c>
      <c r="F49">
        <v>16482</v>
      </c>
      <c r="G49">
        <v>39.96</v>
      </c>
      <c r="H49">
        <v>16471</v>
      </c>
      <c r="I49">
        <v>39.94</v>
      </c>
      <c r="J49">
        <f>IFERROR(VLOOKUP(A49,Repeats!$A:$D,3,0),"")</f>
        <v>259</v>
      </c>
      <c r="K49">
        <f>IFERROR(VLOOKUP(A49,Repeats!$A:$D,4,0),"")</f>
        <v>257</v>
      </c>
      <c r="L49" t="str">
        <f>IFERROR(VLOOKUP($D49,'Mis&amp;Dup_Genbank'!A:E,2,0),"")</f>
        <v>NA</v>
      </c>
      <c r="M49" t="str">
        <f>IFERROR(VLOOKUP($D49,'Mis&amp;Dup_Genbank'!A:E,3,0),"")</f>
        <v>NA</v>
      </c>
      <c r="N49">
        <f>IFERROR(VLOOKUP($D49,'Mis&amp;Dup_Genbank'!A:E,4,0),"")</f>
        <v>0</v>
      </c>
      <c r="O49">
        <f>IFERROR(VLOOKUP($D49,'Mis&amp;Dup_Genbank'!A:E,5,0),"")</f>
        <v>0</v>
      </c>
      <c r="P49" t="str">
        <f>IFERROR(VLOOKUP($A49,'Mis&amp;Dup_VGP'!A:E,2,0),"")</f>
        <v>NA</v>
      </c>
      <c r="Q49" t="str">
        <f>IFERROR(VLOOKUP($A49,'Mis&amp;Dup_VGP'!A:E,3,0),"")</f>
        <v>NA</v>
      </c>
      <c r="R49">
        <f>IFERROR(VLOOKUP($A49,'Mis&amp;Dup_VGP'!A:E,4,0),"")</f>
        <v>0</v>
      </c>
      <c r="S49">
        <f>IFERROR(VLOOKUP($A49,'Mis&amp;Dup_VGP'!A:E,5,0),"")</f>
        <v>0</v>
      </c>
    </row>
    <row r="50" spans="1:19">
      <c r="A50" t="s">
        <v>99</v>
      </c>
      <c r="B50" s="2" t="str">
        <f>VLOOKUP(A50,Names!A:C,2,0)</f>
        <v>Myotis myotis</v>
      </c>
      <c r="C50" t="str">
        <f>VLOOKUP(A50,Names!A:C,3,0)</f>
        <v>Greater Mouse-Eared Bat</v>
      </c>
      <c r="D50" t="s">
        <v>430</v>
      </c>
      <c r="E50" t="s">
        <v>484</v>
      </c>
      <c r="F50">
        <v>17308</v>
      </c>
      <c r="G50">
        <v>35.26</v>
      </c>
      <c r="H50">
        <v>17213</v>
      </c>
      <c r="I50">
        <v>35.33</v>
      </c>
      <c r="J50">
        <f>IFERROR(VLOOKUP(A50,Repeats!$A:$D,3,0),"")</f>
        <v>1254</v>
      </c>
      <c r="K50">
        <f>IFERROR(VLOOKUP(A50,Repeats!$A:$D,4,0),"")</f>
        <v>1197</v>
      </c>
      <c r="L50" t="str">
        <f>IFERROR(VLOOKUP($D50,'Mis&amp;Dup_Genbank'!A:E,2,0),"")</f>
        <v>NA</v>
      </c>
      <c r="M50" t="str">
        <f>IFERROR(VLOOKUP($D50,'Mis&amp;Dup_Genbank'!A:E,3,0),"")</f>
        <v>NA</v>
      </c>
      <c r="N50">
        <f>IFERROR(VLOOKUP($D50,'Mis&amp;Dup_Genbank'!A:E,4,0),"")</f>
        <v>0</v>
      </c>
      <c r="O50">
        <f>IFERROR(VLOOKUP($D50,'Mis&amp;Dup_Genbank'!A:E,5,0),"")</f>
        <v>0</v>
      </c>
      <c r="P50" t="str">
        <f>IFERROR(VLOOKUP($A50,'Mis&amp;Dup_VGP'!A:E,2,0),"")</f>
        <v>NA</v>
      </c>
      <c r="Q50" t="str">
        <f>IFERROR(VLOOKUP($A50,'Mis&amp;Dup_VGP'!A:E,3,0),"")</f>
        <v>NA</v>
      </c>
      <c r="R50">
        <f>IFERROR(VLOOKUP($A50,'Mis&amp;Dup_VGP'!A:E,4,0),"")</f>
        <v>0</v>
      </c>
      <c r="S50">
        <f>IFERROR(VLOOKUP($A50,'Mis&amp;Dup_VGP'!A:E,5,0),"")</f>
        <v>0</v>
      </c>
    </row>
    <row r="51" spans="1:19">
      <c r="A51" t="s">
        <v>100</v>
      </c>
      <c r="B51" s="2" t="str">
        <f>VLOOKUP(A51,Names!A:C,2,0)</f>
        <v>Ornithorhynchus anatinus</v>
      </c>
      <c r="C51" t="str">
        <f>VLOOKUP(A51,Names!A:C,3,0)</f>
        <v>Platypus</v>
      </c>
      <c r="D51" t="s">
        <v>431</v>
      </c>
      <c r="E51" t="s">
        <v>484</v>
      </c>
      <c r="F51">
        <v>16841</v>
      </c>
      <c r="G51">
        <v>37.31</v>
      </c>
      <c r="H51">
        <v>17019</v>
      </c>
      <c r="I51">
        <v>37.130000000000003</v>
      </c>
      <c r="J51">
        <f>IFERROR(VLOOKUP(A51,Repeats!$A:$D,3,0),"")</f>
        <v>666</v>
      </c>
      <c r="K51">
        <f>IFERROR(VLOOKUP(A51,Repeats!$A:$D,4,0),"")</f>
        <v>808</v>
      </c>
      <c r="L51" t="str">
        <f>IFERROR(VLOOKUP($D51,'Mis&amp;Dup_Genbank'!A:E,2,0),"")</f>
        <v>NA</v>
      </c>
      <c r="M51" t="str">
        <f>IFERROR(VLOOKUP($D51,'Mis&amp;Dup_Genbank'!A:E,3,0),"")</f>
        <v>NA</v>
      </c>
      <c r="N51">
        <f>IFERROR(VLOOKUP($D51,'Mis&amp;Dup_Genbank'!A:E,4,0),"")</f>
        <v>0</v>
      </c>
      <c r="O51">
        <f>IFERROR(VLOOKUP($D51,'Mis&amp;Dup_Genbank'!A:E,5,0),"")</f>
        <v>0</v>
      </c>
      <c r="P51" t="str">
        <f>IFERROR(VLOOKUP($A51,'Mis&amp;Dup_VGP'!A:E,2,0),"")</f>
        <v>NA</v>
      </c>
      <c r="Q51" t="str">
        <f>IFERROR(VLOOKUP($A51,'Mis&amp;Dup_VGP'!A:E,3,0),"")</f>
        <v>NA</v>
      </c>
      <c r="R51">
        <f>IFERROR(VLOOKUP($A51,'Mis&amp;Dup_VGP'!A:E,4,0),"")</f>
        <v>0</v>
      </c>
      <c r="S51">
        <f>IFERROR(VLOOKUP($A51,'Mis&amp;Dup_VGP'!A:E,5,0),"")</f>
        <v>0</v>
      </c>
    </row>
    <row r="52" spans="1:19">
      <c r="A52" t="s">
        <v>101</v>
      </c>
      <c r="B52" s="2" t="str">
        <f>VLOOKUP(A52,Names!A:C,2,0)</f>
        <v>Pan troglodytes</v>
      </c>
      <c r="C52" t="str">
        <f>VLOOKUP(A52,Names!A:C,3,0)</f>
        <v>Chimpanzee</v>
      </c>
      <c r="D52" t="s">
        <v>432</v>
      </c>
      <c r="E52" t="s">
        <v>484</v>
      </c>
      <c r="F52">
        <v>16556</v>
      </c>
      <c r="G52">
        <v>43.59</v>
      </c>
      <c r="H52">
        <v>16563</v>
      </c>
      <c r="I52">
        <v>43.74</v>
      </c>
      <c r="J52">
        <f>IFERROR(VLOOKUP(A52,Repeats!$A:$D,3,0),"")</f>
        <v>74</v>
      </c>
      <c r="K52">
        <f>IFERROR(VLOOKUP(A52,Repeats!$A:$D,4,0),"")</f>
        <v>84</v>
      </c>
      <c r="L52" t="str">
        <f>IFERROR(VLOOKUP($D52,'Mis&amp;Dup_Genbank'!A:E,2,0),"")</f>
        <v>NA</v>
      </c>
      <c r="M52" t="str">
        <f>IFERROR(VLOOKUP($D52,'Mis&amp;Dup_Genbank'!A:E,3,0),"")</f>
        <v>NA</v>
      </c>
      <c r="N52">
        <f>IFERROR(VLOOKUP($D52,'Mis&amp;Dup_Genbank'!A:E,4,0),"")</f>
        <v>0</v>
      </c>
      <c r="O52">
        <f>IFERROR(VLOOKUP($D52,'Mis&amp;Dup_Genbank'!A:E,5,0),"")</f>
        <v>0</v>
      </c>
      <c r="P52" t="str">
        <f>IFERROR(VLOOKUP($A52,'Mis&amp;Dup_VGP'!A:E,2,0),"")</f>
        <v>NA</v>
      </c>
      <c r="Q52" t="str">
        <f>IFERROR(VLOOKUP($A52,'Mis&amp;Dup_VGP'!A:E,3,0),"")</f>
        <v>NA</v>
      </c>
      <c r="R52">
        <f>IFERROR(VLOOKUP($A52,'Mis&amp;Dup_VGP'!A:E,4,0),"")</f>
        <v>0</v>
      </c>
      <c r="S52">
        <f>IFERROR(VLOOKUP($A52,'Mis&amp;Dup_VGP'!A:E,5,0),"")</f>
        <v>0</v>
      </c>
    </row>
    <row r="53" spans="1:19">
      <c r="A53" t="s">
        <v>105</v>
      </c>
      <c r="B53" s="2" t="str">
        <f>VLOOKUP(A53,Names!A:C,2,0)</f>
        <v>Pipistrellus pipistrellus</v>
      </c>
      <c r="C53" t="str">
        <f>VLOOKUP(A53,Names!A:C,3,0)</f>
        <v>Common pipistrelle</v>
      </c>
      <c r="D53" t="s">
        <v>433</v>
      </c>
      <c r="E53" t="s">
        <v>485</v>
      </c>
      <c r="F53">
        <v>16925</v>
      </c>
      <c r="G53">
        <v>37.619999999999997</v>
      </c>
      <c r="H53">
        <v>16033</v>
      </c>
      <c r="I53">
        <v>37.67</v>
      </c>
      <c r="J53">
        <f>IFERROR(VLOOKUP(A53,Repeats!$A:$D,3,0),"")</f>
        <v>1056</v>
      </c>
      <c r="K53">
        <f>IFERROR(VLOOKUP(A53,Repeats!$A:$D,4,0),"")</f>
        <v>855</v>
      </c>
      <c r="L53" t="str">
        <f>IFERROR(VLOOKUP($D53,'Mis&amp;Dup_Genbank'!A:E,2,0),"")</f>
        <v>NA</v>
      </c>
      <c r="M53" t="str">
        <f>IFERROR(VLOOKUP($D53,'Mis&amp;Dup_Genbank'!A:E,3,0),"")</f>
        <v>NA</v>
      </c>
      <c r="N53">
        <f>IFERROR(VLOOKUP($D53,'Mis&amp;Dup_Genbank'!A:E,4,0),"")</f>
        <v>0</v>
      </c>
      <c r="O53">
        <f>IFERROR(VLOOKUP($D53,'Mis&amp;Dup_Genbank'!A:E,5,0),"")</f>
        <v>0</v>
      </c>
      <c r="P53" t="str">
        <f>IFERROR(VLOOKUP($A53,'Mis&amp;Dup_VGP'!A:E,2,0),"")</f>
        <v>NA</v>
      </c>
      <c r="Q53" t="str">
        <f>IFERROR(VLOOKUP($A53,'Mis&amp;Dup_VGP'!A:E,3,0),"")</f>
        <v>NA</v>
      </c>
      <c r="R53">
        <f>IFERROR(VLOOKUP($A53,'Mis&amp;Dup_VGP'!A:E,4,0),"")</f>
        <v>0</v>
      </c>
      <c r="S53">
        <f>IFERROR(VLOOKUP($A53,'Mis&amp;Dup_VGP'!A:E,5,0),"")</f>
        <v>0</v>
      </c>
    </row>
    <row r="54" spans="1:19">
      <c r="A54" t="s">
        <v>106</v>
      </c>
      <c r="B54" s="2" t="str">
        <f>VLOOKUP(A54,Names!A:C,2,0)</f>
        <v>Rattus norvegicus</v>
      </c>
      <c r="C54" t="str">
        <f>VLOOKUP(A54,Names!A:C,3,0)</f>
        <v>Brown rat</v>
      </c>
      <c r="D54" t="s">
        <v>434</v>
      </c>
      <c r="E54" t="s">
        <v>484</v>
      </c>
      <c r="F54">
        <v>16313</v>
      </c>
      <c r="G54">
        <v>38.57</v>
      </c>
      <c r="H54">
        <v>16313</v>
      </c>
      <c r="I54">
        <v>38.57</v>
      </c>
      <c r="J54">
        <f>IFERROR(VLOOKUP(A54,Repeats!$A:$D,3,0),"")</f>
        <v>511</v>
      </c>
      <c r="K54">
        <f>IFERROR(VLOOKUP(A54,Repeats!$A:$D,4,0),"")</f>
        <v>511</v>
      </c>
      <c r="L54" t="str">
        <f>IFERROR(VLOOKUP($D54,'Mis&amp;Dup_Genbank'!A:E,2,0),"")</f>
        <v>NA</v>
      </c>
      <c r="M54" t="str">
        <f>IFERROR(VLOOKUP($D54,'Mis&amp;Dup_Genbank'!A:E,3,0),"")</f>
        <v>NA</v>
      </c>
      <c r="N54">
        <f>IFERROR(VLOOKUP($D54,'Mis&amp;Dup_Genbank'!A:E,4,0),"")</f>
        <v>0</v>
      </c>
      <c r="O54">
        <f>IFERROR(VLOOKUP($D54,'Mis&amp;Dup_Genbank'!A:E,5,0),"")</f>
        <v>0</v>
      </c>
      <c r="P54" t="str">
        <f>IFERROR(VLOOKUP($A54,'Mis&amp;Dup_VGP'!A:E,2,0),"")</f>
        <v>NA</v>
      </c>
      <c r="Q54" t="str">
        <f>IFERROR(VLOOKUP($A54,'Mis&amp;Dup_VGP'!A:E,3,0),"")</f>
        <v>NA</v>
      </c>
      <c r="R54">
        <f>IFERROR(VLOOKUP($A54,'Mis&amp;Dup_VGP'!A:E,4,0),"")</f>
        <v>0</v>
      </c>
      <c r="S54">
        <f>IFERROR(VLOOKUP($A54,'Mis&amp;Dup_VGP'!A:E,5,0),"")</f>
        <v>0</v>
      </c>
    </row>
    <row r="55" spans="1:19">
      <c r="A55" t="s">
        <v>107</v>
      </c>
      <c r="B55" s="2" t="str">
        <f>VLOOKUP(A55,Names!A:C,2,0)</f>
        <v>Rhinolophus ferrumequinum</v>
      </c>
      <c r="C55" t="str">
        <f>VLOOKUP(A55,Names!A:C,3,0)</f>
        <v>Greater Horseshoe Bat</v>
      </c>
      <c r="D55" t="s">
        <v>435</v>
      </c>
      <c r="E55" t="s">
        <v>484</v>
      </c>
      <c r="F55">
        <v>16848</v>
      </c>
      <c r="G55">
        <v>42.94</v>
      </c>
      <c r="H55">
        <v>16870</v>
      </c>
      <c r="I55">
        <v>42.8</v>
      </c>
      <c r="J55">
        <f>IFERROR(VLOOKUP(A55,Repeats!$A:$D,3,0),"")</f>
        <v>226</v>
      </c>
      <c r="K55">
        <f>IFERROR(VLOOKUP(A55,Repeats!$A:$D,4,0),"")</f>
        <v>243</v>
      </c>
      <c r="L55" t="str">
        <f>IFERROR(VLOOKUP($D55,'Mis&amp;Dup_Genbank'!A:E,2,0),"")</f>
        <v>NA</v>
      </c>
      <c r="M55" t="str">
        <f>IFERROR(VLOOKUP($D55,'Mis&amp;Dup_Genbank'!A:E,3,0),"")</f>
        <v>NA</v>
      </c>
      <c r="N55">
        <f>IFERROR(VLOOKUP($D55,'Mis&amp;Dup_Genbank'!A:E,4,0),"")</f>
        <v>0</v>
      </c>
      <c r="O55">
        <f>IFERROR(VLOOKUP($D55,'Mis&amp;Dup_Genbank'!A:E,5,0),"")</f>
        <v>0</v>
      </c>
      <c r="P55" t="str">
        <f>IFERROR(VLOOKUP($A55,'Mis&amp;Dup_VGP'!A:E,2,0),"")</f>
        <v>NA</v>
      </c>
      <c r="Q55" t="str">
        <f>IFERROR(VLOOKUP($A55,'Mis&amp;Dup_VGP'!A:E,3,0),"")</f>
        <v>NA</v>
      </c>
      <c r="R55">
        <f>IFERROR(VLOOKUP($A55,'Mis&amp;Dup_VGP'!A:E,4,0),"")</f>
        <v>0</v>
      </c>
      <c r="S55">
        <f>IFERROR(VLOOKUP($A55,'Mis&amp;Dup_VGP'!A:E,5,0),"")</f>
        <v>0</v>
      </c>
    </row>
    <row r="56" spans="1:19">
      <c r="A56" t="s">
        <v>109</v>
      </c>
      <c r="B56" s="2" t="str">
        <f>VLOOKUP(A56,Names!A:C,2,0)</f>
        <v>Sciurus vulgaris</v>
      </c>
      <c r="C56" t="str">
        <f>VLOOKUP(A56,Names!A:C,3,0)</f>
        <v>Eurasian red squirrel</v>
      </c>
      <c r="D56" t="s">
        <v>436</v>
      </c>
      <c r="E56" t="s">
        <v>484</v>
      </c>
      <c r="F56">
        <v>16511</v>
      </c>
      <c r="G56">
        <v>37.090000000000003</v>
      </c>
      <c r="H56">
        <v>16507</v>
      </c>
      <c r="I56">
        <v>37.03</v>
      </c>
      <c r="J56">
        <f>IFERROR(VLOOKUP(A56,Repeats!$A:$D,3,0),"")</f>
        <v>451</v>
      </c>
      <c r="K56">
        <f>IFERROR(VLOOKUP(A56,Repeats!$A:$D,4,0),"")</f>
        <v>442</v>
      </c>
      <c r="L56" t="str">
        <f>IFERROR(VLOOKUP($D56,'Mis&amp;Dup_Genbank'!A:E,2,0),"")</f>
        <v>NA</v>
      </c>
      <c r="M56" t="str">
        <f>IFERROR(VLOOKUP($D56,'Mis&amp;Dup_Genbank'!A:E,3,0),"")</f>
        <v>NA</v>
      </c>
      <c r="N56">
        <f>IFERROR(VLOOKUP($D56,'Mis&amp;Dup_Genbank'!A:E,4,0),"")</f>
        <v>0</v>
      </c>
      <c r="O56">
        <f>IFERROR(VLOOKUP($D56,'Mis&amp;Dup_Genbank'!A:E,5,0),"")</f>
        <v>0</v>
      </c>
      <c r="P56" t="str">
        <f>IFERROR(VLOOKUP($A56,'Mis&amp;Dup_VGP'!A:E,2,0),"")</f>
        <v>NA</v>
      </c>
      <c r="Q56" t="str">
        <f>IFERROR(VLOOKUP($A56,'Mis&amp;Dup_VGP'!A:E,3,0),"")</f>
        <v>NA</v>
      </c>
      <c r="R56">
        <f>IFERROR(VLOOKUP($A56,'Mis&amp;Dup_VGP'!A:E,4,0),"")</f>
        <v>0</v>
      </c>
      <c r="S56">
        <f>IFERROR(VLOOKUP($A56,'Mis&amp;Dup_VGP'!A:E,5,0),"")</f>
        <v>0</v>
      </c>
    </row>
    <row r="57" spans="1:19">
      <c r="A57" t="s">
        <v>110</v>
      </c>
      <c r="B57" s="2" t="str">
        <f>VLOOKUP(A57,Names!A:C,2,0)</f>
        <v>Tachyglossus aculeatus</v>
      </c>
      <c r="C57" t="str">
        <f>VLOOKUP(A57,Names!A:C,3,0)</f>
        <v>Short-beaked echidna</v>
      </c>
      <c r="D57" t="s">
        <v>437</v>
      </c>
      <c r="E57" t="s">
        <v>484</v>
      </c>
      <c r="F57">
        <v>16381</v>
      </c>
      <c r="G57">
        <v>39.94</v>
      </c>
      <c r="H57">
        <v>16360</v>
      </c>
      <c r="I57">
        <v>40.06</v>
      </c>
      <c r="J57">
        <f>IFERROR(VLOOKUP(A57,Repeats!$A:$D,3,0),"")</f>
        <v>123</v>
      </c>
      <c r="K57">
        <f>IFERROR(VLOOKUP(A57,Repeats!$A:$D,4,0),"")</f>
        <v>113</v>
      </c>
      <c r="L57" t="str">
        <f>IFERROR(VLOOKUP($D57,'Mis&amp;Dup_Genbank'!A:E,2,0),"")</f>
        <v>NA</v>
      </c>
      <c r="M57" t="str">
        <f>IFERROR(VLOOKUP($D57,'Mis&amp;Dup_Genbank'!A:E,3,0),"")</f>
        <v>NA</v>
      </c>
      <c r="N57">
        <f>IFERROR(VLOOKUP($D57,'Mis&amp;Dup_Genbank'!A:E,4,0),"")</f>
        <v>0</v>
      </c>
      <c r="O57">
        <f>IFERROR(VLOOKUP($D57,'Mis&amp;Dup_Genbank'!A:E,5,0),"")</f>
        <v>0</v>
      </c>
      <c r="P57" t="str">
        <f>IFERROR(VLOOKUP($A57,'Mis&amp;Dup_VGP'!A:E,2,0),"")</f>
        <v>NA</v>
      </c>
      <c r="Q57" t="str">
        <f>IFERROR(VLOOKUP($A57,'Mis&amp;Dup_VGP'!A:E,3,0),"")</f>
        <v>NA</v>
      </c>
      <c r="R57">
        <f>IFERROR(VLOOKUP($A57,'Mis&amp;Dup_VGP'!A:E,4,0),"")</f>
        <v>0</v>
      </c>
      <c r="S57">
        <f>IFERROR(VLOOKUP($A57,'Mis&amp;Dup_VGP'!A:E,5,0),"")</f>
        <v>0</v>
      </c>
    </row>
    <row r="58" spans="1:19">
      <c r="A58" t="s">
        <v>111</v>
      </c>
      <c r="B58" s="2" t="str">
        <f>VLOOKUP(A58,Names!A:C,2,0)</f>
        <v>Tamandua tetradactyla</v>
      </c>
      <c r="C58" t="str">
        <f>VLOOKUP(A58,Names!A:C,3,0)</f>
        <v>Southern tamandua</v>
      </c>
      <c r="D58" t="s">
        <v>438</v>
      </c>
      <c r="E58" t="s">
        <v>484</v>
      </c>
      <c r="F58">
        <v>16394</v>
      </c>
      <c r="G58">
        <v>39.04</v>
      </c>
      <c r="H58">
        <v>16393</v>
      </c>
      <c r="I58">
        <v>39.07</v>
      </c>
      <c r="J58">
        <f>IFERROR(VLOOKUP(A58,Repeats!$A:$D,3,0),"")</f>
        <v>327</v>
      </c>
      <c r="K58">
        <f>IFERROR(VLOOKUP(A58,Repeats!$A:$D,4,0),"")</f>
        <v>296</v>
      </c>
      <c r="L58" t="str">
        <f>IFERROR(VLOOKUP($D58,'Mis&amp;Dup_Genbank'!A:E,2,0),"")</f>
        <v>trnS1</v>
      </c>
      <c r="M58" t="str">
        <f>IFERROR(VLOOKUP($D58,'Mis&amp;Dup_Genbank'!A:E,3,0),"")</f>
        <v>trnL2</v>
      </c>
      <c r="N58">
        <f>IFERROR(VLOOKUP($D58,'Mis&amp;Dup_Genbank'!A:E,4,0),"")</f>
        <v>1</v>
      </c>
      <c r="O58">
        <f>IFERROR(VLOOKUP($D58,'Mis&amp;Dup_Genbank'!A:E,5,0),"")</f>
        <v>1</v>
      </c>
      <c r="P58" t="str">
        <f>IFERROR(VLOOKUP($A58,'Mis&amp;Dup_VGP'!A:E,2,0),"")</f>
        <v>trnS1</v>
      </c>
      <c r="Q58" t="str">
        <f>IFERROR(VLOOKUP($A58,'Mis&amp;Dup_VGP'!A:E,3,0),"")</f>
        <v>trnL2</v>
      </c>
      <c r="R58">
        <f>IFERROR(VLOOKUP($A58,'Mis&amp;Dup_VGP'!A:E,4,0),"")</f>
        <v>1</v>
      </c>
      <c r="S58">
        <f>IFERROR(VLOOKUP($A58,'Mis&amp;Dup_VGP'!A:E,5,0),"")</f>
        <v>1</v>
      </c>
    </row>
    <row r="59" spans="1:19">
      <c r="A59" t="s">
        <v>112</v>
      </c>
      <c r="B59" s="2" t="str">
        <f>VLOOKUP(A59,Names!A:C,2,0)</f>
        <v>Trichosurus vulpecula</v>
      </c>
      <c r="C59" t="str">
        <f>VLOOKUP(A59,Names!A:C,3,0)</f>
        <v>Common brushtail possum</v>
      </c>
      <c r="D59" t="s">
        <v>439</v>
      </c>
      <c r="E59" t="s">
        <v>484</v>
      </c>
      <c r="F59">
        <v>17277</v>
      </c>
      <c r="G59">
        <v>37.229999999999997</v>
      </c>
      <c r="H59">
        <v>17191</v>
      </c>
      <c r="I59">
        <v>37.33</v>
      </c>
      <c r="J59">
        <f>IFERROR(VLOOKUP(A59,Repeats!$A:$D,3,0),"")</f>
        <v>1086</v>
      </c>
      <c r="K59">
        <f>IFERROR(VLOOKUP(A59,Repeats!$A:$D,4,0),"")</f>
        <v>1021</v>
      </c>
      <c r="L59" t="str">
        <f>IFERROR(VLOOKUP($D59,'Mis&amp;Dup_Genbank'!A:E,2,0),"")</f>
        <v>trnK trnD</v>
      </c>
      <c r="M59" t="str">
        <f>IFERROR(VLOOKUP($D59,'Mis&amp;Dup_Genbank'!A:E,3,0),"")</f>
        <v>trnG</v>
      </c>
      <c r="N59">
        <f>IFERROR(VLOOKUP($D59,'Mis&amp;Dup_Genbank'!A:E,4,0),"")</f>
        <v>2</v>
      </c>
      <c r="O59">
        <f>IFERROR(VLOOKUP($D59,'Mis&amp;Dup_Genbank'!A:E,5,0),"")</f>
        <v>1</v>
      </c>
      <c r="P59" t="str">
        <f>IFERROR(VLOOKUP($A59,'Mis&amp;Dup_VGP'!A:E,2,0),"")</f>
        <v>trnK trnD</v>
      </c>
      <c r="Q59" t="str">
        <f>IFERROR(VLOOKUP($A59,'Mis&amp;Dup_VGP'!A:E,3,0),"")</f>
        <v>trnG</v>
      </c>
      <c r="R59">
        <f>IFERROR(VLOOKUP($A59,'Mis&amp;Dup_VGP'!A:E,4,0),"")</f>
        <v>2</v>
      </c>
      <c r="S59">
        <f>IFERROR(VLOOKUP($A59,'Mis&amp;Dup_VGP'!A:E,5,0),"")</f>
        <v>1</v>
      </c>
    </row>
    <row r="60" spans="1:19">
      <c r="A60" t="s">
        <v>113</v>
      </c>
      <c r="B60" s="2" t="str">
        <f>VLOOKUP(A60,Names!A:C,2,0)</f>
        <v>Tursiops truncatus</v>
      </c>
      <c r="C60" t="str">
        <f>VLOOKUP(A60,Names!A:C,3,0)</f>
        <v>Bottlenose dolphin</v>
      </c>
      <c r="D60" t="s">
        <v>440</v>
      </c>
      <c r="E60" t="s">
        <v>484</v>
      </c>
      <c r="F60">
        <v>16389</v>
      </c>
      <c r="G60">
        <v>38.86</v>
      </c>
      <c r="H60">
        <v>16388</v>
      </c>
      <c r="I60">
        <v>38.92</v>
      </c>
      <c r="J60">
        <f>IFERROR(VLOOKUP(A60,Repeats!$A:$D,3,0),"")</f>
        <v>292</v>
      </c>
      <c r="K60">
        <f>IFERROR(VLOOKUP(A60,Repeats!$A:$D,4,0),"")</f>
        <v>269</v>
      </c>
      <c r="L60" t="str">
        <f>IFERROR(VLOOKUP($D60,'Mis&amp;Dup_Genbank'!A:E,2,0),"")</f>
        <v>NA</v>
      </c>
      <c r="M60" t="str">
        <f>IFERROR(VLOOKUP($D60,'Mis&amp;Dup_Genbank'!A:E,3,0),"")</f>
        <v>NA</v>
      </c>
      <c r="N60">
        <f>IFERROR(VLOOKUP($D60,'Mis&amp;Dup_Genbank'!A:E,4,0),"")</f>
        <v>0</v>
      </c>
      <c r="O60">
        <f>IFERROR(VLOOKUP($D60,'Mis&amp;Dup_Genbank'!A:E,5,0),"")</f>
        <v>0</v>
      </c>
      <c r="P60" t="str">
        <f>IFERROR(VLOOKUP($A60,'Mis&amp;Dup_VGP'!A:E,2,0),"")</f>
        <v>NA</v>
      </c>
      <c r="Q60" t="str">
        <f>IFERROR(VLOOKUP($A60,'Mis&amp;Dup_VGP'!A:E,3,0),"")</f>
        <v>NA</v>
      </c>
      <c r="R60">
        <f>IFERROR(VLOOKUP($A60,'Mis&amp;Dup_VGP'!A:E,4,0),"")</f>
        <v>0</v>
      </c>
      <c r="S60">
        <f>IFERROR(VLOOKUP($A60,'Mis&amp;Dup_VGP'!A:E,5,0),"")</f>
        <v>0</v>
      </c>
    </row>
    <row r="61" spans="1:19">
      <c r="A61" t="s">
        <v>114</v>
      </c>
      <c r="B61" s="2" t="str">
        <f>VLOOKUP(A61,Names!A:C,2,0)</f>
        <v>Zalophus californianus</v>
      </c>
      <c r="C61" t="str">
        <f>VLOOKUP(A61,Names!A:C,3,0)</f>
        <v>Californian Sea Lion</v>
      </c>
      <c r="D61" t="s">
        <v>441</v>
      </c>
      <c r="E61" t="s">
        <v>484</v>
      </c>
      <c r="F61">
        <v>16715</v>
      </c>
      <c r="G61">
        <v>40.39</v>
      </c>
      <c r="H61">
        <v>16677</v>
      </c>
      <c r="I61">
        <v>40.39</v>
      </c>
      <c r="J61">
        <f>IFERROR(VLOOKUP(A61,Repeats!$A:$D,3,0),"")</f>
        <v>598</v>
      </c>
      <c r="K61">
        <f>IFERROR(VLOOKUP(A61,Repeats!$A:$D,4,0),"")</f>
        <v>560</v>
      </c>
      <c r="L61" t="str">
        <f>IFERROR(VLOOKUP($D61,'Mis&amp;Dup_Genbank'!A:E,2,0),"")</f>
        <v>NA</v>
      </c>
      <c r="M61" t="str">
        <f>IFERROR(VLOOKUP($D61,'Mis&amp;Dup_Genbank'!A:E,3,0),"")</f>
        <v>NA</v>
      </c>
      <c r="N61">
        <f>IFERROR(VLOOKUP($D61,'Mis&amp;Dup_Genbank'!A:E,4,0),"")</f>
        <v>0</v>
      </c>
      <c r="O61">
        <f>IFERROR(VLOOKUP($D61,'Mis&amp;Dup_Genbank'!A:E,5,0),"")</f>
        <v>0</v>
      </c>
      <c r="P61" t="str">
        <f>IFERROR(VLOOKUP($A61,'Mis&amp;Dup_VGP'!A:E,2,0),"")</f>
        <v>NA</v>
      </c>
      <c r="Q61" t="str">
        <f>IFERROR(VLOOKUP($A61,'Mis&amp;Dup_VGP'!A:E,3,0),"")</f>
        <v>NA</v>
      </c>
      <c r="R61">
        <f>IFERROR(VLOOKUP($A61,'Mis&amp;Dup_VGP'!A:E,4,0),"")</f>
        <v>0</v>
      </c>
      <c r="S61">
        <f>IFERROR(VLOOKUP($A61,'Mis&amp;Dup_VGP'!A:E,5,0),"")</f>
        <v>0</v>
      </c>
    </row>
    <row r="62" spans="1:19">
      <c r="A62" t="s">
        <v>116</v>
      </c>
      <c r="B62" s="2" t="str">
        <f>VLOOKUP(A62,Names!A:C,2,0)</f>
        <v>Dermochelys coriacea</v>
      </c>
      <c r="C62" t="str">
        <f>VLOOKUP(A62,Names!A:C,3,0)</f>
        <v>Leatherback Sea Turtle</v>
      </c>
      <c r="D62" t="s">
        <v>442</v>
      </c>
      <c r="E62" t="s">
        <v>485</v>
      </c>
      <c r="F62">
        <v>16625</v>
      </c>
      <c r="G62">
        <v>37.93</v>
      </c>
      <c r="H62">
        <v>16680</v>
      </c>
      <c r="I62">
        <v>37.82</v>
      </c>
      <c r="J62">
        <f>IFERROR(VLOOKUP(A62,Repeats!$A:$D,3,0),"")</f>
        <v>695</v>
      </c>
      <c r="K62">
        <f>IFERROR(VLOOKUP(A62,Repeats!$A:$D,4,0),"")</f>
        <v>750</v>
      </c>
      <c r="L62" t="str">
        <f>IFERROR(VLOOKUP($D62,'Mis&amp;Dup_Genbank'!A:E,2,0),"")</f>
        <v>NA</v>
      </c>
      <c r="M62" t="str">
        <f>IFERROR(VLOOKUP($D62,'Mis&amp;Dup_Genbank'!A:E,3,0),"")</f>
        <v>NA</v>
      </c>
      <c r="N62">
        <f>IFERROR(VLOOKUP($D62,'Mis&amp;Dup_Genbank'!A:E,4,0),"")</f>
        <v>0</v>
      </c>
      <c r="O62">
        <f>IFERROR(VLOOKUP($D62,'Mis&amp;Dup_Genbank'!A:E,5,0),"")</f>
        <v>0</v>
      </c>
      <c r="P62" t="str">
        <f>IFERROR(VLOOKUP($A62,'Mis&amp;Dup_VGP'!A:E,2,0),"")</f>
        <v>NA</v>
      </c>
      <c r="Q62" t="str">
        <f>IFERROR(VLOOKUP($A62,'Mis&amp;Dup_VGP'!A:E,3,0),"")</f>
        <v>NA</v>
      </c>
      <c r="R62">
        <f>IFERROR(VLOOKUP($A62,'Mis&amp;Dup_VGP'!A:E,4,0),"")</f>
        <v>0</v>
      </c>
      <c r="S62">
        <f>IFERROR(VLOOKUP($A62,'Mis&amp;Dup_VGP'!A:E,5,0),"")</f>
        <v>0</v>
      </c>
    </row>
    <row r="63" spans="1:19">
      <c r="A63" t="s">
        <v>117</v>
      </c>
      <c r="B63" s="2" t="str">
        <f>VLOOKUP(A63,Names!A:C,2,0)</f>
        <v>Gopherus evgoodei</v>
      </c>
      <c r="C63" t="str">
        <f>VLOOKUP(A63,Names!A:C,3,0)</f>
        <v>Goode's Thornscrub tortoise</v>
      </c>
      <c r="D63" t="s">
        <v>443</v>
      </c>
      <c r="E63" t="s">
        <v>484</v>
      </c>
      <c r="F63">
        <v>16845</v>
      </c>
      <c r="G63">
        <v>38.79</v>
      </c>
      <c r="H63">
        <v>16845</v>
      </c>
      <c r="I63">
        <v>38.79</v>
      </c>
      <c r="J63">
        <f>IFERROR(VLOOKUP(A63,Repeats!$A:$D,3,0),"")</f>
        <v>567</v>
      </c>
      <c r="K63">
        <f>IFERROR(VLOOKUP(A63,Repeats!$A:$D,4,0),"")</f>
        <v>567</v>
      </c>
      <c r="L63" t="str">
        <f>IFERROR(VLOOKUP($D63,'Mis&amp;Dup_Genbank'!A:E,2,0),"")</f>
        <v>NA</v>
      </c>
      <c r="M63" t="str">
        <f>IFERROR(VLOOKUP($D63,'Mis&amp;Dup_Genbank'!A:E,3,0),"")</f>
        <v>NA</v>
      </c>
      <c r="N63">
        <f>IFERROR(VLOOKUP($D63,'Mis&amp;Dup_Genbank'!A:E,4,0),"")</f>
        <v>0</v>
      </c>
      <c r="O63">
        <f>IFERROR(VLOOKUP($D63,'Mis&amp;Dup_Genbank'!A:E,5,0),"")</f>
        <v>0</v>
      </c>
      <c r="P63" t="str">
        <f>IFERROR(VLOOKUP($A63,'Mis&amp;Dup_VGP'!A:E,2,0),"")</f>
        <v>NA</v>
      </c>
      <c r="Q63" t="str">
        <f>IFERROR(VLOOKUP($A63,'Mis&amp;Dup_VGP'!A:E,3,0),"")</f>
        <v>NA</v>
      </c>
      <c r="R63">
        <f>IFERROR(VLOOKUP($A63,'Mis&amp;Dup_VGP'!A:E,4,0),"")</f>
        <v>0</v>
      </c>
      <c r="S63">
        <f>IFERROR(VLOOKUP($A63,'Mis&amp;Dup_VGP'!A:E,5,0),"")</f>
        <v>0</v>
      </c>
    </row>
    <row r="64" spans="1:19">
      <c r="A64" t="s">
        <v>119</v>
      </c>
      <c r="B64" s="2" t="str">
        <f>VLOOKUP(A64,Names!A:C,2,0)</f>
        <v>Lacerta agilis</v>
      </c>
      <c r="C64" t="str">
        <f>VLOOKUP(A64,Names!A:C,3,0)</f>
        <v>Sand lizard</v>
      </c>
      <c r="D64" t="s">
        <v>444</v>
      </c>
      <c r="E64" t="s">
        <v>484</v>
      </c>
      <c r="F64">
        <v>19093</v>
      </c>
      <c r="G64">
        <v>38.299999999999997</v>
      </c>
      <c r="H64">
        <v>17090</v>
      </c>
      <c r="I64">
        <v>39.69</v>
      </c>
      <c r="J64">
        <f>IFERROR(VLOOKUP(A64,Repeats!$A:$D,3,0),"")</f>
        <v>1115</v>
      </c>
      <c r="K64">
        <f>IFERROR(VLOOKUP(A64,Repeats!$A:$D,4,0),"")</f>
        <v>774</v>
      </c>
      <c r="L64" t="str">
        <f>IFERROR(VLOOKUP($D64,'Mis&amp;Dup_Genbank'!A:E,2,0),"")</f>
        <v>NA</v>
      </c>
      <c r="M64" t="str">
        <f>IFERROR(VLOOKUP($D64,'Mis&amp;Dup_Genbank'!A:E,3,0),"")</f>
        <v>NA</v>
      </c>
      <c r="N64">
        <f>IFERROR(VLOOKUP($D64,'Mis&amp;Dup_Genbank'!A:E,4,0),"")</f>
        <v>0</v>
      </c>
      <c r="O64">
        <f>IFERROR(VLOOKUP($D64,'Mis&amp;Dup_Genbank'!A:E,5,0),"")</f>
        <v>0</v>
      </c>
      <c r="P64" t="str">
        <f>IFERROR(VLOOKUP($A64,'Mis&amp;Dup_VGP'!A:E,2,0),"")</f>
        <v>NA</v>
      </c>
      <c r="Q64" t="str">
        <f>IFERROR(VLOOKUP($A64,'Mis&amp;Dup_VGP'!A:E,3,0),"")</f>
        <v>trnP cob trnT</v>
      </c>
      <c r="R64">
        <f>IFERROR(VLOOKUP($A64,'Mis&amp;Dup_VGP'!A:E,4,0),"")</f>
        <v>0</v>
      </c>
      <c r="S64">
        <f>IFERROR(VLOOKUP($A64,'Mis&amp;Dup_VGP'!A:E,5,0),"")</f>
        <v>3</v>
      </c>
    </row>
    <row r="65" spans="1:19">
      <c r="A65" t="s">
        <v>121</v>
      </c>
      <c r="B65" s="2" t="str">
        <f>VLOOKUP(A65,Names!A:C,2,0)</f>
        <v>Amblyraja radiata</v>
      </c>
      <c r="C65" t="str">
        <f>VLOOKUP(A65,Names!A:C,3,0)</f>
        <v>Thorny Skate</v>
      </c>
      <c r="D65" t="s">
        <v>445</v>
      </c>
      <c r="E65" t="s">
        <v>484</v>
      </c>
      <c r="F65">
        <v>16785</v>
      </c>
      <c r="G65">
        <v>40.22</v>
      </c>
      <c r="H65">
        <v>16783</v>
      </c>
      <c r="I65">
        <v>40.28</v>
      </c>
      <c r="J65">
        <f>IFERROR(VLOOKUP(A65,Repeats!$A:$D,3,0),"")</f>
        <v>478</v>
      </c>
      <c r="K65">
        <f>IFERROR(VLOOKUP(A65,Repeats!$A:$D,4,0),"")</f>
        <v>514</v>
      </c>
      <c r="L65" t="str">
        <f>IFERROR(VLOOKUP($D65,'Mis&amp;Dup_Genbank'!A:E,2,0),"")</f>
        <v>NA</v>
      </c>
      <c r="M65" t="str">
        <f>IFERROR(VLOOKUP($D65,'Mis&amp;Dup_Genbank'!A:E,3,0),"")</f>
        <v>NA</v>
      </c>
      <c r="N65">
        <f>IFERROR(VLOOKUP($D65,'Mis&amp;Dup_Genbank'!A:E,4,0),"")</f>
        <v>0</v>
      </c>
      <c r="O65">
        <f>IFERROR(VLOOKUP($D65,'Mis&amp;Dup_Genbank'!A:E,5,0),"")</f>
        <v>0</v>
      </c>
      <c r="P65" t="str">
        <f>IFERROR(VLOOKUP($A65,'Mis&amp;Dup_VGP'!A:E,2,0),"")</f>
        <v>NA</v>
      </c>
      <c r="Q65" t="str">
        <f>IFERROR(VLOOKUP($A65,'Mis&amp;Dup_VGP'!A:E,3,0),"")</f>
        <v>NA</v>
      </c>
      <c r="R65">
        <f>IFERROR(VLOOKUP($A65,'Mis&amp;Dup_VGP'!A:E,4,0),"")</f>
        <v>0</v>
      </c>
      <c r="S65">
        <f>IFERROR(VLOOKUP($A65,'Mis&amp;Dup_VGP'!A:E,5,0),"")</f>
        <v>0</v>
      </c>
    </row>
    <row r="66" spans="1:19">
      <c r="A66" t="s">
        <v>122</v>
      </c>
      <c r="B66" s="2" t="str">
        <f>VLOOKUP(A66,Names!A:C,2,0)</f>
        <v>Carcharodon carcharias</v>
      </c>
      <c r="C66" t="str">
        <f>VLOOKUP(A66,Names!A:C,3,0)</f>
        <v>Great white shark</v>
      </c>
      <c r="D66" t="s">
        <v>446</v>
      </c>
      <c r="E66" t="s">
        <v>484</v>
      </c>
      <c r="F66">
        <v>16745</v>
      </c>
      <c r="G66">
        <v>40.75</v>
      </c>
      <c r="H66">
        <v>16745</v>
      </c>
      <c r="I66">
        <v>40.729999999999997</v>
      </c>
      <c r="J66">
        <f>IFERROR(VLOOKUP(A66,Repeats!$A:$D,3,0),"")</f>
        <v>476</v>
      </c>
      <c r="K66">
        <f>IFERROR(VLOOKUP(A66,Repeats!$A:$D,4,0),"")</f>
        <v>486</v>
      </c>
      <c r="L66" t="str">
        <f>IFERROR(VLOOKUP($D66,'Mis&amp;Dup_Genbank'!A:E,2,0),"")</f>
        <v>NA</v>
      </c>
      <c r="M66" t="str">
        <f>IFERROR(VLOOKUP($D66,'Mis&amp;Dup_Genbank'!A:E,3,0),"")</f>
        <v>NA</v>
      </c>
      <c r="N66">
        <f>IFERROR(VLOOKUP($D66,'Mis&amp;Dup_Genbank'!A:E,4,0),"")</f>
        <v>0</v>
      </c>
      <c r="O66">
        <f>IFERROR(VLOOKUP($D66,'Mis&amp;Dup_Genbank'!A:E,5,0),"")</f>
        <v>0</v>
      </c>
      <c r="P66" t="str">
        <f>IFERROR(VLOOKUP($A66,'Mis&amp;Dup_VGP'!A:E,2,0),"")</f>
        <v>NA</v>
      </c>
      <c r="Q66" t="str">
        <f>IFERROR(VLOOKUP($A66,'Mis&amp;Dup_VGP'!A:E,3,0),"")</f>
        <v>NA</v>
      </c>
      <c r="R66">
        <f>IFERROR(VLOOKUP($A66,'Mis&amp;Dup_VGP'!A:E,4,0),"")</f>
        <v>0</v>
      </c>
      <c r="S66">
        <f>IFERROR(VLOOKUP($A66,'Mis&amp;Dup_VGP'!A:E,5,0),"")</f>
        <v>0</v>
      </c>
    </row>
    <row r="67" spans="1:19">
      <c r="A67" t="s">
        <v>123</v>
      </c>
      <c r="B67" s="2" t="str">
        <f>VLOOKUP(A67,Names!A:C,2,0)</f>
        <v>Pristis pectinata</v>
      </c>
      <c r="C67" t="str">
        <f>VLOOKUP(A67,Names!A:C,3,0)</f>
        <v>Smalltooth sawfish</v>
      </c>
      <c r="D67" t="s">
        <v>447</v>
      </c>
      <c r="E67" t="s">
        <v>484</v>
      </c>
      <c r="F67">
        <v>16803</v>
      </c>
      <c r="G67">
        <v>39.06</v>
      </c>
      <c r="H67">
        <v>16803</v>
      </c>
      <c r="I67">
        <v>39.06</v>
      </c>
      <c r="J67">
        <f>IFERROR(VLOOKUP(A67,Repeats!$A:$D,3,0),"")</f>
        <v>168</v>
      </c>
      <c r="K67">
        <f>IFERROR(VLOOKUP(A67,Repeats!$A:$D,4,0),"")</f>
        <v>168</v>
      </c>
      <c r="L67" t="str">
        <f>IFERROR(VLOOKUP($D67,'Mis&amp;Dup_Genbank'!A:E,2,0),"")</f>
        <v>NA</v>
      </c>
      <c r="M67" t="str">
        <f>IFERROR(VLOOKUP($D67,'Mis&amp;Dup_Genbank'!A:E,3,0),"")</f>
        <v>NA</v>
      </c>
      <c r="N67">
        <f>IFERROR(VLOOKUP($D67,'Mis&amp;Dup_Genbank'!A:E,4,0),"")</f>
        <v>0</v>
      </c>
      <c r="O67">
        <f>IFERROR(VLOOKUP($D67,'Mis&amp;Dup_Genbank'!A:E,5,0),"")</f>
        <v>0</v>
      </c>
      <c r="P67" t="str">
        <f>IFERROR(VLOOKUP($A67,'Mis&amp;Dup_VGP'!A:E,2,0),"")</f>
        <v>NA</v>
      </c>
      <c r="Q67" t="str">
        <f>IFERROR(VLOOKUP($A67,'Mis&amp;Dup_VGP'!A:E,3,0),"")</f>
        <v>NA</v>
      </c>
      <c r="R67">
        <f>IFERROR(VLOOKUP($A67,'Mis&amp;Dup_VGP'!A:E,4,0),"")</f>
        <v>0</v>
      </c>
      <c r="S67">
        <f>IFERROR(VLOOKUP($A67,'Mis&amp;Dup_VGP'!A:E,5,0),"")</f>
        <v>0</v>
      </c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3375E-462F-FB40-9636-843539048CA7}">
  <dimension ref="A1:M134"/>
  <sheetViews>
    <sheetView workbookViewId="0">
      <selection activeCell="C1" sqref="C1:C1048576"/>
    </sheetView>
  </sheetViews>
  <sheetFormatPr baseColWidth="10" defaultRowHeight="16"/>
  <cols>
    <col min="2" max="2" width="28.83203125" bestFit="1" customWidth="1"/>
    <col min="3" max="3" width="21.5" customWidth="1"/>
    <col min="5" max="5" width="6.33203125" bestFit="1" customWidth="1"/>
    <col min="6" max="6" width="15.5" bestFit="1" customWidth="1"/>
    <col min="10" max="10" width="21.5" customWidth="1"/>
    <col min="11" max="11" width="4.1640625" bestFit="1" customWidth="1"/>
  </cols>
  <sheetData>
    <row r="1" spans="1:13">
      <c r="A1" s="4" t="s">
        <v>452</v>
      </c>
      <c r="B1" s="4" t="s">
        <v>453</v>
      </c>
      <c r="C1" s="4" t="s">
        <v>125</v>
      </c>
      <c r="E1" s="1"/>
      <c r="F1" s="1"/>
      <c r="G1" s="1"/>
      <c r="I1" s="3"/>
      <c r="J1" s="3"/>
      <c r="K1" s="3"/>
      <c r="L1" s="3"/>
      <c r="M1" s="3"/>
    </row>
    <row r="2" spans="1:13">
      <c r="A2" s="5" t="s">
        <v>1</v>
      </c>
      <c r="B2" s="6" t="s">
        <v>253</v>
      </c>
      <c r="C2" s="5" t="s">
        <v>178</v>
      </c>
      <c r="I2" s="3"/>
      <c r="J2" s="3"/>
      <c r="K2" s="3"/>
      <c r="L2" s="3"/>
      <c r="M2" s="3"/>
    </row>
    <row r="3" spans="1:13">
      <c r="A3" s="5" t="s">
        <v>4</v>
      </c>
      <c r="B3" s="7" t="s">
        <v>256</v>
      </c>
      <c r="C3" s="5" t="s">
        <v>219</v>
      </c>
      <c r="I3" s="3"/>
      <c r="J3" s="3"/>
      <c r="K3" s="3"/>
      <c r="L3" s="3"/>
      <c r="M3" s="3"/>
    </row>
    <row r="4" spans="1:13">
      <c r="A4" s="5" t="s">
        <v>0</v>
      </c>
      <c r="B4" s="7" t="s">
        <v>252</v>
      </c>
      <c r="C4" s="5" t="s">
        <v>229</v>
      </c>
      <c r="I4" s="3"/>
      <c r="J4" s="3"/>
      <c r="K4" s="3"/>
      <c r="L4" s="3"/>
      <c r="M4" s="3"/>
    </row>
    <row r="5" spans="1:13">
      <c r="A5" s="5" t="s">
        <v>5</v>
      </c>
      <c r="B5" s="7" t="s">
        <v>257</v>
      </c>
      <c r="C5" s="5" t="s">
        <v>233</v>
      </c>
      <c r="I5" s="3"/>
      <c r="J5" s="3"/>
      <c r="K5" s="3"/>
      <c r="L5" s="3"/>
      <c r="M5" s="3"/>
    </row>
    <row r="6" spans="1:13">
      <c r="A6" s="5" t="s">
        <v>2</v>
      </c>
      <c r="B6" s="7" t="s">
        <v>254</v>
      </c>
      <c r="C6" s="5" t="s">
        <v>235</v>
      </c>
      <c r="I6" s="3"/>
      <c r="J6" s="3"/>
      <c r="K6" s="3"/>
      <c r="L6" s="3"/>
      <c r="M6" s="3"/>
    </row>
    <row r="7" spans="1:13">
      <c r="A7" s="5" t="s">
        <v>3</v>
      </c>
      <c r="B7" s="7" t="s">
        <v>255</v>
      </c>
      <c r="C7" s="5" t="s">
        <v>236</v>
      </c>
      <c r="I7" s="3"/>
      <c r="J7" s="3"/>
      <c r="K7" s="3"/>
      <c r="L7" s="3"/>
      <c r="M7" s="3"/>
    </row>
    <row r="8" spans="1:13">
      <c r="A8" s="5" t="s">
        <v>36</v>
      </c>
      <c r="B8" s="6" t="s">
        <v>288</v>
      </c>
      <c r="C8" s="5" t="s">
        <v>127</v>
      </c>
      <c r="I8" s="3"/>
      <c r="J8" s="3"/>
      <c r="K8" s="3"/>
      <c r="L8" s="3"/>
      <c r="M8" s="3"/>
    </row>
    <row r="9" spans="1:13">
      <c r="A9" s="5" t="s">
        <v>23</v>
      </c>
      <c r="B9" s="7" t="s">
        <v>275</v>
      </c>
      <c r="C9" s="5" t="s">
        <v>128</v>
      </c>
      <c r="I9" s="3"/>
      <c r="J9" s="3"/>
      <c r="K9" s="3"/>
      <c r="L9" s="3"/>
      <c r="M9" s="3"/>
    </row>
    <row r="10" spans="1:13">
      <c r="A10" s="5" t="s">
        <v>12</v>
      </c>
      <c r="B10" s="6" t="s">
        <v>264</v>
      </c>
      <c r="C10" s="5" t="s">
        <v>133</v>
      </c>
      <c r="I10" s="3"/>
      <c r="J10" s="3"/>
      <c r="K10" s="3"/>
      <c r="L10" s="3"/>
      <c r="M10" s="3"/>
    </row>
    <row r="11" spans="1:13">
      <c r="A11" s="5" t="s">
        <v>40</v>
      </c>
      <c r="B11" s="6" t="s">
        <v>292</v>
      </c>
      <c r="C11" s="5" t="s">
        <v>134</v>
      </c>
      <c r="I11" s="3"/>
      <c r="J11" s="3"/>
      <c r="K11" s="3"/>
      <c r="L11" s="3"/>
      <c r="M11" s="3"/>
    </row>
    <row r="12" spans="1:13">
      <c r="A12" s="5" t="s">
        <v>27</v>
      </c>
      <c r="B12" s="6" t="s">
        <v>279</v>
      </c>
      <c r="C12" s="5" t="s">
        <v>136</v>
      </c>
      <c r="I12" s="3"/>
      <c r="J12" s="3"/>
      <c r="K12" s="3"/>
      <c r="L12" s="3"/>
      <c r="M12" s="3"/>
    </row>
    <row r="13" spans="1:13">
      <c r="A13" s="5" t="s">
        <v>35</v>
      </c>
      <c r="B13" s="6" t="s">
        <v>287</v>
      </c>
      <c r="C13" s="5" t="s">
        <v>157</v>
      </c>
      <c r="I13" s="3"/>
      <c r="J13" s="3"/>
      <c r="K13" s="3"/>
      <c r="L13" s="3"/>
      <c r="M13" s="3"/>
    </row>
    <row r="14" spans="1:13">
      <c r="A14" s="5" t="s">
        <v>24</v>
      </c>
      <c r="B14" s="7" t="s">
        <v>276</v>
      </c>
      <c r="C14" s="5" t="s">
        <v>158</v>
      </c>
      <c r="I14" s="3"/>
      <c r="J14" s="3"/>
      <c r="K14" s="3"/>
      <c r="L14" s="3"/>
      <c r="M14" s="3"/>
    </row>
    <row r="15" spans="1:13">
      <c r="A15" s="5" t="s">
        <v>29</v>
      </c>
      <c r="B15" s="6" t="s">
        <v>281</v>
      </c>
      <c r="C15" s="5" t="s">
        <v>159</v>
      </c>
      <c r="I15" s="3"/>
      <c r="J15" s="3"/>
      <c r="K15" s="3"/>
      <c r="L15" s="3"/>
      <c r="M15" s="3"/>
    </row>
    <row r="16" spans="1:13">
      <c r="A16" s="5" t="s">
        <v>33</v>
      </c>
      <c r="B16" s="7" t="s">
        <v>285</v>
      </c>
      <c r="C16" s="5" t="s">
        <v>160</v>
      </c>
      <c r="I16" s="3"/>
      <c r="J16" s="3"/>
      <c r="K16" s="3"/>
      <c r="L16" s="3"/>
      <c r="M16" s="3"/>
    </row>
    <row r="17" spans="1:3">
      <c r="A17" s="5" t="s">
        <v>14</v>
      </c>
      <c r="B17" s="6" t="s">
        <v>266</v>
      </c>
      <c r="C17" s="5" t="s">
        <v>161</v>
      </c>
    </row>
    <row r="18" spans="1:3">
      <c r="A18" s="5" t="s">
        <v>17</v>
      </c>
      <c r="B18" s="6" t="s">
        <v>269</v>
      </c>
      <c r="C18" s="5" t="s">
        <v>162</v>
      </c>
    </row>
    <row r="19" spans="1:3">
      <c r="A19" s="5" t="s">
        <v>10</v>
      </c>
      <c r="B19" s="6" t="s">
        <v>262</v>
      </c>
      <c r="C19" s="5" t="s">
        <v>163</v>
      </c>
    </row>
    <row r="20" spans="1:3">
      <c r="A20" s="5" t="s">
        <v>20</v>
      </c>
      <c r="B20" s="7" t="s">
        <v>272</v>
      </c>
      <c r="C20" s="5" t="s">
        <v>164</v>
      </c>
    </row>
    <row r="21" spans="1:3">
      <c r="A21" s="5" t="s">
        <v>28</v>
      </c>
      <c r="B21" s="6" t="s">
        <v>280</v>
      </c>
      <c r="C21" s="5" t="s">
        <v>165</v>
      </c>
    </row>
    <row r="22" spans="1:3">
      <c r="A22" s="5" t="s">
        <v>6</v>
      </c>
      <c r="B22" s="6" t="s">
        <v>258</v>
      </c>
      <c r="C22" s="5" t="s">
        <v>166</v>
      </c>
    </row>
    <row r="23" spans="1:3">
      <c r="A23" s="5" t="s">
        <v>18</v>
      </c>
      <c r="B23" s="6" t="s">
        <v>270</v>
      </c>
      <c r="C23" s="5" t="s">
        <v>168</v>
      </c>
    </row>
    <row r="24" spans="1:3">
      <c r="A24" s="5" t="s">
        <v>22</v>
      </c>
      <c r="B24" s="7" t="s">
        <v>274</v>
      </c>
      <c r="C24" s="5" t="s">
        <v>169</v>
      </c>
    </row>
    <row r="25" spans="1:3">
      <c r="A25" s="5" t="s">
        <v>13</v>
      </c>
      <c r="B25" s="6" t="s">
        <v>265</v>
      </c>
      <c r="C25" s="5" t="s">
        <v>170</v>
      </c>
    </row>
    <row r="26" spans="1:3">
      <c r="A26" s="5" t="s">
        <v>34</v>
      </c>
      <c r="B26" s="6" t="s">
        <v>286</v>
      </c>
      <c r="C26" s="5" t="s">
        <v>176</v>
      </c>
    </row>
    <row r="27" spans="1:3">
      <c r="A27" s="5" t="s">
        <v>19</v>
      </c>
      <c r="B27" s="6" t="s">
        <v>271</v>
      </c>
      <c r="C27" s="5" t="s">
        <v>190</v>
      </c>
    </row>
    <row r="28" spans="1:3">
      <c r="A28" s="5" t="s">
        <v>7</v>
      </c>
      <c r="B28" s="6" t="s">
        <v>259</v>
      </c>
      <c r="C28" s="5" t="s">
        <v>192</v>
      </c>
    </row>
    <row r="29" spans="1:3">
      <c r="A29" s="5" t="s">
        <v>25</v>
      </c>
      <c r="B29" s="6" t="s">
        <v>277</v>
      </c>
      <c r="C29" s="5" t="s">
        <v>193</v>
      </c>
    </row>
    <row r="30" spans="1:3">
      <c r="A30" s="5" t="s">
        <v>26</v>
      </c>
      <c r="B30" s="7" t="s">
        <v>278</v>
      </c>
      <c r="C30" s="5" t="s">
        <v>195</v>
      </c>
    </row>
    <row r="31" spans="1:3">
      <c r="A31" s="5" t="s">
        <v>30</v>
      </c>
      <c r="B31" s="7" t="s">
        <v>282</v>
      </c>
      <c r="C31" s="5" t="s">
        <v>197</v>
      </c>
    </row>
    <row r="32" spans="1:3">
      <c r="A32" s="5" t="s">
        <v>41</v>
      </c>
      <c r="B32" s="6" t="s">
        <v>292</v>
      </c>
      <c r="C32" s="5" t="s">
        <v>198</v>
      </c>
    </row>
    <row r="33" spans="1:3">
      <c r="A33" s="5" t="s">
        <v>32</v>
      </c>
      <c r="B33" s="7" t="s">
        <v>284</v>
      </c>
      <c r="C33" s="5" t="s">
        <v>199</v>
      </c>
    </row>
    <row r="34" spans="1:3">
      <c r="A34" s="5" t="s">
        <v>16</v>
      </c>
      <c r="B34" s="7" t="s">
        <v>268</v>
      </c>
      <c r="C34" s="5" t="s">
        <v>201</v>
      </c>
    </row>
    <row r="35" spans="1:3">
      <c r="A35" s="5" t="s">
        <v>9</v>
      </c>
      <c r="B35" s="6" t="s">
        <v>261</v>
      </c>
      <c r="C35" s="5" t="s">
        <v>203</v>
      </c>
    </row>
    <row r="36" spans="1:3">
      <c r="A36" s="5" t="s">
        <v>11</v>
      </c>
      <c r="B36" s="6" t="s">
        <v>263</v>
      </c>
      <c r="C36" s="5" t="s">
        <v>204</v>
      </c>
    </row>
    <row r="37" spans="1:3">
      <c r="A37" s="5" t="s">
        <v>15</v>
      </c>
      <c r="B37" s="6" t="s">
        <v>267</v>
      </c>
      <c r="C37" s="5" t="s">
        <v>205</v>
      </c>
    </row>
    <row r="38" spans="1:3">
      <c r="A38" s="5" t="s">
        <v>31</v>
      </c>
      <c r="B38" s="6" t="s">
        <v>283</v>
      </c>
      <c r="C38" s="5" t="s">
        <v>206</v>
      </c>
    </row>
    <row r="39" spans="1:3">
      <c r="A39" s="5" t="s">
        <v>38</v>
      </c>
      <c r="B39" s="6" t="s">
        <v>290</v>
      </c>
      <c r="C39" s="5" t="s">
        <v>207</v>
      </c>
    </row>
    <row r="40" spans="1:3">
      <c r="A40" s="5" t="s">
        <v>39</v>
      </c>
      <c r="B40" s="7" t="s">
        <v>291</v>
      </c>
      <c r="C40" s="5" t="s">
        <v>208</v>
      </c>
    </row>
    <row r="41" spans="1:3">
      <c r="A41" s="5" t="s">
        <v>42</v>
      </c>
      <c r="B41" s="6" t="s">
        <v>293</v>
      </c>
      <c r="C41" s="5" t="s">
        <v>209</v>
      </c>
    </row>
    <row r="42" spans="1:3">
      <c r="A42" s="5" t="s">
        <v>8</v>
      </c>
      <c r="B42" s="7" t="s">
        <v>260</v>
      </c>
      <c r="C42" s="5" t="s">
        <v>213</v>
      </c>
    </row>
    <row r="43" spans="1:3">
      <c r="A43" s="5" t="s">
        <v>21</v>
      </c>
      <c r="B43" s="6" t="s">
        <v>273</v>
      </c>
      <c r="C43" s="5" t="s">
        <v>238</v>
      </c>
    </row>
    <row r="44" spans="1:3">
      <c r="A44" s="5" t="s">
        <v>37</v>
      </c>
      <c r="B44" s="6" t="s">
        <v>289</v>
      </c>
      <c r="C44" s="5" t="s">
        <v>239</v>
      </c>
    </row>
    <row r="45" spans="1:3">
      <c r="A45" s="5" t="s">
        <v>43</v>
      </c>
      <c r="B45" s="6" t="s">
        <v>294</v>
      </c>
      <c r="C45" s="5" t="s">
        <v>215</v>
      </c>
    </row>
    <row r="46" spans="1:3">
      <c r="A46" s="5" t="s">
        <v>78</v>
      </c>
      <c r="B46" s="7" t="s">
        <v>329</v>
      </c>
      <c r="C46" s="5" t="s">
        <v>129</v>
      </c>
    </row>
    <row r="47" spans="1:3">
      <c r="A47" s="5" t="s">
        <v>45</v>
      </c>
      <c r="B47" s="7" t="s">
        <v>296</v>
      </c>
      <c r="C47" s="5" t="s">
        <v>138</v>
      </c>
    </row>
    <row r="48" spans="1:3">
      <c r="A48" s="5" t="s">
        <v>85</v>
      </c>
      <c r="B48" s="7" t="s">
        <v>336</v>
      </c>
      <c r="C48" s="5" t="s">
        <v>139</v>
      </c>
    </row>
    <row r="49" spans="1:3">
      <c r="A49" s="5" t="s">
        <v>73</v>
      </c>
      <c r="B49" s="7" t="s">
        <v>324</v>
      </c>
      <c r="C49" s="5" t="s">
        <v>140</v>
      </c>
    </row>
    <row r="50" spans="1:3">
      <c r="A50" s="8" t="s">
        <v>50</v>
      </c>
      <c r="B50" s="7" t="s">
        <v>301</v>
      </c>
      <c r="C50" s="5" t="s">
        <v>141</v>
      </c>
    </row>
    <row r="51" spans="1:3">
      <c r="A51" s="5" t="s">
        <v>67</v>
      </c>
      <c r="B51" s="7" t="s">
        <v>318</v>
      </c>
      <c r="C51" s="5" t="s">
        <v>142</v>
      </c>
    </row>
    <row r="52" spans="1:3">
      <c r="A52" s="5" t="s">
        <v>76</v>
      </c>
      <c r="B52" s="7" t="s">
        <v>327</v>
      </c>
      <c r="C52" s="5" t="s">
        <v>143</v>
      </c>
    </row>
    <row r="53" spans="1:3">
      <c r="A53" s="5" t="s">
        <v>61</v>
      </c>
      <c r="B53" s="7" t="s">
        <v>312</v>
      </c>
      <c r="C53" s="5" t="s">
        <v>144</v>
      </c>
    </row>
    <row r="54" spans="1:3">
      <c r="A54" s="5" t="s">
        <v>48</v>
      </c>
      <c r="B54" s="7" t="s">
        <v>299</v>
      </c>
      <c r="C54" s="5" t="s">
        <v>145</v>
      </c>
    </row>
    <row r="55" spans="1:3">
      <c r="A55" s="5" t="s">
        <v>68</v>
      </c>
      <c r="B55" s="7" t="s">
        <v>319</v>
      </c>
      <c r="C55" s="5" t="s">
        <v>146</v>
      </c>
    </row>
    <row r="56" spans="1:3">
      <c r="A56" s="5" t="s">
        <v>57</v>
      </c>
      <c r="B56" s="7" t="s">
        <v>308</v>
      </c>
      <c r="C56" s="5" t="s">
        <v>147</v>
      </c>
    </row>
    <row r="57" spans="1:3">
      <c r="A57" s="5" t="s">
        <v>59</v>
      </c>
      <c r="B57" s="7" t="s">
        <v>310</v>
      </c>
      <c r="C57" s="5" t="s">
        <v>148</v>
      </c>
    </row>
    <row r="58" spans="1:3">
      <c r="A58" s="5" t="s">
        <v>53</v>
      </c>
      <c r="B58" s="7" t="s">
        <v>304</v>
      </c>
      <c r="C58" s="5" t="s">
        <v>152</v>
      </c>
    </row>
    <row r="59" spans="1:3">
      <c r="A59" s="5" t="s">
        <v>47</v>
      </c>
      <c r="B59" s="7" t="s">
        <v>298</v>
      </c>
      <c r="C59" s="5" t="s">
        <v>154</v>
      </c>
    </row>
    <row r="60" spans="1:3">
      <c r="A60" s="5" t="s">
        <v>49</v>
      </c>
      <c r="B60" s="7" t="s">
        <v>300</v>
      </c>
      <c r="C60" s="5" t="s">
        <v>155</v>
      </c>
    </row>
    <row r="61" spans="1:3">
      <c r="A61" s="5" t="s">
        <v>72</v>
      </c>
      <c r="B61" s="7" t="s">
        <v>323</v>
      </c>
      <c r="C61" s="5" t="s">
        <v>171</v>
      </c>
    </row>
    <row r="62" spans="1:3">
      <c r="A62" s="5" t="s">
        <v>55</v>
      </c>
      <c r="B62" s="7" t="s">
        <v>306</v>
      </c>
      <c r="C62" s="5" t="s">
        <v>173</v>
      </c>
    </row>
    <row r="63" spans="1:3">
      <c r="A63" s="5" t="s">
        <v>70</v>
      </c>
      <c r="B63" s="6" t="s">
        <v>321</v>
      </c>
      <c r="C63" s="5" t="s">
        <v>179</v>
      </c>
    </row>
    <row r="64" spans="1:3">
      <c r="A64" s="5" t="s">
        <v>64</v>
      </c>
      <c r="B64" s="6" t="s">
        <v>315</v>
      </c>
      <c r="C64" s="5" t="s">
        <v>185</v>
      </c>
    </row>
    <row r="65" spans="1:3">
      <c r="A65" s="5" t="s">
        <v>46</v>
      </c>
      <c r="B65" s="7" t="s">
        <v>297</v>
      </c>
      <c r="C65" s="5" t="s">
        <v>212</v>
      </c>
    </row>
    <row r="66" spans="1:3">
      <c r="A66" s="5" t="s">
        <v>75</v>
      </c>
      <c r="B66" s="7" t="s">
        <v>326</v>
      </c>
      <c r="C66" s="5" t="s">
        <v>214</v>
      </c>
    </row>
    <row r="67" spans="1:3">
      <c r="A67" s="5" t="s">
        <v>58</v>
      </c>
      <c r="B67" s="7" t="s">
        <v>309</v>
      </c>
      <c r="C67" s="5" t="s">
        <v>216</v>
      </c>
    </row>
    <row r="68" spans="1:3">
      <c r="A68" s="5" t="s">
        <v>86</v>
      </c>
      <c r="B68" s="7" t="s">
        <v>337</v>
      </c>
      <c r="C68" s="5" t="s">
        <v>217</v>
      </c>
    </row>
    <row r="69" spans="1:3">
      <c r="A69" s="5" t="s">
        <v>44</v>
      </c>
      <c r="B69" s="7" t="s">
        <v>295</v>
      </c>
      <c r="C69" s="5" t="s">
        <v>218</v>
      </c>
    </row>
    <row r="70" spans="1:3">
      <c r="A70" s="5" t="s">
        <v>82</v>
      </c>
      <c r="B70" s="7" t="s">
        <v>333</v>
      </c>
      <c r="C70" s="5" t="s">
        <v>220</v>
      </c>
    </row>
    <row r="71" spans="1:3">
      <c r="A71" s="5" t="s">
        <v>66</v>
      </c>
      <c r="B71" s="7" t="s">
        <v>317</v>
      </c>
      <c r="C71" s="5" t="s">
        <v>222</v>
      </c>
    </row>
    <row r="72" spans="1:3">
      <c r="A72" s="5" t="s">
        <v>84</v>
      </c>
      <c r="B72" s="7" t="s">
        <v>335</v>
      </c>
      <c r="C72" s="5" t="s">
        <v>223</v>
      </c>
    </row>
    <row r="73" spans="1:3">
      <c r="A73" s="5" t="s">
        <v>63</v>
      </c>
      <c r="B73" s="7" t="s">
        <v>314</v>
      </c>
      <c r="C73" s="5" t="s">
        <v>224</v>
      </c>
    </row>
    <row r="74" spans="1:3">
      <c r="A74" s="5" t="s">
        <v>56</v>
      </c>
      <c r="B74" s="7" t="s">
        <v>307</v>
      </c>
      <c r="C74" s="5" t="s">
        <v>225</v>
      </c>
    </row>
    <row r="75" spans="1:3">
      <c r="A75" s="5" t="s">
        <v>51</v>
      </c>
      <c r="B75" s="7" t="s">
        <v>302</v>
      </c>
      <c r="C75" s="5" t="s">
        <v>226</v>
      </c>
    </row>
    <row r="76" spans="1:3">
      <c r="A76" s="5" t="s">
        <v>79</v>
      </c>
      <c r="B76" s="7" t="s">
        <v>330</v>
      </c>
      <c r="C76" s="5" t="s">
        <v>228</v>
      </c>
    </row>
    <row r="77" spans="1:3">
      <c r="A77" s="5" t="s">
        <v>71</v>
      </c>
      <c r="B77" s="7" t="s">
        <v>322</v>
      </c>
      <c r="C77" s="5" t="s">
        <v>231</v>
      </c>
    </row>
    <row r="78" spans="1:3">
      <c r="A78" s="5" t="s">
        <v>60</v>
      </c>
      <c r="B78" s="7" t="s">
        <v>311</v>
      </c>
      <c r="C78" s="5" t="s">
        <v>232</v>
      </c>
    </row>
    <row r="79" spans="1:3">
      <c r="A79" s="5" t="s">
        <v>81</v>
      </c>
      <c r="B79" s="7" t="s">
        <v>332</v>
      </c>
      <c r="C79" s="5" t="s">
        <v>234</v>
      </c>
    </row>
    <row r="80" spans="1:3">
      <c r="A80" s="5" t="s">
        <v>52</v>
      </c>
      <c r="B80" s="7" t="s">
        <v>303</v>
      </c>
      <c r="C80" s="5" t="s">
        <v>240</v>
      </c>
    </row>
    <row r="81" spans="1:3">
      <c r="A81" s="5" t="s">
        <v>54</v>
      </c>
      <c r="B81" s="7" t="s">
        <v>305</v>
      </c>
      <c r="C81" s="5" t="s">
        <v>241</v>
      </c>
    </row>
    <row r="82" spans="1:3">
      <c r="A82" s="5" t="s">
        <v>62</v>
      </c>
      <c r="B82" s="7" t="s">
        <v>313</v>
      </c>
      <c r="C82" s="5" t="s">
        <v>242</v>
      </c>
    </row>
    <row r="83" spans="1:3">
      <c r="A83" s="5" t="s">
        <v>65</v>
      </c>
      <c r="B83" s="7" t="s">
        <v>316</v>
      </c>
      <c r="C83" s="5" t="s">
        <v>243</v>
      </c>
    </row>
    <row r="84" spans="1:3">
      <c r="A84" s="5" t="s">
        <v>69</v>
      </c>
      <c r="B84" s="7" t="s">
        <v>320</v>
      </c>
      <c r="C84" s="5" t="s">
        <v>244</v>
      </c>
    </row>
    <row r="85" spans="1:3">
      <c r="A85" s="5" t="s">
        <v>74</v>
      </c>
      <c r="B85" s="7" t="s">
        <v>325</v>
      </c>
      <c r="C85" s="5" t="s">
        <v>245</v>
      </c>
    </row>
    <row r="86" spans="1:3">
      <c r="A86" s="5" t="s">
        <v>77</v>
      </c>
      <c r="B86" s="7" t="s">
        <v>328</v>
      </c>
      <c r="C86" s="5" t="s">
        <v>246</v>
      </c>
    </row>
    <row r="87" spans="1:3">
      <c r="A87" s="5" t="s">
        <v>80</v>
      </c>
      <c r="B87" s="7" t="s">
        <v>331</v>
      </c>
      <c r="C87" s="5" t="s">
        <v>247</v>
      </c>
    </row>
    <row r="88" spans="1:3">
      <c r="A88" s="5" t="s">
        <v>83</v>
      </c>
      <c r="B88" s="7" t="s">
        <v>334</v>
      </c>
      <c r="C88" s="5" t="s">
        <v>248</v>
      </c>
    </row>
    <row r="89" spans="1:3">
      <c r="A89" s="5" t="s">
        <v>87</v>
      </c>
      <c r="B89" s="7" t="s">
        <v>338</v>
      </c>
      <c r="C89" s="5" t="s">
        <v>181</v>
      </c>
    </row>
    <row r="90" spans="1:3">
      <c r="A90" s="5" t="s">
        <v>100</v>
      </c>
      <c r="B90" s="7" t="s">
        <v>351</v>
      </c>
      <c r="C90" s="5" t="s">
        <v>126</v>
      </c>
    </row>
    <row r="91" spans="1:3">
      <c r="A91" s="5" t="s">
        <v>91</v>
      </c>
      <c r="B91" s="7" t="s">
        <v>342</v>
      </c>
      <c r="C91" s="5" t="s">
        <v>130</v>
      </c>
    </row>
    <row r="92" spans="1:3">
      <c r="A92" s="5" t="s">
        <v>101</v>
      </c>
      <c r="B92" s="7" t="s">
        <v>352</v>
      </c>
      <c r="C92" s="5" t="s">
        <v>131</v>
      </c>
    </row>
    <row r="93" spans="1:3">
      <c r="A93" s="5" t="s">
        <v>110</v>
      </c>
      <c r="B93" s="6" t="s">
        <v>361</v>
      </c>
      <c r="C93" s="5" t="s">
        <v>132</v>
      </c>
    </row>
    <row r="94" spans="1:3">
      <c r="A94" s="5" t="s">
        <v>90</v>
      </c>
      <c r="B94" s="7" t="s">
        <v>341</v>
      </c>
      <c r="C94" s="5" t="s">
        <v>135</v>
      </c>
    </row>
    <row r="95" spans="1:3">
      <c r="A95" s="5" t="s">
        <v>99</v>
      </c>
      <c r="B95" s="6" t="s">
        <v>350</v>
      </c>
      <c r="C95" s="5" t="s">
        <v>137</v>
      </c>
    </row>
    <row r="96" spans="1:3">
      <c r="A96" s="5" t="s">
        <v>93</v>
      </c>
      <c r="B96" s="7" t="s">
        <v>344</v>
      </c>
      <c r="C96" s="5" t="s">
        <v>149</v>
      </c>
    </row>
    <row r="97" spans="1:3">
      <c r="A97" s="5" t="s">
        <v>104</v>
      </c>
      <c r="B97" s="6" t="s">
        <v>355</v>
      </c>
      <c r="C97" s="5" t="s">
        <v>150</v>
      </c>
    </row>
    <row r="98" spans="1:3">
      <c r="A98" s="5" t="s">
        <v>111</v>
      </c>
      <c r="B98" s="7" t="s">
        <v>362</v>
      </c>
      <c r="C98" s="5" t="s">
        <v>151</v>
      </c>
    </row>
    <row r="99" spans="1:3">
      <c r="A99" s="5" t="s">
        <v>107</v>
      </c>
      <c r="B99" s="6" t="s">
        <v>358</v>
      </c>
      <c r="C99" s="5" t="s">
        <v>153</v>
      </c>
    </row>
    <row r="100" spans="1:3">
      <c r="A100" s="5" t="s">
        <v>114</v>
      </c>
      <c r="B100" s="6" t="s">
        <v>365</v>
      </c>
      <c r="C100" s="5" t="s">
        <v>180</v>
      </c>
    </row>
    <row r="101" spans="1:3">
      <c r="A101" s="5" t="s">
        <v>98</v>
      </c>
      <c r="B101" s="7" t="s">
        <v>349</v>
      </c>
      <c r="C101" s="5" t="s">
        <v>182</v>
      </c>
    </row>
    <row r="102" spans="1:3">
      <c r="A102" s="5" t="s">
        <v>112</v>
      </c>
      <c r="B102" s="7" t="s">
        <v>363</v>
      </c>
      <c r="C102" s="5" t="s">
        <v>183</v>
      </c>
    </row>
    <row r="103" spans="1:3">
      <c r="A103" s="5" t="s">
        <v>89</v>
      </c>
      <c r="B103" s="7" t="s">
        <v>340</v>
      </c>
      <c r="C103" s="5" t="s">
        <v>184</v>
      </c>
    </row>
    <row r="104" spans="1:3">
      <c r="A104" s="5" t="s">
        <v>94</v>
      </c>
      <c r="B104" s="7" t="s">
        <v>345</v>
      </c>
      <c r="C104" s="5" t="s">
        <v>187</v>
      </c>
    </row>
    <row r="105" spans="1:3">
      <c r="A105" s="5" t="s">
        <v>113</v>
      </c>
      <c r="B105" s="7" t="s">
        <v>364</v>
      </c>
      <c r="C105" s="5" t="s">
        <v>188</v>
      </c>
    </row>
    <row r="106" spans="1:3">
      <c r="A106" s="5" t="s">
        <v>95</v>
      </c>
      <c r="B106" s="7" t="s">
        <v>346</v>
      </c>
      <c r="C106" s="5" t="s">
        <v>189</v>
      </c>
    </row>
    <row r="107" spans="1:3">
      <c r="A107" s="5" t="s">
        <v>97</v>
      </c>
      <c r="B107" s="6" t="s">
        <v>348</v>
      </c>
      <c r="C107" s="5" t="s">
        <v>194</v>
      </c>
    </row>
    <row r="108" spans="1:3">
      <c r="A108" s="5" t="s">
        <v>102</v>
      </c>
      <c r="B108" s="7" t="s">
        <v>353</v>
      </c>
      <c r="C108" s="5" t="s">
        <v>196</v>
      </c>
    </row>
    <row r="109" spans="1:3">
      <c r="A109" s="5" t="s">
        <v>92</v>
      </c>
      <c r="B109" s="7" t="s">
        <v>343</v>
      </c>
      <c r="C109" s="5" t="s">
        <v>200</v>
      </c>
    </row>
    <row r="110" spans="1:3">
      <c r="A110" s="5" t="s">
        <v>103</v>
      </c>
      <c r="B110" s="6" t="s">
        <v>354</v>
      </c>
      <c r="C110" s="5" t="s">
        <v>202</v>
      </c>
    </row>
    <row r="111" spans="1:3">
      <c r="A111" s="5" t="s">
        <v>105</v>
      </c>
      <c r="B111" s="7" t="s">
        <v>356</v>
      </c>
      <c r="C111" s="5" t="s">
        <v>211</v>
      </c>
    </row>
    <row r="112" spans="1:3">
      <c r="A112" s="5" t="s">
        <v>109</v>
      </c>
      <c r="B112" s="7" t="s">
        <v>360</v>
      </c>
      <c r="C112" s="5" t="s">
        <v>221</v>
      </c>
    </row>
    <row r="113" spans="1:3">
      <c r="A113" s="5" t="s">
        <v>106</v>
      </c>
      <c r="B113" s="6" t="s">
        <v>357</v>
      </c>
      <c r="C113" s="5" t="s">
        <v>227</v>
      </c>
    </row>
    <row r="114" spans="1:3">
      <c r="A114" s="5" t="s">
        <v>108</v>
      </c>
      <c r="B114" s="7" t="s">
        <v>359</v>
      </c>
      <c r="C114" s="5" t="s">
        <v>230</v>
      </c>
    </row>
    <row r="115" spans="1:3">
      <c r="A115" s="5" t="s">
        <v>96</v>
      </c>
      <c r="B115" s="7" t="s">
        <v>347</v>
      </c>
      <c r="C115" s="5" t="s">
        <v>237</v>
      </c>
    </row>
    <row r="116" spans="1:3">
      <c r="A116" s="5" t="s">
        <v>88</v>
      </c>
      <c r="B116" s="6" t="s">
        <v>339</v>
      </c>
      <c r="C116" s="5" t="s">
        <v>249</v>
      </c>
    </row>
    <row r="117" spans="1:3">
      <c r="A117" s="5" t="s">
        <v>115</v>
      </c>
      <c r="B117" s="7" t="s">
        <v>366</v>
      </c>
      <c r="C117" s="5" t="s">
        <v>156</v>
      </c>
    </row>
    <row r="118" spans="1:3">
      <c r="A118" s="5" t="s">
        <v>119</v>
      </c>
      <c r="B118" s="7" t="s">
        <v>370</v>
      </c>
      <c r="C118" s="5" t="s">
        <v>172</v>
      </c>
    </row>
    <row r="119" spans="1:3">
      <c r="A119" s="5" t="s">
        <v>116</v>
      </c>
      <c r="B119" s="6" t="s">
        <v>367</v>
      </c>
      <c r="C119" s="5" t="s">
        <v>174</v>
      </c>
    </row>
    <row r="120" spans="1:3">
      <c r="A120" s="5" t="s">
        <v>117</v>
      </c>
      <c r="B120" s="6" t="s">
        <v>368</v>
      </c>
      <c r="C120" s="5" t="s">
        <v>175</v>
      </c>
    </row>
    <row r="121" spans="1:3">
      <c r="A121" s="5" t="s">
        <v>118</v>
      </c>
      <c r="B121" s="6" t="s">
        <v>369</v>
      </c>
      <c r="C121" s="5" t="s">
        <v>177</v>
      </c>
    </row>
    <row r="122" spans="1:3">
      <c r="A122" s="5" t="s">
        <v>120</v>
      </c>
      <c r="B122" s="6" t="s">
        <v>371</v>
      </c>
      <c r="C122" s="5" t="s">
        <v>210</v>
      </c>
    </row>
    <row r="123" spans="1:3">
      <c r="A123" s="5" t="s">
        <v>122</v>
      </c>
      <c r="B123" s="7" t="s">
        <v>373</v>
      </c>
      <c r="C123" s="5" t="s">
        <v>167</v>
      </c>
    </row>
    <row r="124" spans="1:3">
      <c r="A124" s="5" t="s">
        <v>123</v>
      </c>
      <c r="B124" s="6" t="s">
        <v>374</v>
      </c>
      <c r="C124" s="5" t="s">
        <v>186</v>
      </c>
    </row>
    <row r="125" spans="1:3">
      <c r="A125" s="5" t="s">
        <v>121</v>
      </c>
      <c r="B125" s="6" t="s">
        <v>372</v>
      </c>
      <c r="C125" s="5" t="s">
        <v>191</v>
      </c>
    </row>
    <row r="126" spans="1:3">
      <c r="A126" s="5" t="s">
        <v>124</v>
      </c>
      <c r="B126" s="6" t="s">
        <v>375</v>
      </c>
      <c r="C126" s="5" t="s">
        <v>250</v>
      </c>
    </row>
    <row r="127" spans="1:3">
      <c r="B127" s="7"/>
      <c r="C127" s="5"/>
    </row>
    <row r="128" spans="1:3">
      <c r="B128" s="7"/>
      <c r="C128" s="5"/>
    </row>
    <row r="129" spans="2:3">
      <c r="B129" s="7"/>
      <c r="C129" s="5"/>
    </row>
    <row r="130" spans="2:3">
      <c r="B130" s="7"/>
      <c r="C130" s="5"/>
    </row>
    <row r="131" spans="2:3">
      <c r="B131" s="7"/>
      <c r="C131" s="5"/>
    </row>
    <row r="132" spans="2:3">
      <c r="B132" s="7"/>
      <c r="C132" s="5"/>
    </row>
    <row r="133" spans="2:3">
      <c r="B133" s="7"/>
      <c r="C133" s="5"/>
    </row>
    <row r="134" spans="2:3">
      <c r="B134" s="7"/>
      <c r="C134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5281EE-E2BE-BF4A-8217-857095532248}">
  <dimension ref="A1:E67"/>
  <sheetViews>
    <sheetView workbookViewId="0">
      <selection activeCell="E2" sqref="E2"/>
    </sheetView>
  </sheetViews>
  <sheetFormatPr baseColWidth="10" defaultRowHeight="16"/>
  <cols>
    <col min="1" max="1" width="15" customWidth="1"/>
  </cols>
  <sheetData>
    <row r="1" spans="1:5">
      <c r="A1" s="1" t="s">
        <v>454</v>
      </c>
      <c r="B1" s="1" t="s">
        <v>455</v>
      </c>
      <c r="C1" s="1" t="s">
        <v>456</v>
      </c>
      <c r="D1" s="1" t="s">
        <v>457</v>
      </c>
      <c r="E1" s="1" t="s">
        <v>458</v>
      </c>
    </row>
    <row r="2" spans="1:5">
      <c r="A2" t="s">
        <v>394</v>
      </c>
      <c r="B2" t="s">
        <v>459</v>
      </c>
      <c r="C2" t="s">
        <v>460</v>
      </c>
      <c r="D2">
        <v>3</v>
      </c>
      <c r="E2">
        <v>0</v>
      </c>
    </row>
    <row r="3" spans="1:5">
      <c r="A3" t="s">
        <v>386</v>
      </c>
      <c r="B3" t="s">
        <v>460</v>
      </c>
      <c r="C3" t="s">
        <v>460</v>
      </c>
      <c r="D3">
        <v>0</v>
      </c>
      <c r="E3">
        <v>0</v>
      </c>
    </row>
    <row r="4" spans="1:5">
      <c r="A4" t="s">
        <v>437</v>
      </c>
      <c r="B4" t="s">
        <v>460</v>
      </c>
      <c r="C4" t="s">
        <v>460</v>
      </c>
      <c r="D4">
        <v>0</v>
      </c>
      <c r="E4">
        <v>0</v>
      </c>
    </row>
    <row r="5" spans="1:5">
      <c r="A5" t="s">
        <v>406</v>
      </c>
      <c r="B5" t="s">
        <v>460</v>
      </c>
      <c r="C5" t="s">
        <v>460</v>
      </c>
      <c r="D5">
        <v>0</v>
      </c>
      <c r="E5">
        <v>0</v>
      </c>
    </row>
    <row r="6" spans="1:5">
      <c r="A6" t="s">
        <v>400</v>
      </c>
      <c r="B6" t="s">
        <v>460</v>
      </c>
      <c r="C6" t="s">
        <v>460</v>
      </c>
      <c r="D6">
        <v>0</v>
      </c>
      <c r="E6">
        <v>0</v>
      </c>
    </row>
    <row r="7" spans="1:5">
      <c r="A7" t="s">
        <v>434</v>
      </c>
      <c r="B7" t="s">
        <v>460</v>
      </c>
      <c r="C7" t="s">
        <v>460</v>
      </c>
      <c r="D7">
        <v>0</v>
      </c>
      <c r="E7">
        <v>0</v>
      </c>
    </row>
    <row r="8" spans="1:5">
      <c r="A8" t="s">
        <v>405</v>
      </c>
      <c r="B8" t="s">
        <v>460</v>
      </c>
      <c r="C8" t="s">
        <v>460</v>
      </c>
      <c r="D8">
        <v>0</v>
      </c>
      <c r="E8">
        <v>0</v>
      </c>
    </row>
    <row r="9" spans="1:5">
      <c r="A9" t="s">
        <v>410</v>
      </c>
      <c r="B9" t="s">
        <v>460</v>
      </c>
      <c r="C9" t="s">
        <v>460</v>
      </c>
      <c r="D9">
        <v>0</v>
      </c>
      <c r="E9">
        <v>0</v>
      </c>
    </row>
    <row r="10" spans="1:5">
      <c r="A10" t="s">
        <v>402</v>
      </c>
      <c r="B10" t="s">
        <v>460</v>
      </c>
      <c r="C10" t="s">
        <v>460</v>
      </c>
      <c r="D10">
        <v>0</v>
      </c>
      <c r="E10">
        <v>0</v>
      </c>
    </row>
    <row r="11" spans="1:5">
      <c r="A11" t="s">
        <v>417</v>
      </c>
      <c r="B11" t="s">
        <v>460</v>
      </c>
      <c r="C11" t="s">
        <v>460</v>
      </c>
      <c r="D11">
        <v>0</v>
      </c>
      <c r="E11">
        <v>0</v>
      </c>
    </row>
    <row r="12" spans="1:5">
      <c r="A12" t="s">
        <v>420</v>
      </c>
      <c r="B12" t="s">
        <v>460</v>
      </c>
      <c r="C12" t="s">
        <v>460</v>
      </c>
      <c r="D12">
        <v>0</v>
      </c>
      <c r="E12">
        <v>0</v>
      </c>
    </row>
    <row r="13" spans="1:5">
      <c r="A13" t="s">
        <v>404</v>
      </c>
      <c r="B13" t="s">
        <v>460</v>
      </c>
      <c r="C13" t="s">
        <v>460</v>
      </c>
      <c r="D13">
        <v>0</v>
      </c>
      <c r="E13">
        <v>0</v>
      </c>
    </row>
    <row r="14" spans="1:5">
      <c r="A14" t="s">
        <v>389</v>
      </c>
      <c r="B14" t="s">
        <v>460</v>
      </c>
      <c r="C14" t="s">
        <v>460</v>
      </c>
      <c r="D14">
        <v>0</v>
      </c>
      <c r="E14">
        <v>0</v>
      </c>
    </row>
    <row r="15" spans="1:5">
      <c r="A15" t="s">
        <v>442</v>
      </c>
      <c r="B15" t="s">
        <v>460</v>
      </c>
      <c r="C15" t="s">
        <v>460</v>
      </c>
      <c r="D15">
        <v>0</v>
      </c>
      <c r="E15">
        <v>0</v>
      </c>
    </row>
    <row r="16" spans="1:5">
      <c r="A16" t="s">
        <v>431</v>
      </c>
      <c r="B16" t="s">
        <v>460</v>
      </c>
      <c r="C16" t="s">
        <v>460</v>
      </c>
      <c r="D16">
        <v>0</v>
      </c>
      <c r="E16">
        <v>0</v>
      </c>
    </row>
    <row r="17" spans="1:5">
      <c r="A17" t="s">
        <v>447</v>
      </c>
      <c r="B17" t="s">
        <v>460</v>
      </c>
      <c r="C17" t="s">
        <v>460</v>
      </c>
      <c r="D17">
        <v>0</v>
      </c>
      <c r="E17">
        <v>0</v>
      </c>
    </row>
    <row r="18" spans="1:5">
      <c r="A18" t="s">
        <v>412</v>
      </c>
      <c r="B18" t="s">
        <v>460</v>
      </c>
      <c r="C18" t="s">
        <v>460</v>
      </c>
      <c r="D18">
        <v>0</v>
      </c>
      <c r="E18">
        <v>0</v>
      </c>
    </row>
    <row r="19" spans="1:5">
      <c r="A19" t="s">
        <v>387</v>
      </c>
      <c r="B19" t="s">
        <v>461</v>
      </c>
      <c r="C19" t="s">
        <v>460</v>
      </c>
      <c r="D19">
        <v>1</v>
      </c>
      <c r="E19">
        <v>0</v>
      </c>
    </row>
    <row r="20" spans="1:5">
      <c r="A20" t="s">
        <v>446</v>
      </c>
      <c r="B20" t="s">
        <v>460</v>
      </c>
      <c r="C20" t="s">
        <v>460</v>
      </c>
      <c r="D20">
        <v>0</v>
      </c>
      <c r="E20">
        <v>0</v>
      </c>
    </row>
    <row r="21" spans="1:5">
      <c r="A21" t="s">
        <v>392</v>
      </c>
      <c r="B21" t="s">
        <v>460</v>
      </c>
      <c r="C21" t="s">
        <v>460</v>
      </c>
      <c r="D21">
        <v>0</v>
      </c>
      <c r="E21">
        <v>0</v>
      </c>
    </row>
    <row r="22" spans="1:5">
      <c r="A22" t="s">
        <v>411</v>
      </c>
      <c r="B22" t="s">
        <v>460</v>
      </c>
      <c r="C22" t="s">
        <v>460</v>
      </c>
      <c r="D22">
        <v>0</v>
      </c>
      <c r="E22">
        <v>0</v>
      </c>
    </row>
    <row r="23" spans="1:5">
      <c r="A23" t="s">
        <v>388</v>
      </c>
      <c r="B23" t="s">
        <v>460</v>
      </c>
      <c r="C23" t="s">
        <v>460</v>
      </c>
      <c r="D23">
        <v>0</v>
      </c>
      <c r="E23">
        <v>0</v>
      </c>
    </row>
    <row r="24" spans="1:5">
      <c r="A24" t="s">
        <v>423</v>
      </c>
      <c r="B24" t="s">
        <v>462</v>
      </c>
      <c r="C24" t="s">
        <v>460</v>
      </c>
      <c r="D24">
        <v>1</v>
      </c>
      <c r="E24">
        <v>0</v>
      </c>
    </row>
    <row r="25" spans="1:5">
      <c r="A25" t="s">
        <v>419</v>
      </c>
      <c r="B25" t="s">
        <v>460</v>
      </c>
      <c r="C25" t="s">
        <v>460</v>
      </c>
      <c r="D25">
        <v>0</v>
      </c>
      <c r="E25">
        <v>0</v>
      </c>
    </row>
    <row r="26" spans="1:5">
      <c r="A26" t="s">
        <v>427</v>
      </c>
      <c r="B26" t="s">
        <v>460</v>
      </c>
      <c r="C26" t="s">
        <v>460</v>
      </c>
      <c r="D26">
        <v>0</v>
      </c>
      <c r="E26">
        <v>0</v>
      </c>
    </row>
    <row r="27" spans="1:5">
      <c r="A27" t="s">
        <v>422</v>
      </c>
      <c r="B27" t="s">
        <v>460</v>
      </c>
      <c r="C27" t="s">
        <v>460</v>
      </c>
      <c r="D27">
        <v>0</v>
      </c>
      <c r="E27">
        <v>0</v>
      </c>
    </row>
    <row r="28" spans="1:5">
      <c r="A28" t="s">
        <v>395</v>
      </c>
      <c r="B28" t="s">
        <v>463</v>
      </c>
      <c r="C28" t="s">
        <v>460</v>
      </c>
      <c r="D28">
        <v>4</v>
      </c>
      <c r="E28">
        <v>0</v>
      </c>
    </row>
    <row r="29" spans="1:5">
      <c r="A29" t="s">
        <v>408</v>
      </c>
      <c r="B29" t="s">
        <v>460</v>
      </c>
      <c r="C29" t="s">
        <v>460</v>
      </c>
      <c r="D29">
        <v>0</v>
      </c>
      <c r="E29">
        <v>0</v>
      </c>
    </row>
    <row r="30" spans="1:5">
      <c r="A30" t="s">
        <v>403</v>
      </c>
      <c r="B30" t="s">
        <v>460</v>
      </c>
      <c r="C30" t="s">
        <v>460</v>
      </c>
      <c r="D30">
        <v>0</v>
      </c>
      <c r="E30">
        <v>0</v>
      </c>
    </row>
    <row r="31" spans="1:5">
      <c r="A31" t="s">
        <v>443</v>
      </c>
      <c r="B31" t="s">
        <v>460</v>
      </c>
      <c r="C31" t="s">
        <v>460</v>
      </c>
      <c r="D31">
        <v>0</v>
      </c>
      <c r="E31">
        <v>0</v>
      </c>
    </row>
    <row r="32" spans="1:5">
      <c r="A32" t="s">
        <v>401</v>
      </c>
      <c r="B32" t="s">
        <v>460</v>
      </c>
      <c r="C32" t="s">
        <v>460</v>
      </c>
      <c r="D32">
        <v>0</v>
      </c>
      <c r="E32">
        <v>0</v>
      </c>
    </row>
    <row r="33" spans="1:5">
      <c r="A33" t="s">
        <v>436</v>
      </c>
      <c r="B33" t="s">
        <v>460</v>
      </c>
      <c r="C33" t="s">
        <v>460</v>
      </c>
      <c r="D33">
        <v>0</v>
      </c>
      <c r="E33">
        <v>0</v>
      </c>
    </row>
    <row r="34" spans="1:5">
      <c r="A34" t="s">
        <v>416</v>
      </c>
      <c r="B34" t="s">
        <v>460</v>
      </c>
      <c r="C34" t="s">
        <v>460</v>
      </c>
      <c r="D34">
        <v>0</v>
      </c>
      <c r="E34">
        <v>0</v>
      </c>
    </row>
    <row r="35" spans="1:5">
      <c r="A35" t="s">
        <v>444</v>
      </c>
      <c r="B35" t="s">
        <v>460</v>
      </c>
      <c r="C35" t="s">
        <v>460</v>
      </c>
      <c r="D35">
        <v>0</v>
      </c>
      <c r="E35">
        <v>0</v>
      </c>
    </row>
    <row r="36" spans="1:5">
      <c r="A36" t="s">
        <v>435</v>
      </c>
      <c r="B36" t="s">
        <v>460</v>
      </c>
      <c r="C36" t="s">
        <v>460</v>
      </c>
      <c r="D36">
        <v>0</v>
      </c>
      <c r="E36">
        <v>0</v>
      </c>
    </row>
    <row r="37" spans="1:5">
      <c r="A37" t="s">
        <v>398</v>
      </c>
      <c r="B37" t="s">
        <v>460</v>
      </c>
      <c r="C37" t="s">
        <v>460</v>
      </c>
      <c r="D37">
        <v>0</v>
      </c>
      <c r="E37">
        <v>0</v>
      </c>
    </row>
    <row r="38" spans="1:5">
      <c r="A38" t="s">
        <v>421</v>
      </c>
      <c r="B38" t="s">
        <v>460</v>
      </c>
      <c r="C38" t="s">
        <v>460</v>
      </c>
      <c r="D38">
        <v>0</v>
      </c>
      <c r="E38">
        <v>0</v>
      </c>
    </row>
    <row r="39" spans="1:5">
      <c r="A39" t="s">
        <v>445</v>
      </c>
      <c r="B39" t="s">
        <v>460</v>
      </c>
      <c r="C39" t="s">
        <v>460</v>
      </c>
      <c r="D39">
        <v>0</v>
      </c>
      <c r="E39">
        <v>0</v>
      </c>
    </row>
    <row r="40" spans="1:5">
      <c r="A40" t="s">
        <v>413</v>
      </c>
      <c r="B40" t="s">
        <v>460</v>
      </c>
      <c r="C40" t="s">
        <v>460</v>
      </c>
      <c r="D40">
        <v>0</v>
      </c>
      <c r="E40">
        <v>0</v>
      </c>
    </row>
    <row r="41" spans="1:5">
      <c r="A41" t="s">
        <v>418</v>
      </c>
      <c r="B41" t="s">
        <v>460</v>
      </c>
      <c r="C41" t="s">
        <v>460</v>
      </c>
      <c r="D41">
        <v>0</v>
      </c>
      <c r="E41">
        <v>0</v>
      </c>
    </row>
    <row r="42" spans="1:5">
      <c r="A42" t="s">
        <v>438</v>
      </c>
      <c r="B42" t="s">
        <v>464</v>
      </c>
      <c r="C42" t="s">
        <v>465</v>
      </c>
      <c r="D42">
        <v>1</v>
      </c>
      <c r="E42">
        <v>1</v>
      </c>
    </row>
    <row r="43" spans="1:5">
      <c r="A43" t="s">
        <v>425</v>
      </c>
      <c r="B43" t="s">
        <v>460</v>
      </c>
      <c r="C43" t="s">
        <v>460</v>
      </c>
      <c r="D43">
        <v>0</v>
      </c>
      <c r="E43">
        <v>0</v>
      </c>
    </row>
    <row r="44" spans="1:5">
      <c r="A44" t="s">
        <v>429</v>
      </c>
      <c r="B44" t="s">
        <v>460</v>
      </c>
      <c r="C44" t="s">
        <v>460</v>
      </c>
      <c r="D44">
        <v>0</v>
      </c>
      <c r="E44">
        <v>0</v>
      </c>
    </row>
    <row r="45" spans="1:5">
      <c r="A45" t="s">
        <v>383</v>
      </c>
      <c r="B45" t="s">
        <v>460</v>
      </c>
      <c r="C45" t="s">
        <v>460</v>
      </c>
      <c r="D45">
        <v>0</v>
      </c>
      <c r="E45">
        <v>0</v>
      </c>
    </row>
    <row r="46" spans="1:5">
      <c r="A46" t="s">
        <v>393</v>
      </c>
      <c r="B46" t="s">
        <v>460</v>
      </c>
      <c r="C46" t="s">
        <v>460</v>
      </c>
      <c r="D46">
        <v>0</v>
      </c>
      <c r="E46">
        <v>0</v>
      </c>
    </row>
    <row r="47" spans="1:5">
      <c r="A47" t="s">
        <v>430</v>
      </c>
      <c r="B47" t="s">
        <v>460</v>
      </c>
      <c r="C47" t="s">
        <v>460</v>
      </c>
      <c r="D47">
        <v>0</v>
      </c>
      <c r="E47">
        <v>0</v>
      </c>
    </row>
    <row r="48" spans="1:5">
      <c r="A48" t="s">
        <v>440</v>
      </c>
      <c r="B48" t="s">
        <v>460</v>
      </c>
      <c r="C48" t="s">
        <v>460</v>
      </c>
      <c r="D48">
        <v>0</v>
      </c>
      <c r="E48">
        <v>0</v>
      </c>
    </row>
    <row r="49" spans="1:5">
      <c r="A49" t="s">
        <v>396</v>
      </c>
      <c r="B49" t="s">
        <v>466</v>
      </c>
      <c r="C49" t="s">
        <v>460</v>
      </c>
      <c r="D49">
        <v>2</v>
      </c>
      <c r="E49">
        <v>0</v>
      </c>
    </row>
    <row r="50" spans="1:5">
      <c r="A50" t="s">
        <v>424</v>
      </c>
      <c r="B50" t="s">
        <v>460</v>
      </c>
      <c r="C50" t="s">
        <v>460</v>
      </c>
      <c r="D50">
        <v>0</v>
      </c>
      <c r="E50">
        <v>0</v>
      </c>
    </row>
    <row r="51" spans="1:5">
      <c r="A51" t="s">
        <v>414</v>
      </c>
      <c r="B51" t="s">
        <v>460</v>
      </c>
      <c r="C51" t="s">
        <v>460</v>
      </c>
      <c r="D51">
        <v>0</v>
      </c>
      <c r="E51">
        <v>0</v>
      </c>
    </row>
    <row r="52" spans="1:5">
      <c r="A52" t="s">
        <v>407</v>
      </c>
      <c r="B52" t="s">
        <v>460</v>
      </c>
      <c r="C52" t="s">
        <v>460</v>
      </c>
      <c r="D52">
        <v>0</v>
      </c>
      <c r="E52">
        <v>0</v>
      </c>
    </row>
    <row r="53" spans="1:5">
      <c r="A53" t="s">
        <v>433</v>
      </c>
      <c r="B53" t="s">
        <v>460</v>
      </c>
      <c r="C53" t="s">
        <v>460</v>
      </c>
      <c r="D53">
        <v>0</v>
      </c>
      <c r="E53">
        <v>0</v>
      </c>
    </row>
    <row r="54" spans="1:5">
      <c r="A54" t="s">
        <v>390</v>
      </c>
      <c r="B54" t="s">
        <v>460</v>
      </c>
      <c r="C54" t="s">
        <v>460</v>
      </c>
      <c r="D54">
        <v>0</v>
      </c>
      <c r="E54">
        <v>0</v>
      </c>
    </row>
    <row r="55" spans="1:5">
      <c r="A55" t="s">
        <v>385</v>
      </c>
      <c r="B55" t="s">
        <v>460</v>
      </c>
      <c r="C55" t="s">
        <v>460</v>
      </c>
      <c r="D55">
        <v>0</v>
      </c>
      <c r="E55">
        <v>0</v>
      </c>
    </row>
    <row r="56" spans="1:5">
      <c r="A56" t="s">
        <v>439</v>
      </c>
      <c r="B56" t="s">
        <v>467</v>
      </c>
      <c r="C56" t="s">
        <v>468</v>
      </c>
      <c r="D56">
        <v>2</v>
      </c>
      <c r="E56">
        <v>1</v>
      </c>
    </row>
    <row r="57" spans="1:5">
      <c r="A57" t="s">
        <v>426</v>
      </c>
      <c r="B57" t="s">
        <v>460</v>
      </c>
      <c r="C57" t="s">
        <v>460</v>
      </c>
      <c r="D57">
        <v>0</v>
      </c>
      <c r="E57">
        <v>0</v>
      </c>
    </row>
    <row r="58" spans="1:5">
      <c r="A58" t="s">
        <v>397</v>
      </c>
      <c r="B58" t="s">
        <v>460</v>
      </c>
      <c r="C58" t="s">
        <v>460</v>
      </c>
      <c r="D58">
        <v>0</v>
      </c>
      <c r="E58">
        <v>0</v>
      </c>
    </row>
    <row r="59" spans="1:5">
      <c r="A59" t="s">
        <v>428</v>
      </c>
      <c r="B59" t="s">
        <v>469</v>
      </c>
      <c r="C59" t="s">
        <v>460</v>
      </c>
      <c r="D59">
        <v>1</v>
      </c>
      <c r="E59">
        <v>0</v>
      </c>
    </row>
    <row r="60" spans="1:5">
      <c r="A60" t="s">
        <v>415</v>
      </c>
      <c r="B60" t="s">
        <v>460</v>
      </c>
      <c r="C60" t="s">
        <v>460</v>
      </c>
      <c r="D60">
        <v>0</v>
      </c>
      <c r="E60">
        <v>0</v>
      </c>
    </row>
    <row r="61" spans="1:5">
      <c r="A61" t="s">
        <v>391</v>
      </c>
      <c r="B61" t="s">
        <v>460</v>
      </c>
      <c r="C61" t="s">
        <v>460</v>
      </c>
      <c r="D61">
        <v>0</v>
      </c>
      <c r="E61">
        <v>0</v>
      </c>
    </row>
    <row r="62" spans="1:5">
      <c r="A62" t="s">
        <v>441</v>
      </c>
      <c r="B62" t="s">
        <v>460</v>
      </c>
      <c r="C62" t="s">
        <v>460</v>
      </c>
      <c r="D62">
        <v>0</v>
      </c>
      <c r="E62">
        <v>0</v>
      </c>
    </row>
    <row r="63" spans="1:5">
      <c r="A63" t="s">
        <v>384</v>
      </c>
      <c r="B63" t="s">
        <v>460</v>
      </c>
      <c r="C63" t="s">
        <v>460</v>
      </c>
      <c r="D63">
        <v>0</v>
      </c>
      <c r="E63">
        <v>0</v>
      </c>
    </row>
    <row r="64" spans="1:5">
      <c r="A64" t="s">
        <v>409</v>
      </c>
      <c r="B64" t="s">
        <v>460</v>
      </c>
      <c r="C64" t="s">
        <v>460</v>
      </c>
      <c r="D64">
        <v>0</v>
      </c>
      <c r="E64">
        <v>0</v>
      </c>
    </row>
    <row r="65" spans="1:5">
      <c r="A65" t="s">
        <v>432</v>
      </c>
      <c r="B65" t="s">
        <v>460</v>
      </c>
      <c r="C65" t="s">
        <v>460</v>
      </c>
      <c r="D65">
        <v>0</v>
      </c>
      <c r="E65">
        <v>0</v>
      </c>
    </row>
    <row r="66" spans="1:5">
      <c r="A66" t="s">
        <v>399</v>
      </c>
      <c r="B66" t="s">
        <v>460</v>
      </c>
      <c r="C66" t="s">
        <v>460</v>
      </c>
      <c r="D66">
        <v>0</v>
      </c>
      <c r="E66">
        <v>0</v>
      </c>
    </row>
    <row r="67" spans="1:5">
      <c r="A67" t="s">
        <v>399</v>
      </c>
      <c r="B67" t="s">
        <v>460</v>
      </c>
      <c r="C67" t="s">
        <v>460</v>
      </c>
      <c r="D67">
        <v>0</v>
      </c>
      <c r="E67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83AB28-A8A7-9B48-A63F-4D282F0772BA}">
  <dimension ref="A1:E67"/>
  <sheetViews>
    <sheetView topLeftCell="A24" workbookViewId="0">
      <selection activeCell="E1" sqref="A1:E1"/>
    </sheetView>
  </sheetViews>
  <sheetFormatPr baseColWidth="10" defaultRowHeight="16"/>
  <sheetData>
    <row r="1" spans="1:5">
      <c r="A1" s="1" t="s">
        <v>454</v>
      </c>
      <c r="B1" s="1" t="s">
        <v>455</v>
      </c>
      <c r="C1" s="1" t="s">
        <v>456</v>
      </c>
      <c r="D1" s="1" t="s">
        <v>457</v>
      </c>
      <c r="E1" s="1" t="s">
        <v>458</v>
      </c>
    </row>
    <row r="2" spans="1:5">
      <c r="A2" t="s">
        <v>2</v>
      </c>
      <c r="B2" t="s">
        <v>460</v>
      </c>
      <c r="C2" t="s">
        <v>460</v>
      </c>
      <c r="D2">
        <v>0</v>
      </c>
      <c r="E2">
        <v>0</v>
      </c>
    </row>
    <row r="3" spans="1:5">
      <c r="A3" t="s">
        <v>3</v>
      </c>
      <c r="B3" t="s">
        <v>460</v>
      </c>
      <c r="C3" t="s">
        <v>460</v>
      </c>
      <c r="D3">
        <v>0</v>
      </c>
      <c r="E3">
        <v>0</v>
      </c>
    </row>
    <row r="4" spans="1:5">
      <c r="A4" t="s">
        <v>4</v>
      </c>
      <c r="B4" t="s">
        <v>460</v>
      </c>
      <c r="C4" t="s">
        <v>460</v>
      </c>
      <c r="D4">
        <v>0</v>
      </c>
      <c r="E4">
        <v>0</v>
      </c>
    </row>
    <row r="5" spans="1:5">
      <c r="A5" t="s">
        <v>5</v>
      </c>
      <c r="B5" t="s">
        <v>460</v>
      </c>
      <c r="C5" t="s">
        <v>460</v>
      </c>
      <c r="D5">
        <v>0</v>
      </c>
      <c r="E5">
        <v>0</v>
      </c>
    </row>
    <row r="6" spans="1:5">
      <c r="A6" t="s">
        <v>6</v>
      </c>
      <c r="B6" t="s">
        <v>460</v>
      </c>
      <c r="C6" t="s">
        <v>470</v>
      </c>
      <c r="D6">
        <v>0</v>
      </c>
      <c r="E6">
        <v>5</v>
      </c>
    </row>
    <row r="7" spans="1:5">
      <c r="A7" t="s">
        <v>8</v>
      </c>
      <c r="B7" t="s">
        <v>460</v>
      </c>
      <c r="C7" t="s">
        <v>460</v>
      </c>
      <c r="D7">
        <v>0</v>
      </c>
      <c r="E7">
        <v>0</v>
      </c>
    </row>
    <row r="8" spans="1:5">
      <c r="A8" t="s">
        <v>10</v>
      </c>
      <c r="B8" t="s">
        <v>460</v>
      </c>
      <c r="C8" t="s">
        <v>470</v>
      </c>
      <c r="D8">
        <v>0</v>
      </c>
      <c r="E8">
        <v>5</v>
      </c>
    </row>
    <row r="9" spans="1:5">
      <c r="A9" t="s">
        <v>19</v>
      </c>
      <c r="B9" t="s">
        <v>460</v>
      </c>
      <c r="C9" t="s">
        <v>460</v>
      </c>
      <c r="D9">
        <v>0</v>
      </c>
      <c r="E9">
        <v>0</v>
      </c>
    </row>
    <row r="10" spans="1:5">
      <c r="A10" t="s">
        <v>23</v>
      </c>
      <c r="B10" t="s">
        <v>460</v>
      </c>
      <c r="C10" t="s">
        <v>460</v>
      </c>
      <c r="D10">
        <v>0</v>
      </c>
      <c r="E10">
        <v>0</v>
      </c>
    </row>
    <row r="11" spans="1:5">
      <c r="A11" t="s">
        <v>24</v>
      </c>
      <c r="B11" t="s">
        <v>460</v>
      </c>
      <c r="C11" t="s">
        <v>460</v>
      </c>
      <c r="D11">
        <v>0</v>
      </c>
      <c r="E11">
        <v>0</v>
      </c>
    </row>
    <row r="12" spans="1:5">
      <c r="A12" t="s">
        <v>28</v>
      </c>
      <c r="B12" t="s">
        <v>460</v>
      </c>
      <c r="C12" t="s">
        <v>460</v>
      </c>
      <c r="D12">
        <v>0</v>
      </c>
      <c r="E12">
        <v>0</v>
      </c>
    </row>
    <row r="13" spans="1:5">
      <c r="A13" t="s">
        <v>29</v>
      </c>
      <c r="B13" t="s">
        <v>460</v>
      </c>
      <c r="C13" t="s">
        <v>460</v>
      </c>
      <c r="D13">
        <v>0</v>
      </c>
      <c r="E13">
        <v>0</v>
      </c>
    </row>
    <row r="14" spans="1:5">
      <c r="A14" t="s">
        <v>30</v>
      </c>
      <c r="B14" t="s">
        <v>460</v>
      </c>
      <c r="C14" t="s">
        <v>460</v>
      </c>
      <c r="D14">
        <v>0</v>
      </c>
      <c r="E14">
        <v>0</v>
      </c>
    </row>
    <row r="15" spans="1:5">
      <c r="A15" t="s">
        <v>34</v>
      </c>
      <c r="B15" t="s">
        <v>460</v>
      </c>
      <c r="C15" t="s">
        <v>460</v>
      </c>
      <c r="D15">
        <v>0</v>
      </c>
      <c r="E15">
        <v>0</v>
      </c>
    </row>
    <row r="16" spans="1:5">
      <c r="A16" t="s">
        <v>35</v>
      </c>
      <c r="B16" t="s">
        <v>460</v>
      </c>
      <c r="C16" t="s">
        <v>471</v>
      </c>
      <c r="D16">
        <v>0</v>
      </c>
      <c r="E16">
        <v>5</v>
      </c>
    </row>
    <row r="17" spans="1:5">
      <c r="A17" t="s">
        <v>36</v>
      </c>
      <c r="B17" t="s">
        <v>460</v>
      </c>
      <c r="C17" t="s">
        <v>460</v>
      </c>
      <c r="D17">
        <v>0</v>
      </c>
      <c r="E17">
        <v>0</v>
      </c>
    </row>
    <row r="18" spans="1:5">
      <c r="A18" t="s">
        <v>40</v>
      </c>
      <c r="B18" t="s">
        <v>460</v>
      </c>
      <c r="C18" t="s">
        <v>460</v>
      </c>
      <c r="D18">
        <v>0</v>
      </c>
      <c r="E18">
        <v>0</v>
      </c>
    </row>
    <row r="19" spans="1:5">
      <c r="A19" t="s">
        <v>41</v>
      </c>
      <c r="B19" t="s">
        <v>460</v>
      </c>
      <c r="C19" t="s">
        <v>460</v>
      </c>
      <c r="D19">
        <v>0</v>
      </c>
      <c r="E19">
        <v>0</v>
      </c>
    </row>
    <row r="20" spans="1:5">
      <c r="A20" t="s">
        <v>44</v>
      </c>
      <c r="B20" t="s">
        <v>460</v>
      </c>
      <c r="C20" t="s">
        <v>460</v>
      </c>
      <c r="D20">
        <v>0</v>
      </c>
      <c r="E20">
        <v>0</v>
      </c>
    </row>
    <row r="21" spans="1:5">
      <c r="A21" t="s">
        <v>46</v>
      </c>
      <c r="B21" t="s">
        <v>460</v>
      </c>
      <c r="C21" t="s">
        <v>472</v>
      </c>
      <c r="D21">
        <v>0</v>
      </c>
      <c r="E21">
        <v>2</v>
      </c>
    </row>
    <row r="22" spans="1:5">
      <c r="A22" t="s">
        <v>51</v>
      </c>
      <c r="B22" t="s">
        <v>460</v>
      </c>
      <c r="C22" t="s">
        <v>460</v>
      </c>
      <c r="D22">
        <v>0</v>
      </c>
      <c r="E22">
        <v>0</v>
      </c>
    </row>
    <row r="23" spans="1:5">
      <c r="A23" t="s">
        <v>53</v>
      </c>
      <c r="B23" t="s">
        <v>460</v>
      </c>
      <c r="C23" t="s">
        <v>460</v>
      </c>
      <c r="D23">
        <v>0</v>
      </c>
      <c r="E23">
        <v>0</v>
      </c>
    </row>
    <row r="24" spans="1:5">
      <c r="A24" t="s">
        <v>56</v>
      </c>
      <c r="B24" t="s">
        <v>460</v>
      </c>
      <c r="C24" t="s">
        <v>460</v>
      </c>
      <c r="D24">
        <v>0</v>
      </c>
      <c r="E24">
        <v>0</v>
      </c>
    </row>
    <row r="25" spans="1:5">
      <c r="A25" t="s">
        <v>57</v>
      </c>
      <c r="B25" t="s">
        <v>460</v>
      </c>
      <c r="C25" t="s">
        <v>460</v>
      </c>
      <c r="D25">
        <v>0</v>
      </c>
      <c r="E25">
        <v>0</v>
      </c>
    </row>
    <row r="26" spans="1:5">
      <c r="A26" t="s">
        <v>58</v>
      </c>
      <c r="B26" t="s">
        <v>460</v>
      </c>
      <c r="C26" t="s">
        <v>460</v>
      </c>
      <c r="D26">
        <v>0</v>
      </c>
      <c r="E26">
        <v>0</v>
      </c>
    </row>
    <row r="27" spans="1:5">
      <c r="A27" t="s">
        <v>59</v>
      </c>
      <c r="B27" t="s">
        <v>460</v>
      </c>
      <c r="C27" t="s">
        <v>460</v>
      </c>
      <c r="D27">
        <v>0</v>
      </c>
      <c r="E27">
        <v>0</v>
      </c>
    </row>
    <row r="28" spans="1:5">
      <c r="A28" t="s">
        <v>60</v>
      </c>
      <c r="B28" t="s">
        <v>460</v>
      </c>
      <c r="C28" t="s">
        <v>460</v>
      </c>
      <c r="D28">
        <v>0</v>
      </c>
      <c r="E28">
        <v>0</v>
      </c>
    </row>
    <row r="29" spans="1:5">
      <c r="A29" t="s">
        <v>61</v>
      </c>
      <c r="B29" t="s">
        <v>460</v>
      </c>
      <c r="C29" t="s">
        <v>460</v>
      </c>
      <c r="D29">
        <v>0</v>
      </c>
      <c r="E29">
        <v>0</v>
      </c>
    </row>
    <row r="30" spans="1:5">
      <c r="A30" t="s">
        <v>66</v>
      </c>
      <c r="B30" t="s">
        <v>460</v>
      </c>
      <c r="C30" t="s">
        <v>460</v>
      </c>
      <c r="D30">
        <v>0</v>
      </c>
      <c r="E30">
        <v>0</v>
      </c>
    </row>
    <row r="31" spans="1:5">
      <c r="A31" t="s">
        <v>67</v>
      </c>
      <c r="B31" t="s">
        <v>460</v>
      </c>
      <c r="C31" t="s">
        <v>460</v>
      </c>
      <c r="D31">
        <v>0</v>
      </c>
      <c r="E31">
        <v>0</v>
      </c>
    </row>
    <row r="32" spans="1:5">
      <c r="A32" t="s">
        <v>68</v>
      </c>
      <c r="B32" t="s">
        <v>460</v>
      </c>
      <c r="C32" t="s">
        <v>460</v>
      </c>
      <c r="D32">
        <v>0</v>
      </c>
      <c r="E32">
        <v>0</v>
      </c>
    </row>
    <row r="33" spans="1:5">
      <c r="A33" t="s">
        <v>72</v>
      </c>
      <c r="B33" t="s">
        <v>460</v>
      </c>
      <c r="C33" t="s">
        <v>460</v>
      </c>
      <c r="D33">
        <v>0</v>
      </c>
      <c r="E33">
        <v>0</v>
      </c>
    </row>
    <row r="34" spans="1:5">
      <c r="A34" t="s">
        <v>73</v>
      </c>
      <c r="B34" t="s">
        <v>460</v>
      </c>
      <c r="C34" t="s">
        <v>460</v>
      </c>
      <c r="D34">
        <v>0</v>
      </c>
      <c r="E34">
        <v>0</v>
      </c>
    </row>
    <row r="35" spans="1:5">
      <c r="A35" t="s">
        <v>75</v>
      </c>
      <c r="B35" t="s">
        <v>460</v>
      </c>
      <c r="C35" t="s">
        <v>460</v>
      </c>
      <c r="D35">
        <v>0</v>
      </c>
      <c r="E35">
        <v>0</v>
      </c>
    </row>
    <row r="36" spans="1:5">
      <c r="A36" t="s">
        <v>76</v>
      </c>
      <c r="B36" t="s">
        <v>460</v>
      </c>
      <c r="C36" t="s">
        <v>460</v>
      </c>
      <c r="D36">
        <v>0</v>
      </c>
      <c r="E36">
        <v>0</v>
      </c>
    </row>
    <row r="37" spans="1:5">
      <c r="A37" t="s">
        <v>79</v>
      </c>
      <c r="B37" t="s">
        <v>460</v>
      </c>
      <c r="C37" t="s">
        <v>460</v>
      </c>
      <c r="D37">
        <v>0</v>
      </c>
      <c r="E37">
        <v>0</v>
      </c>
    </row>
    <row r="38" spans="1:5">
      <c r="A38" t="s">
        <v>82</v>
      </c>
      <c r="B38" t="s">
        <v>460</v>
      </c>
      <c r="C38" t="s">
        <v>460</v>
      </c>
      <c r="D38">
        <v>0</v>
      </c>
      <c r="E38">
        <v>0</v>
      </c>
    </row>
    <row r="39" spans="1:5">
      <c r="A39" t="s">
        <v>84</v>
      </c>
      <c r="B39" t="s">
        <v>460</v>
      </c>
      <c r="C39" t="s">
        <v>460</v>
      </c>
      <c r="D39">
        <v>0</v>
      </c>
      <c r="E39">
        <v>0</v>
      </c>
    </row>
    <row r="40" spans="1:5">
      <c r="A40" t="s">
        <v>86</v>
      </c>
      <c r="B40" t="s">
        <v>460</v>
      </c>
      <c r="C40" t="s">
        <v>460</v>
      </c>
      <c r="D40">
        <v>0</v>
      </c>
      <c r="E40">
        <v>0</v>
      </c>
    </row>
    <row r="41" spans="1:5">
      <c r="A41" t="s">
        <v>90</v>
      </c>
      <c r="B41" t="s">
        <v>460</v>
      </c>
      <c r="C41" t="s">
        <v>460</v>
      </c>
      <c r="D41">
        <v>0</v>
      </c>
      <c r="E41">
        <v>0</v>
      </c>
    </row>
    <row r="42" spans="1:5">
      <c r="A42" t="s">
        <v>91</v>
      </c>
      <c r="B42" t="s">
        <v>460</v>
      </c>
      <c r="C42" t="s">
        <v>460</v>
      </c>
      <c r="D42">
        <v>0</v>
      </c>
      <c r="E42">
        <v>0</v>
      </c>
    </row>
    <row r="43" spans="1:5">
      <c r="A43" t="s">
        <v>92</v>
      </c>
      <c r="B43" t="s">
        <v>462</v>
      </c>
      <c r="C43" t="s">
        <v>460</v>
      </c>
      <c r="D43">
        <v>1</v>
      </c>
      <c r="E43">
        <v>0</v>
      </c>
    </row>
    <row r="44" spans="1:5">
      <c r="A44" t="s">
        <v>93</v>
      </c>
      <c r="B44" t="s">
        <v>460</v>
      </c>
      <c r="C44" t="s">
        <v>460</v>
      </c>
      <c r="D44">
        <v>0</v>
      </c>
      <c r="E44">
        <v>0</v>
      </c>
    </row>
    <row r="45" spans="1:5">
      <c r="A45" t="s">
        <v>94</v>
      </c>
      <c r="B45" t="s">
        <v>460</v>
      </c>
      <c r="C45" t="s">
        <v>460</v>
      </c>
      <c r="D45">
        <v>0</v>
      </c>
      <c r="E45">
        <v>0</v>
      </c>
    </row>
    <row r="46" spans="1:5">
      <c r="A46" t="s">
        <v>95</v>
      </c>
      <c r="B46" t="s">
        <v>460</v>
      </c>
      <c r="C46" t="s">
        <v>460</v>
      </c>
      <c r="D46">
        <v>0</v>
      </c>
      <c r="E46">
        <v>0</v>
      </c>
    </row>
    <row r="47" spans="1:5">
      <c r="A47" t="s">
        <v>96</v>
      </c>
      <c r="B47" t="s">
        <v>460</v>
      </c>
      <c r="C47" t="s">
        <v>460</v>
      </c>
      <c r="D47">
        <v>0</v>
      </c>
      <c r="E47">
        <v>0</v>
      </c>
    </row>
    <row r="48" spans="1:5">
      <c r="A48" t="s">
        <v>97</v>
      </c>
      <c r="B48" t="s">
        <v>469</v>
      </c>
      <c r="C48" t="s">
        <v>460</v>
      </c>
      <c r="D48">
        <v>1</v>
      </c>
      <c r="E48">
        <v>0</v>
      </c>
    </row>
    <row r="49" spans="1:5">
      <c r="A49" t="s">
        <v>98</v>
      </c>
      <c r="B49" t="s">
        <v>460</v>
      </c>
      <c r="C49" t="s">
        <v>460</v>
      </c>
      <c r="D49">
        <v>0</v>
      </c>
      <c r="E49">
        <v>0</v>
      </c>
    </row>
    <row r="50" spans="1:5">
      <c r="A50" t="s">
        <v>99</v>
      </c>
      <c r="B50" t="s">
        <v>460</v>
      </c>
      <c r="C50" t="s">
        <v>460</v>
      </c>
      <c r="D50">
        <v>0</v>
      </c>
      <c r="E50">
        <v>0</v>
      </c>
    </row>
    <row r="51" spans="1:5">
      <c r="A51" t="s">
        <v>100</v>
      </c>
      <c r="B51" t="s">
        <v>460</v>
      </c>
      <c r="C51" t="s">
        <v>460</v>
      </c>
      <c r="D51">
        <v>0</v>
      </c>
      <c r="E51">
        <v>0</v>
      </c>
    </row>
    <row r="52" spans="1:5">
      <c r="A52" t="s">
        <v>101</v>
      </c>
      <c r="B52" t="s">
        <v>460</v>
      </c>
      <c r="C52" t="s">
        <v>460</v>
      </c>
      <c r="D52">
        <v>0</v>
      </c>
      <c r="E52">
        <v>0</v>
      </c>
    </row>
    <row r="53" spans="1:5">
      <c r="A53" t="s">
        <v>105</v>
      </c>
      <c r="B53" t="s">
        <v>460</v>
      </c>
      <c r="C53" t="s">
        <v>460</v>
      </c>
      <c r="D53">
        <v>0</v>
      </c>
      <c r="E53">
        <v>0</v>
      </c>
    </row>
    <row r="54" spans="1:5">
      <c r="A54" t="s">
        <v>106</v>
      </c>
      <c r="B54" t="s">
        <v>460</v>
      </c>
      <c r="C54" t="s">
        <v>460</v>
      </c>
      <c r="D54">
        <v>0</v>
      </c>
      <c r="E54">
        <v>0</v>
      </c>
    </row>
    <row r="55" spans="1:5">
      <c r="A55" t="s">
        <v>107</v>
      </c>
      <c r="B55" t="s">
        <v>460</v>
      </c>
      <c r="C55" t="s">
        <v>460</v>
      </c>
      <c r="D55">
        <v>0</v>
      </c>
      <c r="E55">
        <v>0</v>
      </c>
    </row>
    <row r="56" spans="1:5">
      <c r="A56" t="s">
        <v>109</v>
      </c>
      <c r="B56" t="s">
        <v>460</v>
      </c>
      <c r="C56" t="s">
        <v>460</v>
      </c>
      <c r="D56">
        <v>0</v>
      </c>
      <c r="E56">
        <v>0</v>
      </c>
    </row>
    <row r="57" spans="1:5">
      <c r="A57" t="s">
        <v>110</v>
      </c>
      <c r="B57" t="s">
        <v>460</v>
      </c>
      <c r="C57" t="s">
        <v>460</v>
      </c>
      <c r="D57">
        <v>0</v>
      </c>
      <c r="E57">
        <v>0</v>
      </c>
    </row>
    <row r="58" spans="1:5">
      <c r="A58" t="s">
        <v>111</v>
      </c>
      <c r="B58" t="s">
        <v>464</v>
      </c>
      <c r="C58" t="s">
        <v>465</v>
      </c>
      <c r="D58">
        <v>1</v>
      </c>
      <c r="E58">
        <v>1</v>
      </c>
    </row>
    <row r="59" spans="1:5">
      <c r="A59" t="s">
        <v>112</v>
      </c>
      <c r="B59" t="s">
        <v>467</v>
      </c>
      <c r="C59" t="s">
        <v>468</v>
      </c>
      <c r="D59">
        <v>2</v>
      </c>
      <c r="E59">
        <v>1</v>
      </c>
    </row>
    <row r="60" spans="1:5">
      <c r="A60" t="s">
        <v>113</v>
      </c>
      <c r="B60" t="s">
        <v>460</v>
      </c>
      <c r="C60" t="s">
        <v>460</v>
      </c>
      <c r="D60">
        <v>0</v>
      </c>
      <c r="E60">
        <v>0</v>
      </c>
    </row>
    <row r="61" spans="1:5">
      <c r="A61" t="s">
        <v>114</v>
      </c>
      <c r="B61" t="s">
        <v>460</v>
      </c>
      <c r="C61" t="s">
        <v>460</v>
      </c>
      <c r="D61">
        <v>0</v>
      </c>
      <c r="E61">
        <v>0</v>
      </c>
    </row>
    <row r="62" spans="1:5">
      <c r="A62" t="s">
        <v>116</v>
      </c>
      <c r="B62" t="s">
        <v>460</v>
      </c>
      <c r="C62" t="s">
        <v>460</v>
      </c>
      <c r="D62">
        <v>0</v>
      </c>
      <c r="E62">
        <v>0</v>
      </c>
    </row>
    <row r="63" spans="1:5">
      <c r="A63" t="s">
        <v>117</v>
      </c>
      <c r="B63" t="s">
        <v>460</v>
      </c>
      <c r="C63" t="s">
        <v>460</v>
      </c>
      <c r="D63">
        <v>0</v>
      </c>
      <c r="E63">
        <v>0</v>
      </c>
    </row>
    <row r="64" spans="1:5">
      <c r="A64" t="s">
        <v>119</v>
      </c>
      <c r="B64" t="s">
        <v>460</v>
      </c>
      <c r="C64" t="s">
        <v>473</v>
      </c>
      <c r="D64">
        <v>0</v>
      </c>
      <c r="E64">
        <v>3</v>
      </c>
    </row>
    <row r="65" spans="1:5">
      <c r="A65" t="s">
        <v>121</v>
      </c>
      <c r="B65" t="s">
        <v>460</v>
      </c>
      <c r="C65" t="s">
        <v>460</v>
      </c>
      <c r="D65">
        <v>0</v>
      </c>
      <c r="E65">
        <v>0</v>
      </c>
    </row>
    <row r="66" spans="1:5">
      <c r="A66" t="s">
        <v>122</v>
      </c>
      <c r="B66" t="s">
        <v>460</v>
      </c>
      <c r="C66" t="s">
        <v>460</v>
      </c>
      <c r="D66">
        <v>0</v>
      </c>
      <c r="E66">
        <v>0</v>
      </c>
    </row>
    <row r="67" spans="1:5">
      <c r="A67" t="s">
        <v>123</v>
      </c>
      <c r="B67" t="s">
        <v>460</v>
      </c>
      <c r="C67" t="s">
        <v>460</v>
      </c>
      <c r="D67">
        <v>0</v>
      </c>
      <c r="E67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FFF3B3-6A5E-4645-A51A-54E436AD79A7}">
  <dimension ref="A1:E67"/>
  <sheetViews>
    <sheetView topLeftCell="A37" workbookViewId="0">
      <selection activeCell="C52" sqref="C52:E52"/>
    </sheetView>
  </sheetViews>
  <sheetFormatPr baseColWidth="10" defaultRowHeight="16"/>
  <sheetData>
    <row r="1" spans="1:5">
      <c r="A1" s="1" t="s">
        <v>377</v>
      </c>
      <c r="B1" s="1" t="s">
        <v>378</v>
      </c>
      <c r="C1" s="1" t="s">
        <v>449</v>
      </c>
      <c r="D1" s="1" t="s">
        <v>450</v>
      </c>
      <c r="E1" t="s">
        <v>376</v>
      </c>
    </row>
    <row r="2" spans="1:5">
      <c r="A2" t="s">
        <v>2</v>
      </c>
      <c r="B2" t="s">
        <v>383</v>
      </c>
      <c r="C2">
        <v>1612</v>
      </c>
      <c r="D2">
        <v>1706</v>
      </c>
      <c r="E2">
        <v>-94</v>
      </c>
    </row>
    <row r="3" spans="1:5">
      <c r="A3" t="s">
        <v>3</v>
      </c>
      <c r="B3" t="s">
        <v>384</v>
      </c>
      <c r="C3">
        <v>707</v>
      </c>
      <c r="D3">
        <v>707</v>
      </c>
      <c r="E3">
        <v>0</v>
      </c>
    </row>
    <row r="4" spans="1:5">
      <c r="A4" t="s">
        <v>4</v>
      </c>
      <c r="B4" t="s">
        <v>385</v>
      </c>
      <c r="C4">
        <v>2056</v>
      </c>
      <c r="D4">
        <v>219</v>
      </c>
      <c r="E4">
        <v>1837</v>
      </c>
    </row>
    <row r="5" spans="1:5">
      <c r="A5" t="s">
        <v>5</v>
      </c>
      <c r="B5" t="s">
        <v>386</v>
      </c>
      <c r="C5">
        <v>466</v>
      </c>
      <c r="D5">
        <v>515</v>
      </c>
      <c r="E5">
        <v>-49</v>
      </c>
    </row>
    <row r="6" spans="1:5">
      <c r="A6" t="s">
        <v>6</v>
      </c>
      <c r="B6" t="s">
        <v>387</v>
      </c>
      <c r="C6">
        <v>434</v>
      </c>
      <c r="D6">
        <v>267</v>
      </c>
      <c r="E6">
        <v>167</v>
      </c>
    </row>
    <row r="7" spans="1:5">
      <c r="A7" t="s">
        <v>8</v>
      </c>
      <c r="B7" t="s">
        <v>388</v>
      </c>
      <c r="C7">
        <v>1140</v>
      </c>
      <c r="D7">
        <v>237</v>
      </c>
      <c r="E7">
        <v>903</v>
      </c>
    </row>
    <row r="8" spans="1:5">
      <c r="A8" t="s">
        <v>10</v>
      </c>
      <c r="B8" t="s">
        <v>389</v>
      </c>
      <c r="C8">
        <v>663</v>
      </c>
      <c r="D8">
        <v>470</v>
      </c>
      <c r="E8">
        <v>193</v>
      </c>
    </row>
    <row r="9" spans="1:5">
      <c r="A9" t="s">
        <v>19</v>
      </c>
      <c r="B9" t="s">
        <v>390</v>
      </c>
      <c r="C9">
        <v>247</v>
      </c>
      <c r="D9">
        <v>271</v>
      </c>
      <c r="E9">
        <v>-24</v>
      </c>
    </row>
    <row r="10" spans="1:5">
      <c r="A10" t="s">
        <v>23</v>
      </c>
      <c r="B10" t="s">
        <v>391</v>
      </c>
      <c r="C10">
        <v>1548</v>
      </c>
      <c r="D10">
        <v>1275</v>
      </c>
      <c r="E10">
        <v>273</v>
      </c>
    </row>
    <row r="11" spans="1:5">
      <c r="A11" t="s">
        <v>24</v>
      </c>
      <c r="B11" t="s">
        <v>392</v>
      </c>
      <c r="C11">
        <v>424</v>
      </c>
      <c r="D11">
        <v>435</v>
      </c>
      <c r="E11">
        <v>-11</v>
      </c>
    </row>
    <row r="12" spans="1:5">
      <c r="A12" t="s">
        <v>28</v>
      </c>
      <c r="B12" t="s">
        <v>393</v>
      </c>
      <c r="C12">
        <v>373</v>
      </c>
      <c r="D12">
        <v>384</v>
      </c>
      <c r="E12">
        <v>-11</v>
      </c>
    </row>
    <row r="13" spans="1:5">
      <c r="A13" t="s">
        <v>29</v>
      </c>
      <c r="B13" t="s">
        <v>394</v>
      </c>
      <c r="C13">
        <v>530</v>
      </c>
      <c r="D13">
        <v>260</v>
      </c>
      <c r="E13">
        <v>270</v>
      </c>
    </row>
    <row r="14" spans="1:5">
      <c r="A14" t="s">
        <v>30</v>
      </c>
      <c r="B14" t="s">
        <v>395</v>
      </c>
      <c r="C14">
        <v>2962</v>
      </c>
      <c r="D14">
        <v>0</v>
      </c>
      <c r="E14">
        <v>2962</v>
      </c>
    </row>
    <row r="15" spans="1:5">
      <c r="A15" t="s">
        <v>34</v>
      </c>
      <c r="B15" t="s">
        <v>396</v>
      </c>
      <c r="C15">
        <v>4737</v>
      </c>
      <c r="D15">
        <v>0</v>
      </c>
      <c r="E15">
        <v>4737</v>
      </c>
    </row>
    <row r="16" spans="1:5">
      <c r="A16" t="s">
        <v>35</v>
      </c>
      <c r="B16" t="s">
        <v>397</v>
      </c>
      <c r="C16">
        <v>215</v>
      </c>
      <c r="D16">
        <v>159</v>
      </c>
      <c r="E16">
        <v>56</v>
      </c>
    </row>
    <row r="17" spans="1:5">
      <c r="A17" t="s">
        <v>36</v>
      </c>
      <c r="B17" t="s">
        <v>398</v>
      </c>
      <c r="C17">
        <v>452</v>
      </c>
      <c r="D17">
        <v>90</v>
      </c>
      <c r="E17">
        <v>362</v>
      </c>
    </row>
    <row r="18" spans="1:5">
      <c r="A18" t="s">
        <v>40</v>
      </c>
      <c r="B18" t="s">
        <v>399</v>
      </c>
      <c r="C18">
        <v>215</v>
      </c>
      <c r="D18">
        <v>215</v>
      </c>
      <c r="E18">
        <v>0</v>
      </c>
    </row>
    <row r="19" spans="1:5">
      <c r="A19" t="s">
        <v>41</v>
      </c>
      <c r="B19" t="s">
        <v>399</v>
      </c>
      <c r="C19">
        <v>227</v>
      </c>
      <c r="D19">
        <v>235</v>
      </c>
      <c r="E19">
        <v>-8</v>
      </c>
    </row>
    <row r="20" spans="1:5">
      <c r="A20" t="s">
        <v>44</v>
      </c>
      <c r="B20" t="s">
        <v>400</v>
      </c>
      <c r="C20">
        <v>110</v>
      </c>
      <c r="D20">
        <v>110</v>
      </c>
      <c r="E20">
        <v>0</v>
      </c>
    </row>
    <row r="21" spans="1:5">
      <c r="A21" t="s">
        <v>46</v>
      </c>
      <c r="B21" t="s">
        <v>401</v>
      </c>
      <c r="C21">
        <v>169</v>
      </c>
      <c r="D21">
        <v>169</v>
      </c>
      <c r="E21">
        <v>0</v>
      </c>
    </row>
    <row r="22" spans="1:5">
      <c r="A22" t="s">
        <v>51</v>
      </c>
      <c r="B22" t="s">
        <v>402</v>
      </c>
      <c r="C22">
        <v>119</v>
      </c>
      <c r="D22">
        <v>97</v>
      </c>
      <c r="E22">
        <v>22</v>
      </c>
    </row>
    <row r="23" spans="1:5">
      <c r="A23" t="s">
        <v>53</v>
      </c>
      <c r="B23" t="s">
        <v>403</v>
      </c>
      <c r="C23">
        <v>549</v>
      </c>
      <c r="D23">
        <v>558</v>
      </c>
      <c r="E23">
        <v>-9</v>
      </c>
    </row>
    <row r="24" spans="1:5">
      <c r="A24" t="s">
        <v>56</v>
      </c>
      <c r="B24" t="s">
        <v>404</v>
      </c>
      <c r="C24">
        <v>642</v>
      </c>
      <c r="D24">
        <v>872</v>
      </c>
      <c r="E24">
        <v>-230</v>
      </c>
    </row>
    <row r="25" spans="1:5">
      <c r="A25" t="s">
        <v>57</v>
      </c>
      <c r="B25" t="s">
        <v>405</v>
      </c>
      <c r="C25">
        <v>376</v>
      </c>
      <c r="D25">
        <v>376</v>
      </c>
      <c r="E25">
        <v>0</v>
      </c>
    </row>
    <row r="26" spans="1:5">
      <c r="A26" t="s">
        <v>58</v>
      </c>
      <c r="B26" t="s">
        <v>406</v>
      </c>
      <c r="C26">
        <v>477</v>
      </c>
      <c r="D26">
        <v>480</v>
      </c>
      <c r="E26">
        <v>-3</v>
      </c>
    </row>
    <row r="27" spans="1:5">
      <c r="A27" t="s">
        <v>59</v>
      </c>
      <c r="B27" t="s">
        <v>407</v>
      </c>
      <c r="C27">
        <v>712</v>
      </c>
      <c r="D27">
        <v>596</v>
      </c>
      <c r="E27">
        <v>116</v>
      </c>
    </row>
    <row r="28" spans="1:5">
      <c r="A28" t="s">
        <v>60</v>
      </c>
      <c r="B28" t="s">
        <v>408</v>
      </c>
      <c r="C28">
        <v>912</v>
      </c>
      <c r="D28">
        <v>942</v>
      </c>
      <c r="E28">
        <v>-30</v>
      </c>
    </row>
    <row r="29" spans="1:5">
      <c r="A29" t="s">
        <v>61</v>
      </c>
      <c r="B29" t="s">
        <v>409</v>
      </c>
      <c r="C29">
        <v>820</v>
      </c>
      <c r="D29">
        <v>451</v>
      </c>
      <c r="E29">
        <v>369</v>
      </c>
    </row>
    <row r="30" spans="1:5">
      <c r="A30" t="s">
        <v>66</v>
      </c>
      <c r="B30" t="s">
        <v>410</v>
      </c>
      <c r="C30">
        <v>213</v>
      </c>
      <c r="D30">
        <v>167</v>
      </c>
      <c r="E30">
        <v>46</v>
      </c>
    </row>
    <row r="31" spans="1:5">
      <c r="A31" t="s">
        <v>67</v>
      </c>
      <c r="B31" t="s">
        <v>411</v>
      </c>
      <c r="C31">
        <v>711</v>
      </c>
      <c r="D31">
        <v>476</v>
      </c>
      <c r="E31">
        <v>235</v>
      </c>
    </row>
    <row r="32" spans="1:5">
      <c r="A32" t="s">
        <v>68</v>
      </c>
      <c r="B32" t="s">
        <v>412</v>
      </c>
      <c r="C32">
        <v>161</v>
      </c>
      <c r="D32">
        <v>211</v>
      </c>
      <c r="E32">
        <v>-50</v>
      </c>
    </row>
    <row r="33" spans="1:5">
      <c r="A33" t="s">
        <v>72</v>
      </c>
      <c r="B33" t="s">
        <v>413</v>
      </c>
      <c r="C33">
        <v>151</v>
      </c>
      <c r="D33">
        <v>151</v>
      </c>
      <c r="E33">
        <v>0</v>
      </c>
    </row>
    <row r="34" spans="1:5">
      <c r="A34" t="s">
        <v>73</v>
      </c>
      <c r="B34" t="s">
        <v>414</v>
      </c>
      <c r="C34">
        <v>377</v>
      </c>
      <c r="D34">
        <v>385</v>
      </c>
      <c r="E34">
        <v>-8</v>
      </c>
    </row>
    <row r="35" spans="1:5">
      <c r="A35" t="s">
        <v>75</v>
      </c>
      <c r="B35" t="s">
        <v>415</v>
      </c>
      <c r="C35">
        <v>72</v>
      </c>
      <c r="D35">
        <v>72</v>
      </c>
      <c r="E35">
        <v>0</v>
      </c>
    </row>
    <row r="36" spans="1:5">
      <c r="A36" t="s">
        <v>76</v>
      </c>
      <c r="B36" t="s">
        <v>416</v>
      </c>
      <c r="C36">
        <v>105</v>
      </c>
      <c r="D36">
        <v>141</v>
      </c>
      <c r="E36">
        <v>-36</v>
      </c>
    </row>
    <row r="37" spans="1:5">
      <c r="A37" t="s">
        <v>79</v>
      </c>
      <c r="B37" t="s">
        <v>417</v>
      </c>
      <c r="C37">
        <v>137</v>
      </c>
      <c r="D37">
        <v>137</v>
      </c>
      <c r="E37">
        <v>0</v>
      </c>
    </row>
    <row r="38" spans="1:5">
      <c r="A38" t="s">
        <v>82</v>
      </c>
      <c r="B38" t="s">
        <v>418</v>
      </c>
      <c r="C38">
        <v>169</v>
      </c>
      <c r="D38">
        <v>168</v>
      </c>
      <c r="E38">
        <v>1</v>
      </c>
    </row>
    <row r="39" spans="1:5">
      <c r="A39" t="s">
        <v>84</v>
      </c>
      <c r="B39" t="s">
        <v>419</v>
      </c>
      <c r="C39">
        <v>160</v>
      </c>
      <c r="D39">
        <v>160</v>
      </c>
      <c r="E39">
        <v>0</v>
      </c>
    </row>
    <row r="40" spans="1:5">
      <c r="A40" t="s">
        <v>86</v>
      </c>
      <c r="B40" t="s">
        <v>420</v>
      </c>
      <c r="C40">
        <v>442</v>
      </c>
      <c r="D40">
        <v>442</v>
      </c>
      <c r="E40">
        <v>0</v>
      </c>
    </row>
    <row r="41" spans="1:5">
      <c r="A41" t="s">
        <v>90</v>
      </c>
      <c r="B41" t="s">
        <v>421</v>
      </c>
      <c r="C41">
        <v>166</v>
      </c>
      <c r="D41">
        <v>169</v>
      </c>
      <c r="E41">
        <v>-3</v>
      </c>
    </row>
    <row r="42" spans="1:5">
      <c r="A42" t="s">
        <v>91</v>
      </c>
      <c r="B42" t="s">
        <v>422</v>
      </c>
      <c r="C42">
        <v>286</v>
      </c>
      <c r="D42">
        <v>265</v>
      </c>
      <c r="E42">
        <v>21</v>
      </c>
    </row>
    <row r="43" spans="1:5">
      <c r="A43" t="s">
        <v>92</v>
      </c>
      <c r="B43" t="s">
        <v>423</v>
      </c>
      <c r="C43">
        <v>239</v>
      </c>
      <c r="D43">
        <v>239</v>
      </c>
      <c r="E43">
        <v>0</v>
      </c>
    </row>
    <row r="44" spans="1:5">
      <c r="A44" t="s">
        <v>93</v>
      </c>
      <c r="B44" t="s">
        <v>424</v>
      </c>
      <c r="C44">
        <v>226</v>
      </c>
      <c r="D44">
        <v>245</v>
      </c>
      <c r="E44">
        <v>-19</v>
      </c>
    </row>
    <row r="45" spans="1:5">
      <c r="A45" t="s">
        <v>94</v>
      </c>
      <c r="B45" t="s">
        <v>425</v>
      </c>
      <c r="C45">
        <v>81</v>
      </c>
      <c r="D45">
        <v>92</v>
      </c>
      <c r="E45">
        <v>-11</v>
      </c>
    </row>
    <row r="46" spans="1:5">
      <c r="A46" t="s">
        <v>95</v>
      </c>
      <c r="B46" t="s">
        <v>426</v>
      </c>
      <c r="C46">
        <v>649</v>
      </c>
      <c r="D46">
        <v>583</v>
      </c>
      <c r="E46">
        <v>66</v>
      </c>
    </row>
    <row r="47" spans="1:5">
      <c r="A47" t="s">
        <v>96</v>
      </c>
      <c r="B47" t="s">
        <v>427</v>
      </c>
      <c r="C47">
        <v>235</v>
      </c>
      <c r="D47">
        <v>180</v>
      </c>
      <c r="E47">
        <v>55</v>
      </c>
    </row>
    <row r="48" spans="1:5">
      <c r="A48" t="s">
        <v>97</v>
      </c>
      <c r="B48" t="s">
        <v>428</v>
      </c>
      <c r="C48">
        <v>475</v>
      </c>
      <c r="D48">
        <v>233</v>
      </c>
      <c r="E48">
        <v>242</v>
      </c>
    </row>
    <row r="49" spans="1:5">
      <c r="A49" t="s">
        <v>98</v>
      </c>
      <c r="B49" t="s">
        <v>429</v>
      </c>
      <c r="C49">
        <v>259</v>
      </c>
      <c r="D49">
        <v>257</v>
      </c>
      <c r="E49">
        <v>2</v>
      </c>
    </row>
    <row r="50" spans="1:5">
      <c r="A50" t="s">
        <v>99</v>
      </c>
      <c r="B50" t="s">
        <v>430</v>
      </c>
      <c r="C50">
        <v>1254</v>
      </c>
      <c r="D50">
        <v>1197</v>
      </c>
      <c r="E50">
        <v>57</v>
      </c>
    </row>
    <row r="51" spans="1:5">
      <c r="A51" t="s">
        <v>100</v>
      </c>
      <c r="B51" t="s">
        <v>431</v>
      </c>
      <c r="C51">
        <v>666</v>
      </c>
      <c r="D51">
        <v>808</v>
      </c>
      <c r="E51">
        <v>-142</v>
      </c>
    </row>
    <row r="52" spans="1:5">
      <c r="A52" t="s">
        <v>101</v>
      </c>
      <c r="B52" t="s">
        <v>432</v>
      </c>
      <c r="C52">
        <v>74</v>
      </c>
      <c r="D52">
        <v>84</v>
      </c>
      <c r="E52">
        <v>-10</v>
      </c>
    </row>
    <row r="53" spans="1:5">
      <c r="A53" t="s">
        <v>105</v>
      </c>
      <c r="B53" t="s">
        <v>433</v>
      </c>
      <c r="C53">
        <v>1056</v>
      </c>
      <c r="D53">
        <v>855</v>
      </c>
      <c r="E53">
        <v>201</v>
      </c>
    </row>
    <row r="54" spans="1:5">
      <c r="A54" t="s">
        <v>106</v>
      </c>
      <c r="B54" t="s">
        <v>434</v>
      </c>
      <c r="C54">
        <v>511</v>
      </c>
      <c r="D54">
        <v>511</v>
      </c>
      <c r="E54">
        <v>0</v>
      </c>
    </row>
    <row r="55" spans="1:5">
      <c r="A55" t="s">
        <v>107</v>
      </c>
      <c r="B55" t="s">
        <v>435</v>
      </c>
      <c r="C55">
        <v>226</v>
      </c>
      <c r="D55">
        <v>243</v>
      </c>
      <c r="E55">
        <v>-17</v>
      </c>
    </row>
    <row r="56" spans="1:5">
      <c r="A56" t="s">
        <v>109</v>
      </c>
      <c r="B56" t="s">
        <v>436</v>
      </c>
      <c r="C56">
        <v>451</v>
      </c>
      <c r="D56">
        <v>442</v>
      </c>
      <c r="E56">
        <v>9</v>
      </c>
    </row>
    <row r="57" spans="1:5">
      <c r="A57" t="s">
        <v>110</v>
      </c>
      <c r="B57" t="s">
        <v>437</v>
      </c>
      <c r="C57">
        <v>123</v>
      </c>
      <c r="D57">
        <v>113</v>
      </c>
      <c r="E57">
        <v>10</v>
      </c>
    </row>
    <row r="58" spans="1:5">
      <c r="A58" t="s">
        <v>111</v>
      </c>
      <c r="B58" t="s">
        <v>438</v>
      </c>
      <c r="C58">
        <v>327</v>
      </c>
      <c r="D58">
        <v>296</v>
      </c>
      <c r="E58">
        <v>31</v>
      </c>
    </row>
    <row r="59" spans="1:5">
      <c r="A59" t="s">
        <v>112</v>
      </c>
      <c r="B59" t="s">
        <v>439</v>
      </c>
      <c r="C59">
        <v>1086</v>
      </c>
      <c r="D59">
        <v>1021</v>
      </c>
      <c r="E59">
        <v>65</v>
      </c>
    </row>
    <row r="60" spans="1:5">
      <c r="A60" t="s">
        <v>113</v>
      </c>
      <c r="B60" t="s">
        <v>440</v>
      </c>
      <c r="C60">
        <v>292</v>
      </c>
      <c r="D60">
        <v>269</v>
      </c>
      <c r="E60">
        <v>23</v>
      </c>
    </row>
    <row r="61" spans="1:5">
      <c r="A61" t="s">
        <v>114</v>
      </c>
      <c r="B61" t="s">
        <v>441</v>
      </c>
      <c r="C61">
        <v>598</v>
      </c>
      <c r="D61">
        <v>560</v>
      </c>
      <c r="E61">
        <v>38</v>
      </c>
    </row>
    <row r="62" spans="1:5">
      <c r="A62" t="s">
        <v>116</v>
      </c>
      <c r="B62" t="s">
        <v>442</v>
      </c>
      <c r="C62">
        <v>695</v>
      </c>
      <c r="D62">
        <v>750</v>
      </c>
      <c r="E62">
        <v>-55</v>
      </c>
    </row>
    <row r="63" spans="1:5">
      <c r="A63" t="s">
        <v>117</v>
      </c>
      <c r="B63" t="s">
        <v>443</v>
      </c>
      <c r="C63">
        <v>567</v>
      </c>
      <c r="D63">
        <v>567</v>
      </c>
      <c r="E63">
        <v>0</v>
      </c>
    </row>
    <row r="64" spans="1:5">
      <c r="A64" t="s">
        <v>119</v>
      </c>
      <c r="B64" t="s">
        <v>444</v>
      </c>
      <c r="C64">
        <v>1115</v>
      </c>
      <c r="D64">
        <v>774</v>
      </c>
      <c r="E64">
        <v>341</v>
      </c>
    </row>
    <row r="65" spans="1:5">
      <c r="A65" t="s">
        <v>121</v>
      </c>
      <c r="B65" t="s">
        <v>445</v>
      </c>
      <c r="C65">
        <v>478</v>
      </c>
      <c r="D65">
        <v>514</v>
      </c>
      <c r="E65">
        <v>-36</v>
      </c>
    </row>
    <row r="66" spans="1:5">
      <c r="A66" t="s">
        <v>122</v>
      </c>
      <c r="B66" t="s">
        <v>446</v>
      </c>
      <c r="C66">
        <v>476</v>
      </c>
      <c r="D66">
        <v>486</v>
      </c>
      <c r="E66">
        <v>-10</v>
      </c>
    </row>
    <row r="67" spans="1:5">
      <c r="A67" t="s">
        <v>123</v>
      </c>
      <c r="B67" t="s">
        <v>447</v>
      </c>
      <c r="C67">
        <v>168</v>
      </c>
      <c r="D67">
        <v>168</v>
      </c>
      <c r="E67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Assembly_metadata</vt:lpstr>
      <vt:lpstr>Names</vt:lpstr>
      <vt:lpstr>Mis&amp;Dup_Genbank</vt:lpstr>
      <vt:lpstr>Mis&amp;Dup_VGP</vt:lpstr>
      <vt:lpstr>Repeats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2020-04-17T23:14:01Z</dcterms:created>
  <dcterms:modified xsi:type="dcterms:W3CDTF">2020-06-26T13:48:19Z</dcterms:modified>
</cp:coreProperties>
</file>