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Ex1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harts/chartEx2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6.xml" ContentType="application/vnd.openxmlformats-officedocument.drawingml.chart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1.xml" ContentType="application/vnd.openxmlformats-officedocument.drawing+xml"/>
  <Override PartName="/xl/charts/chart19.xml" ContentType="application/vnd.openxmlformats-officedocument.drawingml.chart+xml"/>
  <Override PartName="/xl/charts/chartEx3.xml" ContentType="application/vnd.ms-office.chartex+xml"/>
  <Override PartName="/xl/charts/style12.xml" ContentType="application/vnd.ms-office.chartstyle+xml"/>
  <Override PartName="/xl/charts/colors12.xml" ContentType="application/vnd.ms-office.chartcolorstyle+xml"/>
  <Override PartName="/xl/charts/chartEx4.xml" ContentType="application/vnd.ms-office.chartex+xml"/>
  <Override PartName="/xl/charts/style13.xml" ContentType="application/vnd.ms-office.chartstyle+xml"/>
  <Override PartName="/xl/charts/colors13.xml" ContentType="application/vnd.ms-office.chartcolorstyle+xml"/>
  <Override PartName="/xl/drawings/drawing12.xml" ContentType="application/vnd.openxmlformats-officedocument.drawing+xml"/>
  <Override PartName="/xl/charts/chart20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3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14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M:\WORK\Z Docs\2020.08 - CEP Coal Paper\Submission 3 Joule\"/>
    </mc:Choice>
  </mc:AlternateContent>
  <xr:revisionPtr revIDLastSave="0" documentId="13_ncr:1_{EB997F3A-D6AE-49DC-9458-78D068378818}" xr6:coauthVersionLast="45" xr6:coauthVersionMax="46" xr10:uidLastSave="{00000000-0000-0000-0000-000000000000}"/>
  <bookViews>
    <workbookView xWindow="-120" yWindow="-120" windowWidth="28110" windowHeight="16440" xr2:uid="{478A436A-BE0E-43D6-AD68-A490CFB54794}"/>
  </bookViews>
  <sheets>
    <sheet name="README" sheetId="1" r:id="rId1"/>
    <sheet name="Fig1" sheetId="2" r:id="rId2"/>
    <sheet name="Fig2" sheetId="3" r:id="rId3"/>
    <sheet name="Fig3" sheetId="4" r:id="rId4"/>
    <sheet name="Fig4" sheetId="5" r:id="rId5"/>
    <sheet name="Fig5" sheetId="6" r:id="rId6"/>
    <sheet name="Fig6" sheetId="7" r:id="rId7"/>
    <sheet name="Fig7" sheetId="8" r:id="rId8"/>
    <sheet name="Fig8" sheetId="9" r:id="rId9"/>
    <sheet name="Fig9" sheetId="10" r:id="rId10"/>
    <sheet name="Fig10" sheetId="11" r:id="rId11"/>
    <sheet name="Fig11" sheetId="12" r:id="rId12"/>
    <sheet name="Fig20" sheetId="13" r:id="rId13"/>
    <sheet name="Fig24" sheetId="14" r:id="rId14"/>
  </sheets>
  <definedNames>
    <definedName name="_xlchart.v1.0" hidden="1">'Fig4'!$U$22:$AJ$22</definedName>
    <definedName name="_xlchart.v1.1" hidden="1">'Fig4'!$U$23:$AJ$23</definedName>
    <definedName name="_xlchart.v1.2" hidden="1">'Fig4'!$C$22:$Q$22</definedName>
    <definedName name="_xlchart.v1.3" hidden="1">'Fig4'!$C$23:$Q$23</definedName>
    <definedName name="_xlchart.v1.4" hidden="1">'Fig10'!$L$22:$AA$22</definedName>
    <definedName name="_xlchart.v1.5" hidden="1">'Fig10'!$L$23:$AA$23</definedName>
    <definedName name="_xlchart.v1.6" hidden="1">'Fig10'!$AD$22:$AR$22</definedName>
    <definedName name="_xlchart.v1.7" hidden="1">'Fig10'!$AD$23:$AR$23</definedName>
  </definedNames>
  <calcPr calcId="191029" iterate="1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24" i="11" l="1"/>
  <c r="AA25" i="11"/>
  <c r="AA23" i="11"/>
  <c r="L30" i="11"/>
  <c r="M30" i="11"/>
  <c r="N30" i="11"/>
  <c r="O30" i="11"/>
  <c r="P30" i="11"/>
  <c r="Q30" i="11"/>
  <c r="R30" i="11"/>
  <c r="S30" i="11"/>
  <c r="T30" i="11"/>
  <c r="U30" i="11"/>
  <c r="V30" i="11"/>
  <c r="W30" i="11"/>
  <c r="X30" i="11"/>
  <c r="Y30" i="11"/>
  <c r="Z30" i="11"/>
  <c r="L31" i="11"/>
  <c r="M31" i="11"/>
  <c r="N31" i="11"/>
  <c r="O31" i="11"/>
  <c r="P31" i="11"/>
  <c r="Q31" i="11"/>
  <c r="R31" i="11"/>
  <c r="S31" i="11"/>
  <c r="T31" i="11"/>
  <c r="U31" i="11"/>
  <c r="V31" i="11"/>
  <c r="W31" i="11"/>
  <c r="X31" i="11"/>
  <c r="Y31" i="11"/>
  <c r="Z31" i="11"/>
  <c r="L32" i="11"/>
  <c r="M32" i="11"/>
  <c r="N32" i="11"/>
  <c r="O32" i="11"/>
  <c r="P32" i="11"/>
  <c r="Q32" i="11"/>
  <c r="R32" i="11"/>
  <c r="S32" i="11"/>
  <c r="T32" i="11"/>
  <c r="U32" i="11"/>
  <c r="V32" i="11"/>
  <c r="W32" i="11"/>
  <c r="X32" i="11"/>
  <c r="Y32" i="11"/>
  <c r="Z32" i="11"/>
  <c r="L33" i="11"/>
  <c r="M33" i="11"/>
  <c r="N33" i="11"/>
  <c r="O33" i="11"/>
  <c r="P33" i="11"/>
  <c r="Q33" i="11"/>
  <c r="R33" i="11"/>
  <c r="S33" i="11"/>
  <c r="T33" i="11"/>
  <c r="U33" i="11"/>
  <c r="V33" i="11"/>
  <c r="W33" i="11"/>
  <c r="X33" i="11"/>
  <c r="Y33" i="11"/>
  <c r="Z33" i="11"/>
  <c r="L34" i="11"/>
  <c r="M34" i="11"/>
  <c r="N34" i="11"/>
  <c r="O34" i="11"/>
  <c r="P34" i="11"/>
  <c r="Q34" i="11"/>
  <c r="R34" i="11"/>
  <c r="S34" i="11"/>
  <c r="T34" i="11"/>
  <c r="U34" i="11"/>
  <c r="V34" i="11"/>
  <c r="W34" i="11"/>
  <c r="X34" i="11"/>
  <c r="Y34" i="11"/>
  <c r="Z34" i="11"/>
  <c r="L35" i="11"/>
  <c r="M35" i="11"/>
  <c r="N35" i="11"/>
  <c r="O35" i="11"/>
  <c r="P35" i="11"/>
  <c r="Q35" i="11"/>
  <c r="R35" i="11"/>
  <c r="S35" i="11"/>
  <c r="T35" i="11"/>
  <c r="U35" i="11"/>
  <c r="V35" i="11"/>
  <c r="W35" i="11"/>
  <c r="X35" i="11"/>
  <c r="Y35" i="11"/>
  <c r="Z35" i="11"/>
  <c r="L36" i="11"/>
  <c r="M36" i="11"/>
  <c r="N36" i="11"/>
  <c r="O36" i="11"/>
  <c r="P36" i="11"/>
  <c r="Q36" i="11"/>
  <c r="R36" i="11"/>
  <c r="S36" i="11"/>
  <c r="T36" i="11"/>
  <c r="U36" i="11"/>
  <c r="V36" i="11"/>
  <c r="W36" i="11"/>
  <c r="X36" i="11"/>
  <c r="Y36" i="11"/>
  <c r="Z36" i="11"/>
  <c r="L37" i="11"/>
  <c r="M37" i="11"/>
  <c r="N37" i="11"/>
  <c r="O37" i="11"/>
  <c r="P37" i="11"/>
  <c r="Q37" i="11"/>
  <c r="R37" i="11"/>
  <c r="S37" i="11"/>
  <c r="T37" i="11"/>
  <c r="U37" i="11"/>
  <c r="V37" i="11"/>
  <c r="W37" i="11"/>
  <c r="X37" i="11"/>
  <c r="Y37" i="11"/>
  <c r="Z37" i="11"/>
  <c r="L38" i="11"/>
  <c r="M38" i="11"/>
  <c r="N38" i="11"/>
  <c r="O38" i="11"/>
  <c r="P38" i="11"/>
  <c r="Q38" i="11"/>
  <c r="R38" i="11"/>
  <c r="S38" i="11"/>
  <c r="T38" i="11"/>
  <c r="U38" i="11"/>
  <c r="V38" i="11"/>
  <c r="W38" i="11"/>
  <c r="X38" i="11"/>
  <c r="Y38" i="11"/>
  <c r="Z38" i="11"/>
  <c r="L39" i="11"/>
  <c r="M39" i="11"/>
  <c r="N39" i="11"/>
  <c r="O39" i="11"/>
  <c r="P39" i="11"/>
  <c r="Q39" i="11"/>
  <c r="R39" i="11"/>
  <c r="S39" i="11"/>
  <c r="T39" i="11"/>
  <c r="U39" i="11"/>
  <c r="V39" i="11"/>
  <c r="W39" i="11"/>
  <c r="X39" i="11"/>
  <c r="Y39" i="11"/>
  <c r="Z39" i="11"/>
  <c r="L40" i="11"/>
  <c r="M40" i="11"/>
  <c r="N40" i="11"/>
  <c r="O40" i="11"/>
  <c r="P40" i="11"/>
  <c r="Q40" i="11"/>
  <c r="R40" i="11"/>
  <c r="S40" i="11"/>
  <c r="T40" i="11"/>
  <c r="U40" i="11"/>
  <c r="V40" i="11"/>
  <c r="W40" i="11"/>
  <c r="X40" i="11"/>
  <c r="Y40" i="11"/>
  <c r="Z40" i="11"/>
  <c r="L41" i="11"/>
  <c r="M41" i="11"/>
  <c r="N41" i="11"/>
  <c r="O41" i="11"/>
  <c r="P41" i="11"/>
  <c r="Q41" i="11"/>
  <c r="R41" i="11"/>
  <c r="S41" i="11"/>
  <c r="T41" i="11"/>
  <c r="U41" i="11"/>
  <c r="V41" i="11"/>
  <c r="W41" i="11"/>
  <c r="X41" i="11"/>
  <c r="Y41" i="11"/>
  <c r="Z41" i="11"/>
  <c r="L42" i="11"/>
  <c r="M42" i="11"/>
  <c r="N42" i="11"/>
  <c r="O42" i="11"/>
  <c r="P42" i="11"/>
  <c r="Q42" i="11"/>
  <c r="R42" i="11"/>
  <c r="S42" i="11"/>
  <c r="T42" i="11"/>
  <c r="U42" i="11"/>
  <c r="V42" i="11"/>
  <c r="W42" i="11"/>
  <c r="X42" i="11"/>
  <c r="Y42" i="11"/>
  <c r="Z42" i="11"/>
  <c r="L43" i="11"/>
  <c r="M43" i="11"/>
  <c r="N43" i="11"/>
  <c r="O43" i="11"/>
  <c r="P43" i="11"/>
  <c r="Q43" i="11"/>
  <c r="R43" i="11"/>
  <c r="S43" i="11"/>
  <c r="T43" i="11"/>
  <c r="U43" i="11"/>
  <c r="V43" i="11"/>
  <c r="W43" i="11"/>
  <c r="X43" i="11"/>
  <c r="Y43" i="11"/>
  <c r="Z43" i="11"/>
  <c r="L44" i="11"/>
  <c r="M44" i="11"/>
  <c r="N44" i="11"/>
  <c r="O44" i="11"/>
  <c r="P44" i="11"/>
  <c r="Q44" i="11"/>
  <c r="R44" i="11"/>
  <c r="S44" i="11"/>
  <c r="T44" i="11"/>
  <c r="U44" i="11"/>
  <c r="V44" i="11"/>
  <c r="W44" i="11"/>
  <c r="X44" i="11"/>
  <c r="Y44" i="11"/>
  <c r="Z44" i="11"/>
  <c r="L45" i="11"/>
  <c r="M45" i="11"/>
  <c r="N45" i="11"/>
  <c r="O45" i="11"/>
  <c r="P45" i="11"/>
  <c r="Q45" i="11"/>
  <c r="R45" i="11"/>
  <c r="S45" i="11"/>
  <c r="T45" i="11"/>
  <c r="U45" i="11"/>
  <c r="V45" i="11"/>
  <c r="W45" i="11"/>
  <c r="X45" i="11"/>
  <c r="Y45" i="11"/>
  <c r="Z45" i="11"/>
  <c r="L46" i="11"/>
  <c r="M46" i="11"/>
  <c r="N46" i="11"/>
  <c r="O46" i="11"/>
  <c r="P46" i="11"/>
  <c r="Q46" i="11"/>
  <c r="R46" i="11"/>
  <c r="S46" i="11"/>
  <c r="T46" i="11"/>
  <c r="U46" i="11"/>
  <c r="V46" i="11"/>
  <c r="W46" i="11"/>
  <c r="X46" i="11"/>
  <c r="Y46" i="11"/>
  <c r="Z46" i="11"/>
  <c r="L47" i="11"/>
  <c r="M47" i="11"/>
  <c r="N47" i="11"/>
  <c r="O47" i="11"/>
  <c r="P47" i="11"/>
  <c r="Q47" i="11"/>
  <c r="R47" i="11"/>
  <c r="S47" i="11"/>
  <c r="T47" i="11"/>
  <c r="U47" i="11"/>
  <c r="V47" i="11"/>
  <c r="W47" i="11"/>
  <c r="X47" i="11"/>
  <c r="Y47" i="11"/>
  <c r="Z47" i="11"/>
  <c r="L48" i="11"/>
  <c r="M48" i="11"/>
  <c r="N48" i="11"/>
  <c r="O48" i="11"/>
  <c r="P48" i="11"/>
  <c r="Q48" i="11"/>
  <c r="R48" i="11"/>
  <c r="S48" i="11"/>
  <c r="T48" i="11"/>
  <c r="U48" i="11"/>
  <c r="V48" i="11"/>
  <c r="W48" i="11"/>
  <c r="X48" i="11"/>
  <c r="Y48" i="11"/>
  <c r="Z48" i="11"/>
  <c r="L49" i="11"/>
  <c r="M49" i="11"/>
  <c r="N49" i="11"/>
  <c r="O49" i="11"/>
  <c r="P49" i="11"/>
  <c r="Q49" i="11"/>
  <c r="R49" i="11"/>
  <c r="S49" i="11"/>
  <c r="T49" i="11"/>
  <c r="U49" i="11"/>
  <c r="V49" i="11"/>
  <c r="W49" i="11"/>
  <c r="X49" i="11"/>
  <c r="Y49" i="11"/>
  <c r="Z49" i="11"/>
  <c r="L50" i="11"/>
  <c r="M50" i="11"/>
  <c r="N50" i="11"/>
  <c r="O50" i="11"/>
  <c r="P50" i="11"/>
  <c r="Q50" i="11"/>
  <c r="R50" i="11"/>
  <c r="S50" i="11"/>
  <c r="T50" i="11"/>
  <c r="U50" i="11"/>
  <c r="V50" i="11"/>
  <c r="W50" i="11"/>
  <c r="X50" i="11"/>
  <c r="Y50" i="11"/>
  <c r="Z50" i="11"/>
  <c r="AR50" i="11"/>
  <c r="AQ50" i="11"/>
  <c r="AP50" i="11"/>
  <c r="AO50" i="11"/>
  <c r="AN50" i="11"/>
  <c r="AM50" i="11"/>
  <c r="AL50" i="11"/>
  <c r="AK50" i="11"/>
  <c r="AJ50" i="11"/>
  <c r="AI50" i="11"/>
  <c r="AH50" i="11"/>
  <c r="AG50" i="11"/>
  <c r="AF50" i="11"/>
  <c r="AE50" i="11"/>
  <c r="AD50" i="11"/>
  <c r="AR49" i="11"/>
  <c r="AQ49" i="11"/>
  <c r="AP49" i="11"/>
  <c r="AO49" i="11"/>
  <c r="AN49" i="11"/>
  <c r="AM49" i="11"/>
  <c r="AL49" i="11"/>
  <c r="AK49" i="11"/>
  <c r="AJ49" i="11"/>
  <c r="AI49" i="11"/>
  <c r="AH49" i="11"/>
  <c r="AG49" i="11"/>
  <c r="AF49" i="11"/>
  <c r="AE49" i="11"/>
  <c r="AD49" i="11"/>
  <c r="AR48" i="11"/>
  <c r="AQ48" i="11"/>
  <c r="AP48" i="11"/>
  <c r="AO48" i="11"/>
  <c r="AN48" i="11"/>
  <c r="AM48" i="11"/>
  <c r="AL48" i="11"/>
  <c r="AK48" i="11"/>
  <c r="AJ48" i="11"/>
  <c r="AI48" i="11"/>
  <c r="AH48" i="11"/>
  <c r="AG48" i="11"/>
  <c r="AF48" i="11"/>
  <c r="AE48" i="11"/>
  <c r="AD48" i="11"/>
  <c r="AR47" i="11"/>
  <c r="AQ47" i="11"/>
  <c r="AP47" i="11"/>
  <c r="AO47" i="11"/>
  <c r="AN47" i="11"/>
  <c r="AM47" i="11"/>
  <c r="AL47" i="11"/>
  <c r="AK47" i="11"/>
  <c r="AJ47" i="11"/>
  <c r="AI47" i="11"/>
  <c r="AH47" i="11"/>
  <c r="AG47" i="11"/>
  <c r="AF47" i="11"/>
  <c r="AE47" i="11"/>
  <c r="AD47" i="11"/>
  <c r="AR46" i="11"/>
  <c r="AQ46" i="11"/>
  <c r="AP46" i="11"/>
  <c r="AO46" i="11"/>
  <c r="AN46" i="11"/>
  <c r="AM46" i="11"/>
  <c r="AL46" i="11"/>
  <c r="AK46" i="11"/>
  <c r="AJ46" i="11"/>
  <c r="AI46" i="11"/>
  <c r="AH46" i="11"/>
  <c r="AG46" i="11"/>
  <c r="AF46" i="11"/>
  <c r="AE46" i="11"/>
  <c r="AD46" i="11"/>
  <c r="AR45" i="11"/>
  <c r="AQ45" i="11"/>
  <c r="AP45" i="11"/>
  <c r="AO45" i="11"/>
  <c r="AN45" i="11"/>
  <c r="AM45" i="11"/>
  <c r="AL45" i="11"/>
  <c r="AK45" i="11"/>
  <c r="AJ45" i="11"/>
  <c r="AI45" i="11"/>
  <c r="AH45" i="11"/>
  <c r="AG45" i="11"/>
  <c r="AF45" i="11"/>
  <c r="AE45" i="11"/>
  <c r="AD45" i="11"/>
  <c r="AR44" i="11"/>
  <c r="AQ44" i="11"/>
  <c r="AP44" i="11"/>
  <c r="AO44" i="11"/>
  <c r="AN44" i="11"/>
  <c r="AM44" i="11"/>
  <c r="AL44" i="11"/>
  <c r="AK44" i="11"/>
  <c r="AJ44" i="11"/>
  <c r="AI44" i="11"/>
  <c r="AH44" i="11"/>
  <c r="AG44" i="11"/>
  <c r="AF44" i="11"/>
  <c r="AE44" i="11"/>
  <c r="AD44" i="11"/>
  <c r="AR43" i="11"/>
  <c r="AQ43" i="11"/>
  <c r="AP43" i="11"/>
  <c r="AO43" i="11"/>
  <c r="AN43" i="11"/>
  <c r="AM43" i="11"/>
  <c r="AL43" i="11"/>
  <c r="AK43" i="11"/>
  <c r="AJ43" i="11"/>
  <c r="AI43" i="11"/>
  <c r="AH43" i="11"/>
  <c r="AG43" i="11"/>
  <c r="AF43" i="11"/>
  <c r="AE43" i="11"/>
  <c r="AD43" i="11"/>
  <c r="AR42" i="11"/>
  <c r="AQ42" i="11"/>
  <c r="AP42" i="11"/>
  <c r="AO42" i="11"/>
  <c r="AN42" i="11"/>
  <c r="AM42" i="11"/>
  <c r="AL42" i="11"/>
  <c r="AK42" i="11"/>
  <c r="AJ42" i="11"/>
  <c r="AI42" i="11"/>
  <c r="AH42" i="11"/>
  <c r="AG42" i="11"/>
  <c r="AF42" i="11"/>
  <c r="AE42" i="11"/>
  <c r="AD42" i="11"/>
  <c r="AR41" i="11"/>
  <c r="AQ41" i="11"/>
  <c r="AP41" i="11"/>
  <c r="AO41" i="11"/>
  <c r="AN41" i="11"/>
  <c r="AM41" i="11"/>
  <c r="AL41" i="11"/>
  <c r="AK41" i="11"/>
  <c r="AJ41" i="11"/>
  <c r="AI41" i="11"/>
  <c r="AH41" i="11"/>
  <c r="AG41" i="11"/>
  <c r="AF41" i="11"/>
  <c r="AE41" i="11"/>
  <c r="AD41" i="11"/>
  <c r="AR40" i="11"/>
  <c r="AQ40" i="11"/>
  <c r="AP40" i="11"/>
  <c r="AO40" i="11"/>
  <c r="AN40" i="11"/>
  <c r="AM40" i="11"/>
  <c r="AL40" i="11"/>
  <c r="AK40" i="11"/>
  <c r="AJ40" i="11"/>
  <c r="AI40" i="11"/>
  <c r="AH40" i="11"/>
  <c r="AG40" i="11"/>
  <c r="AF40" i="11"/>
  <c r="AE40" i="11"/>
  <c r="AD40" i="11"/>
  <c r="AR39" i="11"/>
  <c r="AQ39" i="11"/>
  <c r="AP39" i="11"/>
  <c r="AO39" i="11"/>
  <c r="AN39" i="11"/>
  <c r="AM39" i="11"/>
  <c r="AL39" i="11"/>
  <c r="AK39" i="11"/>
  <c r="AJ39" i="11"/>
  <c r="AI39" i="11"/>
  <c r="AH39" i="11"/>
  <c r="AG39" i="11"/>
  <c r="AF39" i="11"/>
  <c r="AE39" i="11"/>
  <c r="AD39" i="11"/>
  <c r="AR38" i="11"/>
  <c r="AQ38" i="11"/>
  <c r="AP38" i="11"/>
  <c r="AO38" i="11"/>
  <c r="AN38" i="11"/>
  <c r="AM38" i="11"/>
  <c r="AL38" i="11"/>
  <c r="AK38" i="11"/>
  <c r="AJ38" i="11"/>
  <c r="AI38" i="11"/>
  <c r="AH38" i="11"/>
  <c r="AG38" i="11"/>
  <c r="AF38" i="11"/>
  <c r="AE38" i="11"/>
  <c r="AD38" i="11"/>
  <c r="AR37" i="11"/>
  <c r="AQ37" i="11"/>
  <c r="AP37" i="11"/>
  <c r="AO37" i="11"/>
  <c r="AN37" i="11"/>
  <c r="AM37" i="11"/>
  <c r="AL37" i="11"/>
  <c r="AK37" i="11"/>
  <c r="AJ37" i="11"/>
  <c r="AI37" i="11"/>
  <c r="AH37" i="11"/>
  <c r="AG37" i="11"/>
  <c r="AF37" i="11"/>
  <c r="AE37" i="11"/>
  <c r="AD37" i="11"/>
  <c r="AR36" i="11"/>
  <c r="AQ36" i="11"/>
  <c r="AP36" i="11"/>
  <c r="AO36" i="11"/>
  <c r="AN36" i="11"/>
  <c r="AM36" i="11"/>
  <c r="AL36" i="11"/>
  <c r="AK36" i="11"/>
  <c r="AJ36" i="11"/>
  <c r="AI36" i="11"/>
  <c r="AH36" i="11"/>
  <c r="AG36" i="11"/>
  <c r="AF36" i="11"/>
  <c r="AE36" i="11"/>
  <c r="AD36" i="11"/>
  <c r="AR35" i="11"/>
  <c r="AQ35" i="11"/>
  <c r="AP35" i="11"/>
  <c r="AO35" i="11"/>
  <c r="AN35" i="11"/>
  <c r="AM35" i="11"/>
  <c r="AL35" i="11"/>
  <c r="AK35" i="11"/>
  <c r="AJ35" i="11"/>
  <c r="AI35" i="11"/>
  <c r="AH35" i="11"/>
  <c r="AG35" i="11"/>
  <c r="AF35" i="11"/>
  <c r="AE35" i="11"/>
  <c r="AD35" i="11"/>
  <c r="AR34" i="11"/>
  <c r="AQ34" i="11"/>
  <c r="AP34" i="11"/>
  <c r="AO34" i="11"/>
  <c r="AN34" i="11"/>
  <c r="AM34" i="11"/>
  <c r="AL34" i="11"/>
  <c r="AK34" i="11"/>
  <c r="AJ34" i="11"/>
  <c r="AI34" i="11"/>
  <c r="AH34" i="11"/>
  <c r="AG34" i="11"/>
  <c r="AF34" i="11"/>
  <c r="AE34" i="11"/>
  <c r="AD34" i="11"/>
  <c r="AR33" i="11"/>
  <c r="AQ33" i="11"/>
  <c r="AP33" i="11"/>
  <c r="AO33" i="11"/>
  <c r="AN33" i="11"/>
  <c r="AM33" i="11"/>
  <c r="AL33" i="11"/>
  <c r="AK33" i="11"/>
  <c r="AJ33" i="11"/>
  <c r="AI33" i="11"/>
  <c r="AH33" i="11"/>
  <c r="AG33" i="11"/>
  <c r="AF33" i="11"/>
  <c r="AE33" i="11"/>
  <c r="AD33" i="11"/>
  <c r="AR32" i="11"/>
  <c r="AQ32" i="11"/>
  <c r="AP32" i="11"/>
  <c r="AO32" i="11"/>
  <c r="AN32" i="11"/>
  <c r="AM32" i="11"/>
  <c r="AL32" i="11"/>
  <c r="AK32" i="11"/>
  <c r="AK23" i="11" s="1"/>
  <c r="AJ32" i="11"/>
  <c r="AI32" i="11"/>
  <c r="AH32" i="11"/>
  <c r="AH23" i="11" s="1"/>
  <c r="AG32" i="11"/>
  <c r="AF32" i="11"/>
  <c r="AE32" i="11"/>
  <c r="AD32" i="11"/>
  <c r="AR31" i="11"/>
  <c r="AQ31" i="11"/>
  <c r="AP31" i="11"/>
  <c r="AO31" i="11"/>
  <c r="AN31" i="11"/>
  <c r="AM31" i="11"/>
  <c r="AL31" i="11"/>
  <c r="AK31" i="11"/>
  <c r="AJ31" i="11"/>
  <c r="AI31" i="11"/>
  <c r="AH31" i="11"/>
  <c r="AG31" i="11"/>
  <c r="AF31" i="11"/>
  <c r="AE31" i="11"/>
  <c r="AD31" i="11"/>
  <c r="AR30" i="11"/>
  <c r="AQ30" i="11"/>
  <c r="AQ23" i="11" s="1"/>
  <c r="AP30" i="11"/>
  <c r="AO30" i="11"/>
  <c r="AN30" i="11"/>
  <c r="AM30" i="11"/>
  <c r="AL30" i="11"/>
  <c r="AK30" i="11"/>
  <c r="AJ30" i="11"/>
  <c r="AI30" i="11"/>
  <c r="AH30" i="11"/>
  <c r="AG30" i="11"/>
  <c r="AF30" i="11"/>
  <c r="AE30" i="11"/>
  <c r="AD30" i="11"/>
  <c r="AR25" i="11"/>
  <c r="AQ25" i="11"/>
  <c r="AP25" i="11"/>
  <c r="AO25" i="11"/>
  <c r="AN25" i="11"/>
  <c r="AM25" i="11"/>
  <c r="AL25" i="11"/>
  <c r="AK25" i="11"/>
  <c r="AJ25" i="11"/>
  <c r="AI25" i="11"/>
  <c r="AH25" i="11"/>
  <c r="AG25" i="11"/>
  <c r="AF25" i="11"/>
  <c r="AE25" i="11"/>
  <c r="AD25" i="11"/>
  <c r="Z25" i="11"/>
  <c r="Y25" i="11"/>
  <c r="X25" i="11"/>
  <c r="W25" i="11"/>
  <c r="V25" i="11"/>
  <c r="U25" i="11"/>
  <c r="T25" i="11"/>
  <c r="S25" i="11"/>
  <c r="R25" i="11"/>
  <c r="Q25" i="11"/>
  <c r="P25" i="11"/>
  <c r="O25" i="11"/>
  <c r="N25" i="11"/>
  <c r="M25" i="11"/>
  <c r="L25" i="11"/>
  <c r="AR24" i="11"/>
  <c r="AQ24" i="11"/>
  <c r="AP24" i="11"/>
  <c r="AO24" i="11"/>
  <c r="AN24" i="11"/>
  <c r="AM24" i="11"/>
  <c r="AL24" i="11"/>
  <c r="AK24" i="11"/>
  <c r="AJ24" i="11"/>
  <c r="AI24" i="11"/>
  <c r="AH24" i="11"/>
  <c r="AG24" i="11"/>
  <c r="AF24" i="11"/>
  <c r="AE24" i="11"/>
  <c r="AD24" i="11"/>
  <c r="Z24" i="11"/>
  <c r="Y24" i="11"/>
  <c r="X24" i="11"/>
  <c r="W24" i="11"/>
  <c r="V24" i="11"/>
  <c r="U24" i="11"/>
  <c r="T24" i="11"/>
  <c r="S24" i="11"/>
  <c r="R24" i="11"/>
  <c r="Q24" i="11"/>
  <c r="P24" i="11"/>
  <c r="O24" i="11"/>
  <c r="N24" i="11"/>
  <c r="M24" i="11"/>
  <c r="L24" i="11"/>
  <c r="AJ24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D25" i="5"/>
  <c r="E25" i="5"/>
  <c r="AJ25" i="5" s="1"/>
  <c r="F25" i="5"/>
  <c r="G25" i="5"/>
  <c r="H25" i="5"/>
  <c r="I25" i="5"/>
  <c r="J25" i="5"/>
  <c r="K25" i="5"/>
  <c r="L25" i="5"/>
  <c r="M25" i="5"/>
  <c r="N25" i="5"/>
  <c r="O25" i="5"/>
  <c r="P25" i="5"/>
  <c r="Q25" i="5"/>
  <c r="C25" i="5"/>
  <c r="C24" i="5"/>
  <c r="AI50" i="5"/>
  <c r="AH50" i="5"/>
  <c r="AG50" i="5"/>
  <c r="AF50" i="5"/>
  <c r="AE50" i="5"/>
  <c r="AD50" i="5"/>
  <c r="AC50" i="5"/>
  <c r="AB50" i="5"/>
  <c r="AA50" i="5"/>
  <c r="Z50" i="5"/>
  <c r="Y50" i="5"/>
  <c r="X50" i="5"/>
  <c r="W50" i="5"/>
  <c r="V50" i="5"/>
  <c r="U50" i="5"/>
  <c r="AI49" i="5"/>
  <c r="AH49" i="5"/>
  <c r="AG49" i="5"/>
  <c r="AF49" i="5"/>
  <c r="AE49" i="5"/>
  <c r="AD49" i="5"/>
  <c r="AC49" i="5"/>
  <c r="AB49" i="5"/>
  <c r="AA49" i="5"/>
  <c r="Z49" i="5"/>
  <c r="Y49" i="5"/>
  <c r="X49" i="5"/>
  <c r="W49" i="5"/>
  <c r="V49" i="5"/>
  <c r="U49" i="5"/>
  <c r="AI48" i="5"/>
  <c r="AH48" i="5"/>
  <c r="AG48" i="5"/>
  <c r="AF48" i="5"/>
  <c r="AE48" i="5"/>
  <c r="AD48" i="5"/>
  <c r="AC48" i="5"/>
  <c r="AB48" i="5"/>
  <c r="AA48" i="5"/>
  <c r="Z48" i="5"/>
  <c r="Y48" i="5"/>
  <c r="X48" i="5"/>
  <c r="W48" i="5"/>
  <c r="V48" i="5"/>
  <c r="U48" i="5"/>
  <c r="AI47" i="5"/>
  <c r="AH47" i="5"/>
  <c r="AG47" i="5"/>
  <c r="AF47" i="5"/>
  <c r="AE47" i="5"/>
  <c r="AD47" i="5"/>
  <c r="AC47" i="5"/>
  <c r="AB47" i="5"/>
  <c r="AA47" i="5"/>
  <c r="Z47" i="5"/>
  <c r="Y47" i="5"/>
  <c r="X47" i="5"/>
  <c r="W47" i="5"/>
  <c r="V47" i="5"/>
  <c r="U47" i="5"/>
  <c r="AI46" i="5"/>
  <c r="AH46" i="5"/>
  <c r="AG46" i="5"/>
  <c r="AF46" i="5"/>
  <c r="AE46" i="5"/>
  <c r="AD46" i="5"/>
  <c r="AC46" i="5"/>
  <c r="AB46" i="5"/>
  <c r="AA46" i="5"/>
  <c r="Z46" i="5"/>
  <c r="Y46" i="5"/>
  <c r="X46" i="5"/>
  <c r="W46" i="5"/>
  <c r="V46" i="5"/>
  <c r="U46" i="5"/>
  <c r="AI45" i="5"/>
  <c r="AH45" i="5"/>
  <c r="AG45" i="5"/>
  <c r="AF45" i="5"/>
  <c r="AE45" i="5"/>
  <c r="AD45" i="5"/>
  <c r="AC45" i="5"/>
  <c r="AB45" i="5"/>
  <c r="AA45" i="5"/>
  <c r="Z45" i="5"/>
  <c r="Y45" i="5"/>
  <c r="X45" i="5"/>
  <c r="W45" i="5"/>
  <c r="V45" i="5"/>
  <c r="U45" i="5"/>
  <c r="AI44" i="5"/>
  <c r="AH44" i="5"/>
  <c r="AG44" i="5"/>
  <c r="AF44" i="5"/>
  <c r="AE44" i="5"/>
  <c r="AD44" i="5"/>
  <c r="AC44" i="5"/>
  <c r="AB44" i="5"/>
  <c r="AA44" i="5"/>
  <c r="Z44" i="5"/>
  <c r="Y44" i="5"/>
  <c r="X44" i="5"/>
  <c r="W44" i="5"/>
  <c r="V44" i="5"/>
  <c r="U44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AI42" i="5"/>
  <c r="AH42" i="5"/>
  <c r="AG42" i="5"/>
  <c r="AF42" i="5"/>
  <c r="AE42" i="5"/>
  <c r="AD42" i="5"/>
  <c r="AC42" i="5"/>
  <c r="AB42" i="5"/>
  <c r="AA42" i="5"/>
  <c r="Z42" i="5"/>
  <c r="Y42" i="5"/>
  <c r="X42" i="5"/>
  <c r="W42" i="5"/>
  <c r="V42" i="5"/>
  <c r="U42" i="5"/>
  <c r="AI41" i="5"/>
  <c r="AH41" i="5"/>
  <c r="AG41" i="5"/>
  <c r="AF41" i="5"/>
  <c r="AE41" i="5"/>
  <c r="AD41" i="5"/>
  <c r="AC41" i="5"/>
  <c r="AB41" i="5"/>
  <c r="AA41" i="5"/>
  <c r="Z41" i="5"/>
  <c r="Y41" i="5"/>
  <c r="X41" i="5"/>
  <c r="W41" i="5"/>
  <c r="V41" i="5"/>
  <c r="U41" i="5"/>
  <c r="AI40" i="5"/>
  <c r="AH40" i="5"/>
  <c r="AG40" i="5"/>
  <c r="AF40" i="5"/>
  <c r="AE40" i="5"/>
  <c r="AD40" i="5"/>
  <c r="AC40" i="5"/>
  <c r="AB40" i="5"/>
  <c r="AA40" i="5"/>
  <c r="Z40" i="5"/>
  <c r="Y40" i="5"/>
  <c r="X40" i="5"/>
  <c r="W40" i="5"/>
  <c r="V40" i="5"/>
  <c r="U40" i="5"/>
  <c r="AI39" i="5"/>
  <c r="AH39" i="5"/>
  <c r="AG39" i="5"/>
  <c r="AF39" i="5"/>
  <c r="AE39" i="5"/>
  <c r="AD39" i="5"/>
  <c r="AC39" i="5"/>
  <c r="AB39" i="5"/>
  <c r="AA39" i="5"/>
  <c r="Z39" i="5"/>
  <c r="Y39" i="5"/>
  <c r="X39" i="5"/>
  <c r="W39" i="5"/>
  <c r="V39" i="5"/>
  <c r="U39" i="5"/>
  <c r="AI38" i="5"/>
  <c r="AH38" i="5"/>
  <c r="AG38" i="5"/>
  <c r="AF38" i="5"/>
  <c r="AE38" i="5"/>
  <c r="AD38" i="5"/>
  <c r="AC38" i="5"/>
  <c r="AB38" i="5"/>
  <c r="AA38" i="5"/>
  <c r="Z38" i="5"/>
  <c r="Y38" i="5"/>
  <c r="X38" i="5"/>
  <c r="W38" i="5"/>
  <c r="V38" i="5"/>
  <c r="U38" i="5"/>
  <c r="AI37" i="5"/>
  <c r="AH37" i="5"/>
  <c r="AG37" i="5"/>
  <c r="AF37" i="5"/>
  <c r="AE37" i="5"/>
  <c r="AD37" i="5"/>
  <c r="AC37" i="5"/>
  <c r="AB37" i="5"/>
  <c r="AA37" i="5"/>
  <c r="Z37" i="5"/>
  <c r="Y37" i="5"/>
  <c r="X37" i="5"/>
  <c r="W37" i="5"/>
  <c r="V37" i="5"/>
  <c r="U37" i="5"/>
  <c r="AI36" i="5"/>
  <c r="AH36" i="5"/>
  <c r="AG36" i="5"/>
  <c r="AF36" i="5"/>
  <c r="AE36" i="5"/>
  <c r="AD36" i="5"/>
  <c r="AC36" i="5"/>
  <c r="AB36" i="5"/>
  <c r="AA36" i="5"/>
  <c r="Z36" i="5"/>
  <c r="Y36" i="5"/>
  <c r="X36" i="5"/>
  <c r="W36" i="5"/>
  <c r="V36" i="5"/>
  <c r="U36" i="5"/>
  <c r="AI35" i="5"/>
  <c r="AH35" i="5"/>
  <c r="AG35" i="5"/>
  <c r="AF35" i="5"/>
  <c r="AE35" i="5"/>
  <c r="AD35" i="5"/>
  <c r="AC35" i="5"/>
  <c r="AB35" i="5"/>
  <c r="AA35" i="5"/>
  <c r="Z35" i="5"/>
  <c r="Y35" i="5"/>
  <c r="X35" i="5"/>
  <c r="W35" i="5"/>
  <c r="V35" i="5"/>
  <c r="U35" i="5"/>
  <c r="AI34" i="5"/>
  <c r="AH34" i="5"/>
  <c r="AG34" i="5"/>
  <c r="AF34" i="5"/>
  <c r="AE34" i="5"/>
  <c r="AD34" i="5"/>
  <c r="AC34" i="5"/>
  <c r="AB34" i="5"/>
  <c r="AA34" i="5"/>
  <c r="Z34" i="5"/>
  <c r="Y34" i="5"/>
  <c r="X34" i="5"/>
  <c r="W34" i="5"/>
  <c r="V34" i="5"/>
  <c r="U34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AI30" i="5"/>
  <c r="AI23" i="5" s="1"/>
  <c r="AH30" i="5"/>
  <c r="AH23" i="5" s="1"/>
  <c r="AG30" i="5"/>
  <c r="AG23" i="5" s="1"/>
  <c r="AF30" i="5"/>
  <c r="AF23" i="5" s="1"/>
  <c r="AE30" i="5"/>
  <c r="AE23" i="5" s="1"/>
  <c r="AD30" i="5"/>
  <c r="AD23" i="5" s="1"/>
  <c r="AC30" i="5"/>
  <c r="AC23" i="5" s="1"/>
  <c r="AB30" i="5"/>
  <c r="AB23" i="5" s="1"/>
  <c r="AA30" i="5"/>
  <c r="AA23" i="5" s="1"/>
  <c r="Z30" i="5"/>
  <c r="Z23" i="5" s="1"/>
  <c r="Y30" i="5"/>
  <c r="Y23" i="5" s="1"/>
  <c r="X30" i="5"/>
  <c r="X23" i="5" s="1"/>
  <c r="W30" i="5"/>
  <c r="W23" i="5" s="1"/>
  <c r="V30" i="5"/>
  <c r="V23" i="5" s="1"/>
  <c r="U30" i="5"/>
  <c r="U23" i="5" s="1"/>
  <c r="C31" i="5"/>
  <c r="D31" i="5"/>
  <c r="E31" i="5"/>
  <c r="F31" i="5"/>
  <c r="G31" i="5"/>
  <c r="H31" i="5"/>
  <c r="I31" i="5"/>
  <c r="J31" i="5"/>
  <c r="K31" i="5"/>
  <c r="K23" i="5" s="1"/>
  <c r="L31" i="5"/>
  <c r="M31" i="5"/>
  <c r="N31" i="5"/>
  <c r="O31" i="5"/>
  <c r="P31" i="5"/>
  <c r="Q31" i="5"/>
  <c r="C32" i="5"/>
  <c r="D32" i="5"/>
  <c r="D23" i="5" s="1"/>
  <c r="E32" i="5"/>
  <c r="F32" i="5"/>
  <c r="G32" i="5"/>
  <c r="H32" i="5"/>
  <c r="I32" i="5"/>
  <c r="J32" i="5"/>
  <c r="K32" i="5"/>
  <c r="L32" i="5"/>
  <c r="L23" i="5" s="1"/>
  <c r="M32" i="5"/>
  <c r="N32" i="5"/>
  <c r="O32" i="5"/>
  <c r="P32" i="5"/>
  <c r="Q32" i="5"/>
  <c r="C33" i="5"/>
  <c r="D33" i="5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C34" i="5"/>
  <c r="D34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C36" i="5"/>
  <c r="D36" i="5"/>
  <c r="E36" i="5"/>
  <c r="F36" i="5"/>
  <c r="G36" i="5"/>
  <c r="H36" i="5"/>
  <c r="I36" i="5"/>
  <c r="J36" i="5"/>
  <c r="K36" i="5"/>
  <c r="L36" i="5"/>
  <c r="M36" i="5"/>
  <c r="N36" i="5"/>
  <c r="O36" i="5"/>
  <c r="P36" i="5"/>
  <c r="Q36" i="5"/>
  <c r="C37" i="5"/>
  <c r="D37" i="5"/>
  <c r="E37" i="5"/>
  <c r="F37" i="5"/>
  <c r="G37" i="5"/>
  <c r="H37" i="5"/>
  <c r="I37" i="5"/>
  <c r="J37" i="5"/>
  <c r="K37" i="5"/>
  <c r="L37" i="5"/>
  <c r="M37" i="5"/>
  <c r="N37" i="5"/>
  <c r="O37" i="5"/>
  <c r="P37" i="5"/>
  <c r="Q37" i="5"/>
  <c r="C38" i="5"/>
  <c r="D38" i="5"/>
  <c r="E38" i="5"/>
  <c r="F38" i="5"/>
  <c r="G38" i="5"/>
  <c r="H38" i="5"/>
  <c r="I38" i="5"/>
  <c r="J38" i="5"/>
  <c r="K38" i="5"/>
  <c r="L38" i="5"/>
  <c r="M38" i="5"/>
  <c r="N38" i="5"/>
  <c r="O38" i="5"/>
  <c r="P38" i="5"/>
  <c r="Q38" i="5"/>
  <c r="C39" i="5"/>
  <c r="D39" i="5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C40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C41" i="5"/>
  <c r="D41" i="5"/>
  <c r="E41" i="5"/>
  <c r="F41" i="5"/>
  <c r="G41" i="5"/>
  <c r="H41" i="5"/>
  <c r="I41" i="5"/>
  <c r="J41" i="5"/>
  <c r="K41" i="5"/>
  <c r="L41" i="5"/>
  <c r="M41" i="5"/>
  <c r="N41" i="5"/>
  <c r="O41" i="5"/>
  <c r="P41" i="5"/>
  <c r="Q41" i="5"/>
  <c r="C42" i="5"/>
  <c r="D42" i="5"/>
  <c r="E42" i="5"/>
  <c r="F42" i="5"/>
  <c r="G42" i="5"/>
  <c r="H42" i="5"/>
  <c r="I42" i="5"/>
  <c r="J42" i="5"/>
  <c r="K42" i="5"/>
  <c r="L42" i="5"/>
  <c r="M42" i="5"/>
  <c r="N42" i="5"/>
  <c r="O42" i="5"/>
  <c r="P42" i="5"/>
  <c r="Q42" i="5"/>
  <c r="C43" i="5"/>
  <c r="D43" i="5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C44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Q44" i="5"/>
  <c r="C45" i="5"/>
  <c r="D45" i="5"/>
  <c r="E45" i="5"/>
  <c r="F45" i="5"/>
  <c r="G45" i="5"/>
  <c r="H45" i="5"/>
  <c r="I45" i="5"/>
  <c r="J45" i="5"/>
  <c r="K45" i="5"/>
  <c r="L45" i="5"/>
  <c r="M45" i="5"/>
  <c r="N45" i="5"/>
  <c r="O45" i="5"/>
  <c r="P45" i="5"/>
  <c r="Q45" i="5"/>
  <c r="C46" i="5"/>
  <c r="D46" i="5"/>
  <c r="E46" i="5"/>
  <c r="F46" i="5"/>
  <c r="G46" i="5"/>
  <c r="H46" i="5"/>
  <c r="I46" i="5"/>
  <c r="J46" i="5"/>
  <c r="K46" i="5"/>
  <c r="L46" i="5"/>
  <c r="M46" i="5"/>
  <c r="N46" i="5"/>
  <c r="O46" i="5"/>
  <c r="P46" i="5"/>
  <c r="Q46" i="5"/>
  <c r="C47" i="5"/>
  <c r="D47" i="5"/>
  <c r="E47" i="5"/>
  <c r="F47" i="5"/>
  <c r="G47" i="5"/>
  <c r="H47" i="5"/>
  <c r="I47" i="5"/>
  <c r="J47" i="5"/>
  <c r="K47" i="5"/>
  <c r="L47" i="5"/>
  <c r="M47" i="5"/>
  <c r="N47" i="5"/>
  <c r="O47" i="5"/>
  <c r="P47" i="5"/>
  <c r="Q47" i="5"/>
  <c r="C48" i="5"/>
  <c r="D48" i="5"/>
  <c r="E48" i="5"/>
  <c r="F48" i="5"/>
  <c r="G48" i="5"/>
  <c r="H48" i="5"/>
  <c r="I48" i="5"/>
  <c r="J48" i="5"/>
  <c r="K48" i="5"/>
  <c r="L48" i="5"/>
  <c r="M48" i="5"/>
  <c r="N48" i="5"/>
  <c r="O48" i="5"/>
  <c r="P48" i="5"/>
  <c r="Q48" i="5"/>
  <c r="C49" i="5"/>
  <c r="D49" i="5"/>
  <c r="E49" i="5"/>
  <c r="F49" i="5"/>
  <c r="G49" i="5"/>
  <c r="H49" i="5"/>
  <c r="I49" i="5"/>
  <c r="J49" i="5"/>
  <c r="K49" i="5"/>
  <c r="L49" i="5"/>
  <c r="M49" i="5"/>
  <c r="N49" i="5"/>
  <c r="O49" i="5"/>
  <c r="P49" i="5"/>
  <c r="Q49" i="5"/>
  <c r="C50" i="5"/>
  <c r="D50" i="5"/>
  <c r="E50" i="5"/>
  <c r="F50" i="5"/>
  <c r="G50" i="5"/>
  <c r="H50" i="5"/>
  <c r="I50" i="5"/>
  <c r="J50" i="5"/>
  <c r="K50" i="5"/>
  <c r="L50" i="5"/>
  <c r="M50" i="5"/>
  <c r="N50" i="5"/>
  <c r="O50" i="5"/>
  <c r="P50" i="5"/>
  <c r="Q50" i="5"/>
  <c r="D30" i="5"/>
  <c r="E30" i="5"/>
  <c r="E23" i="5" s="1"/>
  <c r="F30" i="5"/>
  <c r="F23" i="5" s="1"/>
  <c r="G30" i="5"/>
  <c r="G23" i="5" s="1"/>
  <c r="H30" i="5"/>
  <c r="H23" i="5" s="1"/>
  <c r="I30" i="5"/>
  <c r="I23" i="5" s="1"/>
  <c r="J30" i="5"/>
  <c r="J23" i="5" s="1"/>
  <c r="K30" i="5"/>
  <c r="L30" i="5"/>
  <c r="M30" i="5"/>
  <c r="M23" i="5" s="1"/>
  <c r="N30" i="5"/>
  <c r="N23" i="5" s="1"/>
  <c r="O30" i="5"/>
  <c r="O23" i="5" s="1"/>
  <c r="P30" i="5"/>
  <c r="P23" i="5" s="1"/>
  <c r="Q30" i="5"/>
  <c r="Q23" i="5" s="1"/>
  <c r="C30" i="5"/>
  <c r="C23" i="5" s="1"/>
  <c r="AL23" i="11" l="1"/>
  <c r="AD23" i="11"/>
  <c r="AE23" i="11"/>
  <c r="AM23" i="11"/>
  <c r="AG23" i="11"/>
  <c r="AO23" i="11"/>
  <c r="AP23" i="11"/>
  <c r="AI23" i="11"/>
  <c r="AR23" i="11"/>
  <c r="AJ23" i="11"/>
  <c r="AF23" i="11"/>
  <c r="AN23" i="11"/>
  <c r="R23" i="11"/>
  <c r="U23" i="11"/>
  <c r="X23" i="11"/>
  <c r="O23" i="11"/>
  <c r="V23" i="11"/>
  <c r="S23" i="11"/>
  <c r="Z23" i="11"/>
  <c r="Q23" i="11"/>
  <c r="T23" i="11"/>
  <c r="Y23" i="11"/>
  <c r="P23" i="11"/>
  <c r="N23" i="11"/>
  <c r="L23" i="11"/>
  <c r="W23" i="11"/>
  <c r="M23" i="11"/>
  <c r="AJ23" i="5"/>
  <c r="G12" i="11" l="1"/>
  <c r="G13" i="11"/>
  <c r="G14" i="11"/>
  <c r="G15" i="11"/>
  <c r="G16" i="11"/>
  <c r="G17" i="11"/>
  <c r="G18" i="11"/>
  <c r="G19" i="11"/>
  <c r="G20" i="11"/>
  <c r="G21" i="11"/>
  <c r="G22" i="11"/>
  <c r="G11" i="11"/>
  <c r="P36" i="9" l="1"/>
  <c r="M36" i="9"/>
  <c r="P35" i="9"/>
  <c r="M35" i="9"/>
  <c r="P34" i="9"/>
  <c r="M34" i="9"/>
  <c r="P33" i="9"/>
  <c r="M33" i="9"/>
  <c r="P32" i="9"/>
  <c r="M32" i="9"/>
  <c r="P31" i="9"/>
  <c r="M31" i="9"/>
  <c r="P30" i="9"/>
  <c r="M30" i="9"/>
  <c r="P29" i="9"/>
  <c r="M29" i="9"/>
  <c r="P28" i="9"/>
  <c r="M28" i="9"/>
  <c r="P27" i="9"/>
  <c r="M27" i="9"/>
  <c r="P26" i="9"/>
  <c r="M26" i="9"/>
  <c r="P25" i="9"/>
  <c r="M25" i="9"/>
  <c r="P24" i="9"/>
  <c r="M24" i="9"/>
  <c r="P23" i="9"/>
  <c r="M23" i="9"/>
  <c r="P22" i="9"/>
  <c r="M22" i="9"/>
  <c r="P21" i="9"/>
  <c r="M21" i="9"/>
  <c r="P20" i="9"/>
  <c r="M20" i="9"/>
  <c r="D21" i="2" l="1"/>
  <c r="E21" i="2"/>
  <c r="D22" i="2"/>
  <c r="E22" i="2"/>
  <c r="D23" i="2"/>
  <c r="E23" i="2"/>
  <c r="D24" i="2"/>
  <c r="E24" i="2"/>
  <c r="D26" i="2"/>
  <c r="D27" i="2"/>
  <c r="D28" i="2"/>
  <c r="D29" i="2"/>
  <c r="D30" i="2"/>
  <c r="E29" i="2"/>
  <c r="E30" i="2"/>
  <c r="E32" i="2"/>
  <c r="E33" i="2"/>
  <c r="E34" i="2"/>
  <c r="G32" i="2"/>
  <c r="G33" i="2"/>
  <c r="G34" i="2"/>
  <c r="I32" i="2"/>
  <c r="I33" i="2"/>
  <c r="I34" i="2"/>
  <c r="I30" i="2"/>
  <c r="G30" i="2"/>
  <c r="I29" i="2"/>
  <c r="G29" i="2"/>
  <c r="G28" i="2"/>
  <c r="G26" i="2"/>
  <c r="I24" i="2"/>
  <c r="G24" i="2"/>
  <c r="I23" i="2"/>
  <c r="G23" i="2"/>
  <c r="I22" i="2"/>
  <c r="G22" i="2"/>
  <c r="I21" i="2"/>
  <c r="G21" i="2"/>
</calcChain>
</file>

<file path=xl/sharedStrings.xml><?xml version="1.0" encoding="utf-8"?>
<sst xmlns="http://schemas.openxmlformats.org/spreadsheetml/2006/main" count="1036" uniqueCount="160">
  <si>
    <t>BP Evolving Transition</t>
  </si>
  <si>
    <t>NA</t>
  </si>
  <si>
    <t>BP Rapid Transition</t>
  </si>
  <si>
    <t>DNV GL</t>
  </si>
  <si>
    <t>Equinor Reform</t>
  </si>
  <si>
    <t>Equinor Renewal</t>
  </si>
  <si>
    <t>Equinor Rivalry</t>
  </si>
  <si>
    <t>ExxonMobil</t>
  </si>
  <si>
    <t>IEA Current Policies</t>
  </si>
  <si>
    <t>IEA New Policies</t>
  </si>
  <si>
    <t>IEA Sustainable Dev.</t>
  </si>
  <si>
    <t>IEEJ Advanced Tech.</t>
  </si>
  <si>
    <t>IEEJ Reference</t>
  </si>
  <si>
    <t>Shell Sky</t>
  </si>
  <si>
    <t>WEC Hard Rock</t>
  </si>
  <si>
    <t>WEC Modern Jazz</t>
  </si>
  <si>
    <t>WEC Unfinished Symphony</t>
  </si>
  <si>
    <r>
      <rPr>
        <i/>
        <sz val="11"/>
        <color theme="2" tint="-0.249977111117893"/>
        <rFont val="Segoe UI"/>
        <family val="2"/>
        <scheme val="minor"/>
      </rPr>
      <t>Light brown</t>
    </r>
    <r>
      <rPr>
        <i/>
        <sz val="11"/>
        <color theme="1"/>
        <rFont val="Segoe UI"/>
        <family val="2"/>
        <scheme val="minor"/>
      </rPr>
      <t xml:space="preserve"> text denotes linear interpolation between given data points.</t>
    </r>
  </si>
  <si>
    <t>P₁₀</t>
  </si>
  <si>
    <t>P₉₀</t>
  </si>
  <si>
    <t>Mean</t>
  </si>
  <si>
    <t>Figure 1: Future global coal demand from different scenarios, and its relation to global temperature rise. Left</t>
  </si>
  <si>
    <t>panel shows the relative change in global coal consumption from 2017. The two highlighted scenarios are used</t>
  </si>
  <si>
    <t>for this study. Data from [14, 36, 37, 38, 39, 40, 41, 42]. The right panel shows the relationship between the</t>
  </si>
  <si>
    <t>near-term change in global coal consumption and the level of global warming experienced in 2100, based on 405</t>
  </si>
  <si>
    <t>integrated assessment model (IAM) scenarios presented in Huppmann et al. [43]. The range seen across scenarios</t>
  </si>
  <si>
    <t>is represented by shaded boxes covering the 10th to 90th percentile across all models.</t>
  </si>
  <si>
    <r>
      <t>Temperature increase (</t>
    </r>
    <r>
      <rPr>
        <b/>
        <sz val="11"/>
        <color theme="1"/>
        <rFont val="Segoe UI"/>
        <family val="2"/>
      </rPr>
      <t>°</t>
    </r>
    <r>
      <rPr>
        <b/>
        <sz val="11"/>
        <color theme="1"/>
        <rFont val="Segoe UI"/>
        <family val="2"/>
        <scheme val="minor"/>
      </rPr>
      <t>C)</t>
    </r>
  </si>
  <si>
    <t>Relative change in coal consumption</t>
  </si>
  <si>
    <t>India</t>
  </si>
  <si>
    <t>Developing Asia</t>
  </si>
  <si>
    <t>Africa</t>
  </si>
  <si>
    <t>China</t>
  </si>
  <si>
    <t>Latin America</t>
  </si>
  <si>
    <t>Europe</t>
  </si>
  <si>
    <t>North America</t>
  </si>
  <si>
    <t>P₂₅</t>
  </si>
  <si>
    <t>P₇₅</t>
  </si>
  <si>
    <t>mean, 25th and 75th percentile. Data from [14, 41, 38, 39, 40]. The countries included in each region are listed in</t>
  </si>
  <si>
    <t>Sustainable Development</t>
  </si>
  <si>
    <t>Smoothed</t>
  </si>
  <si>
    <t>Historical</t>
  </si>
  <si>
    <t>Business as Usual</t>
  </si>
  <si>
    <t>Figure 3: Historical and projected global investment in coal mining capacity. Historical data sourced from the</t>
  </si>
  <si>
    <t>US EIA [48] assuming an average coal mine lifespan of 25 years. Values shown in Mtce per annum extraction</t>
  </si>
  <si>
    <t>capacity.</t>
  </si>
  <si>
    <t>Sustainable</t>
  </si>
  <si>
    <t>Figure 5: Historical and future prices for steam coal (left) and coking coal (right). The range of future prices in</t>
  </si>
  <si>
    <t>each case represents the minimum and maximum seen across major exporting ports. Historical prices are taken</t>
  </si>
  <si>
    <t>from BP 2019 Energy Outlook [40], and show the three-year average to smooth out short-term fluctuations. This</t>
  </si>
  <si>
    <t>gives a fairer comparison to the model, as its perfect foresight yields marginal costs which do not reflect short-term</t>
  </si>
  <si>
    <t>frictions, transitory scarcity and surplus due to a mis-estimation of the future. Real prices would fluctuate more</t>
  </si>
  <si>
    <t>intensely, but could be expected to follow the general trends shown.</t>
  </si>
  <si>
    <t>Business as Usual (min)</t>
  </si>
  <si>
    <t>Business as usual (max)</t>
  </si>
  <si>
    <t>Sustainable (min)</t>
  </si>
  <si>
    <t>Sustainable (max)</t>
  </si>
  <si>
    <t>Coking coal prices (2016 USD/t)</t>
  </si>
  <si>
    <t>Steam coal prices (2016 USD/t)</t>
  </si>
  <si>
    <t>Business as usual</t>
  </si>
  <si>
    <t>Figure 6: Historical and projected global trade in hard coal under both scenarios. Historical hard coal trade</t>
  </si>
  <si>
    <t>volumes are estimated from IEA data for all coal types (including hard coal, lignite and derived products) [28],</t>
  </si>
  <si>
    <t>rescaled by a factor of 0.86 to match 2016 trade in hard coal only from our model.</t>
  </si>
  <si>
    <t>Australia</t>
  </si>
  <si>
    <t>South Africa</t>
  </si>
  <si>
    <t>Indonesia</t>
  </si>
  <si>
    <t>OECD Asia</t>
  </si>
  <si>
    <t>Dev. Asia</t>
  </si>
  <si>
    <t>Russia</t>
  </si>
  <si>
    <t>Eurasia</t>
  </si>
  <si>
    <t>Middle East</t>
  </si>
  <si>
    <t>Mexico</t>
  </si>
  <si>
    <t>Canada</t>
  </si>
  <si>
    <t>United States</t>
  </si>
  <si>
    <t>BAU</t>
  </si>
  <si>
    <t>SDS</t>
  </si>
  <si>
    <t>Steam coal</t>
  </si>
  <si>
    <t>Coking coal</t>
  </si>
  <si>
    <t>Coal Type</t>
  </si>
  <si>
    <t>Port</t>
  </si>
  <si>
    <t>Scenario</t>
  </si>
  <si>
    <t>Type</t>
  </si>
  <si>
    <t>coking</t>
  </si>
  <si>
    <t>Business-as-usual</t>
  </si>
  <si>
    <t>Import</t>
  </si>
  <si>
    <t>Export</t>
  </si>
  <si>
    <t>Savings</t>
  </si>
  <si>
    <t>Balance</t>
  </si>
  <si>
    <t>steam</t>
  </si>
  <si>
    <t>Global saving</t>
  </si>
  <si>
    <t>Money traded</t>
  </si>
  <si>
    <t>Change</t>
  </si>
  <si>
    <t>2040 financial flows compared to 2017 under the business as usual (left) and Sustainable scenario (right). Regions</t>
  </si>
  <si>
    <t>Figure 2: Projections of coal demand in major world regions from different scenarios. Lines highlight the</t>
  </si>
  <si>
    <t>Supplementary Figure: Projected global investment for steam coal (left) and coking coal (right) inMtce per annum capacity.</t>
  </si>
  <si>
    <t>Supplementary Material 7.2.</t>
  </si>
  <si>
    <t>Supplementary Figure: Global trade in hard coal as a share of total production.</t>
  </si>
  <si>
    <t>Figure 7: Projected regional trade in hard coal under both scenarios. Panels show imports (top) and exports</t>
  </si>
  <si>
    <t>(bottom) under the business as usual scenario (left) and Sustainable scenario (right). Trade volumes are stacked</t>
  </si>
  <si>
    <t>so that the total coloured area in each panel represents global imports and exports. Due to the significance of</t>
  </si>
  <si>
    <t>Indonesia’s exports, it is separated from Developing Asia to become its own region in these charts. The corresponding</t>
  </si>
  <si>
    <t>monetary value of regional trade is shown in the Supplementary Figure 20. Regions are defined in the</t>
  </si>
  <si>
    <t>Imports: Business as Usual (Mtce)</t>
  </si>
  <si>
    <t>Imports: Sustainable Development Scenario (Mtce)</t>
  </si>
  <si>
    <t>Exports: Business as Usual (Mtce)</t>
  </si>
  <si>
    <t>Exports: Sustainable Development Scenario (Mtce)</t>
  </si>
  <si>
    <t>Figure 8: Aggregate impact on regional economies due to international coal trade. Charts show the difference in</t>
  </si>
  <si>
    <t>are defined in the Supplementary Material 7.2.</t>
  </si>
  <si>
    <t>Coking</t>
  </si>
  <si>
    <t>Steam</t>
  </si>
  <si>
    <t>2020-2024</t>
  </si>
  <si>
    <t>2025-2029</t>
  </si>
  <si>
    <t>2030-2034</t>
  </si>
  <si>
    <t>2035-2040</t>
  </si>
  <si>
    <t>Figure 9: Projected decommissioning of global hard coal mining capacity that becomes financially unviable.</t>
  </si>
  <si>
    <t>Charts show the annual volume of coal mining capacity that becomes stranded averaged across each five-year</t>
  </si>
  <si>
    <t>period, under Business-as-usual (left) and the Sustainable Development Scenario (right) in Mtce per annum extraction</t>
  </si>
  <si>
    <t>Hubris</t>
  </si>
  <si>
    <t>Stranded assets to 2040</t>
  </si>
  <si>
    <t>Increase</t>
  </si>
  <si>
    <t>Cumulative capacity</t>
  </si>
  <si>
    <t>Total cash cost</t>
  </si>
  <si>
    <t>Auger et al. (2021), data for 2017</t>
  </si>
  <si>
    <t>IEA World Energy Outlook 2018 (Figure 5.13, data for 2017)</t>
  </si>
  <si>
    <t>Figure 11: Seaborne steam coal supply cost curves, giving a comparison between the data used in this paper for</t>
  </si>
  <si>
    <t>2017 and data published in theWorld Energy Outlook 2018 [14]. Prices are Free on Board (FOB).</t>
  </si>
  <si>
    <t>Figure 20: Projected regional value of trade in hard coal. Top panels show the cost of imports and bottom panels</t>
  </si>
  <si>
    <t>show the revenue from exports (corresponding to Figure 7 in the main manuscript). Left panels show the business</t>
  </si>
  <si>
    <t>as usual scenario, right panels show the Sustainable scenario. Value calculated as the volume of coal traded multiplied</t>
  </si>
  <si>
    <t>by the price at importing or exporting ports, the difference between this is due to the cost of transportation.</t>
  </si>
  <si>
    <t>This work is licensed under a Creative Commons Attribution-ShareAlike 4.0 International License.</t>
  </si>
  <si>
    <t>Thomas Auger, Johannes Trüby, Paul Balcombe and Iain Staffell.</t>
  </si>
  <si>
    <t>The future of coal investment, trade and stranded assets</t>
  </si>
  <si>
    <t>https://creativecommons.org/licenses/by-sa/4.0/</t>
  </si>
  <si>
    <t>US</t>
  </si>
  <si>
    <t>Business as usual (Steam Coal)</t>
  </si>
  <si>
    <t>Business as usual (Coking Coal)</t>
  </si>
  <si>
    <t>Sustainable (Steam Coal)</t>
  </si>
  <si>
    <t>Sustainable (Coking Coal)</t>
  </si>
  <si>
    <t>Hard coal</t>
  </si>
  <si>
    <t>Business as usual - Cumulative investment (2020 to 2040)</t>
  </si>
  <si>
    <t>Sustainable - Cumulative investment (2020 to 2040)</t>
  </si>
  <si>
    <t>Reduction</t>
  </si>
  <si>
    <t>Figure 4: Investment in newmining capacity over the period 2020-2040 by world region. Panels show cumulative</t>
  </si>
  <si>
    <t>investment in hard coal mines in Mtce per annumextraction capacity, comparing the business as usual (left)</t>
  </si>
  <si>
    <t>Figure 10: Stranded hard coal mining capacity by region over the period 2020-2040. Panels show the cumulative</t>
  </si>
  <si>
    <t>capacity (in Mtce per annum extraction capacity) of hard coal mines that must be decommissioned on</t>
  </si>
  <si>
    <t>economic grounds under Business-as-usual (left) and the Sustainable Development scenario (right). Regions are</t>
  </si>
  <si>
    <t>and Sustainable Development scenario (right). Regions are defined in the Supplementary Material 7.2.</t>
  </si>
  <si>
    <t>defined in the Supplementary Material 7.2.</t>
  </si>
  <si>
    <t>Supplementary Figure: Relative increase in decommissioning</t>
  </si>
  <si>
    <t>over the period of 2020-2040 by region under the stranded</t>
  </si>
  <si>
    <t>assets run compared to the Sustainable scenario.</t>
  </si>
  <si>
    <t xml:space="preserve">Figure 24: Projected regional production of hard coal. Panels show production in Mtce, </t>
  </si>
  <si>
    <t>comparing the businessas usual (left) and Sustainable Development scenario (right).</t>
  </si>
  <si>
    <t>Production: Business as Usual (Mtce)</t>
  </si>
  <si>
    <t>Production: Sustainable Development Scenario (Mtce)</t>
  </si>
  <si>
    <t>Joule, 2021</t>
  </si>
  <si>
    <t>This spreadsheet contains the full dataset used in the paper named above.  Please cite this data as you would the paper.</t>
  </si>
  <si>
    <t>Please contact Iain Staffell &lt;i.staffell@imperial.ac.uk&gt; if you have any questions or comments.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</si>
</sst>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0.000"/>
  </numFmts>
  <fonts count="10" x14ac:knownFonts="1"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b/>
      <sz val="11"/>
      <color theme="1"/>
      <name val="Segoe UI"/>
      <family val="2"/>
      <scheme val="minor"/>
    </font>
    <font>
      <sz val="11"/>
      <color theme="2" tint="-0.249977111117893"/>
      <name val="Segoe UI"/>
      <family val="2"/>
      <scheme val="minor"/>
    </font>
    <font>
      <i/>
      <sz val="11"/>
      <color theme="1"/>
      <name val="Segoe UI"/>
      <family val="2"/>
      <scheme val="minor"/>
    </font>
    <font>
      <i/>
      <sz val="11"/>
      <color theme="2" tint="-0.249977111117893"/>
      <name val="Segoe UI"/>
      <family val="2"/>
      <scheme val="minor"/>
    </font>
    <font>
      <b/>
      <sz val="11"/>
      <color theme="1"/>
      <name val="Segoe UI"/>
      <family val="2"/>
    </font>
    <font>
      <sz val="11"/>
      <color theme="1"/>
      <name val="Segoe UI Semibold"/>
      <family val="2"/>
      <scheme val="major"/>
    </font>
    <font>
      <u/>
      <sz val="11"/>
      <color theme="10"/>
      <name val="Segoe UI"/>
      <family val="2"/>
      <scheme val="minor"/>
    </font>
    <font>
      <i/>
      <sz val="11"/>
      <color theme="1"/>
      <name val="Segoe UI Semibold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33">
    <xf numFmtId="0" fontId="0" fillId="0" borderId="0" xfId="0"/>
    <xf numFmtId="164" fontId="0" fillId="0" borderId="0" xfId="0" applyNumberForma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4" fillId="0" borderId="0" xfId="0" applyFont="1"/>
    <xf numFmtId="0" fontId="2" fillId="0" borderId="0" xfId="0" applyFont="1"/>
    <xf numFmtId="165" fontId="0" fillId="0" borderId="0" xfId="0" applyNumberFormat="1"/>
    <xf numFmtId="9" fontId="2" fillId="0" borderId="0" xfId="0" applyNumberFormat="1" applyFont="1"/>
    <xf numFmtId="0" fontId="2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9" fontId="0" fillId="0" borderId="0" xfId="1" applyFont="1"/>
    <xf numFmtId="9" fontId="3" fillId="0" borderId="0" xfId="1" applyFont="1" applyAlignment="1">
      <alignment horizontal="right"/>
    </xf>
    <xf numFmtId="9" fontId="0" fillId="0" borderId="1" xfId="1" applyFont="1" applyBorder="1"/>
    <xf numFmtId="2" fontId="0" fillId="0" borderId="0" xfId="0" applyNumberFormat="1"/>
    <xf numFmtId="1" fontId="0" fillId="0" borderId="0" xfId="0" applyNumberFormat="1"/>
    <xf numFmtId="0" fontId="2" fillId="0" borderId="1" xfId="0" applyFont="1" applyBorder="1" applyAlignment="1">
      <alignment horizontal="center"/>
    </xf>
    <xf numFmtId="0" fontId="7" fillId="0" borderId="0" xfId="0" applyFont="1"/>
    <xf numFmtId="0" fontId="7" fillId="0" borderId="1" xfId="0" applyFont="1" applyBorder="1" applyAlignment="1">
      <alignment wrapText="1"/>
    </xf>
    <xf numFmtId="0" fontId="2" fillId="0" borderId="0" xfId="0" applyFont="1" applyAlignment="1"/>
    <xf numFmtId="0" fontId="7" fillId="0" borderId="1" xfId="0" applyFont="1" applyBorder="1" applyAlignment="1">
      <alignment horizontal="center" wrapText="1"/>
    </xf>
    <xf numFmtId="166" fontId="0" fillId="0" borderId="0" xfId="0" applyNumberForma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164" fontId="0" fillId="0" borderId="0" xfId="1" applyNumberFormat="1" applyFont="1"/>
    <xf numFmtId="0" fontId="7" fillId="0" borderId="0" xfId="0" applyFont="1" applyAlignment="1">
      <alignment horizontal="center" wrapText="1"/>
    </xf>
    <xf numFmtId="0" fontId="0" fillId="0" borderId="0" xfId="0" applyFont="1"/>
    <xf numFmtId="0" fontId="0" fillId="0" borderId="0" xfId="0" applyAlignment="1">
      <alignment horizontal="left"/>
    </xf>
    <xf numFmtId="0" fontId="8" fillId="0" borderId="0" xfId="2"/>
    <xf numFmtId="0" fontId="9" fillId="0" borderId="0" xfId="0" applyFont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3BB54A"/>
      <color rgb="FF36A6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05819927915106"/>
          <c:y val="3.3794154651437605E-2"/>
          <c:w val="0.82119404771694682"/>
          <c:h val="0.68390053047459831"/>
        </c:manualLayout>
      </c:layout>
      <c:lineChart>
        <c:grouping val="standard"/>
        <c:varyColors val="0"/>
        <c:ser>
          <c:idx val="0"/>
          <c:order val="0"/>
          <c:tx>
            <c:strRef>
              <c:f>'Fig1'!$B$19</c:f>
              <c:strCache>
                <c:ptCount val="1"/>
                <c:pt idx="0">
                  <c:v>BP Evolving Transition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'Fig1'!$C$18:$H$18</c:f>
              <c:numCache>
                <c:formatCode>General</c:formatCode>
                <c:ptCount val="6"/>
                <c:pt idx="0">
                  <c:v>2017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numCache>
            </c:numRef>
          </c:cat>
          <c:val>
            <c:numRef>
              <c:f>'Fig1'!$C$19:$H$19</c:f>
              <c:numCache>
                <c:formatCode>0.0%</c:formatCode>
                <c:ptCount val="6"/>
                <c:pt idx="0">
                  <c:v>0</c:v>
                </c:pt>
                <c:pt idx="1">
                  <c:v>1.2999999999999999E-2</c:v>
                </c:pt>
                <c:pt idx="2">
                  <c:v>-6.0000000000000001E-3</c:v>
                </c:pt>
                <c:pt idx="3">
                  <c:v>-2.3E-2</c:v>
                </c:pt>
                <c:pt idx="4">
                  <c:v>-2.8000000000000001E-2</c:v>
                </c:pt>
                <c:pt idx="5">
                  <c:v>-0.03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ED-4B56-BB79-F0BE0F687337}"/>
            </c:ext>
          </c:extLst>
        </c:ser>
        <c:ser>
          <c:idx val="1"/>
          <c:order val="1"/>
          <c:tx>
            <c:strRef>
              <c:f>'Fig1'!$B$20</c:f>
              <c:strCache>
                <c:ptCount val="1"/>
                <c:pt idx="0">
                  <c:v>BP Rapid Transition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'Fig1'!$C$18:$H$18</c:f>
              <c:numCache>
                <c:formatCode>General</c:formatCode>
                <c:ptCount val="6"/>
                <c:pt idx="0">
                  <c:v>2017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numCache>
            </c:numRef>
          </c:cat>
          <c:val>
            <c:numRef>
              <c:f>'Fig1'!$C$20:$H$20</c:f>
              <c:numCache>
                <c:formatCode>0.0%</c:formatCode>
                <c:ptCount val="6"/>
                <c:pt idx="0">
                  <c:v>0</c:v>
                </c:pt>
                <c:pt idx="1">
                  <c:v>-0.19900000000000001</c:v>
                </c:pt>
                <c:pt idx="2">
                  <c:v>-0.4</c:v>
                </c:pt>
                <c:pt idx="3">
                  <c:v>-0.53800000000000003</c:v>
                </c:pt>
                <c:pt idx="4">
                  <c:v>-0.63500000000000001</c:v>
                </c:pt>
                <c:pt idx="5">
                  <c:v>-0.71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ED-4B56-BB79-F0BE0F687337}"/>
            </c:ext>
          </c:extLst>
        </c:ser>
        <c:ser>
          <c:idx val="2"/>
          <c:order val="2"/>
          <c:tx>
            <c:strRef>
              <c:f>'Fig1'!$B$21</c:f>
              <c:strCache>
                <c:ptCount val="1"/>
                <c:pt idx="0">
                  <c:v>DNV GL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'Fig1'!$C$18:$H$18</c:f>
              <c:numCache>
                <c:formatCode>General</c:formatCode>
                <c:ptCount val="6"/>
                <c:pt idx="0">
                  <c:v>2017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numCache>
            </c:numRef>
          </c:cat>
          <c:val>
            <c:numRef>
              <c:f>'Fig1'!$C$21:$H$21</c:f>
              <c:numCache>
                <c:formatCode>0.0%</c:formatCode>
                <c:ptCount val="6"/>
                <c:pt idx="0">
                  <c:v>0</c:v>
                </c:pt>
                <c:pt idx="1">
                  <c:v>-4.6999999999999993E-2</c:v>
                </c:pt>
                <c:pt idx="2">
                  <c:v>-9.3999999999999986E-2</c:v>
                </c:pt>
                <c:pt idx="3">
                  <c:v>-0.14099999999999999</c:v>
                </c:pt>
                <c:pt idx="4">
                  <c:v>-0.27599999999999997</c:v>
                </c:pt>
                <c:pt idx="5">
                  <c:v>-0.41099999999999998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ED-4B56-BB79-F0BE0F687337}"/>
            </c:ext>
          </c:extLst>
        </c:ser>
        <c:ser>
          <c:idx val="3"/>
          <c:order val="3"/>
          <c:tx>
            <c:strRef>
              <c:f>'Fig1'!$B$22</c:f>
              <c:strCache>
                <c:ptCount val="1"/>
                <c:pt idx="0">
                  <c:v>Equinor Reform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'Fig1'!$C$18:$H$18</c:f>
              <c:numCache>
                <c:formatCode>General</c:formatCode>
                <c:ptCount val="6"/>
                <c:pt idx="0">
                  <c:v>2017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numCache>
            </c:numRef>
          </c:cat>
          <c:val>
            <c:numRef>
              <c:f>'Fig1'!$C$22:$H$22</c:f>
              <c:numCache>
                <c:formatCode>0.0%</c:formatCode>
                <c:ptCount val="6"/>
                <c:pt idx="0">
                  <c:v>0</c:v>
                </c:pt>
                <c:pt idx="1">
                  <c:v>-2.7E-2</c:v>
                </c:pt>
                <c:pt idx="2">
                  <c:v>-5.3999999999999999E-2</c:v>
                </c:pt>
                <c:pt idx="3">
                  <c:v>-8.1000000000000003E-2</c:v>
                </c:pt>
                <c:pt idx="4">
                  <c:v>-0.1215</c:v>
                </c:pt>
                <c:pt idx="5">
                  <c:v>-0.16200000000000001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ED-4B56-BB79-F0BE0F687337}"/>
            </c:ext>
          </c:extLst>
        </c:ser>
        <c:ser>
          <c:idx val="4"/>
          <c:order val="4"/>
          <c:tx>
            <c:strRef>
              <c:f>'Fig1'!$B$23</c:f>
              <c:strCache>
                <c:ptCount val="1"/>
                <c:pt idx="0">
                  <c:v>Equinor Renewal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'Fig1'!$C$18:$H$18</c:f>
              <c:numCache>
                <c:formatCode>General</c:formatCode>
                <c:ptCount val="6"/>
                <c:pt idx="0">
                  <c:v>2017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numCache>
            </c:numRef>
          </c:cat>
          <c:val>
            <c:numRef>
              <c:f>'Fig1'!$C$23:$H$23</c:f>
              <c:numCache>
                <c:formatCode>0.0%</c:formatCode>
                <c:ptCount val="6"/>
                <c:pt idx="0">
                  <c:v>0</c:v>
                </c:pt>
                <c:pt idx="1">
                  <c:v>-0.13733333333333334</c:v>
                </c:pt>
                <c:pt idx="2">
                  <c:v>-0.27466666666666667</c:v>
                </c:pt>
                <c:pt idx="3">
                  <c:v>-0.41199999999999998</c:v>
                </c:pt>
                <c:pt idx="4">
                  <c:v>-0.51849999999999996</c:v>
                </c:pt>
                <c:pt idx="5">
                  <c:v>-0.625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ED-4B56-BB79-F0BE0F687337}"/>
            </c:ext>
          </c:extLst>
        </c:ser>
        <c:ser>
          <c:idx val="5"/>
          <c:order val="5"/>
          <c:tx>
            <c:strRef>
              <c:f>'Fig1'!$B$24</c:f>
              <c:strCache>
                <c:ptCount val="1"/>
                <c:pt idx="0">
                  <c:v>Equinor Rivalry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'Fig1'!$C$18:$H$18</c:f>
              <c:numCache>
                <c:formatCode>General</c:formatCode>
                <c:ptCount val="6"/>
                <c:pt idx="0">
                  <c:v>2017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numCache>
            </c:numRef>
          </c:cat>
          <c:val>
            <c:numRef>
              <c:f>'Fig1'!$C$24:$H$24</c:f>
              <c:numCache>
                <c:formatCode>0.0%</c:formatCode>
                <c:ptCount val="6"/>
                <c:pt idx="0">
                  <c:v>0</c:v>
                </c:pt>
                <c:pt idx="1">
                  <c:v>2.7E-2</c:v>
                </c:pt>
                <c:pt idx="2">
                  <c:v>5.3999999999999999E-2</c:v>
                </c:pt>
                <c:pt idx="3">
                  <c:v>8.1000000000000003E-2</c:v>
                </c:pt>
                <c:pt idx="4">
                  <c:v>6.0749999999999998E-2</c:v>
                </c:pt>
                <c:pt idx="5">
                  <c:v>4.0500000000000001E-2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1ED-4B56-BB79-F0BE0F687337}"/>
            </c:ext>
          </c:extLst>
        </c:ser>
        <c:ser>
          <c:idx val="6"/>
          <c:order val="6"/>
          <c:tx>
            <c:strRef>
              <c:f>'Fig1'!$B$25</c:f>
              <c:strCache>
                <c:ptCount val="1"/>
                <c:pt idx="0">
                  <c:v>ExxonMobil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'Fig1'!$C$18:$H$18</c:f>
              <c:numCache>
                <c:formatCode>General</c:formatCode>
                <c:ptCount val="6"/>
                <c:pt idx="0">
                  <c:v>2017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numCache>
            </c:numRef>
          </c:cat>
          <c:val>
            <c:numRef>
              <c:f>'Fig1'!$C$25:$H$25</c:f>
              <c:numCache>
                <c:formatCode>0.0%</c:formatCode>
                <c:ptCount val="6"/>
                <c:pt idx="0">
                  <c:v>0</c:v>
                </c:pt>
                <c:pt idx="1">
                  <c:v>-1.4E-2</c:v>
                </c:pt>
                <c:pt idx="2">
                  <c:v>1.4E-2</c:v>
                </c:pt>
                <c:pt idx="3">
                  <c:v>0</c:v>
                </c:pt>
                <c:pt idx="4">
                  <c:v>0</c:v>
                </c:pt>
                <c:pt idx="5">
                  <c:v>-0.02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1ED-4B56-BB79-F0BE0F687337}"/>
            </c:ext>
          </c:extLst>
        </c:ser>
        <c:ser>
          <c:idx val="7"/>
          <c:order val="7"/>
          <c:tx>
            <c:strRef>
              <c:f>'Fig1'!$B$26</c:f>
              <c:strCache>
                <c:ptCount val="1"/>
                <c:pt idx="0">
                  <c:v>IEA Current Policies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'Fig1'!$C$18:$H$18</c:f>
              <c:numCache>
                <c:formatCode>General</c:formatCode>
                <c:ptCount val="6"/>
                <c:pt idx="0">
                  <c:v>2017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numCache>
            </c:numRef>
          </c:cat>
          <c:val>
            <c:numRef>
              <c:f>'Fig1'!$C$26:$H$26</c:f>
              <c:numCache>
                <c:formatCode>0.0%</c:formatCode>
                <c:ptCount val="6"/>
                <c:pt idx="0">
                  <c:v>0</c:v>
                </c:pt>
                <c:pt idx="1">
                  <c:v>3.3000000000000002E-2</c:v>
                </c:pt>
                <c:pt idx="2">
                  <c:v>6.6000000000000003E-2</c:v>
                </c:pt>
                <c:pt idx="3">
                  <c:v>0.13400000000000001</c:v>
                </c:pt>
                <c:pt idx="4">
                  <c:v>0.20300000000000001</c:v>
                </c:pt>
                <c:pt idx="5">
                  <c:v>0.27200000000000002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1ED-4B56-BB79-F0BE0F687337}"/>
            </c:ext>
          </c:extLst>
        </c:ser>
        <c:ser>
          <c:idx val="8"/>
          <c:order val="8"/>
          <c:tx>
            <c:strRef>
              <c:f>'Fig1'!$B$27</c:f>
              <c:strCache>
                <c:ptCount val="1"/>
                <c:pt idx="0">
                  <c:v>IEA New Policies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'Fig1'!$C$18:$H$18</c:f>
              <c:numCache>
                <c:formatCode>General</c:formatCode>
                <c:ptCount val="6"/>
                <c:pt idx="0">
                  <c:v>2017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numCache>
            </c:numRef>
          </c:cat>
          <c:val>
            <c:numRef>
              <c:f>'Fig1'!$C$27:$H$27</c:f>
              <c:numCache>
                <c:formatCode>0.0%</c:formatCode>
                <c:ptCount val="6"/>
                <c:pt idx="0">
                  <c:v>0</c:v>
                </c:pt>
                <c:pt idx="1">
                  <c:v>2.5000000000000001E-3</c:v>
                </c:pt>
                <c:pt idx="2">
                  <c:v>5.0000000000000001E-3</c:v>
                </c:pt>
                <c:pt idx="3">
                  <c:v>8.9999999999999993E-3</c:v>
                </c:pt>
                <c:pt idx="4">
                  <c:v>1.2E-2</c:v>
                </c:pt>
                <c:pt idx="5">
                  <c:v>1.6E-2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1ED-4B56-BB79-F0BE0F687337}"/>
            </c:ext>
          </c:extLst>
        </c:ser>
        <c:ser>
          <c:idx val="9"/>
          <c:order val="9"/>
          <c:tx>
            <c:strRef>
              <c:f>'Fig1'!$B$28</c:f>
              <c:strCache>
                <c:ptCount val="1"/>
                <c:pt idx="0">
                  <c:v>IEA Sustainable Dev.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'Fig1'!$C$18:$H$18</c:f>
              <c:numCache>
                <c:formatCode>General</c:formatCode>
                <c:ptCount val="6"/>
                <c:pt idx="0">
                  <c:v>2017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numCache>
            </c:numRef>
          </c:cat>
          <c:val>
            <c:numRef>
              <c:f>'Fig1'!$C$28:$H$28</c:f>
              <c:numCache>
                <c:formatCode>0.0%</c:formatCode>
                <c:ptCount val="6"/>
                <c:pt idx="0">
                  <c:v>0</c:v>
                </c:pt>
                <c:pt idx="1">
                  <c:v>-9.4E-2</c:v>
                </c:pt>
                <c:pt idx="2">
                  <c:v>-0.188</c:v>
                </c:pt>
                <c:pt idx="3">
                  <c:v>-0.35599999999999998</c:v>
                </c:pt>
                <c:pt idx="4">
                  <c:v>-0.46499999999999997</c:v>
                </c:pt>
                <c:pt idx="5">
                  <c:v>-0.57399999999999995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1ED-4B56-BB79-F0BE0F687337}"/>
            </c:ext>
          </c:extLst>
        </c:ser>
        <c:ser>
          <c:idx val="10"/>
          <c:order val="10"/>
          <c:tx>
            <c:strRef>
              <c:f>'Fig1'!$B$29</c:f>
              <c:strCache>
                <c:ptCount val="1"/>
                <c:pt idx="0">
                  <c:v>IEEJ Advanced Tech.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'Fig1'!$C$18:$H$18</c:f>
              <c:numCache>
                <c:formatCode>General</c:formatCode>
                <c:ptCount val="6"/>
                <c:pt idx="0">
                  <c:v>2017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numCache>
            </c:numRef>
          </c:cat>
          <c:val>
            <c:numRef>
              <c:f>'Fig1'!$C$29:$H$29</c:f>
              <c:numCache>
                <c:formatCode>0.0%</c:formatCode>
                <c:ptCount val="6"/>
                <c:pt idx="0">
                  <c:v>0</c:v>
                </c:pt>
                <c:pt idx="1">
                  <c:v>-7.6666666666666662E-3</c:v>
                </c:pt>
                <c:pt idx="2">
                  <c:v>-1.5333333333333332E-2</c:v>
                </c:pt>
                <c:pt idx="3">
                  <c:v>-2.3E-2</c:v>
                </c:pt>
                <c:pt idx="4">
                  <c:v>-5.6999999999999995E-2</c:v>
                </c:pt>
                <c:pt idx="5">
                  <c:v>-9.0999999999999998E-2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A1ED-4B56-BB79-F0BE0F687337}"/>
            </c:ext>
          </c:extLst>
        </c:ser>
        <c:ser>
          <c:idx val="11"/>
          <c:order val="11"/>
          <c:tx>
            <c:strRef>
              <c:f>'Fig1'!$B$30</c:f>
              <c:strCache>
                <c:ptCount val="1"/>
                <c:pt idx="0">
                  <c:v>IEEJ Reference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'Fig1'!$C$18:$H$18</c:f>
              <c:numCache>
                <c:formatCode>General</c:formatCode>
                <c:ptCount val="6"/>
                <c:pt idx="0">
                  <c:v>2017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numCache>
            </c:numRef>
          </c:cat>
          <c:val>
            <c:numRef>
              <c:f>'Fig1'!$C$30:$H$30</c:f>
              <c:numCache>
                <c:formatCode>0.0%</c:formatCode>
                <c:ptCount val="6"/>
                <c:pt idx="0">
                  <c:v>0</c:v>
                </c:pt>
                <c:pt idx="1">
                  <c:v>3.9E-2</c:v>
                </c:pt>
                <c:pt idx="2">
                  <c:v>7.8E-2</c:v>
                </c:pt>
                <c:pt idx="3">
                  <c:v>0.11700000000000001</c:v>
                </c:pt>
                <c:pt idx="4">
                  <c:v>0.14150000000000001</c:v>
                </c:pt>
                <c:pt idx="5">
                  <c:v>0.16600000000000001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1ED-4B56-BB79-F0BE0F687337}"/>
            </c:ext>
          </c:extLst>
        </c:ser>
        <c:ser>
          <c:idx val="12"/>
          <c:order val="12"/>
          <c:tx>
            <c:strRef>
              <c:f>'Fig1'!$B$31</c:f>
              <c:strCache>
                <c:ptCount val="1"/>
                <c:pt idx="0">
                  <c:v>Shell Sky</c:v>
                </c:pt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numRef>
              <c:f>'Fig1'!$C$18:$H$18</c:f>
              <c:numCache>
                <c:formatCode>General</c:formatCode>
                <c:ptCount val="6"/>
                <c:pt idx="0">
                  <c:v>2017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numCache>
            </c:numRef>
          </c:cat>
          <c:val>
            <c:numRef>
              <c:f>'Fig1'!$C$31:$H$31</c:f>
              <c:numCache>
                <c:formatCode>0.0%</c:formatCode>
                <c:ptCount val="6"/>
                <c:pt idx="0">
                  <c:v>0</c:v>
                </c:pt>
                <c:pt idx="1">
                  <c:v>-2.1999999999999999E-2</c:v>
                </c:pt>
                <c:pt idx="2">
                  <c:v>-8.9999999999999993E-3</c:v>
                </c:pt>
                <c:pt idx="3">
                  <c:v>-0.04</c:v>
                </c:pt>
                <c:pt idx="4">
                  <c:v>-9.9000000000000005E-2</c:v>
                </c:pt>
                <c:pt idx="5">
                  <c:v>-0.193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A1ED-4B56-BB79-F0BE0F687337}"/>
            </c:ext>
          </c:extLst>
        </c:ser>
        <c:ser>
          <c:idx val="13"/>
          <c:order val="13"/>
          <c:tx>
            <c:strRef>
              <c:f>'Fig1'!$B$32</c:f>
              <c:strCache>
                <c:ptCount val="1"/>
                <c:pt idx="0">
                  <c:v>WEC Hard Rock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'Fig1'!$C$18:$H$18</c:f>
              <c:numCache>
                <c:formatCode>General</c:formatCode>
                <c:ptCount val="6"/>
                <c:pt idx="0">
                  <c:v>2017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numCache>
            </c:numRef>
          </c:cat>
          <c:val>
            <c:numRef>
              <c:f>'Fig1'!$C$32:$H$32</c:f>
              <c:numCache>
                <c:formatCode>0.0%</c:formatCode>
                <c:ptCount val="6"/>
                <c:pt idx="0">
                  <c:v>0</c:v>
                </c:pt>
                <c:pt idx="1">
                  <c:v>8.0000000000000002E-3</c:v>
                </c:pt>
                <c:pt idx="2">
                  <c:v>6.5000000000000006E-3</c:v>
                </c:pt>
                <c:pt idx="3">
                  <c:v>5.0000000000000001E-3</c:v>
                </c:pt>
                <c:pt idx="4">
                  <c:v>0.02</c:v>
                </c:pt>
                <c:pt idx="5">
                  <c:v>3.5000000000000003E-2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A1ED-4B56-BB79-F0BE0F687337}"/>
            </c:ext>
          </c:extLst>
        </c:ser>
        <c:ser>
          <c:idx val="14"/>
          <c:order val="14"/>
          <c:tx>
            <c:strRef>
              <c:f>'Fig1'!$B$33</c:f>
              <c:strCache>
                <c:ptCount val="1"/>
                <c:pt idx="0">
                  <c:v>WEC Modern Jazz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'Fig1'!$C$18:$H$18</c:f>
              <c:numCache>
                <c:formatCode>General</c:formatCode>
                <c:ptCount val="6"/>
                <c:pt idx="0">
                  <c:v>2017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numCache>
            </c:numRef>
          </c:cat>
          <c:val>
            <c:numRef>
              <c:f>'Fig1'!$C$33:$H$33</c:f>
              <c:numCache>
                <c:formatCode>0.0%</c:formatCode>
                <c:ptCount val="6"/>
                <c:pt idx="0">
                  <c:v>0</c:v>
                </c:pt>
                <c:pt idx="1">
                  <c:v>-1.7999999999999999E-2</c:v>
                </c:pt>
                <c:pt idx="2">
                  <c:v>-4.3500000000000004E-2</c:v>
                </c:pt>
                <c:pt idx="3">
                  <c:v>-6.9000000000000006E-2</c:v>
                </c:pt>
                <c:pt idx="4">
                  <c:v>-0.13700000000000001</c:v>
                </c:pt>
                <c:pt idx="5">
                  <c:v>-0.20499999999999999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A1ED-4B56-BB79-F0BE0F687337}"/>
            </c:ext>
          </c:extLst>
        </c:ser>
        <c:ser>
          <c:idx val="15"/>
          <c:order val="15"/>
          <c:tx>
            <c:strRef>
              <c:f>'Fig1'!$B$34</c:f>
              <c:strCache>
                <c:ptCount val="1"/>
                <c:pt idx="0">
                  <c:v>WEC Unfinished Symphony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'Fig1'!$C$18:$H$18</c:f>
              <c:numCache>
                <c:formatCode>General</c:formatCode>
                <c:ptCount val="6"/>
                <c:pt idx="0">
                  <c:v>2017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numCache>
            </c:numRef>
          </c:cat>
          <c:val>
            <c:numRef>
              <c:f>'Fig1'!$C$34:$H$34</c:f>
              <c:numCache>
                <c:formatCode>0.0%</c:formatCode>
                <c:ptCount val="6"/>
                <c:pt idx="0">
                  <c:v>0</c:v>
                </c:pt>
                <c:pt idx="1">
                  <c:v>-0.10100000000000001</c:v>
                </c:pt>
                <c:pt idx="2">
                  <c:v>-0.158</c:v>
                </c:pt>
                <c:pt idx="3">
                  <c:v>-0.215</c:v>
                </c:pt>
                <c:pt idx="4">
                  <c:v>-0.34399999999999997</c:v>
                </c:pt>
                <c:pt idx="5">
                  <c:v>-0.47299999999999998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A1ED-4B56-BB79-F0BE0F6873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1791856"/>
        <c:axId val="1160825744"/>
      </c:lineChart>
      <c:catAx>
        <c:axId val="121179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0825744"/>
        <c:crosses val="autoZero"/>
        <c:auto val="1"/>
        <c:lblAlgn val="ctr"/>
        <c:lblOffset val="100"/>
        <c:noMultiLvlLbl val="0"/>
      </c:catAx>
      <c:valAx>
        <c:axId val="1160825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j-lt"/>
                    <a:ea typeface="+mn-ea"/>
                    <a:cs typeface="+mn-cs"/>
                  </a:defRPr>
                </a:pPr>
                <a:r>
                  <a:rPr lang="en-GB">
                    <a:latin typeface="+mj-lt"/>
                  </a:rPr>
                  <a:t>Change in global coal consumption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+mj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1791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3877624064968757E-2"/>
          <c:y val="0.81140615539358474"/>
          <c:w val="0.95612237593503124"/>
          <c:h val="0.186652954737299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68534691897138"/>
          <c:y val="5.0925925925925923E-2"/>
          <c:w val="0.80653736050460934"/>
          <c:h val="0.75558581219014287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'Fig6'!$M$20</c:f>
              <c:strCache>
                <c:ptCount val="1"/>
                <c:pt idx="0">
                  <c:v>Historical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'Fig6'!$L$21:$L$52</c:f>
              <c:numCache>
                <c:formatCode>General</c:formatCode>
                <c:ptCount val="32"/>
                <c:pt idx="0">
                  <c:v>1980</c:v>
                </c:pt>
                <c:pt idx="1">
                  <c:v>1990</c:v>
                </c:pt>
                <c:pt idx="2">
                  <c:v>1995</c:v>
                </c:pt>
                <c:pt idx="3">
                  <c:v>2000</c:v>
                </c:pt>
                <c:pt idx="4">
                  <c:v>2005</c:v>
                </c:pt>
                <c:pt idx="5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  <c:pt idx="16">
                  <c:v>2025</c:v>
                </c:pt>
                <c:pt idx="17">
                  <c:v>2026</c:v>
                </c:pt>
                <c:pt idx="18">
                  <c:v>2027</c:v>
                </c:pt>
                <c:pt idx="19">
                  <c:v>2028</c:v>
                </c:pt>
                <c:pt idx="20">
                  <c:v>2029</c:v>
                </c:pt>
                <c:pt idx="21">
                  <c:v>2030</c:v>
                </c:pt>
                <c:pt idx="22">
                  <c:v>2031</c:v>
                </c:pt>
                <c:pt idx="23">
                  <c:v>2032</c:v>
                </c:pt>
                <c:pt idx="24">
                  <c:v>2033</c:v>
                </c:pt>
                <c:pt idx="25">
                  <c:v>2034</c:v>
                </c:pt>
                <c:pt idx="26">
                  <c:v>2035</c:v>
                </c:pt>
                <c:pt idx="27">
                  <c:v>2036</c:v>
                </c:pt>
                <c:pt idx="28">
                  <c:v>2037</c:v>
                </c:pt>
                <c:pt idx="29">
                  <c:v>2038</c:v>
                </c:pt>
                <c:pt idx="30">
                  <c:v>2039</c:v>
                </c:pt>
                <c:pt idx="31">
                  <c:v>2040</c:v>
                </c:pt>
              </c:numCache>
            </c:numRef>
          </c:xVal>
          <c:yVal>
            <c:numRef>
              <c:f>'Fig6'!$M$21:$M$52</c:f>
              <c:numCache>
                <c:formatCode>0%</c:formatCode>
                <c:ptCount val="32"/>
                <c:pt idx="0">
                  <c:v>8.0290882899779883E-2</c:v>
                </c:pt>
                <c:pt idx="1">
                  <c:v>0.11523072388857469</c:v>
                </c:pt>
                <c:pt idx="2">
                  <c:v>0.11722121909976733</c:v>
                </c:pt>
                <c:pt idx="3">
                  <c:v>0.14309010614778198</c:v>
                </c:pt>
                <c:pt idx="4">
                  <c:v>0.13867169057345374</c:v>
                </c:pt>
                <c:pt idx="5">
                  <c:v>0.14749155715264395</c:v>
                </c:pt>
                <c:pt idx="6">
                  <c:v>0.16796903147565484</c:v>
                </c:pt>
                <c:pt idx="7">
                  <c:v>0.18163855973892359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9C2-4E9F-8214-02F456729AF1}"/>
            </c:ext>
          </c:extLst>
        </c:ser>
        <c:ser>
          <c:idx val="1"/>
          <c:order val="1"/>
          <c:tx>
            <c:strRef>
              <c:f>'Fig6'!$N$20</c:f>
              <c:strCache>
                <c:ptCount val="1"/>
                <c:pt idx="0">
                  <c:v>Business as usual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'Fig6'!$L$21:$L$52</c:f>
              <c:numCache>
                <c:formatCode>General</c:formatCode>
                <c:ptCount val="32"/>
                <c:pt idx="0">
                  <c:v>1980</c:v>
                </c:pt>
                <c:pt idx="1">
                  <c:v>1990</c:v>
                </c:pt>
                <c:pt idx="2">
                  <c:v>1995</c:v>
                </c:pt>
                <c:pt idx="3">
                  <c:v>2000</c:v>
                </c:pt>
                <c:pt idx="4">
                  <c:v>2005</c:v>
                </c:pt>
                <c:pt idx="5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  <c:pt idx="16">
                  <c:v>2025</c:v>
                </c:pt>
                <c:pt idx="17">
                  <c:v>2026</c:v>
                </c:pt>
                <c:pt idx="18">
                  <c:v>2027</c:v>
                </c:pt>
                <c:pt idx="19">
                  <c:v>2028</c:v>
                </c:pt>
                <c:pt idx="20">
                  <c:v>2029</c:v>
                </c:pt>
                <c:pt idx="21">
                  <c:v>2030</c:v>
                </c:pt>
                <c:pt idx="22">
                  <c:v>2031</c:v>
                </c:pt>
                <c:pt idx="23">
                  <c:v>2032</c:v>
                </c:pt>
                <c:pt idx="24">
                  <c:v>2033</c:v>
                </c:pt>
                <c:pt idx="25">
                  <c:v>2034</c:v>
                </c:pt>
                <c:pt idx="26">
                  <c:v>2035</c:v>
                </c:pt>
                <c:pt idx="27">
                  <c:v>2036</c:v>
                </c:pt>
                <c:pt idx="28">
                  <c:v>2037</c:v>
                </c:pt>
                <c:pt idx="29">
                  <c:v>2038</c:v>
                </c:pt>
                <c:pt idx="30">
                  <c:v>2039</c:v>
                </c:pt>
                <c:pt idx="31">
                  <c:v>2040</c:v>
                </c:pt>
              </c:numCache>
            </c:numRef>
          </c:xVal>
          <c:yVal>
            <c:numRef>
              <c:f>'Fig6'!$N$21:$N$52</c:f>
              <c:numCache>
                <c:formatCode>0%</c:formatCode>
                <c:ptCount val="32"/>
                <c:pt idx="7">
                  <c:v>0.1875742771869339</c:v>
                </c:pt>
                <c:pt idx="8">
                  <c:v>0.19509910282129389</c:v>
                </c:pt>
                <c:pt idx="9">
                  <c:v>0.19268246553283991</c:v>
                </c:pt>
                <c:pt idx="10">
                  <c:v>0.19221344421339459</c:v>
                </c:pt>
                <c:pt idx="11">
                  <c:v>0.1920739462380073</c:v>
                </c:pt>
                <c:pt idx="12">
                  <c:v>0.19066456847644769</c:v>
                </c:pt>
                <c:pt idx="13">
                  <c:v>0.19013170432906559</c:v>
                </c:pt>
                <c:pt idx="14">
                  <c:v>0.1894137133485535</c:v>
                </c:pt>
                <c:pt idx="15">
                  <c:v>0.19048865037925281</c:v>
                </c:pt>
                <c:pt idx="16">
                  <c:v>0.18990261417454429</c:v>
                </c:pt>
                <c:pt idx="17">
                  <c:v>0.18856093318882511</c:v>
                </c:pt>
                <c:pt idx="18">
                  <c:v>0.18919771392280482</c:v>
                </c:pt>
                <c:pt idx="19">
                  <c:v>0.18893865037886279</c:v>
                </c:pt>
                <c:pt idx="20">
                  <c:v>0.18736407411509559</c:v>
                </c:pt>
                <c:pt idx="21">
                  <c:v>0.18727451944392301</c:v>
                </c:pt>
                <c:pt idx="22">
                  <c:v>0.18932216717464651</c:v>
                </c:pt>
                <c:pt idx="23">
                  <c:v>0.1893669309186426</c:v>
                </c:pt>
                <c:pt idx="24">
                  <c:v>0.19075117651028212</c:v>
                </c:pt>
                <c:pt idx="25">
                  <c:v>0.19230525654066788</c:v>
                </c:pt>
                <c:pt idx="26">
                  <c:v>0.19883988145295661</c:v>
                </c:pt>
                <c:pt idx="27">
                  <c:v>0.19939152626409679</c:v>
                </c:pt>
                <c:pt idx="28">
                  <c:v>0.20055053936977429</c:v>
                </c:pt>
                <c:pt idx="29">
                  <c:v>0.20433982252627331</c:v>
                </c:pt>
                <c:pt idx="30">
                  <c:v>0.20236196608681931</c:v>
                </c:pt>
                <c:pt idx="31">
                  <c:v>0.19235434167368279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9C2-4E9F-8214-02F456729AF1}"/>
            </c:ext>
          </c:extLst>
        </c:ser>
        <c:ser>
          <c:idx val="2"/>
          <c:order val="2"/>
          <c:tx>
            <c:strRef>
              <c:f>'Fig6'!$O$20</c:f>
              <c:strCache>
                <c:ptCount val="1"/>
                <c:pt idx="0">
                  <c:v>Sustainable</c:v>
                </c:pt>
              </c:strCache>
            </c:strRef>
          </c:tx>
          <c:spPr>
            <a:ln w="19050" cap="rnd">
              <a:solidFill>
                <a:srgbClr val="3BB54A"/>
              </a:solidFill>
              <a:round/>
            </a:ln>
            <a:effectLst/>
          </c:spPr>
          <c:marker>
            <c:symbol val="none"/>
          </c:marker>
          <c:xVal>
            <c:numRef>
              <c:f>'Fig6'!$L$21:$L$52</c:f>
              <c:numCache>
                <c:formatCode>General</c:formatCode>
                <c:ptCount val="32"/>
                <c:pt idx="0">
                  <c:v>1980</c:v>
                </c:pt>
                <c:pt idx="1">
                  <c:v>1990</c:v>
                </c:pt>
                <c:pt idx="2">
                  <c:v>1995</c:v>
                </c:pt>
                <c:pt idx="3">
                  <c:v>2000</c:v>
                </c:pt>
                <c:pt idx="4">
                  <c:v>2005</c:v>
                </c:pt>
                <c:pt idx="5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  <c:pt idx="16">
                  <c:v>2025</c:v>
                </c:pt>
                <c:pt idx="17">
                  <c:v>2026</c:v>
                </c:pt>
                <c:pt idx="18">
                  <c:v>2027</c:v>
                </c:pt>
                <c:pt idx="19">
                  <c:v>2028</c:v>
                </c:pt>
                <c:pt idx="20">
                  <c:v>2029</c:v>
                </c:pt>
                <c:pt idx="21">
                  <c:v>2030</c:v>
                </c:pt>
                <c:pt idx="22">
                  <c:v>2031</c:v>
                </c:pt>
                <c:pt idx="23">
                  <c:v>2032</c:v>
                </c:pt>
                <c:pt idx="24">
                  <c:v>2033</c:v>
                </c:pt>
                <c:pt idx="25">
                  <c:v>2034</c:v>
                </c:pt>
                <c:pt idx="26">
                  <c:v>2035</c:v>
                </c:pt>
                <c:pt idx="27">
                  <c:v>2036</c:v>
                </c:pt>
                <c:pt idx="28">
                  <c:v>2037</c:v>
                </c:pt>
                <c:pt idx="29">
                  <c:v>2038</c:v>
                </c:pt>
                <c:pt idx="30">
                  <c:v>2039</c:v>
                </c:pt>
                <c:pt idx="31">
                  <c:v>2040</c:v>
                </c:pt>
              </c:numCache>
            </c:numRef>
          </c:xVal>
          <c:yVal>
            <c:numRef>
              <c:f>'Fig6'!$O$21:$O$52</c:f>
              <c:numCache>
                <c:formatCode>0%</c:formatCode>
                <c:ptCount val="32"/>
                <c:pt idx="7">
                  <c:v>0.1875742771869339</c:v>
                </c:pt>
                <c:pt idx="8">
                  <c:v>0.19509910282129389</c:v>
                </c:pt>
                <c:pt idx="9">
                  <c:v>0.18879449108919591</c:v>
                </c:pt>
                <c:pt idx="10">
                  <c:v>0.18372001855905493</c:v>
                </c:pt>
                <c:pt idx="11">
                  <c:v>0.17954110138089469</c:v>
                </c:pt>
                <c:pt idx="12">
                  <c:v>0.18081799744288521</c:v>
                </c:pt>
                <c:pt idx="13">
                  <c:v>0.18135226648013711</c:v>
                </c:pt>
                <c:pt idx="14">
                  <c:v>0.1838028417243435</c:v>
                </c:pt>
                <c:pt idx="15">
                  <c:v>0.18451768235213081</c:v>
                </c:pt>
                <c:pt idx="16">
                  <c:v>0.18096912210343968</c:v>
                </c:pt>
                <c:pt idx="17">
                  <c:v>0.18082480396472661</c:v>
                </c:pt>
                <c:pt idx="18">
                  <c:v>0.17922461313162738</c:v>
                </c:pt>
                <c:pt idx="19">
                  <c:v>0.18174603841534348</c:v>
                </c:pt>
                <c:pt idx="20">
                  <c:v>0.1784752233559207</c:v>
                </c:pt>
                <c:pt idx="21">
                  <c:v>0.176645880218889</c:v>
                </c:pt>
                <c:pt idx="22">
                  <c:v>0.1770665690297695</c:v>
                </c:pt>
                <c:pt idx="23">
                  <c:v>0.1726001647114451</c:v>
                </c:pt>
                <c:pt idx="24">
                  <c:v>0.17759726646500021</c:v>
                </c:pt>
                <c:pt idx="25">
                  <c:v>0.172505885708096</c:v>
                </c:pt>
                <c:pt idx="26">
                  <c:v>0.18091652407712211</c:v>
                </c:pt>
                <c:pt idx="27">
                  <c:v>0.17500130811052769</c:v>
                </c:pt>
                <c:pt idx="28">
                  <c:v>0.16944323556102361</c:v>
                </c:pt>
                <c:pt idx="29">
                  <c:v>0.1693312431122104</c:v>
                </c:pt>
                <c:pt idx="30">
                  <c:v>0.15801753151909081</c:v>
                </c:pt>
                <c:pt idx="31">
                  <c:v>0.14203115758550541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9C2-4E9F-8214-02F456729A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5155136"/>
        <c:axId val="1705148896"/>
      </c:scatterChart>
      <c:valAx>
        <c:axId val="1705155136"/>
        <c:scaling>
          <c:orientation val="minMax"/>
          <c:max val="2040"/>
          <c:min val="198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5148896"/>
        <c:crosses val="autoZero"/>
        <c:crossBetween val="midCat"/>
      </c:valAx>
      <c:valAx>
        <c:axId val="170514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j-lt"/>
                    <a:ea typeface="+mn-ea"/>
                    <a:cs typeface="+mn-cs"/>
                  </a:defRPr>
                </a:pPr>
                <a:r>
                  <a:rPr lang="en-GB">
                    <a:latin typeface="+mj-lt"/>
                  </a:rPr>
                  <a:t>Trade volume (% of world production)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5155136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8.9439835031538087E-2"/>
          <c:y val="0.9081007582385533"/>
          <c:w val="0.82112032993692385"/>
          <c:h val="8.26399825021872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88294816423186"/>
          <c:y val="3.864042933810375E-2"/>
          <c:w val="0.69737339705022872"/>
          <c:h val="0.86783303877965801"/>
        </c:manualLayout>
      </c:layout>
      <c:areaChart>
        <c:grouping val="stacked"/>
        <c:varyColors val="0"/>
        <c:ser>
          <c:idx val="1"/>
          <c:order val="0"/>
          <c:tx>
            <c:strRef>
              <c:f>'Fig7'!$V$37</c:f>
              <c:strCache>
                <c:ptCount val="1"/>
                <c:pt idx="0">
                  <c:v>Australia</c:v>
                </c:pt>
              </c:strCache>
            </c:strRef>
          </c:tx>
          <c:spPr>
            <a:solidFill>
              <a:srgbClr val="BAB0AC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'Fig7'!$U$38:$U$62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'Fig7'!$V$38:$V$62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BA-40CC-9DA3-3C66169E3321}"/>
            </c:ext>
          </c:extLst>
        </c:ser>
        <c:ser>
          <c:idx val="2"/>
          <c:order val="1"/>
          <c:tx>
            <c:strRef>
              <c:f>'Fig7'!$W$37</c:f>
              <c:strCache>
                <c:ptCount val="1"/>
                <c:pt idx="0">
                  <c:v>South Africa</c:v>
                </c:pt>
              </c:strCache>
            </c:strRef>
          </c:tx>
          <c:spPr>
            <a:solidFill>
              <a:srgbClr val="FF9D9A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'Fig7'!$U$38:$U$62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'Fig7'!$W$38:$W$62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BA-40CC-9DA3-3C66169E3321}"/>
            </c:ext>
          </c:extLst>
        </c:ser>
        <c:ser>
          <c:idx val="3"/>
          <c:order val="2"/>
          <c:tx>
            <c:strRef>
              <c:f>'Fig7'!$X$37</c:f>
              <c:strCache>
                <c:ptCount val="1"/>
                <c:pt idx="0">
                  <c:v>Indonesia</c:v>
                </c:pt>
              </c:strCache>
            </c:strRef>
          </c:tx>
          <c:spPr>
            <a:solidFill>
              <a:srgbClr val="F1CE63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'Fig7'!$U$38:$U$62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'Fig7'!$X$38:$X$62</c:f>
              <c:numCache>
                <c:formatCode>0</c:formatCode>
                <c:ptCount val="25"/>
                <c:pt idx="0">
                  <c:v>2.4849604778225478</c:v>
                </c:pt>
                <c:pt idx="1">
                  <c:v>3.0152357718436158</c:v>
                </c:pt>
                <c:pt idx="2">
                  <c:v>3.1152752514132578</c:v>
                </c:pt>
                <c:pt idx="3">
                  <c:v>3.5553147309829018</c:v>
                </c:pt>
                <c:pt idx="4">
                  <c:v>3.6553542105525438</c:v>
                </c:pt>
                <c:pt idx="5">
                  <c:v>3.755393690122188</c:v>
                </c:pt>
                <c:pt idx="6">
                  <c:v>3.85543316969183</c:v>
                </c:pt>
                <c:pt idx="7">
                  <c:v>3.9554726492614729</c:v>
                </c:pt>
                <c:pt idx="8">
                  <c:v>4.0555121288311167</c:v>
                </c:pt>
                <c:pt idx="9">
                  <c:v>4.1555516084007591</c:v>
                </c:pt>
                <c:pt idx="10">
                  <c:v>4.0182480763351514</c:v>
                </c:pt>
                <c:pt idx="11">
                  <c:v>3.9594345442695418</c:v>
                </c:pt>
                <c:pt idx="12">
                  <c:v>3.892866012203934</c:v>
                </c:pt>
                <c:pt idx="13">
                  <c:v>3.8224199801383252</c:v>
                </c:pt>
                <c:pt idx="14">
                  <c:v>3.750035198072716</c:v>
                </c:pt>
                <c:pt idx="15">
                  <c:v>3.744640085141</c:v>
                </c:pt>
                <c:pt idx="16">
                  <c:v>3.660270284709283</c:v>
                </c:pt>
                <c:pt idx="17">
                  <c:v>3.5834131405275662</c:v>
                </c:pt>
                <c:pt idx="18">
                  <c:v>3.5103123244708492</c:v>
                </c:pt>
                <c:pt idx="19">
                  <c:v>3.4390896724766322</c:v>
                </c:pt>
                <c:pt idx="20">
                  <c:v>3.368806102513664</c:v>
                </c:pt>
                <c:pt idx="21">
                  <c:v>3.298992073566323</c:v>
                </c:pt>
                <c:pt idx="22">
                  <c:v>3.2294128151267931</c:v>
                </c:pt>
                <c:pt idx="23">
                  <c:v>3.1599509419411689</c:v>
                </c:pt>
                <c:pt idx="24">
                  <c:v>3.0905477613824992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BA-40CC-9DA3-3C66169E3321}"/>
            </c:ext>
          </c:extLst>
        </c:ser>
        <c:ser>
          <c:idx val="4"/>
          <c:order val="3"/>
          <c:tx>
            <c:strRef>
              <c:f>'Fig7'!$Y$37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rgbClr val="E15759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'Fig7'!$U$38:$U$62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'Fig7'!$Y$38:$Y$62</c:f>
              <c:numCache>
                <c:formatCode>0</c:formatCode>
                <c:ptCount val="25"/>
                <c:pt idx="0">
                  <c:v>203.3390569178847</c:v>
                </c:pt>
                <c:pt idx="1">
                  <c:v>202.6014403362679</c:v>
                </c:pt>
                <c:pt idx="2">
                  <c:v>167.03376701001369</c:v>
                </c:pt>
                <c:pt idx="3">
                  <c:v>136.31614768375991</c:v>
                </c:pt>
                <c:pt idx="4">
                  <c:v>127.4656788299735</c:v>
                </c:pt>
                <c:pt idx="5">
                  <c:v>149.58218843199401</c:v>
                </c:pt>
                <c:pt idx="6">
                  <c:v>166.96189542221379</c:v>
                </c:pt>
                <c:pt idx="7">
                  <c:v>188.77945835852771</c:v>
                </c:pt>
                <c:pt idx="8">
                  <c:v>203.24953823074469</c:v>
                </c:pt>
                <c:pt idx="9">
                  <c:v>200.12094619498089</c:v>
                </c:pt>
                <c:pt idx="10">
                  <c:v>221.55263426118299</c:v>
                </c:pt>
                <c:pt idx="11">
                  <c:v>235.54204772681999</c:v>
                </c:pt>
                <c:pt idx="12">
                  <c:v>280.42269322335142</c:v>
                </c:pt>
                <c:pt idx="13">
                  <c:v>284.03006203271082</c:v>
                </c:pt>
                <c:pt idx="14">
                  <c:v>277.18555608189843</c:v>
                </c:pt>
                <c:pt idx="15">
                  <c:v>280.3514077375998</c:v>
                </c:pt>
                <c:pt idx="16">
                  <c:v>262.42731368257802</c:v>
                </c:pt>
                <c:pt idx="17">
                  <c:v>271.73618224942783</c:v>
                </c:pt>
                <c:pt idx="18">
                  <c:v>249.08092593774381</c:v>
                </c:pt>
                <c:pt idx="19">
                  <c:v>265.61248043405851</c:v>
                </c:pt>
                <c:pt idx="20">
                  <c:v>239.35478848431029</c:v>
                </c:pt>
                <c:pt idx="21">
                  <c:v>216.3471270818076</c:v>
                </c:pt>
                <c:pt idx="22">
                  <c:v>208.60511910721559</c:v>
                </c:pt>
                <c:pt idx="23">
                  <c:v>167.91142537505939</c:v>
                </c:pt>
                <c:pt idx="24">
                  <c:v>122.3815998818464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BA-40CC-9DA3-3C66169E3321}"/>
            </c:ext>
          </c:extLst>
        </c:ser>
        <c:ser>
          <c:idx val="5"/>
          <c:order val="4"/>
          <c:tx>
            <c:strRef>
              <c:f>'Fig7'!$Z$37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rgbClr val="F28E2B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'Fig7'!$U$38:$U$62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'Fig7'!$Z$38:$Z$62</c:f>
              <c:numCache>
                <c:formatCode>0</c:formatCode>
                <c:ptCount val="25"/>
                <c:pt idx="0">
                  <c:v>122.62533124347659</c:v>
                </c:pt>
                <c:pt idx="1">
                  <c:v>139.09524934648809</c:v>
                </c:pt>
                <c:pt idx="2">
                  <c:v>149.79156372274161</c:v>
                </c:pt>
                <c:pt idx="3">
                  <c:v>163.9113476289948</c:v>
                </c:pt>
                <c:pt idx="4">
                  <c:v>159.78637458274909</c:v>
                </c:pt>
                <c:pt idx="5">
                  <c:v>151.91339892712821</c:v>
                </c:pt>
                <c:pt idx="6">
                  <c:v>143.94031358322599</c:v>
                </c:pt>
                <c:pt idx="7">
                  <c:v>139.9470477540502</c:v>
                </c:pt>
                <c:pt idx="8">
                  <c:v>133.74615719493519</c:v>
                </c:pt>
                <c:pt idx="9">
                  <c:v>125.44503561045209</c:v>
                </c:pt>
                <c:pt idx="10">
                  <c:v>107.70158077478651</c:v>
                </c:pt>
                <c:pt idx="11">
                  <c:v>88.045144024673476</c:v>
                </c:pt>
                <c:pt idx="12">
                  <c:v>56.045005718453403</c:v>
                </c:pt>
                <c:pt idx="13">
                  <c:v>42.02459820184265</c:v>
                </c:pt>
                <c:pt idx="14">
                  <c:v>43.935244224430257</c:v>
                </c:pt>
                <c:pt idx="15">
                  <c:v>30.914568943919541</c:v>
                </c:pt>
                <c:pt idx="16">
                  <c:v>22.485353984448089</c:v>
                </c:pt>
                <c:pt idx="17">
                  <c:v>19.01352569259377</c:v>
                </c:pt>
                <c:pt idx="18">
                  <c:v>15.541697400739441</c:v>
                </c:pt>
                <c:pt idx="19">
                  <c:v>12.06986910888511</c:v>
                </c:pt>
                <c:pt idx="20">
                  <c:v>8.5980408170307996</c:v>
                </c:pt>
                <c:pt idx="21">
                  <c:v>5.1262125251764843</c:v>
                </c:pt>
                <c:pt idx="22">
                  <c:v>1.654384233322155</c:v>
                </c:pt>
                <c:pt idx="23">
                  <c:v>0</c:v>
                </c:pt>
                <c:pt idx="24">
                  <c:v>0.42817170814567618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6BA-40CC-9DA3-3C66169E3321}"/>
            </c:ext>
          </c:extLst>
        </c:ser>
        <c:ser>
          <c:idx val="6"/>
          <c:order val="5"/>
          <c:tx>
            <c:strRef>
              <c:f>'Fig7'!$AA$37</c:f>
              <c:strCache>
                <c:ptCount val="1"/>
                <c:pt idx="0">
                  <c:v>OECD Asia</c:v>
                </c:pt>
              </c:strCache>
            </c:strRef>
          </c:tx>
          <c:spPr>
            <a:solidFill>
              <a:srgbClr val="B07AA1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'Fig7'!$U$38:$U$62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'Fig7'!$AA$38:$AA$62</c:f>
              <c:numCache>
                <c:formatCode>0</c:formatCode>
                <c:ptCount val="25"/>
                <c:pt idx="0">
                  <c:v>273.56063710288947</c:v>
                </c:pt>
                <c:pt idx="1">
                  <c:v>293.18482389311117</c:v>
                </c:pt>
                <c:pt idx="2">
                  <c:v>280.7634819859403</c:v>
                </c:pt>
                <c:pt idx="3">
                  <c:v>268.34214007876932</c:v>
                </c:pt>
                <c:pt idx="4">
                  <c:v>255.92079817159831</c:v>
                </c:pt>
                <c:pt idx="5">
                  <c:v>243.49945626442729</c:v>
                </c:pt>
                <c:pt idx="6">
                  <c:v>231.0781143572564</c:v>
                </c:pt>
                <c:pt idx="7">
                  <c:v>218.65677245008541</c:v>
                </c:pt>
                <c:pt idx="8">
                  <c:v>206.2354305429144</c:v>
                </c:pt>
                <c:pt idx="9">
                  <c:v>193.81408863574339</c:v>
                </c:pt>
                <c:pt idx="10">
                  <c:v>182.1286428174447</c:v>
                </c:pt>
                <c:pt idx="11">
                  <c:v>170.44319699914601</c:v>
                </c:pt>
                <c:pt idx="12">
                  <c:v>158.75775118084729</c:v>
                </c:pt>
                <c:pt idx="13">
                  <c:v>147.0723053625486</c:v>
                </c:pt>
                <c:pt idx="14">
                  <c:v>135.38685954424989</c:v>
                </c:pt>
                <c:pt idx="15">
                  <c:v>130.38830974315081</c:v>
                </c:pt>
                <c:pt idx="16">
                  <c:v>125.3897599420516</c:v>
                </c:pt>
                <c:pt idx="17">
                  <c:v>120.3912101409525</c:v>
                </c:pt>
                <c:pt idx="18">
                  <c:v>115.39266033985341</c:v>
                </c:pt>
                <c:pt idx="19">
                  <c:v>110.3941105387543</c:v>
                </c:pt>
                <c:pt idx="20">
                  <c:v>105.3955607376551</c:v>
                </c:pt>
                <c:pt idx="21">
                  <c:v>100.397010936556</c:v>
                </c:pt>
                <c:pt idx="22">
                  <c:v>95.39846113545687</c:v>
                </c:pt>
                <c:pt idx="23">
                  <c:v>90.399911334357768</c:v>
                </c:pt>
                <c:pt idx="24">
                  <c:v>85.401361533258623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6BA-40CC-9DA3-3C66169E3321}"/>
            </c:ext>
          </c:extLst>
        </c:ser>
        <c:ser>
          <c:idx val="7"/>
          <c:order val="6"/>
          <c:tx>
            <c:strRef>
              <c:f>'Fig7'!$AB$37</c:f>
              <c:strCache>
                <c:ptCount val="1"/>
                <c:pt idx="0">
                  <c:v>Dev. Asia</c:v>
                </c:pt>
              </c:strCache>
            </c:strRef>
          </c:tx>
          <c:spPr>
            <a:solidFill>
              <a:srgbClr val="D37295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'Fig7'!$U$38:$U$62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'Fig7'!$AB$38:$AB$62</c:f>
              <c:numCache>
                <c:formatCode>0</c:formatCode>
                <c:ptCount val="25"/>
                <c:pt idx="0">
                  <c:v>95.640873973350864</c:v>
                </c:pt>
                <c:pt idx="1">
                  <c:v>114.02880575529632</c:v>
                </c:pt>
                <c:pt idx="2">
                  <c:v>111.42845233375796</c:v>
                </c:pt>
                <c:pt idx="3">
                  <c:v>109.19957991221952</c:v>
                </c:pt>
                <c:pt idx="4">
                  <c:v>106.98032799068119</c:v>
                </c:pt>
                <c:pt idx="5">
                  <c:v>104.94650970808058</c:v>
                </c:pt>
                <c:pt idx="6">
                  <c:v>103.91594271795107</c:v>
                </c:pt>
                <c:pt idx="7">
                  <c:v>102.60746391532149</c:v>
                </c:pt>
                <c:pt idx="8">
                  <c:v>101.63510920644191</c:v>
                </c:pt>
                <c:pt idx="9">
                  <c:v>100.74963654443742</c:v>
                </c:pt>
                <c:pt idx="10">
                  <c:v>94.363004475504113</c:v>
                </c:pt>
                <c:pt idx="11">
                  <c:v>88.098547918289526</c:v>
                </c:pt>
                <c:pt idx="12">
                  <c:v>81.897066304434261</c:v>
                </c:pt>
                <c:pt idx="13">
                  <c:v>75.657767474758799</c:v>
                </c:pt>
                <c:pt idx="14">
                  <c:v>69.232000037173094</c:v>
                </c:pt>
                <c:pt idx="15">
                  <c:v>64.58747368845853</c:v>
                </c:pt>
                <c:pt idx="16">
                  <c:v>59.751040187766478</c:v>
                </c:pt>
                <c:pt idx="17">
                  <c:v>54.912253111085647</c:v>
                </c:pt>
                <c:pt idx="18">
                  <c:v>49.241149246410451</c:v>
                </c:pt>
                <c:pt idx="19">
                  <c:v>45.728146987738043</c:v>
                </c:pt>
                <c:pt idx="20">
                  <c:v>41.743195532067041</c:v>
                </c:pt>
                <c:pt idx="21">
                  <c:v>37.60538922241313</c:v>
                </c:pt>
                <c:pt idx="22">
                  <c:v>33.65817523906459</c:v>
                </c:pt>
                <c:pt idx="23">
                  <c:v>31.878898301070919</c:v>
                </c:pt>
                <c:pt idx="24">
                  <c:v>26.579009883394303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6BA-40CC-9DA3-3C66169E3321}"/>
            </c:ext>
          </c:extLst>
        </c:ser>
        <c:ser>
          <c:idx val="8"/>
          <c:order val="7"/>
          <c:tx>
            <c:strRef>
              <c:f>'Fig7'!$AC$37</c:f>
              <c:strCache>
                <c:ptCount val="1"/>
                <c:pt idx="0">
                  <c:v>Russia</c:v>
                </c:pt>
              </c:strCache>
            </c:strRef>
          </c:tx>
          <c:spPr>
            <a:solidFill>
              <a:srgbClr val="79706E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'Fig7'!$U$38:$U$62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'Fig7'!$AC$38:$AC$62</c:f>
              <c:numCache>
                <c:formatCode>0</c:formatCode>
                <c:ptCount val="25"/>
                <c:pt idx="0">
                  <c:v>17.68367830325899</c:v>
                </c:pt>
                <c:pt idx="1">
                  <c:v>18.41536930541784</c:v>
                </c:pt>
                <c:pt idx="2">
                  <c:v>19.332558814403139</c:v>
                </c:pt>
                <c:pt idx="3">
                  <c:v>20.249748323388442</c:v>
                </c:pt>
                <c:pt idx="4">
                  <c:v>21.16693783237373</c:v>
                </c:pt>
                <c:pt idx="5">
                  <c:v>22.084127341359029</c:v>
                </c:pt>
                <c:pt idx="6">
                  <c:v>23.001316850344331</c:v>
                </c:pt>
                <c:pt idx="7">
                  <c:v>23.91850635932963</c:v>
                </c:pt>
                <c:pt idx="8">
                  <c:v>24.835695868314922</c:v>
                </c:pt>
                <c:pt idx="9">
                  <c:v>25.75288537730022</c:v>
                </c:pt>
                <c:pt idx="10">
                  <c:v>25.896160460898258</c:v>
                </c:pt>
                <c:pt idx="11">
                  <c:v>25.229637339096229</c:v>
                </c:pt>
                <c:pt idx="12">
                  <c:v>22.64381912098418</c:v>
                </c:pt>
                <c:pt idx="13">
                  <c:v>20.03407590287215</c:v>
                </c:pt>
                <c:pt idx="14">
                  <c:v>17.412370184760121</c:v>
                </c:pt>
                <c:pt idx="15">
                  <c:v>15.6949452861348</c:v>
                </c:pt>
                <c:pt idx="16">
                  <c:v>14.070229762509481</c:v>
                </c:pt>
                <c:pt idx="17">
                  <c:v>12.201868926384179</c:v>
                </c:pt>
                <c:pt idx="18">
                  <c:v>10.35668543400886</c:v>
                </c:pt>
                <c:pt idx="19">
                  <c:v>8.5230906135085576</c:v>
                </c:pt>
                <c:pt idx="20">
                  <c:v>6.6952901289457367</c:v>
                </c:pt>
                <c:pt idx="21">
                  <c:v>4.8703868123516694</c:v>
                </c:pt>
                <c:pt idx="22">
                  <c:v>3.04838066372636</c:v>
                </c:pt>
                <c:pt idx="23">
                  <c:v>1.2263745151010399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6BA-40CC-9DA3-3C66169E3321}"/>
            </c:ext>
          </c:extLst>
        </c:ser>
        <c:ser>
          <c:idx val="9"/>
          <c:order val="8"/>
          <c:tx>
            <c:strRef>
              <c:f>'Fig7'!$AD$37</c:f>
              <c:strCache>
                <c:ptCount val="1"/>
                <c:pt idx="0">
                  <c:v>Eurasia</c:v>
                </c:pt>
              </c:strCache>
            </c:strRef>
          </c:tx>
          <c:spPr>
            <a:solidFill>
              <a:srgbClr val="86BCB6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'Fig7'!$U$38:$U$62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'Fig7'!$AD$38:$AD$62</c:f>
              <c:numCache>
                <c:formatCode>0</c:formatCode>
                <c:ptCount val="25"/>
                <c:pt idx="0">
                  <c:v>18.22659457338111</c:v>
                </c:pt>
                <c:pt idx="1">
                  <c:v>22.66082579557105</c:v>
                </c:pt>
                <c:pt idx="2">
                  <c:v>20.733188374554668</c:v>
                </c:pt>
                <c:pt idx="3">
                  <c:v>18.805550953538269</c:v>
                </c:pt>
                <c:pt idx="4">
                  <c:v>16.877913532521891</c:v>
                </c:pt>
                <c:pt idx="5">
                  <c:v>14.950276111505501</c:v>
                </c:pt>
                <c:pt idx="6">
                  <c:v>13.02263869048911</c:v>
                </c:pt>
                <c:pt idx="7">
                  <c:v>11.641359294376681</c:v>
                </c:pt>
                <c:pt idx="8">
                  <c:v>10.829325175948171</c:v>
                </c:pt>
                <c:pt idx="9">
                  <c:v>10.01729105751965</c:v>
                </c:pt>
                <c:pt idx="10">
                  <c:v>9.5362761788738304</c:v>
                </c:pt>
                <c:pt idx="11">
                  <c:v>9.0552613002280005</c:v>
                </c:pt>
                <c:pt idx="12">
                  <c:v>8.5742464215821812</c:v>
                </c:pt>
                <c:pt idx="13">
                  <c:v>8.0932315429363513</c:v>
                </c:pt>
                <c:pt idx="14">
                  <c:v>7.612216664290524</c:v>
                </c:pt>
                <c:pt idx="15">
                  <c:v>7.4151279107125587</c:v>
                </c:pt>
                <c:pt idx="16">
                  <c:v>7.2180391571345934</c:v>
                </c:pt>
                <c:pt idx="17">
                  <c:v>7.0209504035566264</c:v>
                </c:pt>
                <c:pt idx="18">
                  <c:v>6.8238616499786593</c:v>
                </c:pt>
                <c:pt idx="19">
                  <c:v>6.6267728964006958</c:v>
                </c:pt>
                <c:pt idx="20">
                  <c:v>6.4296841428227296</c:v>
                </c:pt>
                <c:pt idx="21">
                  <c:v>6.2325953892447528</c:v>
                </c:pt>
                <c:pt idx="22">
                  <c:v>6.0355066356667866</c:v>
                </c:pt>
                <c:pt idx="23">
                  <c:v>5.8384178820888204</c:v>
                </c:pt>
                <c:pt idx="24">
                  <c:v>5.6413291285108551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6BA-40CC-9DA3-3C66169E3321}"/>
            </c:ext>
          </c:extLst>
        </c:ser>
        <c:ser>
          <c:idx val="10"/>
          <c:order val="9"/>
          <c:tx>
            <c:strRef>
              <c:f>'Fig7'!$AE$37</c:f>
              <c:strCache>
                <c:ptCount val="1"/>
                <c:pt idx="0">
                  <c:v>Europe</c:v>
                </c:pt>
              </c:strCache>
            </c:strRef>
          </c:tx>
          <c:spPr>
            <a:solidFill>
              <a:srgbClr val="15B3CD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'Fig7'!$U$38:$U$62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'Fig7'!$AE$38:$AE$62</c:f>
              <c:numCache>
                <c:formatCode>0</c:formatCode>
                <c:ptCount val="25"/>
                <c:pt idx="0">
                  <c:v>191.01611611518209</c:v>
                </c:pt>
                <c:pt idx="1">
                  <c:v>191.84255203228659</c:v>
                </c:pt>
                <c:pt idx="2">
                  <c:v>177.7043533115577</c:v>
                </c:pt>
                <c:pt idx="3">
                  <c:v>163.56615459082869</c:v>
                </c:pt>
                <c:pt idx="4">
                  <c:v>149.42795587009979</c:v>
                </c:pt>
                <c:pt idx="5">
                  <c:v>135.2897571493709</c:v>
                </c:pt>
                <c:pt idx="6">
                  <c:v>121.15155842864201</c:v>
                </c:pt>
                <c:pt idx="7">
                  <c:v>107.0133597079131</c:v>
                </c:pt>
                <c:pt idx="8">
                  <c:v>92.875160987184131</c:v>
                </c:pt>
                <c:pt idx="9">
                  <c:v>78.736962266455194</c:v>
                </c:pt>
                <c:pt idx="10">
                  <c:v>67.407121281226509</c:v>
                </c:pt>
                <c:pt idx="11">
                  <c:v>60.166820081353471</c:v>
                </c:pt>
                <c:pt idx="12">
                  <c:v>52.926518881480447</c:v>
                </c:pt>
                <c:pt idx="13">
                  <c:v>46.352248853100321</c:v>
                </c:pt>
                <c:pt idx="14">
                  <c:v>40.608193567878352</c:v>
                </c:pt>
                <c:pt idx="15">
                  <c:v>38.983503657417337</c:v>
                </c:pt>
                <c:pt idx="16">
                  <c:v>37.358813746956329</c:v>
                </c:pt>
                <c:pt idx="17">
                  <c:v>35.734123836495307</c:v>
                </c:pt>
                <c:pt idx="18">
                  <c:v>34.109433926034313</c:v>
                </c:pt>
                <c:pt idx="19">
                  <c:v>32.484744015573277</c:v>
                </c:pt>
                <c:pt idx="20">
                  <c:v>30.860054105112269</c:v>
                </c:pt>
                <c:pt idx="21">
                  <c:v>29.235364194651261</c:v>
                </c:pt>
                <c:pt idx="22">
                  <c:v>27.610674284190239</c:v>
                </c:pt>
                <c:pt idx="23">
                  <c:v>25.98598437372922</c:v>
                </c:pt>
                <c:pt idx="24">
                  <c:v>24.361294463268202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6BA-40CC-9DA3-3C66169E3321}"/>
            </c:ext>
          </c:extLst>
        </c:ser>
        <c:ser>
          <c:idx val="11"/>
          <c:order val="10"/>
          <c:tx>
            <c:strRef>
              <c:f>'Fig7'!$AF$37</c:f>
              <c:strCache>
                <c:ptCount val="1"/>
                <c:pt idx="0">
                  <c:v>Africa</c:v>
                </c:pt>
              </c:strCache>
            </c:strRef>
          </c:tx>
          <c:spPr>
            <a:solidFill>
              <a:srgbClr val="9D7660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'Fig7'!$U$38:$U$62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'Fig7'!$AF$38:$AF$62</c:f>
              <c:numCache>
                <c:formatCode>0</c:formatCode>
                <c:ptCount val="25"/>
                <c:pt idx="0">
                  <c:v>9.0627146688142037</c:v>
                </c:pt>
                <c:pt idx="1">
                  <c:v>8.8320724101457593</c:v>
                </c:pt>
                <c:pt idx="2">
                  <c:v>10.995366880941489</c:v>
                </c:pt>
                <c:pt idx="3">
                  <c:v>11.338661351737221</c:v>
                </c:pt>
                <c:pt idx="4">
                  <c:v>11.681955822532959</c:v>
                </c:pt>
                <c:pt idx="5">
                  <c:v>12.025250293328691</c:v>
                </c:pt>
                <c:pt idx="6">
                  <c:v>12.368544764124421</c:v>
                </c:pt>
                <c:pt idx="7">
                  <c:v>12.71183923492015</c:v>
                </c:pt>
                <c:pt idx="8">
                  <c:v>13.05513370571588</c:v>
                </c:pt>
                <c:pt idx="9">
                  <c:v>13.39842817651161</c:v>
                </c:pt>
                <c:pt idx="10">
                  <c:v>15.187531215140931</c:v>
                </c:pt>
                <c:pt idx="11">
                  <c:v>16.976634253770261</c:v>
                </c:pt>
                <c:pt idx="12">
                  <c:v>18.765737292399589</c:v>
                </c:pt>
                <c:pt idx="13">
                  <c:v>20.55484033102891</c:v>
                </c:pt>
                <c:pt idx="14">
                  <c:v>22.343943369658231</c:v>
                </c:pt>
                <c:pt idx="15">
                  <c:v>22.994102001233468</c:v>
                </c:pt>
                <c:pt idx="16">
                  <c:v>23.644260632808699</c:v>
                </c:pt>
                <c:pt idx="17">
                  <c:v>24.29441926438394</c:v>
                </c:pt>
                <c:pt idx="18">
                  <c:v>24.944577895959181</c:v>
                </c:pt>
                <c:pt idx="19">
                  <c:v>25.594736527534408</c:v>
                </c:pt>
                <c:pt idx="20">
                  <c:v>26.24489515910965</c:v>
                </c:pt>
                <c:pt idx="21">
                  <c:v>26.89505379068488</c:v>
                </c:pt>
                <c:pt idx="22">
                  <c:v>27.545212422260128</c:v>
                </c:pt>
                <c:pt idx="23">
                  <c:v>28.195371053835348</c:v>
                </c:pt>
                <c:pt idx="24">
                  <c:v>28.84552968541059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6BA-40CC-9DA3-3C66169E3321}"/>
            </c:ext>
          </c:extLst>
        </c:ser>
        <c:ser>
          <c:idx val="12"/>
          <c:order val="11"/>
          <c:tx>
            <c:strRef>
              <c:f>'Fig7'!$AG$37</c:f>
              <c:strCache>
                <c:ptCount val="1"/>
                <c:pt idx="0">
                  <c:v>Middle East</c:v>
                </c:pt>
              </c:strCache>
            </c:strRef>
          </c:tx>
          <c:spPr>
            <a:solidFill>
              <a:srgbClr val="59A14F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'Fig7'!$U$38:$U$62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'Fig7'!$AG$38:$AG$62</c:f>
              <c:numCache>
                <c:formatCode>0</c:formatCode>
                <c:ptCount val="25"/>
                <c:pt idx="0">
                  <c:v>3.5293781795570909</c:v>
                </c:pt>
                <c:pt idx="1">
                  <c:v>2.2351331615323069</c:v>
                </c:pt>
                <c:pt idx="2">
                  <c:v>2.4180457815481118</c:v>
                </c:pt>
                <c:pt idx="3">
                  <c:v>2.6009584015639158</c:v>
                </c:pt>
                <c:pt idx="4">
                  <c:v>2.7838710215797202</c:v>
                </c:pt>
                <c:pt idx="5">
                  <c:v>2.9667836415955251</c:v>
                </c:pt>
                <c:pt idx="6">
                  <c:v>3.14969626161133</c:v>
                </c:pt>
                <c:pt idx="7">
                  <c:v>3.332608881627134</c:v>
                </c:pt>
                <c:pt idx="8">
                  <c:v>3.515521501642938</c:v>
                </c:pt>
                <c:pt idx="9">
                  <c:v>3.6984341216587429</c:v>
                </c:pt>
                <c:pt idx="10">
                  <c:v>3.79371636254927</c:v>
                </c:pt>
                <c:pt idx="11">
                  <c:v>3.8889986034397972</c:v>
                </c:pt>
                <c:pt idx="12">
                  <c:v>3.9842808443303239</c:v>
                </c:pt>
                <c:pt idx="13">
                  <c:v>4.0795630852208511</c:v>
                </c:pt>
                <c:pt idx="14">
                  <c:v>4.1748453261113783</c:v>
                </c:pt>
                <c:pt idx="15">
                  <c:v>4.2378929984527289</c:v>
                </c:pt>
                <c:pt idx="16">
                  <c:v>4.3009406707940787</c:v>
                </c:pt>
                <c:pt idx="17">
                  <c:v>4.3639883431354276</c:v>
                </c:pt>
                <c:pt idx="18">
                  <c:v>4.4270360154767792</c:v>
                </c:pt>
                <c:pt idx="19">
                  <c:v>4.4900836878181289</c:v>
                </c:pt>
                <c:pt idx="20">
                  <c:v>4.5531313601594787</c:v>
                </c:pt>
                <c:pt idx="21">
                  <c:v>4.6161790325008294</c:v>
                </c:pt>
                <c:pt idx="22">
                  <c:v>4.6792267048421792</c:v>
                </c:pt>
                <c:pt idx="23">
                  <c:v>4.742274377183529</c:v>
                </c:pt>
                <c:pt idx="24">
                  <c:v>4.8053220495248787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6BA-40CC-9DA3-3C66169E3321}"/>
            </c:ext>
          </c:extLst>
        </c:ser>
        <c:ser>
          <c:idx val="13"/>
          <c:order val="12"/>
          <c:tx>
            <c:strRef>
              <c:f>'Fig7'!$AH$37</c:f>
              <c:strCache>
                <c:ptCount val="1"/>
                <c:pt idx="0">
                  <c:v>Latin America</c:v>
                </c:pt>
              </c:strCache>
            </c:strRef>
          </c:tx>
          <c:spPr>
            <a:solidFill>
              <a:srgbClr val="59A14F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'Fig7'!$U$38:$U$62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'Fig7'!$AH$38:$AH$62</c:f>
              <c:numCache>
                <c:formatCode>0</c:formatCode>
                <c:ptCount val="25"/>
                <c:pt idx="0">
                  <c:v>34.356215680009292</c:v>
                </c:pt>
                <c:pt idx="1">
                  <c:v>35.872900032288712</c:v>
                </c:pt>
                <c:pt idx="2">
                  <c:v>35.327211363078362</c:v>
                </c:pt>
                <c:pt idx="3">
                  <c:v>34.781522693868027</c:v>
                </c:pt>
                <c:pt idx="4">
                  <c:v>34.235834024657677</c:v>
                </c:pt>
                <c:pt idx="5">
                  <c:v>33.690145355447342</c:v>
                </c:pt>
                <c:pt idx="6">
                  <c:v>33.144456686236992</c:v>
                </c:pt>
                <c:pt idx="7">
                  <c:v>32.598768017026643</c:v>
                </c:pt>
                <c:pt idx="8">
                  <c:v>32.053079347816308</c:v>
                </c:pt>
                <c:pt idx="9">
                  <c:v>31.507390678605951</c:v>
                </c:pt>
                <c:pt idx="10">
                  <c:v>30.22998319945069</c:v>
                </c:pt>
                <c:pt idx="11">
                  <c:v>28.934575720295442</c:v>
                </c:pt>
                <c:pt idx="12">
                  <c:v>27.62416824114019</c:v>
                </c:pt>
                <c:pt idx="13">
                  <c:v>26.30626076198493</c:v>
                </c:pt>
                <c:pt idx="14">
                  <c:v>25.059303282829671</c:v>
                </c:pt>
                <c:pt idx="15">
                  <c:v>24.493550639657279</c:v>
                </c:pt>
                <c:pt idx="16">
                  <c:v>23.94553549648489</c:v>
                </c:pt>
                <c:pt idx="17">
                  <c:v>23.40638910331251</c:v>
                </c:pt>
                <c:pt idx="18">
                  <c:v>22.87167708514011</c:v>
                </c:pt>
                <c:pt idx="19">
                  <c:v>22.339182254467719</c:v>
                </c:pt>
                <c:pt idx="20">
                  <c:v>21.807796017545339</c:v>
                </c:pt>
                <c:pt idx="21">
                  <c:v>21.276964077497951</c:v>
                </c:pt>
                <c:pt idx="22">
                  <c:v>20.74640928588806</c:v>
                </c:pt>
                <c:pt idx="23">
                  <c:v>22.11599306849692</c:v>
                </c:pt>
                <c:pt idx="24">
                  <c:v>21.62831542532453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6BA-40CC-9DA3-3C66169E3321}"/>
            </c:ext>
          </c:extLst>
        </c:ser>
        <c:ser>
          <c:idx val="14"/>
          <c:order val="13"/>
          <c:tx>
            <c:strRef>
              <c:f>'Fig7'!$AI$37</c:f>
              <c:strCache>
                <c:ptCount val="1"/>
                <c:pt idx="0">
                  <c:v>Mexico</c:v>
                </c:pt>
              </c:strCache>
            </c:strRef>
          </c:tx>
          <c:spPr>
            <a:solidFill>
              <a:srgbClr val="8CD17D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'Fig7'!$U$38:$U$62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'Fig7'!$AI$38:$AI$62</c:f>
              <c:numCache>
                <c:formatCode>0</c:formatCode>
                <c:ptCount val="25"/>
                <c:pt idx="0">
                  <c:v>7.3074873826176221</c:v>
                </c:pt>
                <c:pt idx="1">
                  <c:v>8.6463807439289475</c:v>
                </c:pt>
                <c:pt idx="2">
                  <c:v>7.1186945876858019</c:v>
                </c:pt>
                <c:pt idx="3">
                  <c:v>5.5910084314426687</c:v>
                </c:pt>
                <c:pt idx="4">
                  <c:v>4.3112240889161999</c:v>
                </c:pt>
                <c:pt idx="5">
                  <c:v>3.1680906708485992</c:v>
                </c:pt>
                <c:pt idx="6">
                  <c:v>2.0249572527809931</c:v>
                </c:pt>
                <c:pt idx="7">
                  <c:v>0.88182383471338976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6BA-40CC-9DA3-3C66169E3321}"/>
            </c:ext>
          </c:extLst>
        </c:ser>
        <c:ser>
          <c:idx val="15"/>
          <c:order val="14"/>
          <c:tx>
            <c:strRef>
              <c:f>'Fig7'!$AJ$37</c:f>
              <c:strCache>
                <c:ptCount val="1"/>
                <c:pt idx="0">
                  <c:v>Canada</c:v>
                </c:pt>
              </c:strCache>
            </c:strRef>
          </c:tx>
          <c:spPr>
            <a:solidFill>
              <a:srgbClr val="A0CBE8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'Fig7'!$U$38:$U$62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'Fig7'!$AJ$38:$AJ$62</c:f>
              <c:numCache>
                <c:formatCode>0</c:formatCode>
                <c:ptCount val="25"/>
                <c:pt idx="0">
                  <c:v>1.242553683484849</c:v>
                </c:pt>
                <c:pt idx="1">
                  <c:v>5.1053034351355882</c:v>
                </c:pt>
                <c:pt idx="2">
                  <c:v>2.1996124521261491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2.0781410654518329E-2</c:v>
                </c:pt>
                <c:pt idx="19">
                  <c:v>0.2006862959140466</c:v>
                </c:pt>
                <c:pt idx="20">
                  <c:v>0.72746328985303588</c:v>
                </c:pt>
                <c:pt idx="21">
                  <c:v>0.74824470050755421</c:v>
                </c:pt>
                <c:pt idx="22">
                  <c:v>0.76902611116207253</c:v>
                </c:pt>
                <c:pt idx="23">
                  <c:v>0.78980752181659086</c:v>
                </c:pt>
                <c:pt idx="24">
                  <c:v>0.8105889324711093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6BA-40CC-9DA3-3C66169E3321}"/>
            </c:ext>
          </c:extLst>
        </c:ser>
        <c:ser>
          <c:idx val="16"/>
          <c:order val="15"/>
          <c:tx>
            <c:strRef>
              <c:f>'Fig7'!$AK$37</c:f>
              <c:strCache>
                <c:ptCount val="1"/>
                <c:pt idx="0">
                  <c:v>United States</c:v>
                </c:pt>
              </c:strCache>
            </c:strRef>
          </c:tx>
          <c:spPr>
            <a:solidFill>
              <a:srgbClr val="4E79A7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'Fig7'!$U$38:$U$62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'Fig7'!$AK$38:$AK$62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6BA-40CC-9DA3-3C66169E33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4265992"/>
        <c:axId val="824262384"/>
      </c:areaChart>
      <c:catAx>
        <c:axId val="824265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24262384"/>
        <c:crosses val="autoZero"/>
        <c:auto val="1"/>
        <c:lblAlgn val="ctr"/>
        <c:lblOffset val="100"/>
        <c:tickLblSkip val="4"/>
        <c:noMultiLvlLbl val="0"/>
      </c:catAx>
      <c:valAx>
        <c:axId val="82426238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b="0">
                    <a:latin typeface="+mj-lt"/>
                  </a:defRPr>
                </a:pPr>
                <a:r>
                  <a:rPr lang="en-GB" b="0">
                    <a:latin typeface="+mj-lt"/>
                  </a:rPr>
                  <a:t>Coal import volume (Mtce)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242659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952529112188876"/>
          <c:y val="1.1801358832337716E-2"/>
          <c:w val="0.17684911550765975"/>
          <c:h val="0.90812443738339976"/>
        </c:manualLayout>
      </c:layout>
      <c:overlay val="0"/>
    </c:legend>
    <c:plotVisOnly val="1"/>
    <c:dispBlanksAs val="span"/>
    <c:showDLblsOverMax val="0"/>
    <c:extLst/>
  </c:chart>
  <c:spPr>
    <a:ln>
      <a:solidFill>
        <a:schemeClr val="bg1">
          <a:lumMod val="85000"/>
        </a:schemeClr>
      </a:solidFill>
    </a:ln>
  </c:spPr>
  <c:txPr>
    <a:bodyPr/>
    <a:lstStyle/>
    <a:p>
      <a:pPr>
        <a:defRPr sz="900"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88294816423186"/>
          <c:y val="3.864042933810375E-2"/>
          <c:w val="0.69737339705022872"/>
          <c:h val="0.86783303877965801"/>
        </c:manualLayout>
      </c:layout>
      <c:areaChart>
        <c:grouping val="stacked"/>
        <c:varyColors val="0"/>
        <c:ser>
          <c:idx val="1"/>
          <c:order val="0"/>
          <c:tx>
            <c:strRef>
              <c:f>'Fig7'!$C$37</c:f>
              <c:strCache>
                <c:ptCount val="1"/>
                <c:pt idx="0">
                  <c:v>Australia</c:v>
                </c:pt>
              </c:strCache>
            </c:strRef>
          </c:tx>
          <c:spPr>
            <a:solidFill>
              <a:srgbClr val="BAB0AC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'Fig7'!$B$38:$B$62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'Fig7'!$C$38:$C$62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01-4063-9DA4-5716D19ED00B}"/>
            </c:ext>
          </c:extLst>
        </c:ser>
        <c:ser>
          <c:idx val="2"/>
          <c:order val="1"/>
          <c:tx>
            <c:strRef>
              <c:f>'Fig7'!$D$37</c:f>
              <c:strCache>
                <c:ptCount val="1"/>
                <c:pt idx="0">
                  <c:v>South Africa</c:v>
                </c:pt>
              </c:strCache>
            </c:strRef>
          </c:tx>
          <c:spPr>
            <a:solidFill>
              <a:srgbClr val="FF9D9A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'Fig7'!$B$38:$B$62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'Fig7'!$D$38:$D$62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01-4063-9DA4-5716D19ED00B}"/>
            </c:ext>
          </c:extLst>
        </c:ser>
        <c:ser>
          <c:idx val="3"/>
          <c:order val="2"/>
          <c:tx>
            <c:strRef>
              <c:f>'Fig7'!$E$37</c:f>
              <c:strCache>
                <c:ptCount val="1"/>
                <c:pt idx="0">
                  <c:v>Indonesia</c:v>
                </c:pt>
              </c:strCache>
            </c:strRef>
          </c:tx>
          <c:spPr>
            <a:solidFill>
              <a:srgbClr val="F1CE63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'Fig7'!$B$38:$B$62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'Fig7'!$E$38:$E$62</c:f>
              <c:numCache>
                <c:formatCode>0</c:formatCode>
                <c:ptCount val="25"/>
                <c:pt idx="0">
                  <c:v>2.4849604778225478</c:v>
                </c:pt>
                <c:pt idx="1">
                  <c:v>3.0152357718436158</c:v>
                </c:pt>
                <c:pt idx="2">
                  <c:v>3.18507268167019</c:v>
                </c:pt>
                <c:pt idx="3">
                  <c:v>3.3549095914967628</c:v>
                </c:pt>
                <c:pt idx="4">
                  <c:v>3.864746501323336</c:v>
                </c:pt>
                <c:pt idx="5">
                  <c:v>4.0345834111499084</c:v>
                </c:pt>
                <c:pt idx="6">
                  <c:v>4.2044203209764817</c:v>
                </c:pt>
                <c:pt idx="7">
                  <c:v>4.3742572308030541</c:v>
                </c:pt>
                <c:pt idx="8">
                  <c:v>4.5440941406296274</c:v>
                </c:pt>
                <c:pt idx="9">
                  <c:v>4.7139310504562006</c:v>
                </c:pt>
                <c:pt idx="10">
                  <c:v>4.8440829524233191</c:v>
                </c:pt>
                <c:pt idx="11">
                  <c:v>5.0527248543904397</c:v>
                </c:pt>
                <c:pt idx="12">
                  <c:v>5.2536117563575591</c:v>
                </c:pt>
                <c:pt idx="13">
                  <c:v>5.4506211583246778</c:v>
                </c:pt>
                <c:pt idx="14">
                  <c:v>5.6456918102917983</c:v>
                </c:pt>
                <c:pt idx="15">
                  <c:v>5.8873495365786699</c:v>
                </c:pt>
                <c:pt idx="16">
                  <c:v>6.0500325753655391</c:v>
                </c:pt>
                <c:pt idx="17">
                  <c:v>6.2202282704024112</c:v>
                </c:pt>
                <c:pt idx="18">
                  <c:v>6.3941802935642817</c:v>
                </c:pt>
                <c:pt idx="19">
                  <c:v>6.5700104807886524</c:v>
                </c:pt>
                <c:pt idx="20">
                  <c:v>6.728741939842835</c:v>
                </c:pt>
                <c:pt idx="21">
                  <c:v>6.8879429399126444</c:v>
                </c:pt>
                <c:pt idx="22">
                  <c:v>7.0473787104902623</c:v>
                </c:pt>
                <c:pt idx="23">
                  <c:v>7.2069318663217894</c:v>
                </c:pt>
                <c:pt idx="24">
                  <c:v>7.3665437147802688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01-4063-9DA4-5716D19ED00B}"/>
            </c:ext>
          </c:extLst>
        </c:ser>
        <c:ser>
          <c:idx val="4"/>
          <c:order val="3"/>
          <c:tx>
            <c:strRef>
              <c:f>'Fig7'!$F$37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rgbClr val="E15759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'Fig7'!$B$38:$B$62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'Fig7'!$F$38:$F$62</c:f>
              <c:numCache>
                <c:formatCode>0</c:formatCode>
                <c:ptCount val="25"/>
                <c:pt idx="0">
                  <c:v>203.33905691788479</c:v>
                </c:pt>
                <c:pt idx="1">
                  <c:v>202.60144033626801</c:v>
                </c:pt>
                <c:pt idx="2">
                  <c:v>194.42804507233231</c:v>
                </c:pt>
                <c:pt idx="3">
                  <c:v>195.06694690839629</c:v>
                </c:pt>
                <c:pt idx="4">
                  <c:v>190.4190895444591</c:v>
                </c:pt>
                <c:pt idx="5">
                  <c:v>182.0340227805234</c:v>
                </c:pt>
                <c:pt idx="6">
                  <c:v>178.4833217665867</c:v>
                </c:pt>
                <c:pt idx="7">
                  <c:v>170.07819562765201</c:v>
                </c:pt>
                <c:pt idx="8">
                  <c:v>173.50045292621519</c:v>
                </c:pt>
                <c:pt idx="9">
                  <c:v>170.79520194352861</c:v>
                </c:pt>
                <c:pt idx="10">
                  <c:v>157.09840233238819</c:v>
                </c:pt>
                <c:pt idx="11">
                  <c:v>157.14552527593591</c:v>
                </c:pt>
                <c:pt idx="12">
                  <c:v>159.80727587182631</c:v>
                </c:pt>
                <c:pt idx="13">
                  <c:v>150.46962029389061</c:v>
                </c:pt>
                <c:pt idx="14">
                  <c:v>158.99628662903939</c:v>
                </c:pt>
                <c:pt idx="15">
                  <c:v>185.39900236089539</c:v>
                </c:pt>
                <c:pt idx="16">
                  <c:v>197.23493257102291</c:v>
                </c:pt>
                <c:pt idx="17">
                  <c:v>215.0909980202874</c:v>
                </c:pt>
                <c:pt idx="18">
                  <c:v>241.7574470891179</c:v>
                </c:pt>
                <c:pt idx="19">
                  <c:v>296.90794696773321</c:v>
                </c:pt>
                <c:pt idx="20">
                  <c:v>304.54565650073891</c:v>
                </c:pt>
                <c:pt idx="21">
                  <c:v>320.56354258467837</c:v>
                </c:pt>
                <c:pt idx="22">
                  <c:v>350.51006212842452</c:v>
                </c:pt>
                <c:pt idx="23">
                  <c:v>339.27959815579521</c:v>
                </c:pt>
                <c:pt idx="24">
                  <c:v>290.45587349681841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01-4063-9DA4-5716D19ED00B}"/>
            </c:ext>
          </c:extLst>
        </c:ser>
        <c:ser>
          <c:idx val="5"/>
          <c:order val="4"/>
          <c:tx>
            <c:strRef>
              <c:f>'Fig7'!$G$37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rgbClr val="F28E2B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'Fig7'!$B$38:$B$62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'Fig7'!$G$38:$G$62</c:f>
              <c:numCache>
                <c:formatCode>0</c:formatCode>
                <c:ptCount val="25"/>
                <c:pt idx="0">
                  <c:v>122.62533124347659</c:v>
                </c:pt>
                <c:pt idx="1">
                  <c:v>139.09524934648809</c:v>
                </c:pt>
                <c:pt idx="2">
                  <c:v>150.2331828940624</c:v>
                </c:pt>
                <c:pt idx="3">
                  <c:v>161.99031019163809</c:v>
                </c:pt>
                <c:pt idx="4">
                  <c:v>178.63779092671371</c:v>
                </c:pt>
                <c:pt idx="5">
                  <c:v>191.96182717741431</c:v>
                </c:pt>
                <c:pt idx="6">
                  <c:v>204.41662280233359</c:v>
                </c:pt>
                <c:pt idx="7">
                  <c:v>220.67745247322941</c:v>
                </c:pt>
                <c:pt idx="8">
                  <c:v>234.41626467981109</c:v>
                </c:pt>
                <c:pt idx="9">
                  <c:v>244.97179949383721</c:v>
                </c:pt>
                <c:pt idx="10">
                  <c:v>255.79517347365129</c:v>
                </c:pt>
                <c:pt idx="11">
                  <c:v>263.32968383003367</c:v>
                </c:pt>
                <c:pt idx="12">
                  <c:v>262.04293378265339</c:v>
                </c:pt>
                <c:pt idx="13">
                  <c:v>266.90312002736391</c:v>
                </c:pt>
                <c:pt idx="14">
                  <c:v>262.35133666018169</c:v>
                </c:pt>
                <c:pt idx="15">
                  <c:v>247.2259822133727</c:v>
                </c:pt>
                <c:pt idx="16">
                  <c:v>234.51940818627531</c:v>
                </c:pt>
                <c:pt idx="17">
                  <c:v>222.42825609028449</c:v>
                </c:pt>
                <c:pt idx="18">
                  <c:v>203.09525937128481</c:v>
                </c:pt>
                <c:pt idx="19">
                  <c:v>181.95494684044141</c:v>
                </c:pt>
                <c:pt idx="20">
                  <c:v>169.35128061378981</c:v>
                </c:pt>
                <c:pt idx="21">
                  <c:v>153.71153075160899</c:v>
                </c:pt>
                <c:pt idx="22">
                  <c:v>139.93514944867891</c:v>
                </c:pt>
                <c:pt idx="23">
                  <c:v>131.75496931750419</c:v>
                </c:pt>
                <c:pt idx="24">
                  <c:v>121.30499391808419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801-4063-9DA4-5716D19ED00B}"/>
            </c:ext>
          </c:extLst>
        </c:ser>
        <c:ser>
          <c:idx val="6"/>
          <c:order val="5"/>
          <c:tx>
            <c:strRef>
              <c:f>'Fig7'!$H$37</c:f>
              <c:strCache>
                <c:ptCount val="1"/>
                <c:pt idx="0">
                  <c:v>OECD Asia</c:v>
                </c:pt>
              </c:strCache>
            </c:strRef>
          </c:tx>
          <c:spPr>
            <a:solidFill>
              <a:srgbClr val="B07AA1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'Fig7'!$B$38:$B$62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'Fig7'!$H$38:$H$62</c:f>
              <c:numCache>
                <c:formatCode>0</c:formatCode>
                <c:ptCount val="25"/>
                <c:pt idx="0">
                  <c:v>273.56063710288947</c:v>
                </c:pt>
                <c:pt idx="1">
                  <c:v>293.18482389311117</c:v>
                </c:pt>
                <c:pt idx="2">
                  <c:v>286.21786466498241</c:v>
                </c:pt>
                <c:pt idx="3">
                  <c:v>279.25090543685349</c:v>
                </c:pt>
                <c:pt idx="4">
                  <c:v>272.28394620872473</c:v>
                </c:pt>
                <c:pt idx="5">
                  <c:v>265.31698698059591</c:v>
                </c:pt>
                <c:pt idx="6">
                  <c:v>258.35002775246687</c:v>
                </c:pt>
                <c:pt idx="7">
                  <c:v>251.38306852433811</c:v>
                </c:pt>
                <c:pt idx="8">
                  <c:v>244.4161092962093</c:v>
                </c:pt>
                <c:pt idx="9">
                  <c:v>237.4491500680804</c:v>
                </c:pt>
                <c:pt idx="10">
                  <c:v>235.49290770423389</c:v>
                </c:pt>
                <c:pt idx="11">
                  <c:v>233.53666534038749</c:v>
                </c:pt>
                <c:pt idx="12">
                  <c:v>231.580422976541</c:v>
                </c:pt>
                <c:pt idx="13">
                  <c:v>229.6241806126946</c:v>
                </c:pt>
                <c:pt idx="14">
                  <c:v>227.66793824884809</c:v>
                </c:pt>
                <c:pt idx="15">
                  <c:v>224.13474363980569</c:v>
                </c:pt>
                <c:pt idx="16">
                  <c:v>220.60154903076329</c:v>
                </c:pt>
                <c:pt idx="17">
                  <c:v>217.06835442172101</c:v>
                </c:pt>
                <c:pt idx="18">
                  <c:v>213.5351598126785</c:v>
                </c:pt>
                <c:pt idx="19">
                  <c:v>210.0019652036361</c:v>
                </c:pt>
                <c:pt idx="20">
                  <c:v>207.16965396624829</c:v>
                </c:pt>
                <c:pt idx="21">
                  <c:v>204.33734272886039</c:v>
                </c:pt>
                <c:pt idx="22">
                  <c:v>201.50503149147261</c:v>
                </c:pt>
                <c:pt idx="23">
                  <c:v>198.67272025408479</c:v>
                </c:pt>
                <c:pt idx="24">
                  <c:v>195.84040901669701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801-4063-9DA4-5716D19ED00B}"/>
            </c:ext>
          </c:extLst>
        </c:ser>
        <c:ser>
          <c:idx val="7"/>
          <c:order val="6"/>
          <c:tx>
            <c:strRef>
              <c:f>'Fig7'!$I$37</c:f>
              <c:strCache>
                <c:ptCount val="1"/>
                <c:pt idx="0">
                  <c:v>Dev. Asia</c:v>
                </c:pt>
              </c:strCache>
            </c:strRef>
          </c:tx>
          <c:spPr>
            <a:solidFill>
              <a:srgbClr val="D37295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'Fig7'!$B$38:$B$62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'Fig7'!$I$38:$I$62</c:f>
              <c:numCache>
                <c:formatCode>0</c:formatCode>
                <c:ptCount val="25"/>
                <c:pt idx="0">
                  <c:v>95.640873973350864</c:v>
                </c:pt>
                <c:pt idx="1">
                  <c:v>114.02880575529632</c:v>
                </c:pt>
                <c:pt idx="2">
                  <c:v>117.55635968986657</c:v>
                </c:pt>
                <c:pt idx="3">
                  <c:v>121.45539462443693</c:v>
                </c:pt>
                <c:pt idx="4">
                  <c:v>125.36405005900724</c:v>
                </c:pt>
                <c:pt idx="5">
                  <c:v>129.26737574357742</c:v>
                </c:pt>
                <c:pt idx="6">
                  <c:v>133.90750419995064</c:v>
                </c:pt>
                <c:pt idx="7">
                  <c:v>138.59739956872096</c:v>
                </c:pt>
                <c:pt idx="8">
                  <c:v>143.62357371874134</c:v>
                </c:pt>
                <c:pt idx="9">
                  <c:v>148.73670725938669</c:v>
                </c:pt>
                <c:pt idx="10">
                  <c:v>154.78093616777784</c:v>
                </c:pt>
                <c:pt idx="11">
                  <c:v>160.96468492382533</c:v>
                </c:pt>
                <c:pt idx="12">
                  <c:v>167.03711360370079</c:v>
                </c:pt>
                <c:pt idx="13">
                  <c:v>173.0748822454905</c:v>
                </c:pt>
                <c:pt idx="14">
                  <c:v>178.90916086823705</c:v>
                </c:pt>
                <c:pt idx="15">
                  <c:v>186.04016295955989</c:v>
                </c:pt>
                <c:pt idx="16">
                  <c:v>192.97500254612163</c:v>
                </c:pt>
                <c:pt idx="17">
                  <c:v>199.90536057817928</c:v>
                </c:pt>
                <c:pt idx="18">
                  <c:v>206.00233843723268</c:v>
                </c:pt>
                <c:pt idx="19">
                  <c:v>214.25688590765992</c:v>
                </c:pt>
                <c:pt idx="20">
                  <c:v>222.34115034449889</c:v>
                </c:pt>
                <c:pt idx="21">
                  <c:v>230.27242692869774</c:v>
                </c:pt>
                <c:pt idx="22">
                  <c:v>238.39422933987342</c:v>
                </c:pt>
                <c:pt idx="23">
                  <c:v>247.19393554673945</c:v>
                </c:pt>
                <c:pt idx="24">
                  <c:v>253.96301327835926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801-4063-9DA4-5716D19ED00B}"/>
            </c:ext>
          </c:extLst>
        </c:ser>
        <c:ser>
          <c:idx val="8"/>
          <c:order val="7"/>
          <c:tx>
            <c:strRef>
              <c:f>'Fig7'!$J$37</c:f>
              <c:strCache>
                <c:ptCount val="1"/>
                <c:pt idx="0">
                  <c:v>Russia</c:v>
                </c:pt>
              </c:strCache>
            </c:strRef>
          </c:tx>
          <c:spPr>
            <a:solidFill>
              <a:srgbClr val="79706E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'Fig7'!$B$38:$B$62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'Fig7'!$J$38:$J$62</c:f>
              <c:numCache>
                <c:formatCode>0</c:formatCode>
                <c:ptCount val="25"/>
                <c:pt idx="0">
                  <c:v>17.68367830325899</c:v>
                </c:pt>
                <c:pt idx="1">
                  <c:v>18.41536930541784</c:v>
                </c:pt>
                <c:pt idx="2">
                  <c:v>17.714222738344262</c:v>
                </c:pt>
                <c:pt idx="3">
                  <c:v>17.013076171270669</c:v>
                </c:pt>
                <c:pt idx="4">
                  <c:v>16.311929604197079</c:v>
                </c:pt>
                <c:pt idx="5">
                  <c:v>15.610783037123509</c:v>
                </c:pt>
                <c:pt idx="6">
                  <c:v>14.90963647004992</c:v>
                </c:pt>
                <c:pt idx="7">
                  <c:v>14.20848990297633</c:v>
                </c:pt>
                <c:pt idx="8">
                  <c:v>13.50734333590275</c:v>
                </c:pt>
                <c:pt idx="9">
                  <c:v>12.80619676882916</c:v>
                </c:pt>
                <c:pt idx="10">
                  <c:v>12.204432645957141</c:v>
                </c:pt>
                <c:pt idx="11">
                  <c:v>11.60266852308512</c:v>
                </c:pt>
                <c:pt idx="12">
                  <c:v>11.00090440021312</c:v>
                </c:pt>
                <c:pt idx="13">
                  <c:v>10.3991402773411</c:v>
                </c:pt>
                <c:pt idx="14">
                  <c:v>9.7973761544690916</c:v>
                </c:pt>
                <c:pt idx="15">
                  <c:v>9.50759235247655</c:v>
                </c:pt>
                <c:pt idx="16">
                  <c:v>9.2178085504840155</c:v>
                </c:pt>
                <c:pt idx="17">
                  <c:v>8.9280247484915023</c:v>
                </c:pt>
                <c:pt idx="18">
                  <c:v>8.6382409464989607</c:v>
                </c:pt>
                <c:pt idx="19">
                  <c:v>8.3484571445064262</c:v>
                </c:pt>
                <c:pt idx="20">
                  <c:v>7.6643717158521056</c:v>
                </c:pt>
                <c:pt idx="21">
                  <c:v>6.9802862871977922</c:v>
                </c:pt>
                <c:pt idx="22">
                  <c:v>6.2962008585434717</c:v>
                </c:pt>
                <c:pt idx="23">
                  <c:v>5.6121154298891582</c:v>
                </c:pt>
                <c:pt idx="24">
                  <c:v>4.9280300012348448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801-4063-9DA4-5716D19ED00B}"/>
            </c:ext>
          </c:extLst>
        </c:ser>
        <c:ser>
          <c:idx val="9"/>
          <c:order val="8"/>
          <c:tx>
            <c:strRef>
              <c:f>'Fig7'!$K$37</c:f>
              <c:strCache>
                <c:ptCount val="1"/>
                <c:pt idx="0">
                  <c:v>Eurasia</c:v>
                </c:pt>
              </c:strCache>
            </c:strRef>
          </c:tx>
          <c:spPr>
            <a:solidFill>
              <a:srgbClr val="86BCB6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'Fig7'!$B$38:$B$62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'Fig7'!$K$38:$K$62</c:f>
              <c:numCache>
                <c:formatCode>0</c:formatCode>
                <c:ptCount val="25"/>
                <c:pt idx="0">
                  <c:v>18.22659457338111</c:v>
                </c:pt>
                <c:pt idx="1">
                  <c:v>22.66082579557105</c:v>
                </c:pt>
                <c:pt idx="2">
                  <c:v>22.07833084119941</c:v>
                </c:pt>
                <c:pt idx="3">
                  <c:v>21.495835886827759</c:v>
                </c:pt>
                <c:pt idx="4">
                  <c:v>20.913340932456119</c:v>
                </c:pt>
                <c:pt idx="5">
                  <c:v>20.330845978084479</c:v>
                </c:pt>
                <c:pt idx="6">
                  <c:v>19.748351023712839</c:v>
                </c:pt>
                <c:pt idx="7">
                  <c:v>19.165856069341199</c:v>
                </c:pt>
                <c:pt idx="8">
                  <c:v>18.583361114969559</c:v>
                </c:pt>
                <c:pt idx="9">
                  <c:v>18.000866160597909</c:v>
                </c:pt>
                <c:pt idx="10">
                  <c:v>17.831162648166281</c:v>
                </c:pt>
                <c:pt idx="11">
                  <c:v>17.661459135734638</c:v>
                </c:pt>
                <c:pt idx="12">
                  <c:v>17.491755623303021</c:v>
                </c:pt>
                <c:pt idx="13">
                  <c:v>17.322052110871368</c:v>
                </c:pt>
                <c:pt idx="14">
                  <c:v>17.15234859843973</c:v>
                </c:pt>
                <c:pt idx="15">
                  <c:v>17.050207701184458</c:v>
                </c:pt>
                <c:pt idx="16">
                  <c:v>16.948066803929191</c:v>
                </c:pt>
                <c:pt idx="17">
                  <c:v>16.845925906673919</c:v>
                </c:pt>
                <c:pt idx="18">
                  <c:v>16.743785009418641</c:v>
                </c:pt>
                <c:pt idx="19">
                  <c:v>16.641644112163359</c:v>
                </c:pt>
                <c:pt idx="20">
                  <c:v>17.099269236933289</c:v>
                </c:pt>
                <c:pt idx="21">
                  <c:v>17.556894361703218</c:v>
                </c:pt>
                <c:pt idx="22">
                  <c:v>18.014519486473159</c:v>
                </c:pt>
                <c:pt idx="23">
                  <c:v>18.472144611243088</c:v>
                </c:pt>
                <c:pt idx="24">
                  <c:v>18.929769736013029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801-4063-9DA4-5716D19ED00B}"/>
            </c:ext>
          </c:extLst>
        </c:ser>
        <c:ser>
          <c:idx val="10"/>
          <c:order val="9"/>
          <c:tx>
            <c:strRef>
              <c:f>'Fig7'!$L$37</c:f>
              <c:strCache>
                <c:ptCount val="1"/>
                <c:pt idx="0">
                  <c:v>Europe</c:v>
                </c:pt>
              </c:strCache>
            </c:strRef>
          </c:tx>
          <c:spPr>
            <a:solidFill>
              <a:srgbClr val="15B3CD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'Fig7'!$B$38:$B$62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'Fig7'!$L$38:$L$62</c:f>
              <c:numCache>
                <c:formatCode>0</c:formatCode>
                <c:ptCount val="25"/>
                <c:pt idx="0">
                  <c:v>191.01611611518209</c:v>
                </c:pt>
                <c:pt idx="1">
                  <c:v>191.84255203228659</c:v>
                </c:pt>
                <c:pt idx="2">
                  <c:v>183.33446970816371</c:v>
                </c:pt>
                <c:pt idx="3">
                  <c:v>174.82638738404091</c:v>
                </c:pt>
                <c:pt idx="4">
                  <c:v>166.318305059918</c:v>
                </c:pt>
                <c:pt idx="5">
                  <c:v>157.81022273579521</c:v>
                </c:pt>
                <c:pt idx="6">
                  <c:v>149.30214041167241</c:v>
                </c:pt>
                <c:pt idx="7">
                  <c:v>140.7940580875495</c:v>
                </c:pt>
                <c:pt idx="8">
                  <c:v>132.28597576342671</c:v>
                </c:pt>
                <c:pt idx="9">
                  <c:v>123.7778934393038</c:v>
                </c:pt>
                <c:pt idx="10">
                  <c:v>114.5202039072591</c:v>
                </c:pt>
                <c:pt idx="11">
                  <c:v>105.26251437521439</c:v>
                </c:pt>
                <c:pt idx="12">
                  <c:v>96.004824843169629</c:v>
                </c:pt>
                <c:pt idx="13">
                  <c:v>86.747135311124907</c:v>
                </c:pt>
                <c:pt idx="14">
                  <c:v>77.489445779080143</c:v>
                </c:pt>
                <c:pt idx="15">
                  <c:v>73.10186073029179</c:v>
                </c:pt>
                <c:pt idx="16">
                  <c:v>70.299118064942462</c:v>
                </c:pt>
                <c:pt idx="17">
                  <c:v>68.101850333726617</c:v>
                </c:pt>
                <c:pt idx="18">
                  <c:v>66.092353397389488</c:v>
                </c:pt>
                <c:pt idx="19">
                  <c:v>64.082856461052359</c:v>
                </c:pt>
                <c:pt idx="20">
                  <c:v>63.635212408692688</c:v>
                </c:pt>
                <c:pt idx="21">
                  <c:v>63.187568356333017</c:v>
                </c:pt>
                <c:pt idx="22">
                  <c:v>62.739924303973318</c:v>
                </c:pt>
                <c:pt idx="23">
                  <c:v>62.292280251613683</c:v>
                </c:pt>
                <c:pt idx="24">
                  <c:v>61.844636199253991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01-4063-9DA4-5716D19ED00B}"/>
            </c:ext>
          </c:extLst>
        </c:ser>
        <c:ser>
          <c:idx val="11"/>
          <c:order val="10"/>
          <c:tx>
            <c:strRef>
              <c:f>'Fig7'!$M$37</c:f>
              <c:strCache>
                <c:ptCount val="1"/>
                <c:pt idx="0">
                  <c:v>Africa</c:v>
                </c:pt>
              </c:strCache>
            </c:strRef>
          </c:tx>
          <c:spPr>
            <a:solidFill>
              <a:srgbClr val="9D7660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'Fig7'!$B$38:$B$62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'Fig7'!$M$38:$M$62</c:f>
              <c:numCache>
                <c:formatCode>0</c:formatCode>
                <c:ptCount val="25"/>
                <c:pt idx="0">
                  <c:v>9.0627146688142037</c:v>
                </c:pt>
                <c:pt idx="1">
                  <c:v>8.8320724101457593</c:v>
                </c:pt>
                <c:pt idx="2">
                  <c:v>10.03425598561225</c:v>
                </c:pt>
                <c:pt idx="3">
                  <c:v>11.236439561078731</c:v>
                </c:pt>
                <c:pt idx="4">
                  <c:v>12.43862313654521</c:v>
                </c:pt>
                <c:pt idx="5">
                  <c:v>13.640806712011701</c:v>
                </c:pt>
                <c:pt idx="6">
                  <c:v>14.84299028747818</c:v>
                </c:pt>
                <c:pt idx="7">
                  <c:v>16.045173862944669</c:v>
                </c:pt>
                <c:pt idx="8">
                  <c:v>17.24735743841115</c:v>
                </c:pt>
                <c:pt idx="9">
                  <c:v>18.449541013877639</c:v>
                </c:pt>
                <c:pt idx="10">
                  <c:v>20.563493977283919</c:v>
                </c:pt>
                <c:pt idx="11">
                  <c:v>22.677446940690199</c:v>
                </c:pt>
                <c:pt idx="12">
                  <c:v>26.304216362930379</c:v>
                </c:pt>
                <c:pt idx="13">
                  <c:v>28.725352867502782</c:v>
                </c:pt>
                <c:pt idx="14">
                  <c:v>30.839305830909051</c:v>
                </c:pt>
                <c:pt idx="15">
                  <c:v>32.294881621255641</c:v>
                </c:pt>
                <c:pt idx="16">
                  <c:v>33.750457411602227</c:v>
                </c:pt>
                <c:pt idx="17">
                  <c:v>35.206033201948827</c:v>
                </c:pt>
                <c:pt idx="18">
                  <c:v>36.661608992295413</c:v>
                </c:pt>
                <c:pt idx="19">
                  <c:v>36.297184782642013</c:v>
                </c:pt>
                <c:pt idx="20">
                  <c:v>39.77543606721342</c:v>
                </c:pt>
                <c:pt idx="21">
                  <c:v>41.364029369973572</c:v>
                </c:pt>
                <c:pt idx="22">
                  <c:v>41.271938636356253</c:v>
                </c:pt>
                <c:pt idx="23">
                  <c:v>44.750189920927667</c:v>
                </c:pt>
                <c:pt idx="24">
                  <c:v>46.408441205499088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801-4063-9DA4-5716D19ED00B}"/>
            </c:ext>
          </c:extLst>
        </c:ser>
        <c:ser>
          <c:idx val="12"/>
          <c:order val="11"/>
          <c:tx>
            <c:strRef>
              <c:f>'Fig7'!$N$37</c:f>
              <c:strCache>
                <c:ptCount val="1"/>
                <c:pt idx="0">
                  <c:v>Middle East</c:v>
                </c:pt>
              </c:strCache>
            </c:strRef>
          </c:tx>
          <c:spPr>
            <a:solidFill>
              <a:srgbClr val="59A14F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'Fig7'!$B$38:$B$62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'Fig7'!$N$38:$N$62</c:f>
              <c:numCache>
                <c:formatCode>0</c:formatCode>
                <c:ptCount val="25"/>
                <c:pt idx="0">
                  <c:v>3.5293781795570909</c:v>
                </c:pt>
                <c:pt idx="1">
                  <c:v>2.2351331615323069</c:v>
                </c:pt>
                <c:pt idx="2">
                  <c:v>2.4675459166205469</c:v>
                </c:pt>
                <c:pt idx="3">
                  <c:v>2.6999586717087869</c:v>
                </c:pt>
                <c:pt idx="4">
                  <c:v>2.9323714267970269</c:v>
                </c:pt>
                <c:pt idx="5">
                  <c:v>3.1647841818852669</c:v>
                </c:pt>
                <c:pt idx="6">
                  <c:v>3.3971969369735069</c:v>
                </c:pt>
                <c:pt idx="7">
                  <c:v>3.6296096920617469</c:v>
                </c:pt>
                <c:pt idx="8">
                  <c:v>3.8620224471499869</c:v>
                </c:pt>
                <c:pt idx="9">
                  <c:v>4.0944352022382278</c:v>
                </c:pt>
                <c:pt idx="10">
                  <c:v>4.2063224983712821</c:v>
                </c:pt>
                <c:pt idx="11">
                  <c:v>4.3182097945043374</c:v>
                </c:pt>
                <c:pt idx="12">
                  <c:v>4.4300970906373909</c:v>
                </c:pt>
                <c:pt idx="13">
                  <c:v>4.5419843867704461</c:v>
                </c:pt>
                <c:pt idx="14">
                  <c:v>4.6538716829035014</c:v>
                </c:pt>
                <c:pt idx="15">
                  <c:v>4.8924243564669592</c:v>
                </c:pt>
                <c:pt idx="16">
                  <c:v>5.1309770300304187</c:v>
                </c:pt>
                <c:pt idx="17">
                  <c:v>5.3695297035938774</c:v>
                </c:pt>
                <c:pt idx="18">
                  <c:v>5.6080823771573369</c:v>
                </c:pt>
                <c:pt idx="19">
                  <c:v>5.8466350507207947</c:v>
                </c:pt>
                <c:pt idx="20">
                  <c:v>6.076966177730351</c:v>
                </c:pt>
                <c:pt idx="21">
                  <c:v>6.3072973047399064</c:v>
                </c:pt>
                <c:pt idx="22">
                  <c:v>6.5376284317494626</c:v>
                </c:pt>
                <c:pt idx="23">
                  <c:v>6.767959558759018</c:v>
                </c:pt>
                <c:pt idx="24">
                  <c:v>6.9982906857685734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801-4063-9DA4-5716D19ED00B}"/>
            </c:ext>
          </c:extLst>
        </c:ser>
        <c:ser>
          <c:idx val="13"/>
          <c:order val="12"/>
          <c:tx>
            <c:strRef>
              <c:f>'Fig7'!$O$37</c:f>
              <c:strCache>
                <c:ptCount val="1"/>
                <c:pt idx="0">
                  <c:v>Latin America</c:v>
                </c:pt>
              </c:strCache>
            </c:strRef>
          </c:tx>
          <c:spPr>
            <a:solidFill>
              <a:srgbClr val="59A14F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'Fig7'!$B$38:$B$62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'Fig7'!$O$38:$O$62</c:f>
              <c:numCache>
                <c:formatCode>0</c:formatCode>
                <c:ptCount val="25"/>
                <c:pt idx="0">
                  <c:v>34.356215680009292</c:v>
                </c:pt>
                <c:pt idx="1">
                  <c:v>35.872900032288712</c:v>
                </c:pt>
                <c:pt idx="2">
                  <c:v>36.195043740932149</c:v>
                </c:pt>
                <c:pt idx="3">
                  <c:v>36.517187449575587</c:v>
                </c:pt>
                <c:pt idx="4">
                  <c:v>36.839331158219032</c:v>
                </c:pt>
                <c:pt idx="5">
                  <c:v>37.161474866862463</c:v>
                </c:pt>
                <c:pt idx="6">
                  <c:v>37.483618575505908</c:v>
                </c:pt>
                <c:pt idx="7">
                  <c:v>37.805762284149353</c:v>
                </c:pt>
                <c:pt idx="8">
                  <c:v>38.12790599279279</c:v>
                </c:pt>
                <c:pt idx="9">
                  <c:v>38.450049701436228</c:v>
                </c:pt>
                <c:pt idx="10">
                  <c:v>38.428058051809472</c:v>
                </c:pt>
                <c:pt idx="11">
                  <c:v>38.388066402182709</c:v>
                </c:pt>
                <c:pt idx="12">
                  <c:v>38.333074752555952</c:v>
                </c:pt>
                <c:pt idx="13">
                  <c:v>38.270583102929187</c:v>
                </c:pt>
                <c:pt idx="14">
                  <c:v>38.27904145330244</c:v>
                </c:pt>
                <c:pt idx="15">
                  <c:v>38.055021574556022</c:v>
                </c:pt>
                <c:pt idx="16">
                  <c:v>37.848739195809607</c:v>
                </c:pt>
                <c:pt idx="17">
                  <c:v>37.651325567063182</c:v>
                </c:pt>
                <c:pt idx="18">
                  <c:v>37.458346313316767</c:v>
                </c:pt>
                <c:pt idx="19">
                  <c:v>37.26758424707036</c:v>
                </c:pt>
                <c:pt idx="20">
                  <c:v>37.563853611119093</c:v>
                </c:pt>
                <c:pt idx="21">
                  <c:v>37.860677272042807</c:v>
                </c:pt>
                <c:pt idx="22">
                  <c:v>38.157778081404032</c:v>
                </c:pt>
                <c:pt idx="23">
                  <c:v>38.455017464984003</c:v>
                </c:pt>
                <c:pt idx="24">
                  <c:v>38.752326135673343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801-4063-9DA4-5716D19ED00B}"/>
            </c:ext>
          </c:extLst>
        </c:ser>
        <c:ser>
          <c:idx val="14"/>
          <c:order val="13"/>
          <c:tx>
            <c:strRef>
              <c:f>'Fig7'!$P$37</c:f>
              <c:strCache>
                <c:ptCount val="1"/>
                <c:pt idx="0">
                  <c:v>Mexico</c:v>
                </c:pt>
              </c:strCache>
            </c:strRef>
          </c:tx>
          <c:spPr>
            <a:solidFill>
              <a:srgbClr val="8CD17D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'Fig7'!$B$38:$B$62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'Fig7'!$P$38:$P$62</c:f>
              <c:numCache>
                <c:formatCode>0</c:formatCode>
                <c:ptCount val="25"/>
                <c:pt idx="0">
                  <c:v>7.3074873826176221</c:v>
                </c:pt>
                <c:pt idx="1">
                  <c:v>8.6463807439289475</c:v>
                </c:pt>
                <c:pt idx="2">
                  <c:v>7.2817547153156799</c:v>
                </c:pt>
                <c:pt idx="3">
                  <c:v>5.9171286867024024</c:v>
                </c:pt>
                <c:pt idx="4">
                  <c:v>4.7294188472624414</c:v>
                </c:pt>
                <c:pt idx="5">
                  <c:v>3.725683681976919</c:v>
                </c:pt>
                <c:pt idx="6">
                  <c:v>2.7219485166913948</c:v>
                </c:pt>
                <c:pt idx="7">
                  <c:v>1.718213351405868</c:v>
                </c:pt>
                <c:pt idx="8">
                  <c:v>0.71447818612034464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801-4063-9DA4-5716D19ED00B}"/>
            </c:ext>
          </c:extLst>
        </c:ser>
        <c:ser>
          <c:idx val="15"/>
          <c:order val="14"/>
          <c:tx>
            <c:strRef>
              <c:f>'Fig7'!$Q$37</c:f>
              <c:strCache>
                <c:ptCount val="1"/>
                <c:pt idx="0">
                  <c:v>Canada</c:v>
                </c:pt>
              </c:strCache>
            </c:strRef>
          </c:tx>
          <c:spPr>
            <a:solidFill>
              <a:srgbClr val="A0CBE8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'Fig7'!$B$38:$B$62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'Fig7'!$Q$38:$Q$62</c:f>
              <c:numCache>
                <c:formatCode>0</c:formatCode>
                <c:ptCount val="25"/>
                <c:pt idx="0">
                  <c:v>1.242553683484849</c:v>
                </c:pt>
                <c:pt idx="1">
                  <c:v>5.1053034351355882</c:v>
                </c:pt>
                <c:pt idx="2">
                  <c:v>2.4372315379856588</c:v>
                </c:pt>
                <c:pt idx="3">
                  <c:v>0.40064764083573218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801-4063-9DA4-5716D19ED00B}"/>
            </c:ext>
          </c:extLst>
        </c:ser>
        <c:ser>
          <c:idx val="16"/>
          <c:order val="15"/>
          <c:tx>
            <c:strRef>
              <c:f>'Fig7'!$R$37</c:f>
              <c:strCache>
                <c:ptCount val="1"/>
                <c:pt idx="0">
                  <c:v>United States</c:v>
                </c:pt>
              </c:strCache>
            </c:strRef>
          </c:tx>
          <c:spPr>
            <a:solidFill>
              <a:srgbClr val="4E79A7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'Fig7'!$B$38:$B$62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'Fig7'!$R$38:$R$62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801-4063-9DA4-5716D19ED0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4265992"/>
        <c:axId val="824262384"/>
      </c:areaChart>
      <c:catAx>
        <c:axId val="824265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24262384"/>
        <c:crosses val="autoZero"/>
        <c:auto val="1"/>
        <c:lblAlgn val="ctr"/>
        <c:lblOffset val="100"/>
        <c:tickLblSkip val="4"/>
        <c:noMultiLvlLbl val="0"/>
      </c:catAx>
      <c:valAx>
        <c:axId val="82426238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b="0">
                    <a:latin typeface="+mj-lt"/>
                  </a:defRPr>
                </a:pPr>
                <a:r>
                  <a:rPr lang="en-GB" b="0">
                    <a:latin typeface="+mj-lt"/>
                  </a:rPr>
                  <a:t>Coal import volume (Mtce)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242659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952529112188876"/>
          <c:y val="1.1801358832337716E-2"/>
          <c:w val="0.17684911550765975"/>
          <c:h val="0.90812443738339976"/>
        </c:manualLayout>
      </c:layout>
      <c:overlay val="0"/>
    </c:legend>
    <c:plotVisOnly val="1"/>
    <c:dispBlanksAs val="span"/>
    <c:showDLblsOverMax val="0"/>
    <c:extLst/>
  </c:chart>
  <c:spPr>
    <a:ln>
      <a:solidFill>
        <a:schemeClr val="bg1">
          <a:lumMod val="85000"/>
        </a:schemeClr>
      </a:solidFill>
    </a:ln>
  </c:spPr>
  <c:txPr>
    <a:bodyPr/>
    <a:lstStyle/>
    <a:p>
      <a:pPr>
        <a:defRPr sz="900"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88294816423186"/>
          <c:y val="3.864042933810375E-2"/>
          <c:w val="0.69737339705022872"/>
          <c:h val="0.86783303877965801"/>
        </c:manualLayout>
      </c:layout>
      <c:areaChart>
        <c:grouping val="stacked"/>
        <c:varyColors val="0"/>
        <c:ser>
          <c:idx val="1"/>
          <c:order val="0"/>
          <c:tx>
            <c:strRef>
              <c:f>'Fig7'!$C$66</c:f>
              <c:strCache>
                <c:ptCount val="1"/>
                <c:pt idx="0">
                  <c:v>Australia</c:v>
                </c:pt>
              </c:strCache>
            </c:strRef>
          </c:tx>
          <c:spPr>
            <a:solidFill>
              <a:srgbClr val="BAB0AC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'Fig7'!$B$67:$B$91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'Fig7'!$C$67:$C$91</c:f>
              <c:numCache>
                <c:formatCode>0</c:formatCode>
                <c:ptCount val="25"/>
                <c:pt idx="0">
                  <c:v>336.76646352538751</c:v>
                </c:pt>
                <c:pt idx="1">
                  <c:v>331.91671635840271</c:v>
                </c:pt>
                <c:pt idx="2">
                  <c:v>318.58509713404038</c:v>
                </c:pt>
                <c:pt idx="3">
                  <c:v>310.06014653967839</c:v>
                </c:pt>
                <c:pt idx="4">
                  <c:v>299.6690064819885</c:v>
                </c:pt>
                <c:pt idx="5">
                  <c:v>292.09318237876852</c:v>
                </c:pt>
                <c:pt idx="6">
                  <c:v>287.81066351041761</c:v>
                </c:pt>
                <c:pt idx="7">
                  <c:v>283.6661123424671</c:v>
                </c:pt>
                <c:pt idx="8">
                  <c:v>280.5435917618164</c:v>
                </c:pt>
                <c:pt idx="9">
                  <c:v>276.76843896886379</c:v>
                </c:pt>
                <c:pt idx="10">
                  <c:v>265.42653880989781</c:v>
                </c:pt>
                <c:pt idx="11">
                  <c:v>269.98020244366239</c:v>
                </c:pt>
                <c:pt idx="12">
                  <c:v>274.47510111598177</c:v>
                </c:pt>
                <c:pt idx="13">
                  <c:v>288.15847752874009</c:v>
                </c:pt>
                <c:pt idx="14">
                  <c:v>296.93375020409411</c:v>
                </c:pt>
                <c:pt idx="15">
                  <c:v>306.33603869940839</c:v>
                </c:pt>
                <c:pt idx="16">
                  <c:v>309.01169529125713</c:v>
                </c:pt>
                <c:pt idx="17">
                  <c:v>308.35413283239581</c:v>
                </c:pt>
                <c:pt idx="18">
                  <c:v>317.09513857923918</c:v>
                </c:pt>
                <c:pt idx="19">
                  <c:v>336.38192788550441</c:v>
                </c:pt>
                <c:pt idx="20">
                  <c:v>344.88875454796869</c:v>
                </c:pt>
                <c:pt idx="21">
                  <c:v>351.79642565021783</c:v>
                </c:pt>
                <c:pt idx="22">
                  <c:v>372.98230522215579</c:v>
                </c:pt>
                <c:pt idx="23">
                  <c:v>370.81975405039998</c:v>
                </c:pt>
                <c:pt idx="24">
                  <c:v>347.26225798360281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7-4DC5-B0CD-5909421EA8FC}"/>
            </c:ext>
          </c:extLst>
        </c:ser>
        <c:ser>
          <c:idx val="2"/>
          <c:order val="1"/>
          <c:tx>
            <c:strRef>
              <c:f>'Fig7'!$D$66</c:f>
              <c:strCache>
                <c:ptCount val="1"/>
                <c:pt idx="0">
                  <c:v>South Africa</c:v>
                </c:pt>
              </c:strCache>
            </c:strRef>
          </c:tx>
          <c:spPr>
            <a:solidFill>
              <a:srgbClr val="FF9D9A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'Fig7'!$B$67:$B$91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'Fig7'!$D$67:$D$91</c:f>
              <c:numCache>
                <c:formatCode>0</c:formatCode>
                <c:ptCount val="25"/>
                <c:pt idx="0">
                  <c:v>65.888904269712853</c:v>
                </c:pt>
                <c:pt idx="1">
                  <c:v>60.397653872298847</c:v>
                </c:pt>
                <c:pt idx="2">
                  <c:v>61.254038211725629</c:v>
                </c:pt>
                <c:pt idx="3">
                  <c:v>63.749925051152353</c:v>
                </c:pt>
                <c:pt idx="4">
                  <c:v>65.384163140579076</c:v>
                </c:pt>
                <c:pt idx="5">
                  <c:v>66.271986855005679</c:v>
                </c:pt>
                <c:pt idx="6">
                  <c:v>67.811543381932452</c:v>
                </c:pt>
                <c:pt idx="7">
                  <c:v>70.087106315109168</c:v>
                </c:pt>
                <c:pt idx="8">
                  <c:v>69.05241245141093</c:v>
                </c:pt>
                <c:pt idx="9">
                  <c:v>70.070370189275181</c:v>
                </c:pt>
                <c:pt idx="10">
                  <c:v>72.699452355260732</c:v>
                </c:pt>
                <c:pt idx="11">
                  <c:v>77.433297421637064</c:v>
                </c:pt>
                <c:pt idx="12">
                  <c:v>80.662243938208746</c:v>
                </c:pt>
                <c:pt idx="13">
                  <c:v>90.014108191596762</c:v>
                </c:pt>
                <c:pt idx="14">
                  <c:v>95.182913539955479</c:v>
                </c:pt>
                <c:pt idx="15">
                  <c:v>100.3679154274604</c:v>
                </c:pt>
                <c:pt idx="16">
                  <c:v>101.0026942867059</c:v>
                </c:pt>
                <c:pt idx="17">
                  <c:v>102.7912616403668</c:v>
                </c:pt>
                <c:pt idx="18">
                  <c:v>103.70880326687021</c:v>
                </c:pt>
                <c:pt idx="19">
                  <c:v>105.61199631746101</c:v>
                </c:pt>
                <c:pt idx="20">
                  <c:v>107.390698752405</c:v>
                </c:pt>
                <c:pt idx="21">
                  <c:v>110.2873191043298</c:v>
                </c:pt>
                <c:pt idx="22">
                  <c:v>115.0562770622726</c:v>
                </c:pt>
                <c:pt idx="23">
                  <c:v>120.2522558885303</c:v>
                </c:pt>
                <c:pt idx="24">
                  <c:v>123.8661993285783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7-4DC5-B0CD-5909421EA8FC}"/>
            </c:ext>
          </c:extLst>
        </c:ser>
        <c:ser>
          <c:idx val="3"/>
          <c:order val="2"/>
          <c:tx>
            <c:strRef>
              <c:f>'Fig7'!$E$66</c:f>
              <c:strCache>
                <c:ptCount val="1"/>
                <c:pt idx="0">
                  <c:v>Indonesia</c:v>
                </c:pt>
              </c:strCache>
            </c:strRef>
          </c:tx>
          <c:spPr>
            <a:solidFill>
              <a:srgbClr val="F1CE63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'Fig7'!$B$67:$B$91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'Fig7'!$E$67:$E$91</c:f>
              <c:numCache>
                <c:formatCode>0</c:formatCode>
                <c:ptCount val="25"/>
                <c:pt idx="0">
                  <c:v>268.61849957400233</c:v>
                </c:pt>
                <c:pt idx="1">
                  <c:v>287.30908744572235</c:v>
                </c:pt>
                <c:pt idx="2">
                  <c:v>279.67329983490964</c:v>
                </c:pt>
                <c:pt idx="3">
                  <c:v>273.67056074409822</c:v>
                </c:pt>
                <c:pt idx="4">
                  <c:v>271.43686739328643</c:v>
                </c:pt>
                <c:pt idx="5">
                  <c:v>265.54194654247431</c:v>
                </c:pt>
                <c:pt idx="6">
                  <c:v>263.96148358902798</c:v>
                </c:pt>
                <c:pt idx="7">
                  <c:v>261.28887281106608</c:v>
                </c:pt>
                <c:pt idx="8">
                  <c:v>264.9941838700949</c:v>
                </c:pt>
                <c:pt idx="9">
                  <c:v>265.46362938864206</c:v>
                </c:pt>
                <c:pt idx="10">
                  <c:v>267.65861536983675</c:v>
                </c:pt>
                <c:pt idx="11">
                  <c:v>268.85186601968257</c:v>
                </c:pt>
                <c:pt idx="12">
                  <c:v>267.95780565379368</c:v>
                </c:pt>
                <c:pt idx="13">
                  <c:v>248.67391115646112</c:v>
                </c:pt>
                <c:pt idx="14">
                  <c:v>239.64415537494881</c:v>
                </c:pt>
                <c:pt idx="15">
                  <c:v>240.68863092463604</c:v>
                </c:pt>
                <c:pt idx="16">
                  <c:v>238.32275261812214</c:v>
                </c:pt>
                <c:pt idx="17">
                  <c:v>245.08658926860238</c:v>
                </c:pt>
                <c:pt idx="18">
                  <c:v>246.79931452456916</c:v>
                </c:pt>
                <c:pt idx="19">
                  <c:v>255.83928782446583</c:v>
                </c:pt>
                <c:pt idx="20">
                  <c:v>250.88558696756417</c:v>
                </c:pt>
                <c:pt idx="21">
                  <c:v>254.76711707917602</c:v>
                </c:pt>
                <c:pt idx="22">
                  <c:v>251.43855605950131</c:v>
                </c:pt>
                <c:pt idx="23">
                  <c:v>247.12838847535923</c:v>
                </c:pt>
                <c:pt idx="24">
                  <c:v>227.23181556300858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7-4DC5-B0CD-5909421EA8FC}"/>
            </c:ext>
          </c:extLst>
        </c:ser>
        <c:ser>
          <c:idx val="4"/>
          <c:order val="3"/>
          <c:tx>
            <c:strRef>
              <c:f>'Fig7'!$F$66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rgbClr val="E15759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'Fig7'!$B$67:$B$91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'Fig7'!$F$67:$F$91</c:f>
              <c:numCache>
                <c:formatCode>0</c:formatCode>
                <c:ptCount val="25"/>
                <c:pt idx="0">
                  <c:v>0.92999999999999994</c:v>
                </c:pt>
                <c:pt idx="1">
                  <c:v>1.855</c:v>
                </c:pt>
                <c:pt idx="2">
                  <c:v>0.47366000000000003</c:v>
                </c:pt>
                <c:pt idx="3">
                  <c:v>0.49048999999999998</c:v>
                </c:pt>
                <c:pt idx="4">
                  <c:v>0.45890500000000001</c:v>
                </c:pt>
                <c:pt idx="5">
                  <c:v>0.46311249999999998</c:v>
                </c:pt>
                <c:pt idx="6">
                  <c:v>0.46521625</c:v>
                </c:pt>
                <c:pt idx="7">
                  <c:v>0.46626812499999998</c:v>
                </c:pt>
                <c:pt idx="8">
                  <c:v>0.4667940625</c:v>
                </c:pt>
                <c:pt idx="9">
                  <c:v>0.46705703124999998</c:v>
                </c:pt>
                <c:pt idx="10">
                  <c:v>0.46718851562500002</c:v>
                </c:pt>
                <c:pt idx="11">
                  <c:v>0.46725425781250002</c:v>
                </c:pt>
                <c:pt idx="12">
                  <c:v>0.46728712890625002</c:v>
                </c:pt>
                <c:pt idx="13">
                  <c:v>0.28730356445312499</c:v>
                </c:pt>
                <c:pt idx="14">
                  <c:v>0.29572678222656251</c:v>
                </c:pt>
                <c:pt idx="15">
                  <c:v>0.30835339111328119</c:v>
                </c:pt>
                <c:pt idx="16">
                  <c:v>0.3281636955566406</c:v>
                </c:pt>
                <c:pt idx="17">
                  <c:v>0.46460084777832028</c:v>
                </c:pt>
                <c:pt idx="18">
                  <c:v>0.43605042388916021</c:v>
                </c:pt>
                <c:pt idx="19">
                  <c:v>0.40867021194458009</c:v>
                </c:pt>
                <c:pt idx="20">
                  <c:v>0.36965750000000003</c:v>
                </c:pt>
                <c:pt idx="21">
                  <c:v>0.30030000000000001</c:v>
                </c:pt>
                <c:pt idx="22">
                  <c:v>0.30030000000000001</c:v>
                </c:pt>
                <c:pt idx="23">
                  <c:v>0.30030000000000001</c:v>
                </c:pt>
                <c:pt idx="24">
                  <c:v>0.2409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7-4DC5-B0CD-5909421EA8FC}"/>
            </c:ext>
          </c:extLst>
        </c:ser>
        <c:ser>
          <c:idx val="5"/>
          <c:order val="4"/>
          <c:tx>
            <c:strRef>
              <c:f>'Fig7'!$G$66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rgbClr val="F28E2B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'Fig7'!$B$67:$B$91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'Fig7'!$G$67:$G$91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7-4DC5-B0CD-5909421EA8FC}"/>
            </c:ext>
          </c:extLst>
        </c:ser>
        <c:ser>
          <c:idx val="6"/>
          <c:order val="5"/>
          <c:tx>
            <c:strRef>
              <c:f>'Fig7'!$H$66</c:f>
              <c:strCache>
                <c:ptCount val="1"/>
                <c:pt idx="0">
                  <c:v>OECD Asia</c:v>
                </c:pt>
              </c:strCache>
            </c:strRef>
          </c:tx>
          <c:spPr>
            <a:solidFill>
              <a:srgbClr val="B07AA1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'Fig7'!$B$67:$B$91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'Fig7'!$H$67:$H$91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587-4DC5-B0CD-5909421EA8FC}"/>
            </c:ext>
          </c:extLst>
        </c:ser>
        <c:ser>
          <c:idx val="7"/>
          <c:order val="6"/>
          <c:tx>
            <c:strRef>
              <c:f>'Fig7'!$I$66</c:f>
              <c:strCache>
                <c:ptCount val="1"/>
                <c:pt idx="0">
                  <c:v>Dev. Asia</c:v>
                </c:pt>
              </c:strCache>
            </c:strRef>
          </c:tx>
          <c:spPr>
            <a:solidFill>
              <a:srgbClr val="D37295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'Fig7'!$B$67:$B$91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'Fig7'!$I$67:$I$91</c:f>
              <c:numCache>
                <c:formatCode>0</c:formatCode>
                <c:ptCount val="25"/>
                <c:pt idx="0">
                  <c:v>10.74</c:v>
                </c:pt>
                <c:pt idx="1">
                  <c:v>15.76</c:v>
                </c:pt>
                <c:pt idx="2">
                  <c:v>15.76</c:v>
                </c:pt>
                <c:pt idx="3">
                  <c:v>15.76</c:v>
                </c:pt>
                <c:pt idx="4">
                  <c:v>15.76</c:v>
                </c:pt>
                <c:pt idx="5">
                  <c:v>14.6</c:v>
                </c:pt>
                <c:pt idx="6">
                  <c:v>16.84173400989981</c:v>
                </c:pt>
                <c:pt idx="7">
                  <c:v>17.925531006599869</c:v>
                </c:pt>
                <c:pt idx="8">
                  <c:v>18.50007800329994</c:v>
                </c:pt>
                <c:pt idx="9">
                  <c:v>18.82</c:v>
                </c:pt>
                <c:pt idx="10">
                  <c:v>18.82</c:v>
                </c:pt>
                <c:pt idx="11">
                  <c:v>18.82</c:v>
                </c:pt>
                <c:pt idx="12">
                  <c:v>18.82</c:v>
                </c:pt>
                <c:pt idx="13">
                  <c:v>18.82</c:v>
                </c:pt>
                <c:pt idx="14">
                  <c:v>18.82</c:v>
                </c:pt>
                <c:pt idx="15">
                  <c:v>18.82</c:v>
                </c:pt>
                <c:pt idx="16">
                  <c:v>18.82</c:v>
                </c:pt>
                <c:pt idx="17">
                  <c:v>18.82</c:v>
                </c:pt>
                <c:pt idx="18">
                  <c:v>18.82</c:v>
                </c:pt>
                <c:pt idx="19">
                  <c:v>18.82</c:v>
                </c:pt>
                <c:pt idx="20">
                  <c:v>18.82</c:v>
                </c:pt>
                <c:pt idx="21">
                  <c:v>18.82</c:v>
                </c:pt>
                <c:pt idx="22">
                  <c:v>18.82</c:v>
                </c:pt>
                <c:pt idx="23">
                  <c:v>18.82</c:v>
                </c:pt>
                <c:pt idx="24">
                  <c:v>18.82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587-4DC5-B0CD-5909421EA8FC}"/>
            </c:ext>
          </c:extLst>
        </c:ser>
        <c:ser>
          <c:idx val="8"/>
          <c:order val="7"/>
          <c:tx>
            <c:strRef>
              <c:f>'Fig7'!$J$66</c:f>
              <c:strCache>
                <c:ptCount val="1"/>
                <c:pt idx="0">
                  <c:v>Russia</c:v>
                </c:pt>
              </c:strCache>
            </c:strRef>
          </c:tx>
          <c:spPr>
            <a:solidFill>
              <a:srgbClr val="79706E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'Fig7'!$B$67:$B$91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'Fig7'!$J$67:$J$91</c:f>
              <c:numCache>
                <c:formatCode>0</c:formatCode>
                <c:ptCount val="25"/>
                <c:pt idx="0">
                  <c:v>146.10015564930509</c:v>
                </c:pt>
                <c:pt idx="1">
                  <c:v>150.07537732909299</c:v>
                </c:pt>
                <c:pt idx="2">
                  <c:v>149.37566085982749</c:v>
                </c:pt>
                <c:pt idx="3">
                  <c:v>148.2225528905621</c:v>
                </c:pt>
                <c:pt idx="4">
                  <c:v>146.1547491712966</c:v>
                </c:pt>
                <c:pt idx="5">
                  <c:v>142.155684792995</c:v>
                </c:pt>
                <c:pt idx="6">
                  <c:v>140.1283070452657</c:v>
                </c:pt>
                <c:pt idx="7">
                  <c:v>137.8983470447503</c:v>
                </c:pt>
                <c:pt idx="8">
                  <c:v>140.28229614083091</c:v>
                </c:pt>
                <c:pt idx="9">
                  <c:v>143.87147770778191</c:v>
                </c:pt>
                <c:pt idx="10">
                  <c:v>146.21387553976811</c:v>
                </c:pt>
                <c:pt idx="11">
                  <c:v>146.34847989323859</c:v>
                </c:pt>
                <c:pt idx="12">
                  <c:v>146.52862250745139</c:v>
                </c:pt>
                <c:pt idx="13">
                  <c:v>147.42965925203521</c:v>
                </c:pt>
                <c:pt idx="14">
                  <c:v>147.2427630618046</c:v>
                </c:pt>
                <c:pt idx="15">
                  <c:v>145.46816067736421</c:v>
                </c:pt>
                <c:pt idx="16">
                  <c:v>146.58541701234529</c:v>
                </c:pt>
                <c:pt idx="17">
                  <c:v>147.8792647773495</c:v>
                </c:pt>
                <c:pt idx="18">
                  <c:v>149.8155742339278</c:v>
                </c:pt>
                <c:pt idx="19">
                  <c:v>151.95311219010171</c:v>
                </c:pt>
                <c:pt idx="20">
                  <c:v>154.49146263915341</c:v>
                </c:pt>
                <c:pt idx="21">
                  <c:v>152.6695016541459</c:v>
                </c:pt>
                <c:pt idx="22">
                  <c:v>153.41148668391659</c:v>
                </c:pt>
                <c:pt idx="23">
                  <c:v>150.122278927255</c:v>
                </c:pt>
                <c:pt idx="24">
                  <c:v>144.59196802554621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587-4DC5-B0CD-5909421EA8FC}"/>
            </c:ext>
          </c:extLst>
        </c:ser>
        <c:ser>
          <c:idx val="9"/>
          <c:order val="8"/>
          <c:tx>
            <c:strRef>
              <c:f>'Fig7'!$K$66</c:f>
              <c:strCache>
                <c:ptCount val="1"/>
                <c:pt idx="0">
                  <c:v>Eurasia</c:v>
                </c:pt>
              </c:strCache>
            </c:strRef>
          </c:tx>
          <c:spPr>
            <a:solidFill>
              <a:srgbClr val="86BCB6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'Fig7'!$B$67:$B$91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'Fig7'!$K$67:$K$91</c:f>
              <c:numCache>
                <c:formatCode>0</c:formatCode>
                <c:ptCount val="25"/>
                <c:pt idx="0">
                  <c:v>17.68367830325899</c:v>
                </c:pt>
                <c:pt idx="1">
                  <c:v>18.41536930541784</c:v>
                </c:pt>
                <c:pt idx="2">
                  <c:v>17.714222738344262</c:v>
                </c:pt>
                <c:pt idx="3">
                  <c:v>17.013076171270669</c:v>
                </c:pt>
                <c:pt idx="4">
                  <c:v>16.311929604197079</c:v>
                </c:pt>
                <c:pt idx="5">
                  <c:v>15.610783037123509</c:v>
                </c:pt>
                <c:pt idx="6">
                  <c:v>14.90963647004992</c:v>
                </c:pt>
                <c:pt idx="7">
                  <c:v>14.20848990297633</c:v>
                </c:pt>
                <c:pt idx="8">
                  <c:v>13.50734333590275</c:v>
                </c:pt>
                <c:pt idx="9">
                  <c:v>12.80619676882916</c:v>
                </c:pt>
                <c:pt idx="10">
                  <c:v>12.204432645957141</c:v>
                </c:pt>
                <c:pt idx="11">
                  <c:v>11.60266852308512</c:v>
                </c:pt>
                <c:pt idx="12">
                  <c:v>11.00090440021312</c:v>
                </c:pt>
                <c:pt idx="13">
                  <c:v>10.3991402773411</c:v>
                </c:pt>
                <c:pt idx="14">
                  <c:v>9.7973761544690916</c:v>
                </c:pt>
                <c:pt idx="15">
                  <c:v>9.50759235247655</c:v>
                </c:pt>
                <c:pt idx="16">
                  <c:v>9.2178085504840155</c:v>
                </c:pt>
                <c:pt idx="17">
                  <c:v>8.9280247484915023</c:v>
                </c:pt>
                <c:pt idx="18">
                  <c:v>8.6382409464989607</c:v>
                </c:pt>
                <c:pt idx="19">
                  <c:v>8.3484571445064262</c:v>
                </c:pt>
                <c:pt idx="20">
                  <c:v>7.6643717158521056</c:v>
                </c:pt>
                <c:pt idx="21">
                  <c:v>6.9802862871977922</c:v>
                </c:pt>
                <c:pt idx="22">
                  <c:v>6.2962008585434717</c:v>
                </c:pt>
                <c:pt idx="23">
                  <c:v>5.6121154298891582</c:v>
                </c:pt>
                <c:pt idx="24">
                  <c:v>4.9280300012348448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587-4DC5-B0CD-5909421EA8FC}"/>
            </c:ext>
          </c:extLst>
        </c:ser>
        <c:ser>
          <c:idx val="10"/>
          <c:order val="9"/>
          <c:tx>
            <c:strRef>
              <c:f>'Fig7'!$L$66</c:f>
              <c:strCache>
                <c:ptCount val="1"/>
                <c:pt idx="0">
                  <c:v>Europe</c:v>
                </c:pt>
              </c:strCache>
            </c:strRef>
          </c:tx>
          <c:spPr>
            <a:solidFill>
              <a:srgbClr val="15B3CD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'Fig7'!$B$67:$B$91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'Fig7'!$L$67:$L$91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587-4DC5-B0CD-5909421EA8FC}"/>
            </c:ext>
          </c:extLst>
        </c:ser>
        <c:ser>
          <c:idx val="11"/>
          <c:order val="10"/>
          <c:tx>
            <c:strRef>
              <c:f>'Fig7'!$M$66</c:f>
              <c:strCache>
                <c:ptCount val="1"/>
                <c:pt idx="0">
                  <c:v>Africa</c:v>
                </c:pt>
              </c:strCache>
            </c:strRef>
          </c:tx>
          <c:spPr>
            <a:solidFill>
              <a:srgbClr val="9D7660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'Fig7'!$B$67:$B$91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'Fig7'!$M$67:$M$91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0.192</c:v>
                </c:pt>
                <c:pt idx="6">
                  <c:v>0.47399999999999998</c:v>
                </c:pt>
                <c:pt idx="7">
                  <c:v>0.80699999999999994</c:v>
                </c:pt>
                <c:pt idx="8">
                  <c:v>1.3935</c:v>
                </c:pt>
                <c:pt idx="9">
                  <c:v>1.92075</c:v>
                </c:pt>
                <c:pt idx="10">
                  <c:v>3.114374999999999</c:v>
                </c:pt>
                <c:pt idx="11">
                  <c:v>4.5331874999999986</c:v>
                </c:pt>
                <c:pt idx="12">
                  <c:v>5.5905937499999983</c:v>
                </c:pt>
                <c:pt idx="13">
                  <c:v>6.4672968749999988</c:v>
                </c:pt>
                <c:pt idx="14">
                  <c:v>7.1273484374999994</c:v>
                </c:pt>
                <c:pt idx="15">
                  <c:v>7.6790742187499994</c:v>
                </c:pt>
                <c:pt idx="16">
                  <c:v>8.1766371093749992</c:v>
                </c:pt>
                <c:pt idx="17">
                  <c:v>8.3283568359374982</c:v>
                </c:pt>
                <c:pt idx="18">
                  <c:v>8.4801166992187493</c:v>
                </c:pt>
                <c:pt idx="19">
                  <c:v>8.6318966308593748</c:v>
                </c:pt>
                <c:pt idx="20">
                  <c:v>8.7836865966796864</c:v>
                </c:pt>
                <c:pt idx="21">
                  <c:v>8.9354815795898439</c:v>
                </c:pt>
                <c:pt idx="22">
                  <c:v>9.0872790710449216</c:v>
                </c:pt>
                <c:pt idx="23">
                  <c:v>9.0973198563946234</c:v>
                </c:pt>
                <c:pt idx="24">
                  <c:v>9.0973198563946234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587-4DC5-B0CD-5909421EA8FC}"/>
            </c:ext>
          </c:extLst>
        </c:ser>
        <c:ser>
          <c:idx val="12"/>
          <c:order val="11"/>
          <c:tx>
            <c:strRef>
              <c:f>'Fig7'!$N$66</c:f>
              <c:strCache>
                <c:ptCount val="1"/>
                <c:pt idx="0">
                  <c:v>Middle East</c:v>
                </c:pt>
              </c:strCache>
            </c:strRef>
          </c:tx>
          <c:spPr>
            <a:solidFill>
              <a:srgbClr val="59A14F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'Fig7'!$B$67:$B$91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'Fig7'!$N$67:$N$91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587-4DC5-B0CD-5909421EA8FC}"/>
            </c:ext>
          </c:extLst>
        </c:ser>
        <c:ser>
          <c:idx val="13"/>
          <c:order val="12"/>
          <c:tx>
            <c:strRef>
              <c:f>'Fig7'!$O$66</c:f>
              <c:strCache>
                <c:ptCount val="1"/>
                <c:pt idx="0">
                  <c:v>Latin America</c:v>
                </c:pt>
              </c:strCache>
            </c:strRef>
          </c:tx>
          <c:spPr>
            <a:solidFill>
              <a:srgbClr val="59A14F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'Fig7'!$B$67:$B$91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'Fig7'!$O$67:$O$91</c:f>
              <c:numCache>
                <c:formatCode>0</c:formatCode>
                <c:ptCount val="25"/>
                <c:pt idx="0">
                  <c:v>72.210000000000008</c:v>
                </c:pt>
                <c:pt idx="1">
                  <c:v>70.33</c:v>
                </c:pt>
                <c:pt idx="2">
                  <c:v>71.587199999999996</c:v>
                </c:pt>
                <c:pt idx="3">
                  <c:v>72.613199999999992</c:v>
                </c:pt>
                <c:pt idx="4">
                  <c:v>72.382199999999983</c:v>
                </c:pt>
                <c:pt idx="5">
                  <c:v>73.106699999999989</c:v>
                </c:pt>
                <c:pt idx="6">
                  <c:v>74.385570000000001</c:v>
                </c:pt>
                <c:pt idx="7">
                  <c:v>75.685624999999987</c:v>
                </c:pt>
                <c:pt idx="8">
                  <c:v>79.358852499999998</c:v>
                </c:pt>
                <c:pt idx="9">
                  <c:v>80.676666249999997</c:v>
                </c:pt>
                <c:pt idx="10">
                  <c:v>81.351593125000008</c:v>
                </c:pt>
                <c:pt idx="11">
                  <c:v>80.380456562500001</c:v>
                </c:pt>
                <c:pt idx="12">
                  <c:v>79.42728828125</c:v>
                </c:pt>
                <c:pt idx="13">
                  <c:v>77.927427421874995</c:v>
                </c:pt>
                <c:pt idx="14">
                  <c:v>78.863113710937498</c:v>
                </c:pt>
                <c:pt idx="15">
                  <c:v>79.203756855468754</c:v>
                </c:pt>
                <c:pt idx="16">
                  <c:v>80.500878427734378</c:v>
                </c:pt>
                <c:pt idx="17">
                  <c:v>81.64923921386719</c:v>
                </c:pt>
                <c:pt idx="18">
                  <c:v>82.723219606933583</c:v>
                </c:pt>
                <c:pt idx="19">
                  <c:v>84.222483197021504</c:v>
                </c:pt>
                <c:pt idx="20">
                  <c:v>84.998252902221694</c:v>
                </c:pt>
                <c:pt idx="21">
                  <c:v>85.00771144866944</c:v>
                </c:pt>
                <c:pt idx="22">
                  <c:v>85.012440721893327</c:v>
                </c:pt>
                <c:pt idx="23">
                  <c:v>86.844901135090552</c:v>
                </c:pt>
                <c:pt idx="24">
                  <c:v>83.247254486503621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587-4DC5-B0CD-5909421EA8FC}"/>
            </c:ext>
          </c:extLst>
        </c:ser>
        <c:ser>
          <c:idx val="14"/>
          <c:order val="13"/>
          <c:tx>
            <c:strRef>
              <c:f>'Fig7'!$P$66</c:f>
              <c:strCache>
                <c:ptCount val="1"/>
                <c:pt idx="0">
                  <c:v>Mexico</c:v>
                </c:pt>
              </c:strCache>
            </c:strRef>
          </c:tx>
          <c:spPr>
            <a:solidFill>
              <a:srgbClr val="8CD17D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'Fig7'!$B$67:$B$91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'Fig7'!$P$67:$P$91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587-4DC5-B0CD-5909421EA8FC}"/>
            </c:ext>
          </c:extLst>
        </c:ser>
        <c:ser>
          <c:idx val="15"/>
          <c:order val="14"/>
          <c:tx>
            <c:strRef>
              <c:f>'Fig7'!$Q$66</c:f>
              <c:strCache>
                <c:ptCount val="1"/>
                <c:pt idx="0">
                  <c:v>Canada</c:v>
                </c:pt>
              </c:strCache>
            </c:strRef>
          </c:tx>
          <c:spPr>
            <a:solidFill>
              <a:srgbClr val="A0CBE8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'Fig7'!$B$67:$B$91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'Fig7'!$Q$67:$Q$91</c:f>
              <c:numCache>
                <c:formatCode>0</c:formatCode>
                <c:ptCount val="25"/>
                <c:pt idx="0">
                  <c:v>19.749035556649471</c:v>
                </c:pt>
                <c:pt idx="1">
                  <c:v>23.03641106291591</c:v>
                </c:pt>
                <c:pt idx="2">
                  <c:v>23.423024420321891</c:v>
                </c:pt>
                <c:pt idx="3">
                  <c:v>23.86049697772788</c:v>
                </c:pt>
                <c:pt idx="4">
                  <c:v>26.36472679144806</c:v>
                </c:pt>
                <c:pt idx="5">
                  <c:v>27.733464492539849</c:v>
                </c:pt>
                <c:pt idx="6">
                  <c:v>29.01225359994584</c:v>
                </c:pt>
                <c:pt idx="7">
                  <c:v>31.467010157117929</c:v>
                </c:pt>
                <c:pt idx="8">
                  <c:v>33.118425364523922</c:v>
                </c:pt>
                <c:pt idx="9">
                  <c:v>35.114054421929907</c:v>
                </c:pt>
                <c:pt idx="10">
                  <c:v>37.409273560647833</c:v>
                </c:pt>
                <c:pt idx="11">
                  <c:v>41.268378074365764</c:v>
                </c:pt>
                <c:pt idx="12">
                  <c:v>37.890563188083668</c:v>
                </c:pt>
                <c:pt idx="13">
                  <c:v>32.608890376801583</c:v>
                </c:pt>
                <c:pt idx="14">
                  <c:v>32.278494149766118</c:v>
                </c:pt>
                <c:pt idx="15">
                  <c:v>33.241686899766123</c:v>
                </c:pt>
                <c:pt idx="16">
                  <c:v>33.983787524766122</c:v>
                </c:pt>
                <c:pt idx="17">
                  <c:v>34.647997837266118</c:v>
                </c:pt>
                <c:pt idx="18">
                  <c:v>35.013787263047362</c:v>
                </c:pt>
                <c:pt idx="19">
                  <c:v>35.631621975937989</c:v>
                </c:pt>
                <c:pt idx="20">
                  <c:v>35.612675332383297</c:v>
                </c:pt>
                <c:pt idx="21">
                  <c:v>36.233788305527831</c:v>
                </c:pt>
                <c:pt idx="22">
                  <c:v>36.536227287949707</c:v>
                </c:pt>
                <c:pt idx="23">
                  <c:v>35.747264779160638</c:v>
                </c:pt>
                <c:pt idx="24">
                  <c:v>35.89495852476611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587-4DC5-B0CD-5909421EA8FC}"/>
            </c:ext>
          </c:extLst>
        </c:ser>
        <c:ser>
          <c:idx val="16"/>
          <c:order val="15"/>
          <c:tx>
            <c:strRef>
              <c:f>'Fig7'!$R$66</c:f>
              <c:strCache>
                <c:ptCount val="1"/>
                <c:pt idx="0">
                  <c:v>United States</c:v>
                </c:pt>
              </c:strCache>
            </c:strRef>
          </c:tx>
          <c:spPr>
            <a:solidFill>
              <a:srgbClr val="4E79A7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'Fig7'!$B$67:$B$91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'Fig7'!$R$67:$R$91</c:f>
              <c:numCache>
                <c:formatCode>0</c:formatCode>
                <c:ptCount val="25"/>
                <c:pt idx="0">
                  <c:v>41.388861423413161</c:v>
                </c:pt>
                <c:pt idx="1">
                  <c:v>86.440476645463633</c:v>
                </c:pt>
                <c:pt idx="2">
                  <c:v>95.317176987918231</c:v>
                </c:pt>
                <c:pt idx="3">
                  <c:v>105.7846798303726</c:v>
                </c:pt>
                <c:pt idx="4">
                  <c:v>117.1303958228274</c:v>
                </c:pt>
                <c:pt idx="5">
                  <c:v>126.2905366880936</c:v>
                </c:pt>
                <c:pt idx="6">
                  <c:v>125.967371207859</c:v>
                </c:pt>
                <c:pt idx="7">
                  <c:v>124.9771739700853</c:v>
                </c:pt>
                <c:pt idx="8">
                  <c:v>123.61146155</c:v>
                </c:pt>
                <c:pt idx="9">
                  <c:v>116.26713137500001</c:v>
                </c:pt>
                <c:pt idx="10">
                  <c:v>110.3998314373283</c:v>
                </c:pt>
                <c:pt idx="11">
                  <c:v>100.25385869999999</c:v>
                </c:pt>
                <c:pt idx="12">
                  <c:v>96.465821099999985</c:v>
                </c:pt>
                <c:pt idx="13">
                  <c:v>90.742457749999986</c:v>
                </c:pt>
                <c:pt idx="14">
                  <c:v>85.596162300000003</c:v>
                </c:pt>
                <c:pt idx="15">
                  <c:v>81.968019599999991</c:v>
                </c:pt>
                <c:pt idx="16">
                  <c:v>78.626257449999997</c:v>
                </c:pt>
                <c:pt idx="17">
                  <c:v>75.866418840317408</c:v>
                </c:pt>
                <c:pt idx="18">
                  <c:v>70.456556495760708</c:v>
                </c:pt>
                <c:pt idx="19">
                  <c:v>72.32666382061187</c:v>
                </c:pt>
                <c:pt idx="20">
                  <c:v>68.046445628431684</c:v>
                </c:pt>
                <c:pt idx="21">
                  <c:v>63.231607776894222</c:v>
                </c:pt>
                <c:pt idx="22">
                  <c:v>61.468767950161642</c:v>
                </c:pt>
                <c:pt idx="23">
                  <c:v>55.713283835782491</c:v>
                </c:pt>
                <c:pt idx="24">
                  <c:v>51.61162361854683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3587-4DC5-B0CD-5909421EA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4265992"/>
        <c:axId val="824262384"/>
      </c:areaChart>
      <c:catAx>
        <c:axId val="824265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24262384"/>
        <c:crosses val="autoZero"/>
        <c:auto val="1"/>
        <c:lblAlgn val="ctr"/>
        <c:lblOffset val="100"/>
        <c:tickLblSkip val="4"/>
        <c:noMultiLvlLbl val="0"/>
      </c:catAx>
      <c:valAx>
        <c:axId val="82426238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b="0">
                    <a:latin typeface="+mj-lt"/>
                  </a:defRPr>
                </a:pPr>
                <a:r>
                  <a:rPr lang="en-GB" b="0">
                    <a:latin typeface="+mj-lt"/>
                  </a:rPr>
                  <a:t>Coal export volume (Mtce)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242659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952529112188876"/>
          <c:y val="1.1801358832337716E-2"/>
          <c:w val="0.17684911550765975"/>
          <c:h val="0.90812443738339976"/>
        </c:manualLayout>
      </c:layout>
      <c:overlay val="0"/>
    </c:legend>
    <c:plotVisOnly val="1"/>
    <c:dispBlanksAs val="span"/>
    <c:showDLblsOverMax val="0"/>
    <c:extLst/>
  </c:chart>
  <c:spPr>
    <a:ln>
      <a:solidFill>
        <a:schemeClr val="bg1">
          <a:lumMod val="85000"/>
        </a:schemeClr>
      </a:solidFill>
    </a:ln>
  </c:spPr>
  <c:txPr>
    <a:bodyPr/>
    <a:lstStyle/>
    <a:p>
      <a:pPr>
        <a:defRPr sz="900"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88294816423186"/>
          <c:y val="3.864042933810375E-2"/>
          <c:w val="0.69737339705022872"/>
          <c:h val="0.86783303877965801"/>
        </c:manualLayout>
      </c:layout>
      <c:areaChart>
        <c:grouping val="stacked"/>
        <c:varyColors val="0"/>
        <c:ser>
          <c:idx val="1"/>
          <c:order val="0"/>
          <c:tx>
            <c:strRef>
              <c:f>'Fig7'!$V$66</c:f>
              <c:strCache>
                <c:ptCount val="1"/>
                <c:pt idx="0">
                  <c:v>Australia</c:v>
                </c:pt>
              </c:strCache>
            </c:strRef>
          </c:tx>
          <c:spPr>
            <a:solidFill>
              <a:srgbClr val="BAB0AC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'Fig7'!$U$67:$U$91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'Fig7'!$V$67:$V$91</c:f>
              <c:numCache>
                <c:formatCode>0</c:formatCode>
                <c:ptCount val="25"/>
                <c:pt idx="0">
                  <c:v>336.76646352538762</c:v>
                </c:pt>
                <c:pt idx="1">
                  <c:v>331.91671635840271</c:v>
                </c:pt>
                <c:pt idx="2">
                  <c:v>290.8889145583737</c:v>
                </c:pt>
                <c:pt idx="3">
                  <c:v>250.69217208834519</c:v>
                </c:pt>
                <c:pt idx="4">
                  <c:v>218.59353297953311</c:v>
                </c:pt>
                <c:pt idx="5">
                  <c:v>207.26678364466011</c:v>
                </c:pt>
                <c:pt idx="6">
                  <c:v>197.93672311528439</c:v>
                </c:pt>
                <c:pt idx="7">
                  <c:v>187.10044346387181</c:v>
                </c:pt>
                <c:pt idx="8">
                  <c:v>181.32402908668789</c:v>
                </c:pt>
                <c:pt idx="9">
                  <c:v>176.95643988919161</c:v>
                </c:pt>
                <c:pt idx="10">
                  <c:v>168.7019560961871</c:v>
                </c:pt>
                <c:pt idx="11">
                  <c:v>160.15388347444349</c:v>
                </c:pt>
                <c:pt idx="12">
                  <c:v>147.2788688181104</c:v>
                </c:pt>
                <c:pt idx="13">
                  <c:v>137.3297167903265</c:v>
                </c:pt>
                <c:pt idx="14">
                  <c:v>139.90352397393619</c:v>
                </c:pt>
                <c:pt idx="15">
                  <c:v>131.34358006095249</c:v>
                </c:pt>
                <c:pt idx="16">
                  <c:v>125.9669578897212</c:v>
                </c:pt>
                <c:pt idx="17">
                  <c:v>123.7656101643996</c:v>
                </c:pt>
                <c:pt idx="18">
                  <c:v>115.5043381569408</c:v>
                </c:pt>
                <c:pt idx="19">
                  <c:v>113.1161185849177</c:v>
                </c:pt>
                <c:pt idx="20">
                  <c:v>107.7735046064815</c:v>
                </c:pt>
                <c:pt idx="21">
                  <c:v>88.231882335992822</c:v>
                </c:pt>
                <c:pt idx="22">
                  <c:v>92.424977959524796</c:v>
                </c:pt>
                <c:pt idx="23">
                  <c:v>94.566041720100813</c:v>
                </c:pt>
                <c:pt idx="24">
                  <c:v>91.255864193809828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AB-41C9-9EE2-21F7D761174B}"/>
            </c:ext>
          </c:extLst>
        </c:ser>
        <c:ser>
          <c:idx val="2"/>
          <c:order val="1"/>
          <c:tx>
            <c:strRef>
              <c:f>'Fig7'!$W$66</c:f>
              <c:strCache>
                <c:ptCount val="1"/>
                <c:pt idx="0">
                  <c:v>South Africa</c:v>
                </c:pt>
              </c:strCache>
            </c:strRef>
          </c:tx>
          <c:spPr>
            <a:solidFill>
              <a:srgbClr val="FF9D9A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'Fig7'!$U$67:$U$91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'Fig7'!$W$67:$W$91</c:f>
              <c:numCache>
                <c:formatCode>0</c:formatCode>
                <c:ptCount val="25"/>
                <c:pt idx="0">
                  <c:v>65.888904269712825</c:v>
                </c:pt>
                <c:pt idx="1">
                  <c:v>60.397653872298847</c:v>
                </c:pt>
                <c:pt idx="2">
                  <c:v>62.395388500241822</c:v>
                </c:pt>
                <c:pt idx="3">
                  <c:v>63.698145935756578</c:v>
                </c:pt>
                <c:pt idx="4">
                  <c:v>64.413337756127618</c:v>
                </c:pt>
                <c:pt idx="5">
                  <c:v>64.1679813840706</c:v>
                </c:pt>
                <c:pt idx="6">
                  <c:v>67.256738512013598</c:v>
                </c:pt>
                <c:pt idx="7">
                  <c:v>70.099832389956433</c:v>
                </c:pt>
                <c:pt idx="8">
                  <c:v>68.747209642899435</c:v>
                </c:pt>
                <c:pt idx="9">
                  <c:v>67.155328583342381</c:v>
                </c:pt>
                <c:pt idx="10">
                  <c:v>69.829179556284217</c:v>
                </c:pt>
                <c:pt idx="11">
                  <c:v>74.724578451101124</c:v>
                </c:pt>
                <c:pt idx="12">
                  <c:v>78.218086306855511</c:v>
                </c:pt>
                <c:pt idx="13">
                  <c:v>83.383238643078656</c:v>
                </c:pt>
                <c:pt idx="14">
                  <c:v>83.786758219536225</c:v>
                </c:pt>
                <c:pt idx="15">
                  <c:v>86.515104967659155</c:v>
                </c:pt>
                <c:pt idx="16">
                  <c:v>84.763054376792837</c:v>
                </c:pt>
                <c:pt idx="17">
                  <c:v>85.697003860206266</c:v>
                </c:pt>
                <c:pt idx="18">
                  <c:v>84.522126759665895</c:v>
                </c:pt>
                <c:pt idx="19">
                  <c:v>86.119565908164176</c:v>
                </c:pt>
                <c:pt idx="20">
                  <c:v>86.493550775957971</c:v>
                </c:pt>
                <c:pt idx="21">
                  <c:v>80.644434237672115</c:v>
                </c:pt>
                <c:pt idx="22">
                  <c:v>76.150157248703266</c:v>
                </c:pt>
                <c:pt idx="23">
                  <c:v>76.512562218974239</c:v>
                </c:pt>
                <c:pt idx="24">
                  <c:v>73.13188970463753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AB-41C9-9EE2-21F7D761174B}"/>
            </c:ext>
          </c:extLst>
        </c:ser>
        <c:ser>
          <c:idx val="3"/>
          <c:order val="2"/>
          <c:tx>
            <c:strRef>
              <c:f>'Fig7'!$X$66</c:f>
              <c:strCache>
                <c:ptCount val="1"/>
                <c:pt idx="0">
                  <c:v>Indonesia</c:v>
                </c:pt>
              </c:strCache>
            </c:strRef>
          </c:tx>
          <c:spPr>
            <a:solidFill>
              <a:srgbClr val="F1CE63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'Fig7'!$U$67:$U$91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'Fig7'!$X$67:$X$91</c:f>
              <c:numCache>
                <c:formatCode>0</c:formatCode>
                <c:ptCount val="25"/>
                <c:pt idx="0">
                  <c:v>268.61849957400233</c:v>
                </c:pt>
                <c:pt idx="1">
                  <c:v>287.30908744572224</c:v>
                </c:pt>
                <c:pt idx="2">
                  <c:v>242.63797037119414</c:v>
                </c:pt>
                <c:pt idx="3">
                  <c:v>232.66620329666617</c:v>
                </c:pt>
                <c:pt idx="4">
                  <c:v>226.00231122213799</c:v>
                </c:pt>
                <c:pt idx="5">
                  <c:v>221.81981664760983</c:v>
                </c:pt>
                <c:pt idx="6">
                  <c:v>219.65550082308181</c:v>
                </c:pt>
                <c:pt idx="7">
                  <c:v>212.03223499855363</c:v>
                </c:pt>
                <c:pt idx="8">
                  <c:v>202.55637854902554</c:v>
                </c:pt>
                <c:pt idx="9">
                  <c:v>183.49959944293832</c:v>
                </c:pt>
                <c:pt idx="10">
                  <c:v>179.2674849698175</c:v>
                </c:pt>
                <c:pt idx="11">
                  <c:v>163.04438764482495</c:v>
                </c:pt>
                <c:pt idx="12">
                  <c:v>166.14472722198761</c:v>
                </c:pt>
                <c:pt idx="13">
                  <c:v>168.99787528976177</c:v>
                </c:pt>
                <c:pt idx="14">
                  <c:v>157.66675236291843</c:v>
                </c:pt>
                <c:pt idx="15">
                  <c:v>154.18360851992364</c:v>
                </c:pt>
                <c:pt idx="16">
                  <c:v>137.28818190369103</c:v>
                </c:pt>
                <c:pt idx="17">
                  <c:v>135.32769742417725</c:v>
                </c:pt>
                <c:pt idx="18">
                  <c:v>111.58439117189741</c:v>
                </c:pt>
                <c:pt idx="19">
                  <c:v>114.45915600100797</c:v>
                </c:pt>
                <c:pt idx="20">
                  <c:v>92.604615916859785</c:v>
                </c:pt>
                <c:pt idx="21">
                  <c:v>89.301308098613475</c:v>
                </c:pt>
                <c:pt idx="22">
                  <c:v>80.48290498203383</c:v>
                </c:pt>
                <c:pt idx="23">
                  <c:v>32.388810987253663</c:v>
                </c:pt>
                <c:pt idx="24">
                  <c:v>18.867288065298631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AB-41C9-9EE2-21F7D761174B}"/>
            </c:ext>
          </c:extLst>
        </c:ser>
        <c:ser>
          <c:idx val="4"/>
          <c:order val="3"/>
          <c:tx>
            <c:strRef>
              <c:f>'Fig7'!$Y$66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rgbClr val="E15759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'Fig7'!$U$67:$U$91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'Fig7'!$Y$67:$Y$91</c:f>
              <c:numCache>
                <c:formatCode>0</c:formatCode>
                <c:ptCount val="25"/>
                <c:pt idx="0">
                  <c:v>0.92999999999999994</c:v>
                </c:pt>
                <c:pt idx="1">
                  <c:v>1.855</c:v>
                </c:pt>
                <c:pt idx="2">
                  <c:v>0.29365999999999998</c:v>
                </c:pt>
                <c:pt idx="3">
                  <c:v>0.27049000000000001</c:v>
                </c:pt>
                <c:pt idx="4">
                  <c:v>0.27890500000000001</c:v>
                </c:pt>
                <c:pt idx="5">
                  <c:v>0.28311249999999999</c:v>
                </c:pt>
                <c:pt idx="6">
                  <c:v>0.28521625</c:v>
                </c:pt>
                <c:pt idx="7">
                  <c:v>0.28626812499999998</c:v>
                </c:pt>
                <c:pt idx="8">
                  <c:v>0.2867940625</c:v>
                </c:pt>
                <c:pt idx="9">
                  <c:v>0.28705703124999998</c:v>
                </c:pt>
                <c:pt idx="10">
                  <c:v>0.28718851562499997</c:v>
                </c:pt>
                <c:pt idx="11">
                  <c:v>0.28725425781250002</c:v>
                </c:pt>
                <c:pt idx="12">
                  <c:v>0.28728712890625002</c:v>
                </c:pt>
                <c:pt idx="13">
                  <c:v>6.7303564453124978E-2</c:v>
                </c:pt>
                <c:pt idx="14">
                  <c:v>7.5726782226562483E-2</c:v>
                </c:pt>
                <c:pt idx="15">
                  <c:v>8.8353391113281249E-2</c:v>
                </c:pt>
                <c:pt idx="16">
                  <c:v>0.1030816955566406</c:v>
                </c:pt>
                <c:pt idx="17">
                  <c:v>0.1188608477783203</c:v>
                </c:pt>
                <c:pt idx="18">
                  <c:v>0.14358042388916009</c:v>
                </c:pt>
                <c:pt idx="19">
                  <c:v>0.16435521194458011</c:v>
                </c:pt>
                <c:pt idx="20">
                  <c:v>0.16830000000000001</c:v>
                </c:pt>
                <c:pt idx="21">
                  <c:v>0.16830000000000001</c:v>
                </c:pt>
                <c:pt idx="22">
                  <c:v>0.16830000000000001</c:v>
                </c:pt>
                <c:pt idx="23">
                  <c:v>0.16830000000000001</c:v>
                </c:pt>
                <c:pt idx="24">
                  <c:v>0.16830000000000001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AB-41C9-9EE2-21F7D761174B}"/>
            </c:ext>
          </c:extLst>
        </c:ser>
        <c:ser>
          <c:idx val="5"/>
          <c:order val="4"/>
          <c:tx>
            <c:strRef>
              <c:f>'Fig7'!$Z$66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rgbClr val="F28E2B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'Fig7'!$U$67:$U$91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'Fig7'!$Z$67:$Z$91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AB-41C9-9EE2-21F7D761174B}"/>
            </c:ext>
          </c:extLst>
        </c:ser>
        <c:ser>
          <c:idx val="6"/>
          <c:order val="5"/>
          <c:tx>
            <c:strRef>
              <c:f>'Fig7'!$AA$66</c:f>
              <c:strCache>
                <c:ptCount val="1"/>
                <c:pt idx="0">
                  <c:v>OECD Asia</c:v>
                </c:pt>
              </c:strCache>
            </c:strRef>
          </c:tx>
          <c:spPr>
            <a:solidFill>
              <a:srgbClr val="B07AA1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'Fig7'!$U$67:$U$91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'Fig7'!$AA$67:$AA$91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8AB-41C9-9EE2-21F7D761174B}"/>
            </c:ext>
          </c:extLst>
        </c:ser>
        <c:ser>
          <c:idx val="7"/>
          <c:order val="6"/>
          <c:tx>
            <c:strRef>
              <c:f>'Fig7'!$AB$66</c:f>
              <c:strCache>
                <c:ptCount val="1"/>
                <c:pt idx="0">
                  <c:v>Dev. Asia</c:v>
                </c:pt>
              </c:strCache>
            </c:strRef>
          </c:tx>
          <c:spPr>
            <a:solidFill>
              <a:srgbClr val="D37295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'Fig7'!$U$67:$U$91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'Fig7'!$AB$67:$AB$91</c:f>
              <c:numCache>
                <c:formatCode>0</c:formatCode>
                <c:ptCount val="25"/>
                <c:pt idx="0">
                  <c:v>10.74</c:v>
                </c:pt>
                <c:pt idx="1">
                  <c:v>15.76</c:v>
                </c:pt>
                <c:pt idx="2">
                  <c:v>15.76</c:v>
                </c:pt>
                <c:pt idx="3">
                  <c:v>14.219999999999999</c:v>
                </c:pt>
                <c:pt idx="4">
                  <c:v>14.219999999999999</c:v>
                </c:pt>
                <c:pt idx="5">
                  <c:v>14.40952588893785</c:v>
                </c:pt>
                <c:pt idx="6">
                  <c:v>15.832579583337889</c:v>
                </c:pt>
                <c:pt idx="7">
                  <c:v>17.045600389746731</c:v>
                </c:pt>
                <c:pt idx="8">
                  <c:v>17.749371196155561</c:v>
                </c:pt>
                <c:pt idx="9">
                  <c:v>17.603351563887749</c:v>
                </c:pt>
                <c:pt idx="10">
                  <c:v>13.26706745397604</c:v>
                </c:pt>
                <c:pt idx="11">
                  <c:v>10.67</c:v>
                </c:pt>
                <c:pt idx="12">
                  <c:v>10.67</c:v>
                </c:pt>
                <c:pt idx="13">
                  <c:v>9.0500000000000007</c:v>
                </c:pt>
                <c:pt idx="14">
                  <c:v>9.0500000000000007</c:v>
                </c:pt>
                <c:pt idx="15">
                  <c:v>9.0500000000000007</c:v>
                </c:pt>
                <c:pt idx="16">
                  <c:v>9.0500000000000007</c:v>
                </c:pt>
                <c:pt idx="17">
                  <c:v>9.0500000000000007</c:v>
                </c:pt>
                <c:pt idx="18">
                  <c:v>9.0500000000000007</c:v>
                </c:pt>
                <c:pt idx="19">
                  <c:v>9.0500000000000007</c:v>
                </c:pt>
                <c:pt idx="20">
                  <c:v>9.0500000000000007</c:v>
                </c:pt>
                <c:pt idx="21">
                  <c:v>9.0500000000000007</c:v>
                </c:pt>
                <c:pt idx="22">
                  <c:v>12.47</c:v>
                </c:pt>
                <c:pt idx="23">
                  <c:v>12.47</c:v>
                </c:pt>
                <c:pt idx="24">
                  <c:v>9.0500000000000007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8AB-41C9-9EE2-21F7D761174B}"/>
            </c:ext>
          </c:extLst>
        </c:ser>
        <c:ser>
          <c:idx val="8"/>
          <c:order val="7"/>
          <c:tx>
            <c:strRef>
              <c:f>'Fig7'!$AC$66</c:f>
              <c:strCache>
                <c:ptCount val="1"/>
                <c:pt idx="0">
                  <c:v>Russia</c:v>
                </c:pt>
              </c:strCache>
            </c:strRef>
          </c:tx>
          <c:spPr>
            <a:solidFill>
              <a:srgbClr val="79706E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'Fig7'!$U$67:$U$91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'Fig7'!$AC$67:$AC$91</c:f>
              <c:numCache>
                <c:formatCode>0</c:formatCode>
                <c:ptCount val="25"/>
                <c:pt idx="0">
                  <c:v>146.10015564930509</c:v>
                </c:pt>
                <c:pt idx="1">
                  <c:v>150.07537732909299</c:v>
                </c:pt>
                <c:pt idx="2">
                  <c:v>149.7494086842662</c:v>
                </c:pt>
                <c:pt idx="3">
                  <c:v>141.53598903943939</c:v>
                </c:pt>
                <c:pt idx="4">
                  <c:v>137.76438339461259</c:v>
                </c:pt>
                <c:pt idx="5">
                  <c:v>138.6749552497858</c:v>
                </c:pt>
                <c:pt idx="6">
                  <c:v>126.632850854959</c:v>
                </c:pt>
                <c:pt idx="7">
                  <c:v>130.47192208513229</c:v>
                </c:pt>
                <c:pt idx="8">
                  <c:v>131.97840937780541</c:v>
                </c:pt>
                <c:pt idx="9">
                  <c:v>129.94918197474871</c:v>
                </c:pt>
                <c:pt idx="10">
                  <c:v>132.70975119742741</c:v>
                </c:pt>
                <c:pt idx="11">
                  <c:v>129.00382797850531</c:v>
                </c:pt>
                <c:pt idx="12">
                  <c:v>126.270070365441</c:v>
                </c:pt>
                <c:pt idx="13">
                  <c:v>105.476670037029</c:v>
                </c:pt>
                <c:pt idx="14">
                  <c:v>91.686844803966892</c:v>
                </c:pt>
                <c:pt idx="15">
                  <c:v>85.715347882114841</c:v>
                </c:pt>
                <c:pt idx="16">
                  <c:v>83.294630670472472</c:v>
                </c:pt>
                <c:pt idx="17">
                  <c:v>81.788463493620128</c:v>
                </c:pt>
                <c:pt idx="18">
                  <c:v>82.320585826350282</c:v>
                </c:pt>
                <c:pt idx="19">
                  <c:v>83.666798695121713</c:v>
                </c:pt>
                <c:pt idx="20">
                  <c:v>76.910855192509473</c:v>
                </c:pt>
                <c:pt idx="21">
                  <c:v>73.891780507722146</c:v>
                </c:pt>
                <c:pt idx="22">
                  <c:v>61.064741194677033</c:v>
                </c:pt>
                <c:pt idx="23">
                  <c:v>57.958726462929192</c:v>
                </c:pt>
                <c:pt idx="24">
                  <c:v>52.593967553467749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8AB-41C9-9EE2-21F7D761174B}"/>
            </c:ext>
          </c:extLst>
        </c:ser>
        <c:ser>
          <c:idx val="9"/>
          <c:order val="8"/>
          <c:tx>
            <c:strRef>
              <c:f>'Fig7'!$AD$66</c:f>
              <c:strCache>
                <c:ptCount val="1"/>
                <c:pt idx="0">
                  <c:v>Eurasia</c:v>
                </c:pt>
              </c:strCache>
            </c:strRef>
          </c:tx>
          <c:spPr>
            <a:solidFill>
              <a:srgbClr val="86BCB6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'Fig7'!$U$67:$U$91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'Fig7'!$AD$67:$AD$91</c:f>
              <c:numCache>
                <c:formatCode>0</c:formatCode>
                <c:ptCount val="25"/>
                <c:pt idx="0">
                  <c:v>17.68367830325899</c:v>
                </c:pt>
                <c:pt idx="1">
                  <c:v>18.41536930541784</c:v>
                </c:pt>
                <c:pt idx="2">
                  <c:v>19.332558814403139</c:v>
                </c:pt>
                <c:pt idx="3">
                  <c:v>20.249748323388442</c:v>
                </c:pt>
                <c:pt idx="4">
                  <c:v>21.16693783237373</c:v>
                </c:pt>
                <c:pt idx="5">
                  <c:v>22.084127341359029</c:v>
                </c:pt>
                <c:pt idx="6">
                  <c:v>23.001316850344331</c:v>
                </c:pt>
                <c:pt idx="7">
                  <c:v>24.464864384233572</c:v>
                </c:pt>
                <c:pt idx="8">
                  <c:v>26.497657195806742</c:v>
                </c:pt>
                <c:pt idx="9">
                  <c:v>28.530450007379908</c:v>
                </c:pt>
                <c:pt idx="10">
                  <c:v>26.916779735394218</c:v>
                </c:pt>
                <c:pt idx="11">
                  <c:v>26.15319514566643</c:v>
                </c:pt>
                <c:pt idx="12">
                  <c:v>23.470315459628608</c:v>
                </c:pt>
                <c:pt idx="13">
                  <c:v>20.763510773590809</c:v>
                </c:pt>
                <c:pt idx="14">
                  <c:v>18.044743587553022</c:v>
                </c:pt>
                <c:pt idx="15">
                  <c:v>16.30175313999284</c:v>
                </c:pt>
                <c:pt idx="16">
                  <c:v>14.65147206743266</c:v>
                </c:pt>
                <c:pt idx="17">
                  <c:v>12.75754568237249</c:v>
                </c:pt>
                <c:pt idx="18">
                  <c:v>10.886796641062309</c:v>
                </c:pt>
                <c:pt idx="19">
                  <c:v>9.0276362716271503</c:v>
                </c:pt>
                <c:pt idx="20">
                  <c:v>7.1742702381294681</c:v>
                </c:pt>
                <c:pt idx="21">
                  <c:v>5.3238013726005402</c:v>
                </c:pt>
                <c:pt idx="22">
                  <c:v>3.4762296750403689</c:v>
                </c:pt>
                <c:pt idx="23">
                  <c:v>1.628657977480189</c:v>
                </c:pt>
                <c:pt idx="24">
                  <c:v>0.37671791344428812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8AB-41C9-9EE2-21F7D761174B}"/>
            </c:ext>
          </c:extLst>
        </c:ser>
        <c:ser>
          <c:idx val="10"/>
          <c:order val="9"/>
          <c:tx>
            <c:strRef>
              <c:f>'Fig7'!$AE$66</c:f>
              <c:strCache>
                <c:ptCount val="1"/>
                <c:pt idx="0">
                  <c:v>Europe</c:v>
                </c:pt>
              </c:strCache>
            </c:strRef>
          </c:tx>
          <c:spPr>
            <a:solidFill>
              <a:srgbClr val="15B3CD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'Fig7'!$U$67:$U$91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'Fig7'!$AE$67:$AE$91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8AB-41C9-9EE2-21F7D761174B}"/>
            </c:ext>
          </c:extLst>
        </c:ser>
        <c:ser>
          <c:idx val="11"/>
          <c:order val="10"/>
          <c:tx>
            <c:strRef>
              <c:f>'Fig7'!$AF$66</c:f>
              <c:strCache>
                <c:ptCount val="1"/>
                <c:pt idx="0">
                  <c:v>Africa</c:v>
                </c:pt>
              </c:strCache>
            </c:strRef>
          </c:tx>
          <c:spPr>
            <a:solidFill>
              <a:srgbClr val="9D7660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'Fig7'!$U$67:$U$91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'Fig7'!$AF$67:$AF$91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0.192</c:v>
                </c:pt>
                <c:pt idx="6">
                  <c:v>0.47399999999999998</c:v>
                </c:pt>
                <c:pt idx="7">
                  <c:v>0.80699999999999994</c:v>
                </c:pt>
                <c:pt idx="8">
                  <c:v>1.3142192215278059</c:v>
                </c:pt>
                <c:pt idx="9">
                  <c:v>1.4904692215278059</c:v>
                </c:pt>
                <c:pt idx="10">
                  <c:v>1.9865942215278061</c:v>
                </c:pt>
                <c:pt idx="11">
                  <c:v>2.5886567215278049</c:v>
                </c:pt>
                <c:pt idx="12">
                  <c:v>2.8896879715278052</c:v>
                </c:pt>
                <c:pt idx="13">
                  <c:v>3.0402035965278049</c:v>
                </c:pt>
                <c:pt idx="14">
                  <c:v>3.1913614090278051</c:v>
                </c:pt>
                <c:pt idx="15">
                  <c:v>3.1913614090278051</c:v>
                </c:pt>
                <c:pt idx="16">
                  <c:v>3.1913614090278051</c:v>
                </c:pt>
                <c:pt idx="17">
                  <c:v>3.1913614090278051</c:v>
                </c:pt>
                <c:pt idx="18">
                  <c:v>3.1913614090278051</c:v>
                </c:pt>
                <c:pt idx="19">
                  <c:v>3.1913614090278051</c:v>
                </c:pt>
                <c:pt idx="20">
                  <c:v>3.1913614090278051</c:v>
                </c:pt>
                <c:pt idx="21">
                  <c:v>3.1913614090278051</c:v>
                </c:pt>
                <c:pt idx="22">
                  <c:v>3.1913614090278051</c:v>
                </c:pt>
                <c:pt idx="23">
                  <c:v>3.1913614090278051</c:v>
                </c:pt>
                <c:pt idx="24">
                  <c:v>3.1913614090278051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8AB-41C9-9EE2-21F7D761174B}"/>
            </c:ext>
          </c:extLst>
        </c:ser>
        <c:ser>
          <c:idx val="12"/>
          <c:order val="11"/>
          <c:tx>
            <c:strRef>
              <c:f>'Fig7'!$AG$66</c:f>
              <c:strCache>
                <c:ptCount val="1"/>
                <c:pt idx="0">
                  <c:v>Middle East</c:v>
                </c:pt>
              </c:strCache>
            </c:strRef>
          </c:tx>
          <c:spPr>
            <a:solidFill>
              <a:srgbClr val="59A14F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'Fig7'!$U$67:$U$91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'Fig7'!$AG$67:$AG$91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8AB-41C9-9EE2-21F7D761174B}"/>
            </c:ext>
          </c:extLst>
        </c:ser>
        <c:ser>
          <c:idx val="13"/>
          <c:order val="12"/>
          <c:tx>
            <c:strRef>
              <c:f>'Fig7'!$AH$66</c:f>
              <c:strCache>
                <c:ptCount val="1"/>
                <c:pt idx="0">
                  <c:v>Latin America</c:v>
                </c:pt>
              </c:strCache>
            </c:strRef>
          </c:tx>
          <c:spPr>
            <a:solidFill>
              <a:srgbClr val="59A14F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'Fig7'!$U$67:$U$91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'Fig7'!$AH$67:$AH$91</c:f>
              <c:numCache>
                <c:formatCode>0</c:formatCode>
                <c:ptCount val="25"/>
                <c:pt idx="0">
                  <c:v>72.210000000000008</c:v>
                </c:pt>
                <c:pt idx="1">
                  <c:v>70.33</c:v>
                </c:pt>
                <c:pt idx="2">
                  <c:v>68.633200000000002</c:v>
                </c:pt>
                <c:pt idx="3">
                  <c:v>67.529200000000003</c:v>
                </c:pt>
                <c:pt idx="4">
                  <c:v>66.542199999999994</c:v>
                </c:pt>
                <c:pt idx="5">
                  <c:v>66.8887</c:v>
                </c:pt>
                <c:pt idx="6">
                  <c:v>67.061949999999996</c:v>
                </c:pt>
                <c:pt idx="7">
                  <c:v>67.148574999999994</c:v>
                </c:pt>
                <c:pt idx="8">
                  <c:v>67.523467499999995</c:v>
                </c:pt>
                <c:pt idx="9">
                  <c:v>66.471493750000008</c:v>
                </c:pt>
                <c:pt idx="10">
                  <c:v>65.997906874999998</c:v>
                </c:pt>
                <c:pt idx="11">
                  <c:v>64.559513437500001</c:v>
                </c:pt>
                <c:pt idx="12">
                  <c:v>62.541531718749987</c:v>
                </c:pt>
                <c:pt idx="13">
                  <c:v>59.842540859374992</c:v>
                </c:pt>
                <c:pt idx="14">
                  <c:v>58.589217617187501</c:v>
                </c:pt>
                <c:pt idx="15">
                  <c:v>57.335555996093753</c:v>
                </c:pt>
                <c:pt idx="16">
                  <c:v>49.965030810546878</c:v>
                </c:pt>
                <c:pt idx="17">
                  <c:v>49.965115405273437</c:v>
                </c:pt>
                <c:pt idx="18">
                  <c:v>49.965157702636724</c:v>
                </c:pt>
                <c:pt idx="19">
                  <c:v>49.965178851318363</c:v>
                </c:pt>
                <c:pt idx="20">
                  <c:v>49.965189425659183</c:v>
                </c:pt>
                <c:pt idx="21">
                  <c:v>49.965194712829593</c:v>
                </c:pt>
                <c:pt idx="22">
                  <c:v>49.965197356414798</c:v>
                </c:pt>
                <c:pt idx="23">
                  <c:v>51.944537356414791</c:v>
                </c:pt>
                <c:pt idx="24">
                  <c:v>28.940349999999999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8AB-41C9-9EE2-21F7D761174B}"/>
            </c:ext>
          </c:extLst>
        </c:ser>
        <c:ser>
          <c:idx val="14"/>
          <c:order val="13"/>
          <c:tx>
            <c:strRef>
              <c:f>'Fig7'!$AI$66</c:f>
              <c:strCache>
                <c:ptCount val="1"/>
                <c:pt idx="0">
                  <c:v>Mexico</c:v>
                </c:pt>
              </c:strCache>
            </c:strRef>
          </c:tx>
          <c:spPr>
            <a:solidFill>
              <a:srgbClr val="8CD17D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'Fig7'!$U$67:$U$91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'Fig7'!$AI$67:$AI$91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8AB-41C9-9EE2-21F7D761174B}"/>
            </c:ext>
          </c:extLst>
        </c:ser>
        <c:ser>
          <c:idx val="15"/>
          <c:order val="14"/>
          <c:tx>
            <c:strRef>
              <c:f>'Fig7'!$AJ$66</c:f>
              <c:strCache>
                <c:ptCount val="1"/>
                <c:pt idx="0">
                  <c:v>Canada</c:v>
                </c:pt>
              </c:strCache>
            </c:strRef>
          </c:tx>
          <c:spPr>
            <a:solidFill>
              <a:srgbClr val="A0CBE8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'Fig7'!$U$67:$U$91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'Fig7'!$AJ$67:$AJ$91</c:f>
              <c:numCache>
                <c:formatCode>0</c:formatCode>
                <c:ptCount val="25"/>
                <c:pt idx="0">
                  <c:v>19.749035556649471</c:v>
                </c:pt>
                <c:pt idx="1">
                  <c:v>23.03641106291591</c:v>
                </c:pt>
                <c:pt idx="2">
                  <c:v>23.41115925808111</c:v>
                </c:pt>
                <c:pt idx="3">
                  <c:v>23.59672118412961</c:v>
                </c:pt>
                <c:pt idx="4">
                  <c:v>25.37182774841153</c:v>
                </c:pt>
                <c:pt idx="5">
                  <c:v>23.54081039357672</c:v>
                </c:pt>
                <c:pt idx="6">
                  <c:v>22.199148038741932</c:v>
                </c:pt>
                <c:pt idx="7">
                  <c:v>23.218203233907129</c:v>
                </c:pt>
                <c:pt idx="8">
                  <c:v>23.403195029072339</c:v>
                </c:pt>
                <c:pt idx="9">
                  <c:v>19.408510982799509</c:v>
                </c:pt>
                <c:pt idx="10">
                  <c:v>9.7001648720943354</c:v>
                </c:pt>
                <c:pt idx="11">
                  <c:v>9.358297499999999</c:v>
                </c:pt>
                <c:pt idx="12">
                  <c:v>10.697358749999999</c:v>
                </c:pt>
                <c:pt idx="13">
                  <c:v>11.567889375</c:v>
                </c:pt>
                <c:pt idx="14">
                  <c:v>12.080165624999999</c:v>
                </c:pt>
                <c:pt idx="15">
                  <c:v>12.080165624999999</c:v>
                </c:pt>
                <c:pt idx="16">
                  <c:v>12.080165624999999</c:v>
                </c:pt>
                <c:pt idx="17">
                  <c:v>12.080165624999999</c:v>
                </c:pt>
                <c:pt idx="18">
                  <c:v>12.080165624999999</c:v>
                </c:pt>
                <c:pt idx="19">
                  <c:v>12.080165624999999</c:v>
                </c:pt>
                <c:pt idx="20">
                  <c:v>12.080165624999999</c:v>
                </c:pt>
                <c:pt idx="21">
                  <c:v>12.080165624999999</c:v>
                </c:pt>
                <c:pt idx="22">
                  <c:v>12.080165624999999</c:v>
                </c:pt>
                <c:pt idx="23">
                  <c:v>12.080165624999999</c:v>
                </c:pt>
                <c:pt idx="24">
                  <c:v>12.080165624999999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8AB-41C9-9EE2-21F7D761174B}"/>
            </c:ext>
          </c:extLst>
        </c:ser>
        <c:ser>
          <c:idx val="16"/>
          <c:order val="15"/>
          <c:tx>
            <c:strRef>
              <c:f>'Fig7'!$AK$66</c:f>
              <c:strCache>
                <c:ptCount val="1"/>
                <c:pt idx="0">
                  <c:v>United States</c:v>
                </c:pt>
              </c:strCache>
            </c:strRef>
          </c:tx>
          <c:spPr>
            <a:solidFill>
              <a:srgbClr val="4E79A7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'Fig7'!$U$67:$U$91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'Fig7'!$AK$67:$AK$91</c:f>
              <c:numCache>
                <c:formatCode>0</c:formatCode>
                <c:ptCount val="25"/>
                <c:pt idx="0">
                  <c:v>41.388861423413161</c:v>
                </c:pt>
                <c:pt idx="1">
                  <c:v>86.440476645463562</c:v>
                </c:pt>
                <c:pt idx="2">
                  <c:v>114.85931168320199</c:v>
                </c:pt>
                <c:pt idx="3">
                  <c:v>123.7994649133684</c:v>
                </c:pt>
                <c:pt idx="4">
                  <c:v>119.94079004504</c:v>
                </c:pt>
                <c:pt idx="5">
                  <c:v>118.54356453520791</c:v>
                </c:pt>
                <c:pt idx="6">
                  <c:v>117.27884415680531</c:v>
                </c:pt>
                <c:pt idx="7">
                  <c:v>113.36953638675131</c:v>
                </c:pt>
                <c:pt idx="8">
                  <c:v>104.7049330290089</c:v>
                </c:pt>
                <c:pt idx="9">
                  <c:v>96.04476782499998</c:v>
                </c:pt>
                <c:pt idx="10">
                  <c:v>93.150825610059357</c:v>
                </c:pt>
                <c:pt idx="11">
                  <c:v>89.796703899999997</c:v>
                </c:pt>
                <c:pt idx="12">
                  <c:v>87.066219500000017</c:v>
                </c:pt>
                <c:pt idx="13">
                  <c:v>78.508424600000012</c:v>
                </c:pt>
                <c:pt idx="14">
                  <c:v>72.625473099999994</c:v>
                </c:pt>
                <c:pt idx="15">
                  <c:v>68.000691700000004</c:v>
                </c:pt>
                <c:pt idx="16">
                  <c:v>63.897621099999988</c:v>
                </c:pt>
                <c:pt idx="17">
                  <c:v>62.916500300000003</c:v>
                </c:pt>
                <c:pt idx="18">
                  <c:v>57.07229495</c:v>
                </c:pt>
                <c:pt idx="19">
                  <c:v>56.662656474999999</c:v>
                </c:pt>
                <c:pt idx="20">
                  <c:v>50.366892687499998</c:v>
                </c:pt>
                <c:pt idx="21">
                  <c:v>44.801291537499992</c:v>
                </c:pt>
                <c:pt idx="22">
                  <c:v>41.505953187499998</c:v>
                </c:pt>
                <c:pt idx="23">
                  <c:v>39.335244987499998</c:v>
                </c:pt>
                <c:pt idx="24">
                  <c:v>34.317165987851801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08AB-41C9-9EE2-21F7D7611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4265992"/>
        <c:axId val="824262384"/>
      </c:areaChart>
      <c:catAx>
        <c:axId val="824265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24262384"/>
        <c:crosses val="autoZero"/>
        <c:auto val="1"/>
        <c:lblAlgn val="ctr"/>
        <c:lblOffset val="100"/>
        <c:tickLblSkip val="4"/>
        <c:noMultiLvlLbl val="0"/>
      </c:catAx>
      <c:valAx>
        <c:axId val="82426238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b="0">
                    <a:latin typeface="+mj-lt"/>
                  </a:defRPr>
                </a:pPr>
                <a:r>
                  <a:rPr lang="en-GB" b="0">
                    <a:latin typeface="+mj-lt"/>
                  </a:rPr>
                  <a:t>Coal export volume (Mtce)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242659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952529112188876"/>
          <c:y val="1.1801358832337716E-2"/>
          <c:w val="0.17684911550765975"/>
          <c:h val="0.90812443738339976"/>
        </c:manualLayout>
      </c:layout>
      <c:overlay val="0"/>
    </c:legend>
    <c:plotVisOnly val="1"/>
    <c:dispBlanksAs val="span"/>
    <c:showDLblsOverMax val="0"/>
    <c:extLst/>
  </c:chart>
  <c:spPr>
    <a:ln>
      <a:solidFill>
        <a:schemeClr val="bg1">
          <a:lumMod val="85000"/>
        </a:schemeClr>
      </a:solidFill>
    </a:ln>
  </c:spPr>
  <c:txPr>
    <a:bodyPr/>
    <a:lstStyle/>
    <a:p>
      <a:pPr>
        <a:defRPr sz="900"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645810402731914"/>
          <c:y val="5.0925925925925923E-2"/>
          <c:w val="0.67465300708379194"/>
          <c:h val="0.7905406095071448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'Fig8'!$L$20:$L$36</c:f>
              <c:strCache>
                <c:ptCount val="17"/>
                <c:pt idx="0">
                  <c:v>Global saving</c:v>
                </c:pt>
                <c:pt idx="1">
                  <c:v>Indonesia</c:v>
                </c:pt>
                <c:pt idx="2">
                  <c:v>Developing Asia</c:v>
                </c:pt>
                <c:pt idx="3">
                  <c:v>Australia</c:v>
                </c:pt>
                <c:pt idx="4">
                  <c:v>United States</c:v>
                </c:pt>
                <c:pt idx="5">
                  <c:v>China</c:v>
                </c:pt>
                <c:pt idx="6">
                  <c:v>Russia</c:v>
                </c:pt>
                <c:pt idx="7">
                  <c:v>Africa</c:v>
                </c:pt>
                <c:pt idx="8">
                  <c:v>Latin America</c:v>
                </c:pt>
                <c:pt idx="9">
                  <c:v>Eurasia</c:v>
                </c:pt>
                <c:pt idx="10">
                  <c:v>Middle East</c:v>
                </c:pt>
                <c:pt idx="11">
                  <c:v>Mexico</c:v>
                </c:pt>
                <c:pt idx="12">
                  <c:v>Canada</c:v>
                </c:pt>
                <c:pt idx="13">
                  <c:v>South Africa</c:v>
                </c:pt>
                <c:pt idx="14">
                  <c:v>India</c:v>
                </c:pt>
                <c:pt idx="15">
                  <c:v>OECD Asia</c:v>
                </c:pt>
                <c:pt idx="16">
                  <c:v>Europe</c:v>
                </c:pt>
              </c:strCache>
            </c:strRef>
          </c:cat>
          <c:val>
            <c:numRef>
              <c:f>'Fig8'!$M$20:$M$36</c:f>
              <c:numCache>
                <c:formatCode>0.000</c:formatCode>
                <c:ptCount val="17"/>
                <c:pt idx="0">
                  <c:v>0.11600044521964514</c:v>
                </c:pt>
                <c:pt idx="1">
                  <c:v>-11.83162633229173</c:v>
                </c:pt>
                <c:pt idx="2">
                  <c:v>-8.8622991847422092</c:v>
                </c:pt>
                <c:pt idx="3">
                  <c:v>-5.1670322353668396</c:v>
                </c:pt>
                <c:pt idx="4">
                  <c:v>-3.9727965772982921</c:v>
                </c:pt>
                <c:pt idx="5">
                  <c:v>-2.8827218756495641</c:v>
                </c:pt>
                <c:pt idx="6">
                  <c:v>-2.8260007040764119</c:v>
                </c:pt>
                <c:pt idx="7">
                  <c:v>-2.1643718296275716</c:v>
                </c:pt>
                <c:pt idx="8">
                  <c:v>-0.66464326384475569</c:v>
                </c:pt>
                <c:pt idx="9">
                  <c:v>-0.61386251905811229</c:v>
                </c:pt>
                <c:pt idx="10">
                  <c:v>-0.33480762948356313</c:v>
                </c:pt>
                <c:pt idx="11">
                  <c:v>0.9231658400717907</c:v>
                </c:pt>
                <c:pt idx="12">
                  <c:v>1.0185211334084541</c:v>
                </c:pt>
                <c:pt idx="13">
                  <c:v>2.5247764015184262</c:v>
                </c:pt>
                <c:pt idx="14">
                  <c:v>4.8808648009821569</c:v>
                </c:pt>
                <c:pt idx="15">
                  <c:v>14.606065230146887</c:v>
                </c:pt>
                <c:pt idx="16">
                  <c:v>15.482769190530966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6F-456A-B2FF-2C7F016AFC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12899336"/>
        <c:axId val="812890480"/>
      </c:barChart>
      <c:catAx>
        <c:axId val="812899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2890480"/>
        <c:crosses val="autoZero"/>
        <c:auto val="1"/>
        <c:lblAlgn val="ctr"/>
        <c:lblOffset val="100"/>
        <c:tickLblSkip val="1"/>
        <c:noMultiLvlLbl val="0"/>
      </c:catAx>
      <c:valAx>
        <c:axId val="812890480"/>
        <c:scaling>
          <c:orientation val="minMax"/>
          <c:max val="30"/>
          <c:min val="-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j-lt"/>
                    <a:ea typeface="+mn-ea"/>
                    <a:cs typeface="+mn-cs"/>
                  </a:defRPr>
                </a:pPr>
                <a:r>
                  <a:rPr lang="en-GB">
                    <a:latin typeface="+mj-lt"/>
                  </a:rPr>
                  <a:t>Change in net trade (USD</a:t>
                </a:r>
                <a:r>
                  <a:rPr lang="en-GB" baseline="0">
                    <a:latin typeface="+mj-lt"/>
                  </a:rPr>
                  <a:t> bn)</a:t>
                </a:r>
                <a:endParaRPr lang="en-GB">
                  <a:latin typeface="+mj-lt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j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28993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645810402731914"/>
          <c:y val="5.0925925925925923E-2"/>
          <c:w val="0.67465300708379194"/>
          <c:h val="0.7905406095071448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'Fig8'!$O$20:$O$36</c:f>
              <c:strCache>
                <c:ptCount val="17"/>
                <c:pt idx="0">
                  <c:v>Global saving</c:v>
                </c:pt>
                <c:pt idx="1">
                  <c:v>Indonesia</c:v>
                </c:pt>
                <c:pt idx="2">
                  <c:v>Australia</c:v>
                </c:pt>
                <c:pt idx="3">
                  <c:v>Russia</c:v>
                </c:pt>
                <c:pt idx="4">
                  <c:v>United States</c:v>
                </c:pt>
                <c:pt idx="5">
                  <c:v>Latin America</c:v>
                </c:pt>
                <c:pt idx="6">
                  <c:v>South Africa</c:v>
                </c:pt>
                <c:pt idx="7">
                  <c:v>Canada</c:v>
                </c:pt>
                <c:pt idx="8">
                  <c:v>Africa</c:v>
                </c:pt>
                <c:pt idx="9">
                  <c:v>Middle East</c:v>
                </c:pt>
                <c:pt idx="10">
                  <c:v>Eurasia</c:v>
                </c:pt>
                <c:pt idx="11">
                  <c:v>Mexico</c:v>
                </c:pt>
                <c:pt idx="12">
                  <c:v>Developing Asia</c:v>
                </c:pt>
                <c:pt idx="13">
                  <c:v>China</c:v>
                </c:pt>
                <c:pt idx="14">
                  <c:v>India</c:v>
                </c:pt>
                <c:pt idx="15">
                  <c:v>Europe</c:v>
                </c:pt>
                <c:pt idx="16">
                  <c:v>OECD Asia</c:v>
                </c:pt>
              </c:strCache>
            </c:strRef>
          </c:cat>
          <c:val>
            <c:numRef>
              <c:f>'Fig8'!$P$20:$P$36</c:f>
              <c:numCache>
                <c:formatCode>0.000</c:formatCode>
                <c:ptCount val="17"/>
                <c:pt idx="0">
                  <c:v>10.294285877689161</c:v>
                </c:pt>
                <c:pt idx="1">
                  <c:v>-26.992430916849276</c:v>
                </c:pt>
                <c:pt idx="2">
                  <c:v>-23.697759418399976</c:v>
                </c:pt>
                <c:pt idx="3">
                  <c:v>-10.067750558845466</c:v>
                </c:pt>
                <c:pt idx="4">
                  <c:v>-5.8612223834133808</c:v>
                </c:pt>
                <c:pt idx="5">
                  <c:v>-3.140995250097427</c:v>
                </c:pt>
                <c:pt idx="6">
                  <c:v>-2.6962784161769053</c:v>
                </c:pt>
                <c:pt idx="7">
                  <c:v>-0.62170266313241962</c:v>
                </c:pt>
                <c:pt idx="8">
                  <c:v>-0.48536154013504773</c:v>
                </c:pt>
                <c:pt idx="9">
                  <c:v>-8.750465520336291E-2</c:v>
                </c:pt>
                <c:pt idx="10">
                  <c:v>0.18060672504759362</c:v>
                </c:pt>
                <c:pt idx="11">
                  <c:v>0.9231658400717907</c:v>
                </c:pt>
                <c:pt idx="12">
                  <c:v>9.9364751579890491</c:v>
                </c:pt>
                <c:pt idx="13">
                  <c:v>13.722695417625159</c:v>
                </c:pt>
                <c:pt idx="14">
                  <c:v>14.772443264554171</c:v>
                </c:pt>
                <c:pt idx="15">
                  <c:v>19.076389785671783</c:v>
                </c:pt>
                <c:pt idx="16">
                  <c:v>25.333515488982876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C4-4D0C-8C4F-E90EF8491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12899336"/>
        <c:axId val="812890480"/>
      </c:barChart>
      <c:catAx>
        <c:axId val="812899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2890480"/>
        <c:crosses val="autoZero"/>
        <c:auto val="1"/>
        <c:lblAlgn val="ctr"/>
        <c:lblOffset val="100"/>
        <c:tickLblSkip val="1"/>
        <c:noMultiLvlLbl val="0"/>
      </c:catAx>
      <c:valAx>
        <c:axId val="812890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j-lt"/>
                    <a:ea typeface="+mn-ea"/>
                    <a:cs typeface="+mn-cs"/>
                  </a:defRPr>
                </a:pPr>
                <a:r>
                  <a:rPr lang="en-GB">
                    <a:latin typeface="+mj-lt"/>
                  </a:rPr>
                  <a:t>Change in net trade (USD</a:t>
                </a:r>
                <a:r>
                  <a:rPr lang="en-GB" baseline="0">
                    <a:latin typeface="+mj-lt"/>
                  </a:rPr>
                  <a:t> bn)</a:t>
                </a:r>
                <a:endParaRPr lang="en-GB">
                  <a:latin typeface="+mj-lt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2899336"/>
        <c:crosses val="autoZero"/>
        <c:crossBetween val="between"/>
      </c:valAx>
    </c:plotArea>
    <c:plotVisOnly val="1"/>
    <c:dispBlanksAs val="gap"/>
    <c:showDLblsOverMax val="0"/>
    <c:extLst/>
  </c:chart>
  <c:spPr>
    <a:ln>
      <a:solidFill>
        <a:schemeClr val="bg1">
          <a:lumMod val="85000"/>
        </a:schemeClr>
      </a:solidFill>
    </a:ln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14750121300339"/>
          <c:y val="5.0925925925925923E-2"/>
          <c:w val="0.83596118389131491"/>
          <c:h val="0.755585812190142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'Fig9'!$C$22</c:f>
              <c:strCache>
                <c:ptCount val="1"/>
                <c:pt idx="0">
                  <c:v>Coking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'Fig9'!$B$23:$B$26</c:f>
              <c:strCache>
                <c:ptCount val="4"/>
                <c:pt idx="0">
                  <c:v>2020-2024</c:v>
                </c:pt>
                <c:pt idx="1">
                  <c:v>2025-2029</c:v>
                </c:pt>
                <c:pt idx="2">
                  <c:v>2030-2034</c:v>
                </c:pt>
                <c:pt idx="3">
                  <c:v>2035-2040</c:v>
                </c:pt>
              </c:strCache>
            </c:strRef>
          </c:cat>
          <c:val>
            <c:numRef>
              <c:f>'Fig9'!$C$23:$C$26</c:f>
              <c:numCache>
                <c:formatCode>0</c:formatCode>
                <c:ptCount val="4"/>
                <c:pt idx="0">
                  <c:v>7.5129715549194689</c:v>
                </c:pt>
                <c:pt idx="1">
                  <c:v>9.5135804783364506</c:v>
                </c:pt>
                <c:pt idx="2">
                  <c:v>0.6934200488342972</c:v>
                </c:pt>
                <c:pt idx="3">
                  <c:v>4.3202504852321422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63-4816-9FAB-57D03B9B805C}"/>
            </c:ext>
          </c:extLst>
        </c:ser>
        <c:ser>
          <c:idx val="1"/>
          <c:order val="1"/>
          <c:tx>
            <c:strRef>
              <c:f>'Fig9'!$D$22</c:f>
              <c:strCache>
                <c:ptCount val="1"/>
                <c:pt idx="0">
                  <c:v>Steam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'Fig9'!$B$23:$B$26</c:f>
              <c:strCache>
                <c:ptCount val="4"/>
                <c:pt idx="0">
                  <c:v>2020-2024</c:v>
                </c:pt>
                <c:pt idx="1">
                  <c:v>2025-2029</c:v>
                </c:pt>
                <c:pt idx="2">
                  <c:v>2030-2034</c:v>
                </c:pt>
                <c:pt idx="3">
                  <c:v>2035-2040</c:v>
                </c:pt>
              </c:strCache>
            </c:strRef>
          </c:cat>
          <c:val>
            <c:numRef>
              <c:f>'Fig9'!$D$23:$D$26</c:f>
              <c:numCache>
                <c:formatCode>0</c:formatCode>
                <c:ptCount val="4"/>
                <c:pt idx="0">
                  <c:v>0.51411862768985295</c:v>
                </c:pt>
                <c:pt idx="1">
                  <c:v>0.85573045880158838</c:v>
                </c:pt>
                <c:pt idx="2">
                  <c:v>1.5709671172625401</c:v>
                </c:pt>
                <c:pt idx="3">
                  <c:v>1.4681906646967902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63-4816-9FAB-57D03B9B80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51936440"/>
        <c:axId val="751883304"/>
      </c:barChart>
      <c:catAx>
        <c:axId val="751936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883304"/>
        <c:crosses val="autoZero"/>
        <c:auto val="1"/>
        <c:lblAlgn val="ctr"/>
        <c:lblOffset val="100"/>
        <c:noMultiLvlLbl val="0"/>
      </c:catAx>
      <c:valAx>
        <c:axId val="751883304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j-lt"/>
                    <a:ea typeface="+mn-ea"/>
                    <a:cs typeface="+mn-cs"/>
                  </a:defRPr>
                </a:pPr>
                <a:r>
                  <a:rPr lang="en-GB">
                    <a:latin typeface="+mj-lt"/>
                  </a:rPr>
                  <a:t>Stranded assets (Mtce)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9364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6263634158175645"/>
          <c:y val="0.91736001749781282"/>
          <c:w val="0.27472707423580783"/>
          <c:h val="8.26399825021872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ln>
      <a:solidFill>
        <a:schemeClr val="bg1">
          <a:lumMod val="85000"/>
        </a:schemeClr>
      </a:solidFill>
    </a:ln>
  </c:spPr>
  <c:txPr>
    <a:bodyPr/>
    <a:lstStyle/>
    <a:p>
      <a:pPr>
        <a:defRPr sz="9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14750121300339"/>
          <c:y val="5.0925925925925923E-2"/>
          <c:w val="0.83596118389131491"/>
          <c:h val="0.755585812190142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'Fig9'!$I$22</c:f>
              <c:strCache>
                <c:ptCount val="1"/>
                <c:pt idx="0">
                  <c:v>Coking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'Fig9'!$H$23:$H$26</c:f>
              <c:strCache>
                <c:ptCount val="4"/>
                <c:pt idx="0">
                  <c:v>2020-2024</c:v>
                </c:pt>
                <c:pt idx="1">
                  <c:v>2025-2029</c:v>
                </c:pt>
                <c:pt idx="2">
                  <c:v>2030-2034</c:v>
                </c:pt>
                <c:pt idx="3">
                  <c:v>2035-2040</c:v>
                </c:pt>
              </c:strCache>
            </c:strRef>
          </c:cat>
          <c:val>
            <c:numRef>
              <c:f>'Fig9'!$I$23:$I$26</c:f>
              <c:numCache>
                <c:formatCode>0</c:formatCode>
                <c:ptCount val="4"/>
                <c:pt idx="0">
                  <c:v>14.079281771683124</c:v>
                </c:pt>
                <c:pt idx="1">
                  <c:v>12.344369825175772</c:v>
                </c:pt>
                <c:pt idx="2">
                  <c:v>5.0856848076747756</c:v>
                </c:pt>
                <c:pt idx="3">
                  <c:v>1.8927050913528025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B4-4190-BF43-7CF487F32BCB}"/>
            </c:ext>
          </c:extLst>
        </c:ser>
        <c:ser>
          <c:idx val="1"/>
          <c:order val="1"/>
          <c:tx>
            <c:strRef>
              <c:f>'Fig9'!$J$22</c:f>
              <c:strCache>
                <c:ptCount val="1"/>
                <c:pt idx="0">
                  <c:v>Steam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'Fig9'!$H$23:$H$26</c:f>
              <c:strCache>
                <c:ptCount val="4"/>
                <c:pt idx="0">
                  <c:v>2020-2024</c:v>
                </c:pt>
                <c:pt idx="1">
                  <c:v>2025-2029</c:v>
                </c:pt>
                <c:pt idx="2">
                  <c:v>2030-2034</c:v>
                </c:pt>
                <c:pt idx="3">
                  <c:v>2035-2040</c:v>
                </c:pt>
              </c:strCache>
            </c:strRef>
          </c:cat>
          <c:val>
            <c:numRef>
              <c:f>'Fig9'!$J$23:$J$26</c:f>
              <c:numCache>
                <c:formatCode>0</c:formatCode>
                <c:ptCount val="4"/>
                <c:pt idx="0">
                  <c:v>89.223664435267835</c:v>
                </c:pt>
                <c:pt idx="1">
                  <c:v>77.538654758554088</c:v>
                </c:pt>
                <c:pt idx="2">
                  <c:v>14.856900302234425</c:v>
                </c:pt>
                <c:pt idx="3">
                  <c:v>27.195127286495239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B4-4190-BF43-7CF487F32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51936440"/>
        <c:axId val="751883304"/>
      </c:barChart>
      <c:catAx>
        <c:axId val="751936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883304"/>
        <c:crosses val="autoZero"/>
        <c:auto val="1"/>
        <c:lblAlgn val="ctr"/>
        <c:lblOffset val="100"/>
        <c:noMultiLvlLbl val="0"/>
      </c:catAx>
      <c:valAx>
        <c:axId val="751883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j-lt"/>
                    <a:ea typeface="+mn-ea"/>
                    <a:cs typeface="+mn-cs"/>
                  </a:defRPr>
                </a:pPr>
                <a:r>
                  <a:rPr lang="en-GB">
                    <a:latin typeface="+mj-lt"/>
                  </a:rPr>
                  <a:t>Stranded assets (Mtce)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+mj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936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6263634158175645"/>
          <c:y val="0.91736001749781282"/>
          <c:w val="0.27472707423580783"/>
          <c:h val="8.26399825021872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013560804899387"/>
          <c:y val="3.9445563273190584E-2"/>
          <c:w val="0.73949628171478565"/>
          <c:h val="0.788884878973461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'Fig10'!$G$10</c:f>
              <c:strCache>
                <c:ptCount val="1"/>
                <c:pt idx="0">
                  <c:v>Increase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rgbClr val="78706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139-4E0F-ABFC-23FE2C7A42AD}"/>
              </c:ext>
            </c:extLst>
          </c:dPt>
          <c:dPt>
            <c:idx val="5"/>
            <c:invertIfNegative val="0"/>
            <c:bubble3D val="0"/>
            <c:spPr>
              <a:solidFill>
                <a:srgbClr val="E3575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139-4E0F-ABFC-23FE2C7A42AD}"/>
              </c:ext>
            </c:extLst>
          </c:dPt>
          <c:dPt>
            <c:idx val="6"/>
            <c:invertIfNegative val="0"/>
            <c:bubble3D val="0"/>
            <c:spPr>
              <a:solidFill>
                <a:srgbClr val="B9B0A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139-4E0F-ABFC-23FE2C7A42AD}"/>
              </c:ext>
            </c:extLst>
          </c:dPt>
          <c:dPt>
            <c:idx val="7"/>
            <c:invertIfNegative val="0"/>
            <c:bubble3D val="0"/>
            <c:spPr>
              <a:solidFill>
                <a:srgbClr val="4D79A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139-4E0F-ABFC-23FE2C7A42AD}"/>
              </c:ext>
            </c:extLst>
          </c:dPt>
          <c:dPt>
            <c:idx val="8"/>
            <c:invertIfNegative val="0"/>
            <c:bubble3D val="0"/>
            <c:spPr>
              <a:solidFill>
                <a:srgbClr val="A1CCE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139-4E0F-ABFC-23FE2C7A42AD}"/>
              </c:ext>
            </c:extLst>
          </c:dPt>
          <c:dPt>
            <c:idx val="9"/>
            <c:invertIfNegative val="0"/>
            <c:bubble3D val="0"/>
            <c:spPr>
              <a:solidFill>
                <a:srgbClr val="F69B9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139-4E0F-ABFC-23FE2C7A42AD}"/>
              </c:ext>
            </c:extLst>
          </c:dPt>
          <c:dPt>
            <c:idx val="10"/>
            <c:invertIfNegative val="0"/>
            <c:bubble3D val="0"/>
            <c:spPr>
              <a:solidFill>
                <a:srgbClr val="D4709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B139-4E0F-ABFC-23FE2C7A42AD}"/>
              </c:ext>
            </c:extLst>
          </c:dPt>
          <c:dPt>
            <c:idx val="11"/>
            <c:invertIfNegative val="0"/>
            <c:bubble3D val="0"/>
            <c:spPr>
              <a:solidFill>
                <a:srgbClr val="57A14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B139-4E0F-ABFC-23FE2C7A42AD}"/>
              </c:ext>
            </c:extLst>
          </c:dPt>
          <c:cat>
            <c:strRef>
              <c:f>'Fig10'!$B$11:$B$22</c:f>
              <c:strCache>
                <c:ptCount val="12"/>
                <c:pt idx="0">
                  <c:v>Eurasia</c:v>
                </c:pt>
                <c:pt idx="1">
                  <c:v>Europe</c:v>
                </c:pt>
                <c:pt idx="2">
                  <c:v>India</c:v>
                </c:pt>
                <c:pt idx="3">
                  <c:v>Mexico</c:v>
                </c:pt>
                <c:pt idx="4">
                  <c:v>Russia</c:v>
                </c:pt>
                <c:pt idx="5">
                  <c:v>China</c:v>
                </c:pt>
                <c:pt idx="6">
                  <c:v>Australia</c:v>
                </c:pt>
                <c:pt idx="7">
                  <c:v>United States</c:v>
                </c:pt>
                <c:pt idx="8">
                  <c:v>Canada</c:v>
                </c:pt>
                <c:pt idx="9">
                  <c:v>South Africa</c:v>
                </c:pt>
                <c:pt idx="10">
                  <c:v>Developing Asia</c:v>
                </c:pt>
                <c:pt idx="11">
                  <c:v>Latin America</c:v>
                </c:pt>
              </c:strCache>
            </c:strRef>
          </c:cat>
          <c:val>
            <c:numRef>
              <c:f>'Fig10'!$G$11:$G$22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2.7092917995669152E-2</c:v>
                </c:pt>
                <c:pt idx="5">
                  <c:v>0.10043329447486848</c:v>
                </c:pt>
                <c:pt idx="6">
                  <c:v>0.11155806731402418</c:v>
                </c:pt>
                <c:pt idx="7">
                  <c:v>0.16127786643383968</c:v>
                </c:pt>
                <c:pt idx="8">
                  <c:v>0.21747426849246088</c:v>
                </c:pt>
                <c:pt idx="9">
                  <c:v>0.39295324925284092</c:v>
                </c:pt>
                <c:pt idx="10">
                  <c:v>0.47939396187967365</c:v>
                </c:pt>
                <c:pt idx="11">
                  <c:v>0.52599238597470155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B139-4E0F-ABFC-23FE2C7A42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853101496"/>
        <c:axId val="853105104"/>
      </c:barChart>
      <c:catAx>
        <c:axId val="853101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53105104"/>
        <c:crosses val="autoZero"/>
        <c:auto val="1"/>
        <c:lblAlgn val="ctr"/>
        <c:lblOffset val="10"/>
        <c:tickLblSkip val="1"/>
        <c:noMultiLvlLbl val="0"/>
      </c:catAx>
      <c:valAx>
        <c:axId val="853105104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6350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vert="horz"/>
              <a:lstStyle/>
              <a:p>
                <a:pPr>
                  <a:defRPr b="0">
                    <a:latin typeface="+mj-lt"/>
                  </a:defRPr>
                </a:pPr>
                <a:r>
                  <a:rPr lang="en-GB" b="0">
                    <a:latin typeface="+mj-lt"/>
                  </a:rPr>
                  <a:t>Increase in decommissioning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53101496"/>
        <c:crosses val="autoZero"/>
        <c:crossBetween val="between"/>
        <c:majorUnit val="0.1"/>
        <c:minorUnit val="5.000000000000001E-2"/>
      </c:valAx>
    </c:plotArea>
    <c:plotVisOnly val="1"/>
    <c:dispBlanksAs val="gap"/>
    <c:showDLblsOverMax val="0"/>
    <c:extLst/>
  </c:chart>
  <c:txPr>
    <a:bodyPr/>
    <a:lstStyle/>
    <a:p>
      <a:pPr>
        <a:defRPr sz="900"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1948563319119"/>
          <c:y val="5.0963453695123999E-2"/>
          <c:w val="0.85384559661114345"/>
          <c:h val="0.704088020487527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'Fig1'!$N$18</c:f>
              <c:strCache>
                <c:ptCount val="1"/>
                <c:pt idx="0">
                  <c:v>P₉₀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'Fig1'!$M$19:$M$31</c:f>
              <c:numCache>
                <c:formatCode>0%</c:formatCode>
                <c:ptCount val="13"/>
                <c:pt idx="0">
                  <c:v>-0.8</c:v>
                </c:pt>
                <c:pt idx="1">
                  <c:v>-0.7</c:v>
                </c:pt>
                <c:pt idx="2">
                  <c:v>-0.6</c:v>
                </c:pt>
                <c:pt idx="3">
                  <c:v>-0.5</c:v>
                </c:pt>
                <c:pt idx="4">
                  <c:v>-0.4</c:v>
                </c:pt>
                <c:pt idx="5">
                  <c:v>-0.3</c:v>
                </c:pt>
                <c:pt idx="6">
                  <c:v>-0.19999999999999901</c:v>
                </c:pt>
                <c:pt idx="7">
                  <c:v>-9.9999999999999103E-2</c:v>
                </c:pt>
                <c:pt idx="8">
                  <c:v>9.9920072216264108E-16</c:v>
                </c:pt>
                <c:pt idx="9">
                  <c:v>0.100000000000001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</c:numCache>
            </c:numRef>
          </c:cat>
          <c:val>
            <c:numRef>
              <c:f>'Fig1'!$N$19:$N$31</c:f>
              <c:numCache>
                <c:formatCode>0.0</c:formatCode>
                <c:ptCount val="13"/>
                <c:pt idx="0">
                  <c:v>1.6845248449333334</c:v>
                </c:pt>
                <c:pt idx="1">
                  <c:v>1.8210648462999997</c:v>
                </c:pt>
                <c:pt idx="2">
                  <c:v>1.9229691911</c:v>
                </c:pt>
                <c:pt idx="3">
                  <c:v>2.1017453791000005</c:v>
                </c:pt>
                <c:pt idx="4">
                  <c:v>2.2221909005333336</c:v>
                </c:pt>
                <c:pt idx="5">
                  <c:v>2.5536098020000004</c:v>
                </c:pt>
                <c:pt idx="6">
                  <c:v>2.7631820615666678</c:v>
                </c:pt>
                <c:pt idx="7">
                  <c:v>3.2428326293000005</c:v>
                </c:pt>
                <c:pt idx="8">
                  <c:v>3.5263434073666664</c:v>
                </c:pt>
                <c:pt idx="9">
                  <c:v>3.9637626878333334</c:v>
                </c:pt>
                <c:pt idx="10">
                  <c:v>4.2009908498000001</c:v>
                </c:pt>
                <c:pt idx="11">
                  <c:v>4.5528333900666667</c:v>
                </c:pt>
                <c:pt idx="12">
                  <c:v>4.9951234536999998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B5-4673-9A81-1A8290C7043C}"/>
            </c:ext>
          </c:extLst>
        </c:ser>
        <c:ser>
          <c:idx val="2"/>
          <c:order val="2"/>
          <c:tx>
            <c:strRef>
              <c:f>'Fig1'!$P$18</c:f>
              <c:strCache>
                <c:ptCount val="1"/>
                <c:pt idx="0">
                  <c:v>P₁₀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'Fig1'!$M$19:$M$31</c:f>
              <c:numCache>
                <c:formatCode>0%</c:formatCode>
                <c:ptCount val="13"/>
                <c:pt idx="0">
                  <c:v>-0.8</c:v>
                </c:pt>
                <c:pt idx="1">
                  <c:v>-0.7</c:v>
                </c:pt>
                <c:pt idx="2">
                  <c:v>-0.6</c:v>
                </c:pt>
                <c:pt idx="3">
                  <c:v>-0.5</c:v>
                </c:pt>
                <c:pt idx="4">
                  <c:v>-0.4</c:v>
                </c:pt>
                <c:pt idx="5">
                  <c:v>-0.3</c:v>
                </c:pt>
                <c:pt idx="6">
                  <c:v>-0.19999999999999901</c:v>
                </c:pt>
                <c:pt idx="7">
                  <c:v>-9.9999999999999103E-2</c:v>
                </c:pt>
                <c:pt idx="8">
                  <c:v>9.9920072216264108E-16</c:v>
                </c:pt>
                <c:pt idx="9">
                  <c:v>0.100000000000001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</c:numCache>
            </c:numRef>
          </c:cat>
          <c:val>
            <c:numRef>
              <c:f>'Fig1'!$P$19:$P$31</c:f>
              <c:numCache>
                <c:formatCode>0.0</c:formatCode>
                <c:ptCount val="13"/>
                <c:pt idx="0">
                  <c:v>1.2289499432000002</c:v>
                </c:pt>
                <c:pt idx="1">
                  <c:v>1.3189921587999998</c:v>
                </c:pt>
                <c:pt idx="2">
                  <c:v>1.3512774260666667</c:v>
                </c:pt>
                <c:pt idx="3">
                  <c:v>1.4399551811333335</c:v>
                </c:pt>
                <c:pt idx="4">
                  <c:v>1.5774625273333334</c:v>
                </c:pt>
                <c:pt idx="5">
                  <c:v>1.6099359401333333</c:v>
                </c:pt>
                <c:pt idx="6">
                  <c:v>1.6228671203000002</c:v>
                </c:pt>
                <c:pt idx="7">
                  <c:v>1.6035607409666668</c:v>
                </c:pt>
                <c:pt idx="8">
                  <c:v>1.8034297669000001</c:v>
                </c:pt>
                <c:pt idx="9">
                  <c:v>2.0921122916333337</c:v>
                </c:pt>
                <c:pt idx="10">
                  <c:v>2.6444193557666669</c:v>
                </c:pt>
                <c:pt idx="11">
                  <c:v>2.8108257244333337</c:v>
                </c:pt>
                <c:pt idx="12">
                  <c:v>3.2343055968666667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B5-4673-9A81-1A8290C70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overlap val="100"/>
        <c:axId val="1707489360"/>
        <c:axId val="1707490608"/>
      </c:barChart>
      <c:lineChart>
        <c:grouping val="standard"/>
        <c:varyColors val="0"/>
        <c:ser>
          <c:idx val="1"/>
          <c:order val="1"/>
          <c:tx>
            <c:strRef>
              <c:f>'Fig1'!$O$18</c:f>
              <c:strCache>
                <c:ptCount val="1"/>
                <c:pt idx="0">
                  <c:v>Mean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'Fig1'!$M$19:$M$31</c:f>
              <c:numCache>
                <c:formatCode>0%</c:formatCode>
                <c:ptCount val="13"/>
                <c:pt idx="0">
                  <c:v>-0.8</c:v>
                </c:pt>
                <c:pt idx="1">
                  <c:v>-0.7</c:v>
                </c:pt>
                <c:pt idx="2">
                  <c:v>-0.6</c:v>
                </c:pt>
                <c:pt idx="3">
                  <c:v>-0.5</c:v>
                </c:pt>
                <c:pt idx="4">
                  <c:v>-0.4</c:v>
                </c:pt>
                <c:pt idx="5">
                  <c:v>-0.3</c:v>
                </c:pt>
                <c:pt idx="6">
                  <c:v>-0.19999999999999901</c:v>
                </c:pt>
                <c:pt idx="7">
                  <c:v>-9.9999999999999103E-2</c:v>
                </c:pt>
                <c:pt idx="8">
                  <c:v>9.9920072216264108E-16</c:v>
                </c:pt>
                <c:pt idx="9">
                  <c:v>0.100000000000001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</c:numCache>
            </c:numRef>
          </c:cat>
          <c:val>
            <c:numRef>
              <c:f>'Fig1'!$O$19:$O$31</c:f>
              <c:numCache>
                <c:formatCode>0.0</c:formatCode>
                <c:ptCount val="13"/>
                <c:pt idx="0">
                  <c:v>1.4586802188014651</c:v>
                </c:pt>
                <c:pt idx="1">
                  <c:v>1.5613098425982905</c:v>
                </c:pt>
                <c:pt idx="2">
                  <c:v>1.6439186309042733</c:v>
                </c:pt>
                <c:pt idx="3">
                  <c:v>1.7441102550996337</c:v>
                </c:pt>
                <c:pt idx="4">
                  <c:v>1.8811911889551893</c:v>
                </c:pt>
                <c:pt idx="5">
                  <c:v>1.9758616883247619</c:v>
                </c:pt>
                <c:pt idx="6">
                  <c:v>2.0943351759449995</c:v>
                </c:pt>
                <c:pt idx="7">
                  <c:v>2.2812020248005553</c:v>
                </c:pt>
                <c:pt idx="8">
                  <c:v>2.6069288897907001</c:v>
                </c:pt>
                <c:pt idx="9">
                  <c:v>2.9625568807323677</c:v>
                </c:pt>
                <c:pt idx="10">
                  <c:v>3.4532600602839545</c:v>
                </c:pt>
                <c:pt idx="11">
                  <c:v>3.7411601101769842</c:v>
                </c:pt>
                <c:pt idx="12">
                  <c:v>4.1712818810992056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6B5-4673-9A81-1A8290C70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7489360"/>
        <c:axId val="1707490608"/>
      </c:lineChart>
      <c:catAx>
        <c:axId val="1707489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j-lt"/>
                    <a:ea typeface="+mn-ea"/>
                    <a:cs typeface="+mn-cs"/>
                  </a:defRPr>
                </a:pPr>
                <a:r>
                  <a:rPr lang="en-GB">
                    <a:latin typeface="+mj-lt"/>
                  </a:rPr>
                  <a:t>Change in global coal consumption (to 2040)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+mj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7490608"/>
        <c:crosses val="autoZero"/>
        <c:auto val="1"/>
        <c:lblAlgn val="ctr"/>
        <c:lblOffset val="100"/>
        <c:tickLblSkip val="2"/>
        <c:noMultiLvlLbl val="0"/>
      </c:catAx>
      <c:valAx>
        <c:axId val="1707490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j-lt"/>
                    <a:ea typeface="+mn-ea"/>
                    <a:cs typeface="+mn-cs"/>
                  </a:defRPr>
                </a:pPr>
                <a:r>
                  <a:rPr lang="en-GB">
                    <a:latin typeface="+mj-lt"/>
                  </a:rPr>
                  <a:t>Global temperature rise in 2100 (°C)</a:t>
                </a:r>
              </a:p>
            </c:rich>
          </c:tx>
          <c:layout>
            <c:manualLayout>
              <c:xMode val="edge"/>
              <c:yMode val="edge"/>
              <c:x val="8.644248341767715E-3"/>
              <c:y val="5.271452440189991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+mj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7489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071580015936922"/>
          <c:y val="0.91729911935735708"/>
          <c:w val="0.43561493519973904"/>
          <c:h val="8.27008806426429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9650655021834"/>
          <c:y val="5.0925925925925923E-2"/>
          <c:w val="0.81253493449781666"/>
          <c:h val="0.68839736342780833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'Fig11'!$B$6:$C$6</c:f>
              <c:strCache>
                <c:ptCount val="1"/>
                <c:pt idx="0">
                  <c:v>IEA World Energy Outlook 2018 (Figure 5.13, data for 2017)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'Fig11'!$B$8:$B$230</c:f>
              <c:numCache>
                <c:formatCode>0</c:formatCode>
                <c:ptCount val="223"/>
                <c:pt idx="0">
                  <c:v>0.53</c:v>
                </c:pt>
                <c:pt idx="1">
                  <c:v>0.96</c:v>
                </c:pt>
                <c:pt idx="2">
                  <c:v>6.22</c:v>
                </c:pt>
                <c:pt idx="3">
                  <c:v>12.14</c:v>
                </c:pt>
                <c:pt idx="4">
                  <c:v>13.84</c:v>
                </c:pt>
                <c:pt idx="5">
                  <c:v>18.079999999999998</c:v>
                </c:pt>
                <c:pt idx="6">
                  <c:v>21.79</c:v>
                </c:pt>
                <c:pt idx="7">
                  <c:v>22.49</c:v>
                </c:pt>
                <c:pt idx="8">
                  <c:v>24.26</c:v>
                </c:pt>
                <c:pt idx="9">
                  <c:v>58.27</c:v>
                </c:pt>
                <c:pt idx="10">
                  <c:v>64</c:v>
                </c:pt>
                <c:pt idx="11">
                  <c:v>70.33</c:v>
                </c:pt>
                <c:pt idx="12">
                  <c:v>74.59</c:v>
                </c:pt>
                <c:pt idx="13">
                  <c:v>82.95</c:v>
                </c:pt>
                <c:pt idx="14">
                  <c:v>132.02000000000001</c:v>
                </c:pt>
                <c:pt idx="15">
                  <c:v>136.26</c:v>
                </c:pt>
                <c:pt idx="16">
                  <c:v>144.22</c:v>
                </c:pt>
                <c:pt idx="17">
                  <c:v>150.52000000000001</c:v>
                </c:pt>
                <c:pt idx="18">
                  <c:v>158.71</c:v>
                </c:pt>
                <c:pt idx="19">
                  <c:v>182.04</c:v>
                </c:pt>
                <c:pt idx="20">
                  <c:v>183.57</c:v>
                </c:pt>
                <c:pt idx="21">
                  <c:v>192.7</c:v>
                </c:pt>
                <c:pt idx="22">
                  <c:v>216.88</c:v>
                </c:pt>
                <c:pt idx="23">
                  <c:v>226.29</c:v>
                </c:pt>
                <c:pt idx="24">
                  <c:v>226.53</c:v>
                </c:pt>
                <c:pt idx="25">
                  <c:v>239.25</c:v>
                </c:pt>
                <c:pt idx="26">
                  <c:v>249.85</c:v>
                </c:pt>
                <c:pt idx="27">
                  <c:v>255.38</c:v>
                </c:pt>
                <c:pt idx="28">
                  <c:v>263.47000000000003</c:v>
                </c:pt>
                <c:pt idx="29">
                  <c:v>266.67</c:v>
                </c:pt>
                <c:pt idx="30">
                  <c:v>269.85000000000002</c:v>
                </c:pt>
                <c:pt idx="31">
                  <c:v>271.33</c:v>
                </c:pt>
                <c:pt idx="32">
                  <c:v>279.22000000000003</c:v>
                </c:pt>
                <c:pt idx="33">
                  <c:v>279.42</c:v>
                </c:pt>
                <c:pt idx="34">
                  <c:v>281.13</c:v>
                </c:pt>
                <c:pt idx="35">
                  <c:v>288.76</c:v>
                </c:pt>
                <c:pt idx="36">
                  <c:v>290.08</c:v>
                </c:pt>
                <c:pt idx="37">
                  <c:v>298.83999999999997</c:v>
                </c:pt>
                <c:pt idx="38">
                  <c:v>324.83</c:v>
                </c:pt>
                <c:pt idx="39">
                  <c:v>328.86</c:v>
                </c:pt>
                <c:pt idx="40">
                  <c:v>334.74</c:v>
                </c:pt>
                <c:pt idx="41">
                  <c:v>335.92</c:v>
                </c:pt>
                <c:pt idx="42">
                  <c:v>354.02</c:v>
                </c:pt>
                <c:pt idx="43">
                  <c:v>354.41</c:v>
                </c:pt>
                <c:pt idx="44">
                  <c:v>359.18</c:v>
                </c:pt>
                <c:pt idx="45">
                  <c:v>367.01</c:v>
                </c:pt>
                <c:pt idx="46">
                  <c:v>370.64</c:v>
                </c:pt>
                <c:pt idx="47">
                  <c:v>371.53</c:v>
                </c:pt>
                <c:pt idx="48">
                  <c:v>383.72</c:v>
                </c:pt>
                <c:pt idx="49">
                  <c:v>387.28</c:v>
                </c:pt>
                <c:pt idx="50">
                  <c:v>387.57</c:v>
                </c:pt>
                <c:pt idx="51">
                  <c:v>393.09</c:v>
                </c:pt>
                <c:pt idx="52">
                  <c:v>393.67</c:v>
                </c:pt>
                <c:pt idx="53">
                  <c:v>395.31</c:v>
                </c:pt>
                <c:pt idx="54">
                  <c:v>408.04</c:v>
                </c:pt>
                <c:pt idx="55">
                  <c:v>411.22</c:v>
                </c:pt>
                <c:pt idx="56">
                  <c:v>411.82</c:v>
                </c:pt>
                <c:pt idx="57">
                  <c:v>416.53</c:v>
                </c:pt>
                <c:pt idx="58">
                  <c:v>417.94</c:v>
                </c:pt>
                <c:pt idx="59">
                  <c:v>420.05</c:v>
                </c:pt>
                <c:pt idx="60">
                  <c:v>422.6</c:v>
                </c:pt>
                <c:pt idx="61">
                  <c:v>425.14</c:v>
                </c:pt>
                <c:pt idx="62">
                  <c:v>426.87</c:v>
                </c:pt>
                <c:pt idx="63">
                  <c:v>428.45</c:v>
                </c:pt>
                <c:pt idx="64">
                  <c:v>432.8</c:v>
                </c:pt>
                <c:pt idx="65">
                  <c:v>442.87</c:v>
                </c:pt>
                <c:pt idx="66">
                  <c:v>445.02</c:v>
                </c:pt>
                <c:pt idx="67">
                  <c:v>450.56</c:v>
                </c:pt>
                <c:pt idx="68">
                  <c:v>455.06</c:v>
                </c:pt>
                <c:pt idx="69">
                  <c:v>456.97</c:v>
                </c:pt>
                <c:pt idx="70">
                  <c:v>457.82</c:v>
                </c:pt>
                <c:pt idx="71">
                  <c:v>459.62</c:v>
                </c:pt>
                <c:pt idx="72">
                  <c:v>462.06</c:v>
                </c:pt>
                <c:pt idx="73">
                  <c:v>464.35</c:v>
                </c:pt>
                <c:pt idx="74">
                  <c:v>465.12</c:v>
                </c:pt>
                <c:pt idx="75">
                  <c:v>466.48</c:v>
                </c:pt>
                <c:pt idx="76">
                  <c:v>468.39</c:v>
                </c:pt>
                <c:pt idx="77">
                  <c:v>477.59</c:v>
                </c:pt>
                <c:pt idx="78">
                  <c:v>480.19</c:v>
                </c:pt>
                <c:pt idx="79">
                  <c:v>490.37</c:v>
                </c:pt>
                <c:pt idx="80">
                  <c:v>492.06</c:v>
                </c:pt>
                <c:pt idx="81">
                  <c:v>493.61</c:v>
                </c:pt>
                <c:pt idx="82">
                  <c:v>497.98</c:v>
                </c:pt>
                <c:pt idx="83">
                  <c:v>502.86</c:v>
                </c:pt>
                <c:pt idx="84">
                  <c:v>510.28</c:v>
                </c:pt>
                <c:pt idx="85">
                  <c:v>512</c:v>
                </c:pt>
                <c:pt idx="86">
                  <c:v>517.29999999999995</c:v>
                </c:pt>
                <c:pt idx="87">
                  <c:v>526.21</c:v>
                </c:pt>
                <c:pt idx="88">
                  <c:v>527.5</c:v>
                </c:pt>
                <c:pt idx="89">
                  <c:v>529.51</c:v>
                </c:pt>
                <c:pt idx="90">
                  <c:v>529.99</c:v>
                </c:pt>
                <c:pt idx="91">
                  <c:v>539.38</c:v>
                </c:pt>
                <c:pt idx="92">
                  <c:v>540.28</c:v>
                </c:pt>
                <c:pt idx="93">
                  <c:v>541.22</c:v>
                </c:pt>
                <c:pt idx="94">
                  <c:v>545.25</c:v>
                </c:pt>
                <c:pt idx="95">
                  <c:v>587.99</c:v>
                </c:pt>
                <c:pt idx="96">
                  <c:v>588.38</c:v>
                </c:pt>
                <c:pt idx="97">
                  <c:v>605.70000000000005</c:v>
                </c:pt>
                <c:pt idx="98">
                  <c:v>606.13</c:v>
                </c:pt>
                <c:pt idx="99">
                  <c:v>622.02</c:v>
                </c:pt>
                <c:pt idx="100">
                  <c:v>622.4</c:v>
                </c:pt>
                <c:pt idx="101">
                  <c:v>635.53</c:v>
                </c:pt>
                <c:pt idx="102">
                  <c:v>648.57000000000005</c:v>
                </c:pt>
                <c:pt idx="103">
                  <c:v>657.62</c:v>
                </c:pt>
                <c:pt idx="104">
                  <c:v>660</c:v>
                </c:pt>
                <c:pt idx="105">
                  <c:v>660.89</c:v>
                </c:pt>
                <c:pt idx="106">
                  <c:v>660.89</c:v>
                </c:pt>
                <c:pt idx="107">
                  <c:v>665.27</c:v>
                </c:pt>
                <c:pt idx="108">
                  <c:v>669.87</c:v>
                </c:pt>
                <c:pt idx="109">
                  <c:v>673.9</c:v>
                </c:pt>
                <c:pt idx="110">
                  <c:v>676.93</c:v>
                </c:pt>
                <c:pt idx="111">
                  <c:v>682.25</c:v>
                </c:pt>
                <c:pt idx="112">
                  <c:v>684.25</c:v>
                </c:pt>
                <c:pt idx="113">
                  <c:v>686.64</c:v>
                </c:pt>
                <c:pt idx="114">
                  <c:v>687.7</c:v>
                </c:pt>
                <c:pt idx="115">
                  <c:v>688.2</c:v>
                </c:pt>
                <c:pt idx="116">
                  <c:v>690.32</c:v>
                </c:pt>
                <c:pt idx="117">
                  <c:v>698.8</c:v>
                </c:pt>
                <c:pt idx="118">
                  <c:v>708.98</c:v>
                </c:pt>
                <c:pt idx="119">
                  <c:v>711.17</c:v>
                </c:pt>
                <c:pt idx="120">
                  <c:v>713.5</c:v>
                </c:pt>
                <c:pt idx="121">
                  <c:v>721.14</c:v>
                </c:pt>
                <c:pt idx="122">
                  <c:v>723.31</c:v>
                </c:pt>
                <c:pt idx="123">
                  <c:v>725.64</c:v>
                </c:pt>
                <c:pt idx="124">
                  <c:v>732.35</c:v>
                </c:pt>
                <c:pt idx="125">
                  <c:v>732.99</c:v>
                </c:pt>
                <c:pt idx="126">
                  <c:v>735.11</c:v>
                </c:pt>
                <c:pt idx="127">
                  <c:v>736.7</c:v>
                </c:pt>
                <c:pt idx="128">
                  <c:v>741.47</c:v>
                </c:pt>
                <c:pt idx="129">
                  <c:v>756.39</c:v>
                </c:pt>
                <c:pt idx="130">
                  <c:v>758.3</c:v>
                </c:pt>
                <c:pt idx="131">
                  <c:v>760.79</c:v>
                </c:pt>
                <c:pt idx="132">
                  <c:v>768.12</c:v>
                </c:pt>
                <c:pt idx="133">
                  <c:v>772.1</c:v>
                </c:pt>
                <c:pt idx="134">
                  <c:v>772.52</c:v>
                </c:pt>
                <c:pt idx="135">
                  <c:v>773.05</c:v>
                </c:pt>
                <c:pt idx="136">
                  <c:v>782.51</c:v>
                </c:pt>
                <c:pt idx="137">
                  <c:v>784.11</c:v>
                </c:pt>
                <c:pt idx="138">
                  <c:v>789.67</c:v>
                </c:pt>
                <c:pt idx="139">
                  <c:v>790.89</c:v>
                </c:pt>
                <c:pt idx="140">
                  <c:v>792.67</c:v>
                </c:pt>
                <c:pt idx="141">
                  <c:v>793.78</c:v>
                </c:pt>
                <c:pt idx="142">
                  <c:v>819.02</c:v>
                </c:pt>
                <c:pt idx="143">
                  <c:v>823.67</c:v>
                </c:pt>
                <c:pt idx="144">
                  <c:v>825.26</c:v>
                </c:pt>
                <c:pt idx="145">
                  <c:v>826.32</c:v>
                </c:pt>
                <c:pt idx="146">
                  <c:v>827.91</c:v>
                </c:pt>
                <c:pt idx="147">
                  <c:v>837.35</c:v>
                </c:pt>
                <c:pt idx="148">
                  <c:v>841.81</c:v>
                </c:pt>
                <c:pt idx="149">
                  <c:v>842.98</c:v>
                </c:pt>
                <c:pt idx="150">
                  <c:v>847.54</c:v>
                </c:pt>
                <c:pt idx="151">
                  <c:v>852.92</c:v>
                </c:pt>
                <c:pt idx="152">
                  <c:v>853.71</c:v>
                </c:pt>
                <c:pt idx="153">
                  <c:v>854.9</c:v>
                </c:pt>
                <c:pt idx="154">
                  <c:v>855.1</c:v>
                </c:pt>
                <c:pt idx="155">
                  <c:v>858.35</c:v>
                </c:pt>
                <c:pt idx="156">
                  <c:v>859.83</c:v>
                </c:pt>
                <c:pt idx="157">
                  <c:v>864.92</c:v>
                </c:pt>
                <c:pt idx="158">
                  <c:v>866.04</c:v>
                </c:pt>
                <c:pt idx="159">
                  <c:v>877.28</c:v>
                </c:pt>
                <c:pt idx="160">
                  <c:v>878.39</c:v>
                </c:pt>
                <c:pt idx="161">
                  <c:v>881.42</c:v>
                </c:pt>
                <c:pt idx="162">
                  <c:v>882.59</c:v>
                </c:pt>
                <c:pt idx="163">
                  <c:v>883.64</c:v>
                </c:pt>
                <c:pt idx="164">
                  <c:v>884.17</c:v>
                </c:pt>
                <c:pt idx="165">
                  <c:v>884.56</c:v>
                </c:pt>
                <c:pt idx="166">
                  <c:v>885.2</c:v>
                </c:pt>
                <c:pt idx="167">
                  <c:v>885.94</c:v>
                </c:pt>
                <c:pt idx="168">
                  <c:v>887.19</c:v>
                </c:pt>
                <c:pt idx="169">
                  <c:v>891.59</c:v>
                </c:pt>
                <c:pt idx="170">
                  <c:v>891.79</c:v>
                </c:pt>
                <c:pt idx="171">
                  <c:v>892.23</c:v>
                </c:pt>
                <c:pt idx="172">
                  <c:v>900.08</c:v>
                </c:pt>
                <c:pt idx="173">
                  <c:v>905.38</c:v>
                </c:pt>
                <c:pt idx="174">
                  <c:v>909.53</c:v>
                </c:pt>
                <c:pt idx="175">
                  <c:v>911.57</c:v>
                </c:pt>
                <c:pt idx="176">
                  <c:v>911.78</c:v>
                </c:pt>
                <c:pt idx="177">
                  <c:v>913.02</c:v>
                </c:pt>
                <c:pt idx="178">
                  <c:v>913.04</c:v>
                </c:pt>
                <c:pt idx="179">
                  <c:v>914.39</c:v>
                </c:pt>
                <c:pt idx="180">
                  <c:v>920.22</c:v>
                </c:pt>
                <c:pt idx="181">
                  <c:v>920.27</c:v>
                </c:pt>
                <c:pt idx="182">
                  <c:v>921.76</c:v>
                </c:pt>
                <c:pt idx="183">
                  <c:v>923.03</c:v>
                </c:pt>
                <c:pt idx="184">
                  <c:v>927.16</c:v>
                </c:pt>
                <c:pt idx="185">
                  <c:v>927.29</c:v>
                </c:pt>
                <c:pt idx="186">
                  <c:v>927.73</c:v>
                </c:pt>
                <c:pt idx="187">
                  <c:v>928.79</c:v>
                </c:pt>
                <c:pt idx="188">
                  <c:v>929.01</c:v>
                </c:pt>
                <c:pt idx="189">
                  <c:v>929.1</c:v>
                </c:pt>
                <c:pt idx="190">
                  <c:v>929.18</c:v>
                </c:pt>
                <c:pt idx="191">
                  <c:v>929.27</c:v>
                </c:pt>
                <c:pt idx="192">
                  <c:v>929.38</c:v>
                </c:pt>
                <c:pt idx="193">
                  <c:v>933.59</c:v>
                </c:pt>
                <c:pt idx="194">
                  <c:v>934.38</c:v>
                </c:pt>
                <c:pt idx="195">
                  <c:v>949.34</c:v>
                </c:pt>
                <c:pt idx="196">
                  <c:v>950.19</c:v>
                </c:pt>
                <c:pt idx="197">
                  <c:v>950.35</c:v>
                </c:pt>
                <c:pt idx="198">
                  <c:v>950.37</c:v>
                </c:pt>
                <c:pt idx="199">
                  <c:v>950.98</c:v>
                </c:pt>
                <c:pt idx="200">
                  <c:v>951.4</c:v>
                </c:pt>
                <c:pt idx="201">
                  <c:v>951.44</c:v>
                </c:pt>
                <c:pt idx="202">
                  <c:v>954.22</c:v>
                </c:pt>
                <c:pt idx="203">
                  <c:v>958.4</c:v>
                </c:pt>
                <c:pt idx="204">
                  <c:v>959.14</c:v>
                </c:pt>
                <c:pt idx="205">
                  <c:v>959.18</c:v>
                </c:pt>
                <c:pt idx="206">
                  <c:v>959.85</c:v>
                </c:pt>
                <c:pt idx="207">
                  <c:v>961.07</c:v>
                </c:pt>
                <c:pt idx="208">
                  <c:v>961.1</c:v>
                </c:pt>
                <c:pt idx="209">
                  <c:v>961.14</c:v>
                </c:pt>
                <c:pt idx="210">
                  <c:v>961.56</c:v>
                </c:pt>
                <c:pt idx="211">
                  <c:v>962.91</c:v>
                </c:pt>
                <c:pt idx="212">
                  <c:v>963.34</c:v>
                </c:pt>
                <c:pt idx="213">
                  <c:v>963.39</c:v>
                </c:pt>
                <c:pt idx="214">
                  <c:v>963.43</c:v>
                </c:pt>
                <c:pt idx="215">
                  <c:v>963.67</c:v>
                </c:pt>
                <c:pt idx="216">
                  <c:v>965.33</c:v>
                </c:pt>
                <c:pt idx="217">
                  <c:v>965.97</c:v>
                </c:pt>
                <c:pt idx="218">
                  <c:v>967.14</c:v>
                </c:pt>
                <c:pt idx="219">
                  <c:v>969.27</c:v>
                </c:pt>
                <c:pt idx="220">
                  <c:v>969.7</c:v>
                </c:pt>
                <c:pt idx="221">
                  <c:v>969.93</c:v>
                </c:pt>
                <c:pt idx="222">
                  <c:v>970.01</c:v>
                </c:pt>
              </c:numCache>
            </c:numRef>
          </c:xVal>
          <c:yVal>
            <c:numRef>
              <c:f>'Fig11'!$C$8:$C$230</c:f>
              <c:numCache>
                <c:formatCode>0</c:formatCode>
                <c:ptCount val="223"/>
                <c:pt idx="0">
                  <c:v>24</c:v>
                </c:pt>
                <c:pt idx="1">
                  <c:v>24</c:v>
                </c:pt>
                <c:pt idx="2">
                  <c:v>24.39</c:v>
                </c:pt>
                <c:pt idx="3">
                  <c:v>32.78</c:v>
                </c:pt>
                <c:pt idx="4">
                  <c:v>36.9</c:v>
                </c:pt>
                <c:pt idx="5">
                  <c:v>36.92</c:v>
                </c:pt>
                <c:pt idx="6">
                  <c:v>37.4</c:v>
                </c:pt>
                <c:pt idx="7">
                  <c:v>37.46</c:v>
                </c:pt>
                <c:pt idx="8">
                  <c:v>37.58</c:v>
                </c:pt>
                <c:pt idx="9">
                  <c:v>39.35</c:v>
                </c:pt>
                <c:pt idx="10">
                  <c:v>39.5</c:v>
                </c:pt>
                <c:pt idx="11">
                  <c:v>39.71</c:v>
                </c:pt>
                <c:pt idx="12">
                  <c:v>39.869999999999997</c:v>
                </c:pt>
                <c:pt idx="13">
                  <c:v>40.42</c:v>
                </c:pt>
                <c:pt idx="14">
                  <c:v>40.630000000000003</c:v>
                </c:pt>
                <c:pt idx="15">
                  <c:v>41.16</c:v>
                </c:pt>
                <c:pt idx="16">
                  <c:v>41.56</c:v>
                </c:pt>
                <c:pt idx="17">
                  <c:v>42.15</c:v>
                </c:pt>
                <c:pt idx="18">
                  <c:v>42.36</c:v>
                </c:pt>
                <c:pt idx="19">
                  <c:v>42.42</c:v>
                </c:pt>
                <c:pt idx="20">
                  <c:v>42.67</c:v>
                </c:pt>
                <c:pt idx="21">
                  <c:v>42.92</c:v>
                </c:pt>
                <c:pt idx="22">
                  <c:v>43.44</c:v>
                </c:pt>
                <c:pt idx="23">
                  <c:v>43.45</c:v>
                </c:pt>
                <c:pt idx="24">
                  <c:v>43.62</c:v>
                </c:pt>
                <c:pt idx="25">
                  <c:v>43.76</c:v>
                </c:pt>
                <c:pt idx="26">
                  <c:v>44.2</c:v>
                </c:pt>
                <c:pt idx="27">
                  <c:v>44.93</c:v>
                </c:pt>
                <c:pt idx="28">
                  <c:v>45.43</c:v>
                </c:pt>
                <c:pt idx="29">
                  <c:v>45.45</c:v>
                </c:pt>
                <c:pt idx="30">
                  <c:v>45.51</c:v>
                </c:pt>
                <c:pt idx="31">
                  <c:v>47.44</c:v>
                </c:pt>
                <c:pt idx="32">
                  <c:v>47.52</c:v>
                </c:pt>
                <c:pt idx="33">
                  <c:v>47.65</c:v>
                </c:pt>
                <c:pt idx="34">
                  <c:v>48.02</c:v>
                </c:pt>
                <c:pt idx="35">
                  <c:v>48.5</c:v>
                </c:pt>
                <c:pt idx="36">
                  <c:v>48.7</c:v>
                </c:pt>
                <c:pt idx="37">
                  <c:v>48.99</c:v>
                </c:pt>
                <c:pt idx="38">
                  <c:v>49.25</c:v>
                </c:pt>
                <c:pt idx="39">
                  <c:v>49.46</c:v>
                </c:pt>
                <c:pt idx="40">
                  <c:v>49.82</c:v>
                </c:pt>
                <c:pt idx="41">
                  <c:v>49.85</c:v>
                </c:pt>
                <c:pt idx="42">
                  <c:v>50.06</c:v>
                </c:pt>
                <c:pt idx="43">
                  <c:v>51.29</c:v>
                </c:pt>
                <c:pt idx="44">
                  <c:v>51.36</c:v>
                </c:pt>
                <c:pt idx="45">
                  <c:v>51.63</c:v>
                </c:pt>
                <c:pt idx="46">
                  <c:v>52.02</c:v>
                </c:pt>
                <c:pt idx="47">
                  <c:v>52.04</c:v>
                </c:pt>
                <c:pt idx="48">
                  <c:v>52.24</c:v>
                </c:pt>
                <c:pt idx="49">
                  <c:v>52.31</c:v>
                </c:pt>
                <c:pt idx="50">
                  <c:v>52.88</c:v>
                </c:pt>
                <c:pt idx="51">
                  <c:v>53.08</c:v>
                </c:pt>
                <c:pt idx="52">
                  <c:v>53.09</c:v>
                </c:pt>
                <c:pt idx="53">
                  <c:v>53.17</c:v>
                </c:pt>
                <c:pt idx="54">
                  <c:v>53.26</c:v>
                </c:pt>
                <c:pt idx="55">
                  <c:v>53.33</c:v>
                </c:pt>
                <c:pt idx="56">
                  <c:v>53.33</c:v>
                </c:pt>
                <c:pt idx="57">
                  <c:v>53.43</c:v>
                </c:pt>
                <c:pt idx="58">
                  <c:v>53.52</c:v>
                </c:pt>
                <c:pt idx="59">
                  <c:v>53.91</c:v>
                </c:pt>
                <c:pt idx="60">
                  <c:v>54.11</c:v>
                </c:pt>
                <c:pt idx="61">
                  <c:v>54.34</c:v>
                </c:pt>
                <c:pt idx="62">
                  <c:v>54.6</c:v>
                </c:pt>
                <c:pt idx="63">
                  <c:v>54.65</c:v>
                </c:pt>
                <c:pt idx="64">
                  <c:v>54.68</c:v>
                </c:pt>
                <c:pt idx="65">
                  <c:v>54.77</c:v>
                </c:pt>
                <c:pt idx="66">
                  <c:v>54.86</c:v>
                </c:pt>
                <c:pt idx="67">
                  <c:v>54.87</c:v>
                </c:pt>
                <c:pt idx="68">
                  <c:v>54.88</c:v>
                </c:pt>
                <c:pt idx="69">
                  <c:v>55.15</c:v>
                </c:pt>
                <c:pt idx="70">
                  <c:v>55.21</c:v>
                </c:pt>
                <c:pt idx="71">
                  <c:v>55.23</c:v>
                </c:pt>
                <c:pt idx="72">
                  <c:v>55.67</c:v>
                </c:pt>
                <c:pt idx="73">
                  <c:v>55.74</c:v>
                </c:pt>
                <c:pt idx="74">
                  <c:v>55.79</c:v>
                </c:pt>
                <c:pt idx="75">
                  <c:v>56.04</c:v>
                </c:pt>
                <c:pt idx="76">
                  <c:v>56.33</c:v>
                </c:pt>
                <c:pt idx="77">
                  <c:v>56.6</c:v>
                </c:pt>
                <c:pt idx="78">
                  <c:v>56.76</c:v>
                </c:pt>
                <c:pt idx="79">
                  <c:v>56.85</c:v>
                </c:pt>
                <c:pt idx="80">
                  <c:v>56.9</c:v>
                </c:pt>
                <c:pt idx="81">
                  <c:v>57.08</c:v>
                </c:pt>
                <c:pt idx="82">
                  <c:v>57.55</c:v>
                </c:pt>
                <c:pt idx="83">
                  <c:v>58.07</c:v>
                </c:pt>
                <c:pt idx="84">
                  <c:v>58.1</c:v>
                </c:pt>
                <c:pt idx="85">
                  <c:v>58.34</c:v>
                </c:pt>
                <c:pt idx="86">
                  <c:v>58.38</c:v>
                </c:pt>
                <c:pt idx="87">
                  <c:v>58.4</c:v>
                </c:pt>
                <c:pt idx="88">
                  <c:v>58.42</c:v>
                </c:pt>
                <c:pt idx="89">
                  <c:v>58.58</c:v>
                </c:pt>
                <c:pt idx="90">
                  <c:v>58.64</c:v>
                </c:pt>
                <c:pt idx="91">
                  <c:v>58.9</c:v>
                </c:pt>
                <c:pt idx="92">
                  <c:v>58.93</c:v>
                </c:pt>
                <c:pt idx="93">
                  <c:v>58.98</c:v>
                </c:pt>
                <c:pt idx="94">
                  <c:v>59.28</c:v>
                </c:pt>
                <c:pt idx="95">
                  <c:v>59.41</c:v>
                </c:pt>
                <c:pt idx="96">
                  <c:v>59.44</c:v>
                </c:pt>
                <c:pt idx="97">
                  <c:v>59.58</c:v>
                </c:pt>
                <c:pt idx="98">
                  <c:v>59.71</c:v>
                </c:pt>
                <c:pt idx="99">
                  <c:v>59.87</c:v>
                </c:pt>
                <c:pt idx="100">
                  <c:v>60.14</c:v>
                </c:pt>
                <c:pt idx="101">
                  <c:v>60.32</c:v>
                </c:pt>
                <c:pt idx="102">
                  <c:v>60.71</c:v>
                </c:pt>
                <c:pt idx="103">
                  <c:v>60.84</c:v>
                </c:pt>
                <c:pt idx="104">
                  <c:v>60.85</c:v>
                </c:pt>
                <c:pt idx="105">
                  <c:v>61.09</c:v>
                </c:pt>
                <c:pt idx="106">
                  <c:v>61.33</c:v>
                </c:pt>
                <c:pt idx="107">
                  <c:v>61.47</c:v>
                </c:pt>
                <c:pt idx="108">
                  <c:v>61.48</c:v>
                </c:pt>
                <c:pt idx="109">
                  <c:v>61.6</c:v>
                </c:pt>
                <c:pt idx="110">
                  <c:v>61.74</c:v>
                </c:pt>
                <c:pt idx="111">
                  <c:v>61.77</c:v>
                </c:pt>
                <c:pt idx="112">
                  <c:v>61.94</c:v>
                </c:pt>
                <c:pt idx="113">
                  <c:v>62.11</c:v>
                </c:pt>
                <c:pt idx="114">
                  <c:v>62.33</c:v>
                </c:pt>
                <c:pt idx="115">
                  <c:v>62.43</c:v>
                </c:pt>
                <c:pt idx="116">
                  <c:v>62.57</c:v>
                </c:pt>
                <c:pt idx="117">
                  <c:v>62.59</c:v>
                </c:pt>
                <c:pt idx="118">
                  <c:v>62.72</c:v>
                </c:pt>
                <c:pt idx="119">
                  <c:v>62.81</c:v>
                </c:pt>
                <c:pt idx="120">
                  <c:v>62.84</c:v>
                </c:pt>
                <c:pt idx="121">
                  <c:v>63.09</c:v>
                </c:pt>
                <c:pt idx="122">
                  <c:v>63.12</c:v>
                </c:pt>
                <c:pt idx="123">
                  <c:v>63.17</c:v>
                </c:pt>
                <c:pt idx="124">
                  <c:v>63.39</c:v>
                </c:pt>
                <c:pt idx="125">
                  <c:v>63.9</c:v>
                </c:pt>
                <c:pt idx="126">
                  <c:v>64.069999999999993</c:v>
                </c:pt>
                <c:pt idx="127">
                  <c:v>64.27</c:v>
                </c:pt>
                <c:pt idx="128">
                  <c:v>64.650000000000006</c:v>
                </c:pt>
                <c:pt idx="129">
                  <c:v>64.7</c:v>
                </c:pt>
                <c:pt idx="130">
                  <c:v>64.760000000000005</c:v>
                </c:pt>
                <c:pt idx="131">
                  <c:v>64.77</c:v>
                </c:pt>
                <c:pt idx="132">
                  <c:v>65.040000000000006</c:v>
                </c:pt>
                <c:pt idx="133">
                  <c:v>65.489999999999995</c:v>
                </c:pt>
                <c:pt idx="134">
                  <c:v>65.64</c:v>
                </c:pt>
                <c:pt idx="135">
                  <c:v>65.95</c:v>
                </c:pt>
                <c:pt idx="136">
                  <c:v>66.040000000000006</c:v>
                </c:pt>
                <c:pt idx="137">
                  <c:v>66.19</c:v>
                </c:pt>
                <c:pt idx="138">
                  <c:v>66.400000000000006</c:v>
                </c:pt>
                <c:pt idx="139">
                  <c:v>66.44</c:v>
                </c:pt>
                <c:pt idx="140">
                  <c:v>67.36</c:v>
                </c:pt>
                <c:pt idx="141">
                  <c:v>68.11</c:v>
                </c:pt>
                <c:pt idx="142">
                  <c:v>68.430000000000007</c:v>
                </c:pt>
                <c:pt idx="143">
                  <c:v>68.63</c:v>
                </c:pt>
                <c:pt idx="144">
                  <c:v>68.69</c:v>
                </c:pt>
                <c:pt idx="145">
                  <c:v>69.22</c:v>
                </c:pt>
                <c:pt idx="146">
                  <c:v>69.31</c:v>
                </c:pt>
                <c:pt idx="147">
                  <c:v>69.52</c:v>
                </c:pt>
                <c:pt idx="148">
                  <c:v>69.52</c:v>
                </c:pt>
                <c:pt idx="149">
                  <c:v>69.569999999999993</c:v>
                </c:pt>
                <c:pt idx="150">
                  <c:v>69.72</c:v>
                </c:pt>
                <c:pt idx="151">
                  <c:v>69.84</c:v>
                </c:pt>
                <c:pt idx="152">
                  <c:v>69.930000000000007</c:v>
                </c:pt>
                <c:pt idx="153">
                  <c:v>69.98</c:v>
                </c:pt>
                <c:pt idx="154">
                  <c:v>70.069999999999993</c:v>
                </c:pt>
                <c:pt idx="155">
                  <c:v>70.41</c:v>
                </c:pt>
                <c:pt idx="156">
                  <c:v>70.48</c:v>
                </c:pt>
                <c:pt idx="157">
                  <c:v>70.63</c:v>
                </c:pt>
                <c:pt idx="158">
                  <c:v>70.86</c:v>
                </c:pt>
                <c:pt idx="159">
                  <c:v>71.260000000000005</c:v>
                </c:pt>
                <c:pt idx="160">
                  <c:v>71.42</c:v>
                </c:pt>
                <c:pt idx="161">
                  <c:v>71.75</c:v>
                </c:pt>
                <c:pt idx="162">
                  <c:v>72.78</c:v>
                </c:pt>
                <c:pt idx="163">
                  <c:v>73.25</c:v>
                </c:pt>
                <c:pt idx="164">
                  <c:v>73.650000000000006</c:v>
                </c:pt>
                <c:pt idx="165">
                  <c:v>74.25</c:v>
                </c:pt>
                <c:pt idx="166">
                  <c:v>74.48</c:v>
                </c:pt>
                <c:pt idx="167">
                  <c:v>74.58</c:v>
                </c:pt>
                <c:pt idx="168">
                  <c:v>74.8</c:v>
                </c:pt>
                <c:pt idx="169">
                  <c:v>75.03</c:v>
                </c:pt>
                <c:pt idx="170">
                  <c:v>75.33</c:v>
                </c:pt>
                <c:pt idx="171">
                  <c:v>75.52</c:v>
                </c:pt>
                <c:pt idx="172">
                  <c:v>76.08</c:v>
                </c:pt>
                <c:pt idx="173">
                  <c:v>76.150000000000006</c:v>
                </c:pt>
                <c:pt idx="174">
                  <c:v>76.53</c:v>
                </c:pt>
                <c:pt idx="175">
                  <c:v>77.150000000000006</c:v>
                </c:pt>
                <c:pt idx="176">
                  <c:v>77.39</c:v>
                </c:pt>
                <c:pt idx="177">
                  <c:v>77.39</c:v>
                </c:pt>
                <c:pt idx="178">
                  <c:v>77.400000000000006</c:v>
                </c:pt>
                <c:pt idx="179">
                  <c:v>78</c:v>
                </c:pt>
                <c:pt idx="180">
                  <c:v>78.72</c:v>
                </c:pt>
                <c:pt idx="181">
                  <c:v>79.150000000000006</c:v>
                </c:pt>
                <c:pt idx="182">
                  <c:v>80.23</c:v>
                </c:pt>
                <c:pt idx="183">
                  <c:v>80.760000000000005</c:v>
                </c:pt>
                <c:pt idx="184">
                  <c:v>82.01</c:v>
                </c:pt>
                <c:pt idx="185">
                  <c:v>83.09</c:v>
                </c:pt>
                <c:pt idx="186">
                  <c:v>83.75</c:v>
                </c:pt>
                <c:pt idx="187">
                  <c:v>84.59</c:v>
                </c:pt>
                <c:pt idx="188">
                  <c:v>85.08</c:v>
                </c:pt>
                <c:pt idx="189">
                  <c:v>85.52</c:v>
                </c:pt>
                <c:pt idx="190">
                  <c:v>85.56</c:v>
                </c:pt>
                <c:pt idx="191">
                  <c:v>86.61</c:v>
                </c:pt>
                <c:pt idx="192">
                  <c:v>86.91</c:v>
                </c:pt>
                <c:pt idx="193">
                  <c:v>87.71</c:v>
                </c:pt>
                <c:pt idx="194">
                  <c:v>87.74</c:v>
                </c:pt>
                <c:pt idx="195">
                  <c:v>87.77</c:v>
                </c:pt>
                <c:pt idx="196">
                  <c:v>88.79</c:v>
                </c:pt>
                <c:pt idx="197">
                  <c:v>88.94</c:v>
                </c:pt>
                <c:pt idx="198">
                  <c:v>89.08</c:v>
                </c:pt>
                <c:pt idx="199">
                  <c:v>90.07</c:v>
                </c:pt>
                <c:pt idx="200">
                  <c:v>90.09</c:v>
                </c:pt>
                <c:pt idx="201">
                  <c:v>90.38</c:v>
                </c:pt>
                <c:pt idx="202">
                  <c:v>90.64</c:v>
                </c:pt>
                <c:pt idx="203">
                  <c:v>90.87</c:v>
                </c:pt>
                <c:pt idx="204">
                  <c:v>91.63</c:v>
                </c:pt>
                <c:pt idx="205">
                  <c:v>94.9</c:v>
                </c:pt>
                <c:pt idx="206">
                  <c:v>95.24</c:v>
                </c:pt>
                <c:pt idx="207">
                  <c:v>99.77</c:v>
                </c:pt>
                <c:pt idx="208">
                  <c:v>100.78</c:v>
                </c:pt>
                <c:pt idx="209">
                  <c:v>103.13</c:v>
                </c:pt>
                <c:pt idx="210">
                  <c:v>103.75</c:v>
                </c:pt>
                <c:pt idx="211">
                  <c:v>105.44</c:v>
                </c:pt>
                <c:pt idx="212">
                  <c:v>108.68</c:v>
                </c:pt>
                <c:pt idx="213">
                  <c:v>109.09</c:v>
                </c:pt>
                <c:pt idx="214">
                  <c:v>109.25</c:v>
                </c:pt>
                <c:pt idx="215">
                  <c:v>109.39</c:v>
                </c:pt>
                <c:pt idx="216">
                  <c:v>110.11</c:v>
                </c:pt>
                <c:pt idx="217">
                  <c:v>110.22</c:v>
                </c:pt>
                <c:pt idx="218">
                  <c:v>122.16</c:v>
                </c:pt>
                <c:pt idx="219">
                  <c:v>130.69999999999999</c:v>
                </c:pt>
                <c:pt idx="220">
                  <c:v>131.47</c:v>
                </c:pt>
                <c:pt idx="221">
                  <c:v>164.42</c:v>
                </c:pt>
                <c:pt idx="222">
                  <c:v>227.55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39-4F0D-B50D-A8AE9B522787}"/>
            </c:ext>
          </c:extLst>
        </c:ser>
        <c:ser>
          <c:idx val="1"/>
          <c:order val="1"/>
          <c:tx>
            <c:strRef>
              <c:f>'Fig11'!$E$6:$F$6</c:f>
              <c:strCache>
                <c:ptCount val="1"/>
                <c:pt idx="0">
                  <c:v>Auger et al. (2021), data for 2017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'Fig11'!$E$8:$E$295</c:f>
              <c:numCache>
                <c:formatCode>0</c:formatCode>
                <c:ptCount val="288"/>
                <c:pt idx="0">
                  <c:v>0.5</c:v>
                </c:pt>
                <c:pt idx="1">
                  <c:v>0.6</c:v>
                </c:pt>
                <c:pt idx="2">
                  <c:v>4.5999999999999996</c:v>
                </c:pt>
                <c:pt idx="3">
                  <c:v>4.6999999999999993</c:v>
                </c:pt>
                <c:pt idx="4">
                  <c:v>6.6999999999999993</c:v>
                </c:pt>
                <c:pt idx="5">
                  <c:v>9.8999999999999986</c:v>
                </c:pt>
                <c:pt idx="6">
                  <c:v>15.399999999999999</c:v>
                </c:pt>
                <c:pt idx="7">
                  <c:v>15.499999999999998</c:v>
                </c:pt>
                <c:pt idx="8">
                  <c:v>16.099999999999998</c:v>
                </c:pt>
                <c:pt idx="9">
                  <c:v>16.099999999999998</c:v>
                </c:pt>
                <c:pt idx="10">
                  <c:v>17.999999999999996</c:v>
                </c:pt>
                <c:pt idx="11">
                  <c:v>18.299999999999997</c:v>
                </c:pt>
                <c:pt idx="12">
                  <c:v>21.099999999999998</c:v>
                </c:pt>
                <c:pt idx="13">
                  <c:v>21.7</c:v>
                </c:pt>
                <c:pt idx="14">
                  <c:v>22.4</c:v>
                </c:pt>
                <c:pt idx="15">
                  <c:v>23</c:v>
                </c:pt>
                <c:pt idx="16">
                  <c:v>28.5</c:v>
                </c:pt>
                <c:pt idx="17">
                  <c:v>35.5</c:v>
                </c:pt>
                <c:pt idx="18">
                  <c:v>36</c:v>
                </c:pt>
                <c:pt idx="19">
                  <c:v>41</c:v>
                </c:pt>
                <c:pt idx="20">
                  <c:v>42</c:v>
                </c:pt>
                <c:pt idx="21">
                  <c:v>43.8</c:v>
                </c:pt>
                <c:pt idx="22">
                  <c:v>45.099999999999994</c:v>
                </c:pt>
                <c:pt idx="23">
                  <c:v>45.999999999999993</c:v>
                </c:pt>
                <c:pt idx="24">
                  <c:v>48.399999999999991</c:v>
                </c:pt>
                <c:pt idx="25">
                  <c:v>48.499999999999993</c:v>
                </c:pt>
                <c:pt idx="26">
                  <c:v>49.499999999999993</c:v>
                </c:pt>
                <c:pt idx="27">
                  <c:v>49.899999999999991</c:v>
                </c:pt>
                <c:pt idx="28">
                  <c:v>50.099999999999994</c:v>
                </c:pt>
                <c:pt idx="29">
                  <c:v>50.599999999999994</c:v>
                </c:pt>
                <c:pt idx="30">
                  <c:v>55.599999999999994</c:v>
                </c:pt>
                <c:pt idx="31">
                  <c:v>56.099999999999994</c:v>
                </c:pt>
                <c:pt idx="32">
                  <c:v>65.599999999999994</c:v>
                </c:pt>
                <c:pt idx="33">
                  <c:v>67.599999999999994</c:v>
                </c:pt>
                <c:pt idx="34">
                  <c:v>67.8</c:v>
                </c:pt>
                <c:pt idx="35">
                  <c:v>69.599999999999994</c:v>
                </c:pt>
                <c:pt idx="36">
                  <c:v>70</c:v>
                </c:pt>
                <c:pt idx="37">
                  <c:v>75.400000000000006</c:v>
                </c:pt>
                <c:pt idx="38">
                  <c:v>80.7</c:v>
                </c:pt>
                <c:pt idx="39">
                  <c:v>82.7</c:v>
                </c:pt>
                <c:pt idx="40">
                  <c:v>85.7</c:v>
                </c:pt>
                <c:pt idx="41">
                  <c:v>91.100000000000009</c:v>
                </c:pt>
                <c:pt idx="42">
                  <c:v>93.600000000000009</c:v>
                </c:pt>
                <c:pt idx="43">
                  <c:v>94.100000000000009</c:v>
                </c:pt>
                <c:pt idx="44">
                  <c:v>100.60000000000001</c:v>
                </c:pt>
                <c:pt idx="45">
                  <c:v>101.30000000000001</c:v>
                </c:pt>
                <c:pt idx="46">
                  <c:v>104.30000000000001</c:v>
                </c:pt>
                <c:pt idx="47">
                  <c:v>107.80000000000001</c:v>
                </c:pt>
                <c:pt idx="48">
                  <c:v>108.50000000000001</c:v>
                </c:pt>
                <c:pt idx="49">
                  <c:v>111.50000000000001</c:v>
                </c:pt>
                <c:pt idx="50">
                  <c:v>112.00000000000001</c:v>
                </c:pt>
                <c:pt idx="51">
                  <c:v>114.40000000000002</c:v>
                </c:pt>
                <c:pt idx="52">
                  <c:v>116.00000000000001</c:v>
                </c:pt>
                <c:pt idx="53">
                  <c:v>118.40000000000002</c:v>
                </c:pt>
                <c:pt idx="54">
                  <c:v>121.40000000000002</c:v>
                </c:pt>
                <c:pt idx="55">
                  <c:v>124.00000000000001</c:v>
                </c:pt>
                <c:pt idx="56">
                  <c:v>127.00000000000001</c:v>
                </c:pt>
                <c:pt idx="57">
                  <c:v>129</c:v>
                </c:pt>
                <c:pt idx="58">
                  <c:v>129.80000000000001</c:v>
                </c:pt>
                <c:pt idx="59">
                  <c:v>129.9</c:v>
                </c:pt>
                <c:pt idx="60">
                  <c:v>132.4</c:v>
                </c:pt>
                <c:pt idx="61">
                  <c:v>144.70000000000002</c:v>
                </c:pt>
                <c:pt idx="62">
                  <c:v>147.70000000000002</c:v>
                </c:pt>
                <c:pt idx="63">
                  <c:v>184.20000000000002</c:v>
                </c:pt>
                <c:pt idx="64">
                  <c:v>187.20000000000002</c:v>
                </c:pt>
                <c:pt idx="65">
                  <c:v>188.60000000000002</c:v>
                </c:pt>
                <c:pt idx="66">
                  <c:v>188.70000000000002</c:v>
                </c:pt>
                <c:pt idx="67">
                  <c:v>190.20000000000002</c:v>
                </c:pt>
                <c:pt idx="68">
                  <c:v>193.50000000000003</c:v>
                </c:pt>
                <c:pt idx="69">
                  <c:v>201.00000000000003</c:v>
                </c:pt>
                <c:pt idx="70">
                  <c:v>201.20000000000002</c:v>
                </c:pt>
                <c:pt idx="71">
                  <c:v>208.20000000000002</c:v>
                </c:pt>
                <c:pt idx="72">
                  <c:v>210.50000000000003</c:v>
                </c:pt>
                <c:pt idx="73">
                  <c:v>215.00000000000003</c:v>
                </c:pt>
                <c:pt idx="74">
                  <c:v>215.20000000000002</c:v>
                </c:pt>
                <c:pt idx="75">
                  <c:v>250.3</c:v>
                </c:pt>
                <c:pt idx="76">
                  <c:v>257.3</c:v>
                </c:pt>
                <c:pt idx="77">
                  <c:v>261.8</c:v>
                </c:pt>
                <c:pt idx="78">
                  <c:v>262</c:v>
                </c:pt>
                <c:pt idx="79">
                  <c:v>267.10000000000002</c:v>
                </c:pt>
                <c:pt idx="80">
                  <c:v>286.10000000000002</c:v>
                </c:pt>
                <c:pt idx="81">
                  <c:v>295</c:v>
                </c:pt>
                <c:pt idx="82">
                  <c:v>295.10000000000002</c:v>
                </c:pt>
                <c:pt idx="83">
                  <c:v>296.3</c:v>
                </c:pt>
                <c:pt idx="84">
                  <c:v>305.10000000000002</c:v>
                </c:pt>
                <c:pt idx="85">
                  <c:v>313.10000000000002</c:v>
                </c:pt>
                <c:pt idx="86">
                  <c:v>313.70000000000005</c:v>
                </c:pt>
                <c:pt idx="87">
                  <c:v>315.00000000000006</c:v>
                </c:pt>
                <c:pt idx="88">
                  <c:v>315.20000000000005</c:v>
                </c:pt>
                <c:pt idx="89">
                  <c:v>317.10000000000002</c:v>
                </c:pt>
                <c:pt idx="90">
                  <c:v>322.10000000000002</c:v>
                </c:pt>
                <c:pt idx="91">
                  <c:v>324.8</c:v>
                </c:pt>
                <c:pt idx="92">
                  <c:v>328.7</c:v>
                </c:pt>
                <c:pt idx="93">
                  <c:v>329.2</c:v>
                </c:pt>
                <c:pt idx="94">
                  <c:v>331.7</c:v>
                </c:pt>
                <c:pt idx="95">
                  <c:v>332.2</c:v>
                </c:pt>
                <c:pt idx="96">
                  <c:v>337.2</c:v>
                </c:pt>
                <c:pt idx="97">
                  <c:v>337.3</c:v>
                </c:pt>
                <c:pt idx="98">
                  <c:v>338.90000000000003</c:v>
                </c:pt>
                <c:pt idx="99">
                  <c:v>341.70000000000005</c:v>
                </c:pt>
                <c:pt idx="100">
                  <c:v>342.00000000000006</c:v>
                </c:pt>
                <c:pt idx="101">
                  <c:v>342.10000000000008</c:v>
                </c:pt>
                <c:pt idx="102">
                  <c:v>342.60000000000008</c:v>
                </c:pt>
                <c:pt idx="103">
                  <c:v>342.90000000000009</c:v>
                </c:pt>
                <c:pt idx="104">
                  <c:v>343.30000000000007</c:v>
                </c:pt>
                <c:pt idx="105">
                  <c:v>343.50000000000006</c:v>
                </c:pt>
                <c:pt idx="106">
                  <c:v>343.60000000000008</c:v>
                </c:pt>
                <c:pt idx="107">
                  <c:v>343.80000000000007</c:v>
                </c:pt>
                <c:pt idx="108">
                  <c:v>346.80000000000007</c:v>
                </c:pt>
                <c:pt idx="109">
                  <c:v>346.90000000000009</c:v>
                </c:pt>
                <c:pt idx="110">
                  <c:v>347.60000000000008</c:v>
                </c:pt>
                <c:pt idx="111">
                  <c:v>347.60000000000008</c:v>
                </c:pt>
                <c:pt idx="112">
                  <c:v>349.10000000000008</c:v>
                </c:pt>
                <c:pt idx="113">
                  <c:v>354.80000000000007</c:v>
                </c:pt>
                <c:pt idx="114">
                  <c:v>355.30000000000007</c:v>
                </c:pt>
                <c:pt idx="115">
                  <c:v>356.50000000000006</c:v>
                </c:pt>
                <c:pt idx="116">
                  <c:v>386.50000000000006</c:v>
                </c:pt>
                <c:pt idx="117">
                  <c:v>387.70000000000005</c:v>
                </c:pt>
                <c:pt idx="118">
                  <c:v>404.00000000000006</c:v>
                </c:pt>
                <c:pt idx="119">
                  <c:v>407.50000000000006</c:v>
                </c:pt>
                <c:pt idx="120">
                  <c:v>412.00000000000006</c:v>
                </c:pt>
                <c:pt idx="121">
                  <c:v>412.20000000000005</c:v>
                </c:pt>
                <c:pt idx="122">
                  <c:v>413.70000000000005</c:v>
                </c:pt>
                <c:pt idx="123">
                  <c:v>414.20000000000005</c:v>
                </c:pt>
                <c:pt idx="124">
                  <c:v>417.20000000000005</c:v>
                </c:pt>
                <c:pt idx="125">
                  <c:v>418.20000000000005</c:v>
                </c:pt>
                <c:pt idx="126">
                  <c:v>420.00000000000006</c:v>
                </c:pt>
                <c:pt idx="127">
                  <c:v>420.20000000000005</c:v>
                </c:pt>
                <c:pt idx="128">
                  <c:v>421.6</c:v>
                </c:pt>
                <c:pt idx="129">
                  <c:v>422</c:v>
                </c:pt>
                <c:pt idx="130">
                  <c:v>434.9</c:v>
                </c:pt>
                <c:pt idx="131">
                  <c:v>453.09999999999997</c:v>
                </c:pt>
                <c:pt idx="132">
                  <c:v>466.09999999999997</c:v>
                </c:pt>
                <c:pt idx="133">
                  <c:v>477.99999999999994</c:v>
                </c:pt>
                <c:pt idx="134">
                  <c:v>480.99999999999994</c:v>
                </c:pt>
                <c:pt idx="135">
                  <c:v>485.99999999999994</c:v>
                </c:pt>
                <c:pt idx="136">
                  <c:v>491.49999999999994</c:v>
                </c:pt>
                <c:pt idx="137">
                  <c:v>497.49999999999994</c:v>
                </c:pt>
                <c:pt idx="138">
                  <c:v>497.69999999999993</c:v>
                </c:pt>
                <c:pt idx="139">
                  <c:v>505.19999999999993</c:v>
                </c:pt>
                <c:pt idx="140">
                  <c:v>506.69999999999993</c:v>
                </c:pt>
                <c:pt idx="141">
                  <c:v>506.69999999999993</c:v>
                </c:pt>
                <c:pt idx="142">
                  <c:v>522.19999999999993</c:v>
                </c:pt>
                <c:pt idx="143">
                  <c:v>528.19999999999993</c:v>
                </c:pt>
                <c:pt idx="144">
                  <c:v>528.99999999999989</c:v>
                </c:pt>
                <c:pt idx="145">
                  <c:v>529.99999999999989</c:v>
                </c:pt>
                <c:pt idx="146">
                  <c:v>536.39999999999986</c:v>
                </c:pt>
                <c:pt idx="147">
                  <c:v>538.99999999999989</c:v>
                </c:pt>
                <c:pt idx="148">
                  <c:v>541.49999999999989</c:v>
                </c:pt>
                <c:pt idx="149">
                  <c:v>542.29999999999984</c:v>
                </c:pt>
                <c:pt idx="150">
                  <c:v>543.5999999999998</c:v>
                </c:pt>
                <c:pt idx="151">
                  <c:v>543.99999999999977</c:v>
                </c:pt>
                <c:pt idx="152">
                  <c:v>544.0999999999998</c:v>
                </c:pt>
                <c:pt idx="153">
                  <c:v>546.0999999999998</c:v>
                </c:pt>
                <c:pt idx="154">
                  <c:v>555.0999999999998</c:v>
                </c:pt>
                <c:pt idx="155">
                  <c:v>558.69999999999982</c:v>
                </c:pt>
                <c:pt idx="156">
                  <c:v>560.69999999999982</c:v>
                </c:pt>
                <c:pt idx="157">
                  <c:v>564.69999999999982</c:v>
                </c:pt>
                <c:pt idx="158">
                  <c:v>565.19999999999982</c:v>
                </c:pt>
                <c:pt idx="159">
                  <c:v>571.19999999999982</c:v>
                </c:pt>
                <c:pt idx="160">
                  <c:v>577.0999999999998</c:v>
                </c:pt>
                <c:pt idx="161">
                  <c:v>580.79999999999984</c:v>
                </c:pt>
                <c:pt idx="162">
                  <c:v>585.19999999999982</c:v>
                </c:pt>
                <c:pt idx="163">
                  <c:v>592.19999999999982</c:v>
                </c:pt>
                <c:pt idx="164">
                  <c:v>594.0999999999998</c:v>
                </c:pt>
                <c:pt idx="165">
                  <c:v>595.29999999999984</c:v>
                </c:pt>
                <c:pt idx="166">
                  <c:v>595.79999999999984</c:v>
                </c:pt>
                <c:pt idx="167">
                  <c:v>597.0999999999998</c:v>
                </c:pt>
                <c:pt idx="168">
                  <c:v>605.0999999999998</c:v>
                </c:pt>
                <c:pt idx="169">
                  <c:v>605.49999999999977</c:v>
                </c:pt>
                <c:pt idx="170">
                  <c:v>607.5999999999998</c:v>
                </c:pt>
                <c:pt idx="171">
                  <c:v>607.69999999999982</c:v>
                </c:pt>
                <c:pt idx="172">
                  <c:v>608.29999999999984</c:v>
                </c:pt>
                <c:pt idx="173">
                  <c:v>615.0999999999998</c:v>
                </c:pt>
                <c:pt idx="174">
                  <c:v>622.5999999999998</c:v>
                </c:pt>
                <c:pt idx="175">
                  <c:v>625.79999999999984</c:v>
                </c:pt>
                <c:pt idx="176">
                  <c:v>626.69999999999982</c:v>
                </c:pt>
                <c:pt idx="177">
                  <c:v>627.49999999999977</c:v>
                </c:pt>
                <c:pt idx="178">
                  <c:v>628.49999999999977</c:v>
                </c:pt>
                <c:pt idx="179">
                  <c:v>635.49999999999977</c:v>
                </c:pt>
                <c:pt idx="180">
                  <c:v>635.49999999999977</c:v>
                </c:pt>
                <c:pt idx="181">
                  <c:v>637.89999999999975</c:v>
                </c:pt>
                <c:pt idx="182">
                  <c:v>641.89999999999975</c:v>
                </c:pt>
                <c:pt idx="183">
                  <c:v>643.89999999999975</c:v>
                </c:pt>
                <c:pt idx="184">
                  <c:v>645.89999999999975</c:v>
                </c:pt>
                <c:pt idx="185">
                  <c:v>650.1999999999997</c:v>
                </c:pt>
                <c:pt idx="186">
                  <c:v>651.59999999999968</c:v>
                </c:pt>
                <c:pt idx="187">
                  <c:v>651.79999999999973</c:v>
                </c:pt>
                <c:pt idx="188">
                  <c:v>653.29999999999973</c:v>
                </c:pt>
                <c:pt idx="189">
                  <c:v>660.09999999999968</c:v>
                </c:pt>
                <c:pt idx="190">
                  <c:v>671.49999999999966</c:v>
                </c:pt>
                <c:pt idx="191">
                  <c:v>678.79999999999961</c:v>
                </c:pt>
                <c:pt idx="192">
                  <c:v>679.39999999999964</c:v>
                </c:pt>
                <c:pt idx="193">
                  <c:v>697.59999999999968</c:v>
                </c:pt>
                <c:pt idx="194">
                  <c:v>701.79999999999973</c:v>
                </c:pt>
                <c:pt idx="195">
                  <c:v>702.59999999999968</c:v>
                </c:pt>
                <c:pt idx="196">
                  <c:v>704.6999999999997</c:v>
                </c:pt>
                <c:pt idx="197">
                  <c:v>709.79999999999973</c:v>
                </c:pt>
                <c:pt idx="198">
                  <c:v>711.29999999999973</c:v>
                </c:pt>
                <c:pt idx="199">
                  <c:v>712.29999999999973</c:v>
                </c:pt>
                <c:pt idx="200">
                  <c:v>714.1999999999997</c:v>
                </c:pt>
                <c:pt idx="201">
                  <c:v>721.6999999999997</c:v>
                </c:pt>
                <c:pt idx="202">
                  <c:v>721.99999999999966</c:v>
                </c:pt>
                <c:pt idx="203">
                  <c:v>722.6999999999997</c:v>
                </c:pt>
                <c:pt idx="204">
                  <c:v>725.59999999999968</c:v>
                </c:pt>
                <c:pt idx="205">
                  <c:v>725.99999999999966</c:v>
                </c:pt>
                <c:pt idx="206">
                  <c:v>730.09999999999968</c:v>
                </c:pt>
                <c:pt idx="207">
                  <c:v>739.09999999999968</c:v>
                </c:pt>
                <c:pt idx="208">
                  <c:v>741.59999999999968</c:v>
                </c:pt>
                <c:pt idx="209">
                  <c:v>742.09999999999968</c:v>
                </c:pt>
                <c:pt idx="210">
                  <c:v>744.89999999999964</c:v>
                </c:pt>
                <c:pt idx="211">
                  <c:v>748.09999999999968</c:v>
                </c:pt>
                <c:pt idx="212">
                  <c:v>748.59999999999968</c:v>
                </c:pt>
                <c:pt idx="213">
                  <c:v>763.09999999999968</c:v>
                </c:pt>
                <c:pt idx="214">
                  <c:v>767.59999999999968</c:v>
                </c:pt>
                <c:pt idx="215">
                  <c:v>769.09999999999968</c:v>
                </c:pt>
                <c:pt idx="216">
                  <c:v>773.99999999999966</c:v>
                </c:pt>
                <c:pt idx="217">
                  <c:v>778.99999999999966</c:v>
                </c:pt>
                <c:pt idx="218">
                  <c:v>787.29999999999961</c:v>
                </c:pt>
                <c:pt idx="219">
                  <c:v>790.29999999999961</c:v>
                </c:pt>
                <c:pt idx="220">
                  <c:v>794.99999999999966</c:v>
                </c:pt>
                <c:pt idx="221">
                  <c:v>797.1999999999997</c:v>
                </c:pt>
                <c:pt idx="222">
                  <c:v>802.89999999999975</c:v>
                </c:pt>
                <c:pt idx="223">
                  <c:v>804.89999999999975</c:v>
                </c:pt>
                <c:pt idx="224">
                  <c:v>804.99999999999977</c:v>
                </c:pt>
                <c:pt idx="225">
                  <c:v>809.19999999999982</c:v>
                </c:pt>
                <c:pt idx="226">
                  <c:v>809.69999999999982</c:v>
                </c:pt>
                <c:pt idx="227">
                  <c:v>810.0999999999998</c:v>
                </c:pt>
                <c:pt idx="228">
                  <c:v>810.69999999999982</c:v>
                </c:pt>
                <c:pt idx="229">
                  <c:v>814.49999999999977</c:v>
                </c:pt>
                <c:pt idx="230">
                  <c:v>823.79999999999973</c:v>
                </c:pt>
                <c:pt idx="231">
                  <c:v>826.29999999999973</c:v>
                </c:pt>
                <c:pt idx="232">
                  <c:v>826.59999999999968</c:v>
                </c:pt>
                <c:pt idx="233">
                  <c:v>826.89999999999964</c:v>
                </c:pt>
                <c:pt idx="234">
                  <c:v>827.29999999999961</c:v>
                </c:pt>
                <c:pt idx="235">
                  <c:v>828.59999999999957</c:v>
                </c:pt>
                <c:pt idx="236">
                  <c:v>829.29999999999961</c:v>
                </c:pt>
                <c:pt idx="237">
                  <c:v>830.29999999999961</c:v>
                </c:pt>
                <c:pt idx="238">
                  <c:v>830.89999999999964</c:v>
                </c:pt>
                <c:pt idx="239">
                  <c:v>835.89999999999964</c:v>
                </c:pt>
                <c:pt idx="240">
                  <c:v>837.29999999999961</c:v>
                </c:pt>
                <c:pt idx="241">
                  <c:v>838.59999999999957</c:v>
                </c:pt>
                <c:pt idx="242">
                  <c:v>840.09999999999957</c:v>
                </c:pt>
                <c:pt idx="243">
                  <c:v>841.79999999999961</c:v>
                </c:pt>
                <c:pt idx="244">
                  <c:v>842.19999999999959</c:v>
                </c:pt>
                <c:pt idx="245">
                  <c:v>850.79999999999961</c:v>
                </c:pt>
                <c:pt idx="246">
                  <c:v>852.89999999999964</c:v>
                </c:pt>
                <c:pt idx="247">
                  <c:v>855.39999999999964</c:v>
                </c:pt>
                <c:pt idx="248">
                  <c:v>856.39999999999964</c:v>
                </c:pt>
                <c:pt idx="249">
                  <c:v>856.59999999999968</c:v>
                </c:pt>
                <c:pt idx="250">
                  <c:v>856.89999999999964</c:v>
                </c:pt>
                <c:pt idx="251">
                  <c:v>857.39999999999964</c:v>
                </c:pt>
                <c:pt idx="252">
                  <c:v>865.39999999999964</c:v>
                </c:pt>
                <c:pt idx="253">
                  <c:v>866.39999999999964</c:v>
                </c:pt>
                <c:pt idx="254">
                  <c:v>870.89999999999964</c:v>
                </c:pt>
                <c:pt idx="255">
                  <c:v>871.79999999999961</c:v>
                </c:pt>
                <c:pt idx="256">
                  <c:v>876.09999999999957</c:v>
                </c:pt>
                <c:pt idx="257">
                  <c:v>877.29999999999961</c:v>
                </c:pt>
                <c:pt idx="258">
                  <c:v>879.19999999999959</c:v>
                </c:pt>
                <c:pt idx="259">
                  <c:v>885.89999999999964</c:v>
                </c:pt>
                <c:pt idx="260">
                  <c:v>887.19999999999959</c:v>
                </c:pt>
                <c:pt idx="261">
                  <c:v>887.89999999999964</c:v>
                </c:pt>
                <c:pt idx="262">
                  <c:v>893.19999999999959</c:v>
                </c:pt>
                <c:pt idx="263">
                  <c:v>894.99999999999955</c:v>
                </c:pt>
                <c:pt idx="264">
                  <c:v>895.39999999999952</c:v>
                </c:pt>
                <c:pt idx="265">
                  <c:v>896.09999999999957</c:v>
                </c:pt>
                <c:pt idx="266">
                  <c:v>897.89999999999952</c:v>
                </c:pt>
                <c:pt idx="267">
                  <c:v>898.09999999999957</c:v>
                </c:pt>
                <c:pt idx="268">
                  <c:v>898.39999999999952</c:v>
                </c:pt>
                <c:pt idx="269">
                  <c:v>898.99999999999955</c:v>
                </c:pt>
                <c:pt idx="270">
                  <c:v>901.49999999999955</c:v>
                </c:pt>
                <c:pt idx="271">
                  <c:v>903.39999999999952</c:v>
                </c:pt>
                <c:pt idx="272">
                  <c:v>904.89999999999952</c:v>
                </c:pt>
                <c:pt idx="273">
                  <c:v>907.49999999999955</c:v>
                </c:pt>
                <c:pt idx="274">
                  <c:v>908.39999999999952</c:v>
                </c:pt>
                <c:pt idx="275">
                  <c:v>909.19999999999948</c:v>
                </c:pt>
                <c:pt idx="276">
                  <c:v>910.89999999999952</c:v>
                </c:pt>
                <c:pt idx="277">
                  <c:v>911.99999999999955</c:v>
                </c:pt>
                <c:pt idx="278">
                  <c:v>914.49999999999955</c:v>
                </c:pt>
                <c:pt idx="279">
                  <c:v>915.69999999999959</c:v>
                </c:pt>
                <c:pt idx="280">
                  <c:v>918.29999999999961</c:v>
                </c:pt>
                <c:pt idx="281">
                  <c:v>919.79999999999961</c:v>
                </c:pt>
                <c:pt idx="282">
                  <c:v>920.39999999999964</c:v>
                </c:pt>
                <c:pt idx="283">
                  <c:v>920.79999999999961</c:v>
                </c:pt>
                <c:pt idx="284">
                  <c:v>921.99999999999966</c:v>
                </c:pt>
                <c:pt idx="285">
                  <c:v>929.1999999999997</c:v>
                </c:pt>
                <c:pt idx="286">
                  <c:v>930.29999999999973</c:v>
                </c:pt>
                <c:pt idx="287">
                  <c:v>930.59999999999968</c:v>
                </c:pt>
              </c:numCache>
            </c:numRef>
          </c:xVal>
          <c:yVal>
            <c:numRef>
              <c:f>'Fig11'!$F$8:$F$295</c:f>
              <c:numCache>
                <c:formatCode>0</c:formatCode>
                <c:ptCount val="288"/>
                <c:pt idx="0">
                  <c:v>13.7</c:v>
                </c:pt>
                <c:pt idx="1">
                  <c:v>16</c:v>
                </c:pt>
                <c:pt idx="2">
                  <c:v>16.7</c:v>
                </c:pt>
                <c:pt idx="3">
                  <c:v>17.399999999999999</c:v>
                </c:pt>
                <c:pt idx="4">
                  <c:v>18.3</c:v>
                </c:pt>
                <c:pt idx="5">
                  <c:v>22.3</c:v>
                </c:pt>
                <c:pt idx="6">
                  <c:v>24.7</c:v>
                </c:pt>
                <c:pt idx="7">
                  <c:v>25.2</c:v>
                </c:pt>
                <c:pt idx="8">
                  <c:v>25.5</c:v>
                </c:pt>
                <c:pt idx="9">
                  <c:v>26.1</c:v>
                </c:pt>
                <c:pt idx="10">
                  <c:v>26.2</c:v>
                </c:pt>
                <c:pt idx="11">
                  <c:v>27.2</c:v>
                </c:pt>
                <c:pt idx="12">
                  <c:v>28.5</c:v>
                </c:pt>
                <c:pt idx="13">
                  <c:v>29.3</c:v>
                </c:pt>
                <c:pt idx="14">
                  <c:v>29.6</c:v>
                </c:pt>
                <c:pt idx="15">
                  <c:v>29.7</c:v>
                </c:pt>
                <c:pt idx="16">
                  <c:v>29.7</c:v>
                </c:pt>
                <c:pt idx="17">
                  <c:v>29.9</c:v>
                </c:pt>
                <c:pt idx="18">
                  <c:v>29.9</c:v>
                </c:pt>
                <c:pt idx="19">
                  <c:v>29.9</c:v>
                </c:pt>
                <c:pt idx="20">
                  <c:v>30.5</c:v>
                </c:pt>
                <c:pt idx="21">
                  <c:v>31.1</c:v>
                </c:pt>
                <c:pt idx="22">
                  <c:v>31.4</c:v>
                </c:pt>
                <c:pt idx="23">
                  <c:v>31.5</c:v>
                </c:pt>
                <c:pt idx="24">
                  <c:v>32.5</c:v>
                </c:pt>
                <c:pt idx="25">
                  <c:v>32.700000000000003</c:v>
                </c:pt>
                <c:pt idx="26">
                  <c:v>33.1</c:v>
                </c:pt>
                <c:pt idx="27">
                  <c:v>33.4</c:v>
                </c:pt>
                <c:pt idx="28">
                  <c:v>34.1</c:v>
                </c:pt>
                <c:pt idx="29">
                  <c:v>34.299999999999997</c:v>
                </c:pt>
                <c:pt idx="30">
                  <c:v>34.700000000000003</c:v>
                </c:pt>
                <c:pt idx="31">
                  <c:v>35</c:v>
                </c:pt>
                <c:pt idx="32">
                  <c:v>35</c:v>
                </c:pt>
                <c:pt idx="33">
                  <c:v>35.1</c:v>
                </c:pt>
                <c:pt idx="34">
                  <c:v>35.1</c:v>
                </c:pt>
                <c:pt idx="35">
                  <c:v>35.4</c:v>
                </c:pt>
                <c:pt idx="36">
                  <c:v>35.4</c:v>
                </c:pt>
                <c:pt idx="37">
                  <c:v>35.4</c:v>
                </c:pt>
                <c:pt idx="38">
                  <c:v>35.6</c:v>
                </c:pt>
                <c:pt idx="39">
                  <c:v>35.6</c:v>
                </c:pt>
                <c:pt idx="40">
                  <c:v>35.6</c:v>
                </c:pt>
                <c:pt idx="41">
                  <c:v>35.799999999999997</c:v>
                </c:pt>
                <c:pt idx="42">
                  <c:v>35.9</c:v>
                </c:pt>
                <c:pt idx="43">
                  <c:v>36.4</c:v>
                </c:pt>
                <c:pt idx="44">
                  <c:v>36.799999999999997</c:v>
                </c:pt>
                <c:pt idx="45">
                  <c:v>37.200000000000003</c:v>
                </c:pt>
                <c:pt idx="46">
                  <c:v>37.5</c:v>
                </c:pt>
                <c:pt idx="47">
                  <c:v>37.700000000000003</c:v>
                </c:pt>
                <c:pt idx="48">
                  <c:v>37.799999999999997</c:v>
                </c:pt>
                <c:pt idx="49">
                  <c:v>38</c:v>
                </c:pt>
                <c:pt idx="50">
                  <c:v>38.200000000000003</c:v>
                </c:pt>
                <c:pt idx="51">
                  <c:v>38.200000000000003</c:v>
                </c:pt>
                <c:pt idx="52">
                  <c:v>38.700000000000003</c:v>
                </c:pt>
                <c:pt idx="53">
                  <c:v>38.9</c:v>
                </c:pt>
                <c:pt idx="54">
                  <c:v>39</c:v>
                </c:pt>
                <c:pt idx="55">
                  <c:v>39.200000000000003</c:v>
                </c:pt>
                <c:pt idx="56">
                  <c:v>39.299999999999997</c:v>
                </c:pt>
                <c:pt idx="57">
                  <c:v>39.799999999999997</c:v>
                </c:pt>
                <c:pt idx="58">
                  <c:v>39.799999999999997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40.1</c:v>
                </c:pt>
                <c:pt idx="63">
                  <c:v>40.200000000000003</c:v>
                </c:pt>
                <c:pt idx="64">
                  <c:v>40.200000000000003</c:v>
                </c:pt>
                <c:pt idx="65">
                  <c:v>40.299999999999997</c:v>
                </c:pt>
                <c:pt idx="66">
                  <c:v>40.4</c:v>
                </c:pt>
                <c:pt idx="67">
                  <c:v>40.6</c:v>
                </c:pt>
                <c:pt idx="68">
                  <c:v>40.799999999999997</c:v>
                </c:pt>
                <c:pt idx="69">
                  <c:v>40.9</c:v>
                </c:pt>
                <c:pt idx="70">
                  <c:v>41</c:v>
                </c:pt>
                <c:pt idx="71">
                  <c:v>41</c:v>
                </c:pt>
                <c:pt idx="72">
                  <c:v>41.3</c:v>
                </c:pt>
                <c:pt idx="73">
                  <c:v>41.4</c:v>
                </c:pt>
                <c:pt idx="74">
                  <c:v>41.4</c:v>
                </c:pt>
                <c:pt idx="75">
                  <c:v>41.5</c:v>
                </c:pt>
                <c:pt idx="76">
                  <c:v>41.6</c:v>
                </c:pt>
                <c:pt idx="77">
                  <c:v>41.8</c:v>
                </c:pt>
                <c:pt idx="78">
                  <c:v>42</c:v>
                </c:pt>
                <c:pt idx="79">
                  <c:v>42.4</c:v>
                </c:pt>
                <c:pt idx="80">
                  <c:v>42.4</c:v>
                </c:pt>
                <c:pt idx="81">
                  <c:v>42.7</c:v>
                </c:pt>
                <c:pt idx="82">
                  <c:v>42.8</c:v>
                </c:pt>
                <c:pt idx="83">
                  <c:v>43.1</c:v>
                </c:pt>
                <c:pt idx="84">
                  <c:v>43.1</c:v>
                </c:pt>
                <c:pt idx="85">
                  <c:v>43.1</c:v>
                </c:pt>
                <c:pt idx="86">
                  <c:v>43.5</c:v>
                </c:pt>
                <c:pt idx="87">
                  <c:v>43.7</c:v>
                </c:pt>
                <c:pt idx="88">
                  <c:v>43.7</c:v>
                </c:pt>
                <c:pt idx="89">
                  <c:v>44</c:v>
                </c:pt>
                <c:pt idx="90">
                  <c:v>44.1</c:v>
                </c:pt>
                <c:pt idx="91">
                  <c:v>44.4</c:v>
                </c:pt>
                <c:pt idx="92">
                  <c:v>44.5</c:v>
                </c:pt>
                <c:pt idx="93">
                  <c:v>44.9</c:v>
                </c:pt>
                <c:pt idx="94">
                  <c:v>45.1</c:v>
                </c:pt>
                <c:pt idx="95">
                  <c:v>45.2</c:v>
                </c:pt>
                <c:pt idx="96">
                  <c:v>45.5</c:v>
                </c:pt>
                <c:pt idx="97">
                  <c:v>45.8</c:v>
                </c:pt>
                <c:pt idx="98">
                  <c:v>45.8</c:v>
                </c:pt>
                <c:pt idx="99">
                  <c:v>45.9</c:v>
                </c:pt>
                <c:pt idx="100">
                  <c:v>46.3</c:v>
                </c:pt>
                <c:pt idx="101">
                  <c:v>46.3</c:v>
                </c:pt>
                <c:pt idx="102">
                  <c:v>46.3</c:v>
                </c:pt>
                <c:pt idx="103">
                  <c:v>46.3</c:v>
                </c:pt>
                <c:pt idx="104">
                  <c:v>46.3</c:v>
                </c:pt>
                <c:pt idx="105">
                  <c:v>46.3</c:v>
                </c:pt>
                <c:pt idx="106">
                  <c:v>46.3</c:v>
                </c:pt>
                <c:pt idx="107">
                  <c:v>46.3</c:v>
                </c:pt>
                <c:pt idx="108">
                  <c:v>46.3</c:v>
                </c:pt>
                <c:pt idx="109">
                  <c:v>46.5</c:v>
                </c:pt>
                <c:pt idx="110">
                  <c:v>46.6</c:v>
                </c:pt>
                <c:pt idx="111">
                  <c:v>46.6</c:v>
                </c:pt>
                <c:pt idx="112">
                  <c:v>46.8</c:v>
                </c:pt>
                <c:pt idx="113">
                  <c:v>46.8</c:v>
                </c:pt>
                <c:pt idx="114">
                  <c:v>46.9</c:v>
                </c:pt>
                <c:pt idx="115">
                  <c:v>47</c:v>
                </c:pt>
                <c:pt idx="116">
                  <c:v>47.2</c:v>
                </c:pt>
                <c:pt idx="117">
                  <c:v>47.2</c:v>
                </c:pt>
                <c:pt idx="118">
                  <c:v>47.3</c:v>
                </c:pt>
                <c:pt idx="119">
                  <c:v>47.8</c:v>
                </c:pt>
                <c:pt idx="120">
                  <c:v>47.8</c:v>
                </c:pt>
                <c:pt idx="121">
                  <c:v>47.9</c:v>
                </c:pt>
                <c:pt idx="122">
                  <c:v>48.3</c:v>
                </c:pt>
                <c:pt idx="123">
                  <c:v>48.4</c:v>
                </c:pt>
                <c:pt idx="124">
                  <c:v>48.5</c:v>
                </c:pt>
                <c:pt idx="125">
                  <c:v>48.6</c:v>
                </c:pt>
                <c:pt idx="126">
                  <c:v>48.6</c:v>
                </c:pt>
                <c:pt idx="127">
                  <c:v>48.6</c:v>
                </c:pt>
                <c:pt idx="128">
                  <c:v>48.9</c:v>
                </c:pt>
                <c:pt idx="129">
                  <c:v>48.9</c:v>
                </c:pt>
                <c:pt idx="130">
                  <c:v>49.2</c:v>
                </c:pt>
                <c:pt idx="131">
                  <c:v>49.3</c:v>
                </c:pt>
                <c:pt idx="132">
                  <c:v>49.6</c:v>
                </c:pt>
                <c:pt idx="133">
                  <c:v>49.8</c:v>
                </c:pt>
                <c:pt idx="134">
                  <c:v>50.1</c:v>
                </c:pt>
                <c:pt idx="135">
                  <c:v>50.1</c:v>
                </c:pt>
                <c:pt idx="136">
                  <c:v>50.2</c:v>
                </c:pt>
                <c:pt idx="137">
                  <c:v>50.5</c:v>
                </c:pt>
                <c:pt idx="138">
                  <c:v>50.7</c:v>
                </c:pt>
                <c:pt idx="139">
                  <c:v>50.8</c:v>
                </c:pt>
                <c:pt idx="140">
                  <c:v>50.9</c:v>
                </c:pt>
                <c:pt idx="141">
                  <c:v>51</c:v>
                </c:pt>
                <c:pt idx="142">
                  <c:v>51</c:v>
                </c:pt>
                <c:pt idx="143">
                  <c:v>51.3</c:v>
                </c:pt>
                <c:pt idx="144">
                  <c:v>51.4</c:v>
                </c:pt>
                <c:pt idx="145">
                  <c:v>51.6</c:v>
                </c:pt>
                <c:pt idx="146">
                  <c:v>51.6</c:v>
                </c:pt>
                <c:pt idx="147">
                  <c:v>51.9</c:v>
                </c:pt>
                <c:pt idx="148">
                  <c:v>52</c:v>
                </c:pt>
                <c:pt idx="149">
                  <c:v>52.1</c:v>
                </c:pt>
                <c:pt idx="150">
                  <c:v>52.2</c:v>
                </c:pt>
                <c:pt idx="151">
                  <c:v>52.3</c:v>
                </c:pt>
                <c:pt idx="152">
                  <c:v>52.4</c:v>
                </c:pt>
                <c:pt idx="153">
                  <c:v>53.3</c:v>
                </c:pt>
                <c:pt idx="154">
                  <c:v>53.3</c:v>
                </c:pt>
                <c:pt idx="155">
                  <c:v>53.5</c:v>
                </c:pt>
                <c:pt idx="156">
                  <c:v>53.6</c:v>
                </c:pt>
                <c:pt idx="157">
                  <c:v>53.7</c:v>
                </c:pt>
                <c:pt idx="158">
                  <c:v>53.9</c:v>
                </c:pt>
                <c:pt idx="159">
                  <c:v>54</c:v>
                </c:pt>
                <c:pt idx="160">
                  <c:v>54.1</c:v>
                </c:pt>
                <c:pt idx="161">
                  <c:v>54.7</c:v>
                </c:pt>
                <c:pt idx="162">
                  <c:v>54.8</c:v>
                </c:pt>
                <c:pt idx="163">
                  <c:v>54.9</c:v>
                </c:pt>
                <c:pt idx="164">
                  <c:v>55.6</c:v>
                </c:pt>
                <c:pt idx="165">
                  <c:v>55.7</c:v>
                </c:pt>
                <c:pt idx="166">
                  <c:v>55.8</c:v>
                </c:pt>
                <c:pt idx="167">
                  <c:v>56</c:v>
                </c:pt>
                <c:pt idx="168">
                  <c:v>56</c:v>
                </c:pt>
                <c:pt idx="169">
                  <c:v>56.2</c:v>
                </c:pt>
                <c:pt idx="170">
                  <c:v>56.5</c:v>
                </c:pt>
                <c:pt idx="171">
                  <c:v>56.6</c:v>
                </c:pt>
                <c:pt idx="172">
                  <c:v>57</c:v>
                </c:pt>
                <c:pt idx="173">
                  <c:v>57</c:v>
                </c:pt>
                <c:pt idx="174">
                  <c:v>57.3</c:v>
                </c:pt>
                <c:pt idx="175">
                  <c:v>57.5</c:v>
                </c:pt>
                <c:pt idx="176">
                  <c:v>57.8</c:v>
                </c:pt>
                <c:pt idx="177">
                  <c:v>58.3</c:v>
                </c:pt>
                <c:pt idx="178">
                  <c:v>58.4</c:v>
                </c:pt>
                <c:pt idx="179">
                  <c:v>58.5</c:v>
                </c:pt>
                <c:pt idx="180">
                  <c:v>58.7</c:v>
                </c:pt>
                <c:pt idx="181">
                  <c:v>58.7</c:v>
                </c:pt>
                <c:pt idx="182">
                  <c:v>59.5</c:v>
                </c:pt>
                <c:pt idx="183">
                  <c:v>59.5</c:v>
                </c:pt>
                <c:pt idx="184">
                  <c:v>59.8</c:v>
                </c:pt>
                <c:pt idx="185">
                  <c:v>60.1</c:v>
                </c:pt>
                <c:pt idx="186">
                  <c:v>60.1</c:v>
                </c:pt>
                <c:pt idx="187">
                  <c:v>60.3</c:v>
                </c:pt>
                <c:pt idx="188">
                  <c:v>60.5</c:v>
                </c:pt>
                <c:pt idx="189">
                  <c:v>60.6</c:v>
                </c:pt>
                <c:pt idx="190">
                  <c:v>60.7</c:v>
                </c:pt>
                <c:pt idx="191">
                  <c:v>60.7</c:v>
                </c:pt>
                <c:pt idx="192">
                  <c:v>60.8</c:v>
                </c:pt>
                <c:pt idx="193">
                  <c:v>60.8</c:v>
                </c:pt>
                <c:pt idx="194">
                  <c:v>61</c:v>
                </c:pt>
                <c:pt idx="195">
                  <c:v>61</c:v>
                </c:pt>
                <c:pt idx="196">
                  <c:v>61.3</c:v>
                </c:pt>
                <c:pt idx="197">
                  <c:v>61.5</c:v>
                </c:pt>
                <c:pt idx="198">
                  <c:v>61.9</c:v>
                </c:pt>
                <c:pt idx="199">
                  <c:v>62</c:v>
                </c:pt>
                <c:pt idx="200">
                  <c:v>62.1</c:v>
                </c:pt>
                <c:pt idx="201">
                  <c:v>62.2</c:v>
                </c:pt>
                <c:pt idx="202">
                  <c:v>62.5</c:v>
                </c:pt>
                <c:pt idx="203">
                  <c:v>62.7</c:v>
                </c:pt>
                <c:pt idx="204">
                  <c:v>62.8</c:v>
                </c:pt>
                <c:pt idx="205">
                  <c:v>63</c:v>
                </c:pt>
                <c:pt idx="206">
                  <c:v>63.3</c:v>
                </c:pt>
                <c:pt idx="207">
                  <c:v>63.8</c:v>
                </c:pt>
                <c:pt idx="208">
                  <c:v>63.9</c:v>
                </c:pt>
                <c:pt idx="209">
                  <c:v>64.2</c:v>
                </c:pt>
                <c:pt idx="210">
                  <c:v>64.3</c:v>
                </c:pt>
                <c:pt idx="211">
                  <c:v>64.900000000000006</c:v>
                </c:pt>
                <c:pt idx="212">
                  <c:v>65</c:v>
                </c:pt>
                <c:pt idx="213">
                  <c:v>65.099999999999994</c:v>
                </c:pt>
                <c:pt idx="214">
                  <c:v>65.3</c:v>
                </c:pt>
                <c:pt idx="215">
                  <c:v>65.5</c:v>
                </c:pt>
                <c:pt idx="216">
                  <c:v>65.7</c:v>
                </c:pt>
                <c:pt idx="217">
                  <c:v>65.8</c:v>
                </c:pt>
                <c:pt idx="218">
                  <c:v>66.099999999999994</c:v>
                </c:pt>
                <c:pt idx="219">
                  <c:v>66.599999999999994</c:v>
                </c:pt>
                <c:pt idx="220">
                  <c:v>66.599999999999994</c:v>
                </c:pt>
                <c:pt idx="221">
                  <c:v>67</c:v>
                </c:pt>
                <c:pt idx="222">
                  <c:v>67</c:v>
                </c:pt>
                <c:pt idx="223">
                  <c:v>67</c:v>
                </c:pt>
                <c:pt idx="224">
                  <c:v>67.099999999999994</c:v>
                </c:pt>
                <c:pt idx="225">
                  <c:v>67.400000000000006</c:v>
                </c:pt>
                <c:pt idx="226">
                  <c:v>68</c:v>
                </c:pt>
                <c:pt idx="227">
                  <c:v>68.400000000000006</c:v>
                </c:pt>
                <c:pt idx="228">
                  <c:v>68.5</c:v>
                </c:pt>
                <c:pt idx="229">
                  <c:v>68.5</c:v>
                </c:pt>
                <c:pt idx="230">
                  <c:v>69.099999999999994</c:v>
                </c:pt>
                <c:pt idx="231">
                  <c:v>69.5</c:v>
                </c:pt>
                <c:pt idx="232">
                  <c:v>70.2</c:v>
                </c:pt>
                <c:pt idx="233">
                  <c:v>70.3</c:v>
                </c:pt>
                <c:pt idx="234">
                  <c:v>70.3</c:v>
                </c:pt>
                <c:pt idx="235">
                  <c:v>70.5</c:v>
                </c:pt>
                <c:pt idx="236">
                  <c:v>70.7</c:v>
                </c:pt>
                <c:pt idx="237">
                  <c:v>71.5</c:v>
                </c:pt>
                <c:pt idx="238">
                  <c:v>71.599999999999994</c:v>
                </c:pt>
                <c:pt idx="239">
                  <c:v>71.900000000000006</c:v>
                </c:pt>
                <c:pt idx="240">
                  <c:v>72</c:v>
                </c:pt>
                <c:pt idx="241">
                  <c:v>72.400000000000006</c:v>
                </c:pt>
                <c:pt idx="242">
                  <c:v>72.599999999999994</c:v>
                </c:pt>
                <c:pt idx="243">
                  <c:v>72.900000000000006</c:v>
                </c:pt>
                <c:pt idx="244">
                  <c:v>73</c:v>
                </c:pt>
                <c:pt idx="245">
                  <c:v>73</c:v>
                </c:pt>
                <c:pt idx="246">
                  <c:v>73.900000000000006</c:v>
                </c:pt>
                <c:pt idx="247">
                  <c:v>74.7</c:v>
                </c:pt>
                <c:pt idx="248">
                  <c:v>75.099999999999994</c:v>
                </c:pt>
                <c:pt idx="249">
                  <c:v>75.2</c:v>
                </c:pt>
                <c:pt idx="250">
                  <c:v>76.400000000000006</c:v>
                </c:pt>
                <c:pt idx="251">
                  <c:v>76.5</c:v>
                </c:pt>
                <c:pt idx="252">
                  <c:v>76.7</c:v>
                </c:pt>
                <c:pt idx="253">
                  <c:v>76.900000000000006</c:v>
                </c:pt>
                <c:pt idx="254">
                  <c:v>77.599999999999994</c:v>
                </c:pt>
                <c:pt idx="255">
                  <c:v>77.8</c:v>
                </c:pt>
                <c:pt idx="256">
                  <c:v>78</c:v>
                </c:pt>
                <c:pt idx="257">
                  <c:v>78</c:v>
                </c:pt>
                <c:pt idx="258">
                  <c:v>78.7</c:v>
                </c:pt>
                <c:pt idx="259">
                  <c:v>79</c:v>
                </c:pt>
                <c:pt idx="260">
                  <c:v>79.900000000000006</c:v>
                </c:pt>
                <c:pt idx="261">
                  <c:v>80.599999999999994</c:v>
                </c:pt>
                <c:pt idx="262">
                  <c:v>81.599999999999994</c:v>
                </c:pt>
                <c:pt idx="263">
                  <c:v>82.8</c:v>
                </c:pt>
                <c:pt idx="264">
                  <c:v>83</c:v>
                </c:pt>
                <c:pt idx="265">
                  <c:v>85.6</c:v>
                </c:pt>
                <c:pt idx="266">
                  <c:v>88.4</c:v>
                </c:pt>
                <c:pt idx="267">
                  <c:v>89</c:v>
                </c:pt>
                <c:pt idx="268">
                  <c:v>90.6</c:v>
                </c:pt>
                <c:pt idx="269">
                  <c:v>91.5</c:v>
                </c:pt>
                <c:pt idx="270">
                  <c:v>91.9</c:v>
                </c:pt>
                <c:pt idx="271">
                  <c:v>94.5</c:v>
                </c:pt>
                <c:pt idx="272">
                  <c:v>95.4</c:v>
                </c:pt>
                <c:pt idx="273">
                  <c:v>96.4</c:v>
                </c:pt>
                <c:pt idx="274">
                  <c:v>98.2</c:v>
                </c:pt>
                <c:pt idx="275">
                  <c:v>100.4</c:v>
                </c:pt>
                <c:pt idx="276">
                  <c:v>102.4</c:v>
                </c:pt>
                <c:pt idx="277">
                  <c:v>102.6</c:v>
                </c:pt>
                <c:pt idx="278">
                  <c:v>103.5</c:v>
                </c:pt>
                <c:pt idx="279">
                  <c:v>105</c:v>
                </c:pt>
                <c:pt idx="280">
                  <c:v>105.8</c:v>
                </c:pt>
                <c:pt idx="281">
                  <c:v>106.1</c:v>
                </c:pt>
                <c:pt idx="282">
                  <c:v>107</c:v>
                </c:pt>
                <c:pt idx="283">
                  <c:v>111.4</c:v>
                </c:pt>
                <c:pt idx="284">
                  <c:v>113.3</c:v>
                </c:pt>
                <c:pt idx="285">
                  <c:v>168.2</c:v>
                </c:pt>
                <c:pt idx="286">
                  <c:v>176.3</c:v>
                </c:pt>
                <c:pt idx="287">
                  <c:v>179.6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239-4F0D-B50D-A8AE9B5227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0645352"/>
        <c:axId val="770654208"/>
      </c:scatterChart>
      <c:valAx>
        <c:axId val="770645352"/>
        <c:scaling>
          <c:orientation val="minMax"/>
          <c:max val="1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j-lt"/>
                    <a:ea typeface="+mn-ea"/>
                    <a:cs typeface="+mn-cs"/>
                  </a:defRPr>
                </a:pPr>
                <a:r>
                  <a:rPr lang="en-US">
                    <a:latin typeface="+mj-lt"/>
                  </a:rPr>
                  <a:t>Coal supply (million metric tonnes)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+mj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0654208"/>
        <c:crosses val="autoZero"/>
        <c:crossBetween val="midCat"/>
      </c:valAx>
      <c:valAx>
        <c:axId val="77065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j-lt"/>
                    <a:ea typeface="+mn-ea"/>
                    <a:cs typeface="+mn-cs"/>
                  </a:defRPr>
                </a:pPr>
                <a:r>
                  <a:rPr lang="en-US">
                    <a:latin typeface="+mj-lt"/>
                  </a:rPr>
                  <a:t>Coal price (USD per tonne)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+mj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0645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1245269286753999E-2"/>
          <c:y val="0.87569335083114608"/>
          <c:w val="0.92984182435710816"/>
          <c:h val="0.124306649168853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88294816423186"/>
          <c:y val="3.864042933810375E-2"/>
          <c:w val="0.69737339705022872"/>
          <c:h val="0.86783303877965801"/>
        </c:manualLayout>
      </c:layout>
      <c:areaChart>
        <c:grouping val="stacked"/>
        <c:varyColors val="0"/>
        <c:ser>
          <c:idx val="1"/>
          <c:order val="0"/>
          <c:tx>
            <c:strRef>
              <c:f>'Fig20'!$V$35</c:f>
              <c:strCache>
                <c:ptCount val="1"/>
                <c:pt idx="0">
                  <c:v>Australia</c:v>
                </c:pt>
              </c:strCache>
            </c:strRef>
          </c:tx>
          <c:spPr>
            <a:solidFill>
              <a:srgbClr val="BAB0AC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'Fig20'!$U$36:$U$60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'Fig20'!$V$36:$V$60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3B-4730-A517-4644EF2A24AC}"/>
            </c:ext>
          </c:extLst>
        </c:ser>
        <c:ser>
          <c:idx val="2"/>
          <c:order val="1"/>
          <c:tx>
            <c:strRef>
              <c:f>'Fig20'!$W$35</c:f>
              <c:strCache>
                <c:ptCount val="1"/>
                <c:pt idx="0">
                  <c:v>South Africa</c:v>
                </c:pt>
              </c:strCache>
            </c:strRef>
          </c:tx>
          <c:spPr>
            <a:solidFill>
              <a:srgbClr val="FF9D9A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'Fig20'!$U$36:$U$60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'Fig20'!$W$36:$W$60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3B-4730-A517-4644EF2A24AC}"/>
            </c:ext>
          </c:extLst>
        </c:ser>
        <c:ser>
          <c:idx val="3"/>
          <c:order val="2"/>
          <c:tx>
            <c:strRef>
              <c:f>'Fig20'!$X$35</c:f>
              <c:strCache>
                <c:ptCount val="1"/>
                <c:pt idx="0">
                  <c:v>Indonesia</c:v>
                </c:pt>
              </c:strCache>
            </c:strRef>
          </c:tx>
          <c:spPr>
            <a:solidFill>
              <a:srgbClr val="F1CE63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'Fig20'!$U$36:$U$60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'Fig20'!$X$36:$X$60</c:f>
              <c:numCache>
                <c:formatCode>0</c:formatCode>
                <c:ptCount val="25"/>
                <c:pt idx="0">
                  <c:v>0.21175409780200941</c:v>
                </c:pt>
                <c:pt idx="1">
                  <c:v>0.232792006029714</c:v>
                </c:pt>
                <c:pt idx="2">
                  <c:v>0.2650732877638059</c:v>
                </c:pt>
                <c:pt idx="3">
                  <c:v>0.2875600347765806</c:v>
                </c:pt>
                <c:pt idx="4">
                  <c:v>0.28892614833078117</c:v>
                </c:pt>
                <c:pt idx="5">
                  <c:v>0.29418094224794628</c:v>
                </c:pt>
                <c:pt idx="6">
                  <c:v>0.29791591320081262</c:v>
                </c:pt>
                <c:pt idx="7">
                  <c:v>0.30468851430175747</c:v>
                </c:pt>
                <c:pt idx="8">
                  <c:v>0.30810022272940407</c:v>
                </c:pt>
                <c:pt idx="9">
                  <c:v>0.31290429735872771</c:v>
                </c:pt>
                <c:pt idx="10">
                  <c:v>0.30080440637300698</c:v>
                </c:pt>
                <c:pt idx="11">
                  <c:v>0.28816211483026727</c:v>
                </c:pt>
                <c:pt idx="12">
                  <c:v>0.2833173500622943</c:v>
                </c:pt>
                <c:pt idx="13">
                  <c:v>0.27403687379026109</c:v>
                </c:pt>
                <c:pt idx="14">
                  <c:v>0.26587727531680311</c:v>
                </c:pt>
                <c:pt idx="15">
                  <c:v>0.26121717950162504</c:v>
                </c:pt>
                <c:pt idx="16">
                  <c:v>0.25533174303702599</c:v>
                </c:pt>
                <c:pt idx="17">
                  <c:v>0.24715287717524129</c:v>
                </c:pt>
                <c:pt idx="18">
                  <c:v>0.24211101448630351</c:v>
                </c:pt>
                <c:pt idx="19">
                  <c:v>0.23259345340951651</c:v>
                </c:pt>
                <c:pt idx="20">
                  <c:v>0.2250084207747558</c:v>
                </c:pt>
                <c:pt idx="21">
                  <c:v>0.21705985514716011</c:v>
                </c:pt>
                <c:pt idx="22">
                  <c:v>0.2156981005879933</c:v>
                </c:pt>
                <c:pt idx="23">
                  <c:v>0.21057353356788078</c:v>
                </c:pt>
                <c:pt idx="24">
                  <c:v>0.1950931769910168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3B-4730-A517-4644EF2A24AC}"/>
            </c:ext>
          </c:extLst>
        </c:ser>
        <c:ser>
          <c:idx val="4"/>
          <c:order val="3"/>
          <c:tx>
            <c:strRef>
              <c:f>'Fig20'!$Y$35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rgbClr val="E15759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'Fig20'!$U$36:$U$60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'Fig20'!$Y$36:$Y$60</c:f>
              <c:numCache>
                <c:formatCode>0</c:formatCode>
                <c:ptCount val="25"/>
                <c:pt idx="0">
                  <c:v>17.883719598271163</c:v>
                </c:pt>
                <c:pt idx="1">
                  <c:v>16.853121100816089</c:v>
                </c:pt>
                <c:pt idx="2">
                  <c:v>14.182219204755631</c:v>
                </c:pt>
                <c:pt idx="3">
                  <c:v>10.901612407544864</c:v>
                </c:pt>
                <c:pt idx="4">
                  <c:v>9.8796189361922746</c:v>
                </c:pt>
                <c:pt idx="5">
                  <c:v>11.401123132308454</c:v>
                </c:pt>
                <c:pt idx="6">
                  <c:v>12.621226632711387</c:v>
                </c:pt>
                <c:pt idx="7">
                  <c:v>14.235709239821734</c:v>
                </c:pt>
                <c:pt idx="8">
                  <c:v>15.215578510176933</c:v>
                </c:pt>
                <c:pt idx="9">
                  <c:v>14.75490780136499</c:v>
                </c:pt>
                <c:pt idx="10">
                  <c:v>16.168035335122877</c:v>
                </c:pt>
                <c:pt idx="11">
                  <c:v>17.020214622458877</c:v>
                </c:pt>
                <c:pt idx="12">
                  <c:v>19.992457852629258</c:v>
                </c:pt>
                <c:pt idx="13">
                  <c:v>19.958168672558848</c:v>
                </c:pt>
                <c:pt idx="14">
                  <c:v>19.216536623895575</c:v>
                </c:pt>
                <c:pt idx="15">
                  <c:v>19.334916498914129</c:v>
                </c:pt>
                <c:pt idx="16">
                  <c:v>17.758829925989048</c:v>
                </c:pt>
                <c:pt idx="17">
                  <c:v>18.277651532514298</c:v>
                </c:pt>
                <c:pt idx="18">
                  <c:v>16.5850631379524</c:v>
                </c:pt>
                <c:pt idx="19">
                  <c:v>17.689145527416809</c:v>
                </c:pt>
                <c:pt idx="20">
                  <c:v>15.756123174700905</c:v>
                </c:pt>
                <c:pt idx="21">
                  <c:v>13.941651382036968</c:v>
                </c:pt>
                <c:pt idx="22">
                  <c:v>13.360708884777932</c:v>
                </c:pt>
                <c:pt idx="23">
                  <c:v>10.705533288175271</c:v>
                </c:pt>
                <c:pt idx="24">
                  <c:v>7.44607210234064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3B-4730-A517-4644EF2A24AC}"/>
            </c:ext>
          </c:extLst>
        </c:ser>
        <c:ser>
          <c:idx val="5"/>
          <c:order val="4"/>
          <c:tx>
            <c:strRef>
              <c:f>'Fig20'!$Z$35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rgbClr val="F28E2B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'Fig20'!$U$36:$U$60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'Fig20'!$Z$36:$Z$60</c:f>
              <c:numCache>
                <c:formatCode>0</c:formatCode>
                <c:ptCount val="25"/>
                <c:pt idx="0">
                  <c:v>10.811298937389564</c:v>
                </c:pt>
                <c:pt idx="1">
                  <c:v>11.679651174913559</c:v>
                </c:pt>
                <c:pt idx="2">
                  <c:v>12.727793914142149</c:v>
                </c:pt>
                <c:pt idx="3">
                  <c:v>13.087374917551344</c:v>
                </c:pt>
                <c:pt idx="4">
                  <c:v>12.367557678059709</c:v>
                </c:pt>
                <c:pt idx="5">
                  <c:v>11.619357285605757</c:v>
                </c:pt>
                <c:pt idx="6">
                  <c:v>10.954188756349394</c:v>
                </c:pt>
                <c:pt idx="7">
                  <c:v>10.648437382375425</c:v>
                </c:pt>
                <c:pt idx="8">
                  <c:v>10.108645800804023</c:v>
                </c:pt>
                <c:pt idx="9">
                  <c:v>9.4060732427692244</c:v>
                </c:pt>
                <c:pt idx="10">
                  <c:v>8.0316854423228019</c:v>
                </c:pt>
                <c:pt idx="11">
                  <c:v>6.4133436004414417</c:v>
                </c:pt>
                <c:pt idx="12">
                  <c:v>4.0788680161168118</c:v>
                </c:pt>
                <c:pt idx="13">
                  <c:v>3.0487686545774113</c:v>
                </c:pt>
                <c:pt idx="14">
                  <c:v>3.133666586470591</c:v>
                </c:pt>
                <c:pt idx="15">
                  <c:v>2.203331875619468</c:v>
                </c:pt>
                <c:pt idx="16">
                  <c:v>1.6194973114026801</c:v>
                </c:pt>
                <c:pt idx="17">
                  <c:v>1.3544908957720299</c:v>
                </c:pt>
                <c:pt idx="18">
                  <c:v>1.1071638145651921</c:v>
                </c:pt>
                <c:pt idx="19">
                  <c:v>0.84367413680808967</c:v>
                </c:pt>
                <c:pt idx="20">
                  <c:v>0.59376919042589926</c:v>
                </c:pt>
                <c:pt idx="21">
                  <c:v>0.34890402677115789</c:v>
                </c:pt>
                <c:pt idx="22">
                  <c:v>0.1142495607752067</c:v>
                </c:pt>
                <c:pt idx="23">
                  <c:v>0</c:v>
                </c:pt>
                <c:pt idx="24">
                  <c:v>2.7999296312168419E-2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3B-4730-A517-4644EF2A24AC}"/>
            </c:ext>
          </c:extLst>
        </c:ser>
        <c:ser>
          <c:idx val="6"/>
          <c:order val="5"/>
          <c:tx>
            <c:strRef>
              <c:f>'Fig20'!$AA$35</c:f>
              <c:strCache>
                <c:ptCount val="1"/>
                <c:pt idx="0">
                  <c:v>OECD Asia</c:v>
                </c:pt>
              </c:strCache>
            </c:strRef>
          </c:tx>
          <c:spPr>
            <a:solidFill>
              <a:srgbClr val="B07AA1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'Fig20'!$U$36:$U$60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'Fig20'!$AA$36:$AA$60</c:f>
              <c:numCache>
                <c:formatCode>0</c:formatCode>
                <c:ptCount val="25"/>
                <c:pt idx="0">
                  <c:v>23.873023452318019</c:v>
                </c:pt>
                <c:pt idx="1">
                  <c:v>24.374484491379079</c:v>
                </c:pt>
                <c:pt idx="2">
                  <c:v>23.685785054842235</c:v>
                </c:pt>
                <c:pt idx="3">
                  <c:v>21.305464103646436</c:v>
                </c:pt>
                <c:pt idx="4">
                  <c:v>19.720752366161872</c:v>
                </c:pt>
                <c:pt idx="5">
                  <c:v>18.519270270113974</c:v>
                </c:pt>
                <c:pt idx="6">
                  <c:v>17.457719640390657</c:v>
                </c:pt>
                <c:pt idx="7">
                  <c:v>16.505997492597352</c:v>
                </c:pt>
                <c:pt idx="8">
                  <c:v>15.447667725811575</c:v>
                </c:pt>
                <c:pt idx="9">
                  <c:v>14.390866245072235</c:v>
                </c:pt>
                <c:pt idx="10">
                  <c:v>13.418893200887572</c:v>
                </c:pt>
                <c:pt idx="11">
                  <c:v>12.363751344434904</c:v>
                </c:pt>
                <c:pt idx="12">
                  <c:v>11.398662433569832</c:v>
                </c:pt>
                <c:pt idx="13">
                  <c:v>10.40179342807345</c:v>
                </c:pt>
                <c:pt idx="14">
                  <c:v>9.4570410582735711</c:v>
                </c:pt>
                <c:pt idx="15">
                  <c:v>9.0386334702913178</c:v>
                </c:pt>
                <c:pt idx="16">
                  <c:v>8.5855469508655649</c:v>
                </c:pt>
                <c:pt idx="17">
                  <c:v>8.1722463786448021</c:v>
                </c:pt>
                <c:pt idx="18">
                  <c:v>7.7838313015504053</c:v>
                </c:pt>
                <c:pt idx="19">
                  <c:v>7.3976091639346198</c:v>
                </c:pt>
                <c:pt idx="20">
                  <c:v>6.9788858155136815</c:v>
                </c:pt>
                <c:pt idx="21">
                  <c:v>6.5281809376466953</c:v>
                </c:pt>
                <c:pt idx="22">
                  <c:v>6.178748168485396</c:v>
                </c:pt>
                <c:pt idx="23">
                  <c:v>5.8306430483655909</c:v>
                </c:pt>
                <c:pt idx="24">
                  <c:v>5.2643463747348189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53B-4730-A517-4644EF2A24AC}"/>
            </c:ext>
          </c:extLst>
        </c:ser>
        <c:ser>
          <c:idx val="7"/>
          <c:order val="6"/>
          <c:tx>
            <c:strRef>
              <c:f>'Fig20'!$AB$35</c:f>
              <c:strCache>
                <c:ptCount val="1"/>
                <c:pt idx="0">
                  <c:v>Dev. Asia</c:v>
                </c:pt>
              </c:strCache>
            </c:strRef>
          </c:tx>
          <c:spPr>
            <a:solidFill>
              <a:srgbClr val="D37295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'Fig20'!$U$36:$U$60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'Fig20'!$AB$36:$AB$60</c:f>
              <c:numCache>
                <c:formatCode>0</c:formatCode>
                <c:ptCount val="25"/>
                <c:pt idx="0">
                  <c:v>8.1736110004548355</c:v>
                </c:pt>
                <c:pt idx="1">
                  <c:v>8.8185694356036954</c:v>
                </c:pt>
                <c:pt idx="2">
                  <c:v>9.082307721118708</c:v>
                </c:pt>
                <c:pt idx="3">
                  <c:v>8.3198674218510149</c:v>
                </c:pt>
                <c:pt idx="4">
                  <c:v>7.863855376723925</c:v>
                </c:pt>
                <c:pt idx="5">
                  <c:v>7.5937314400633067</c:v>
                </c:pt>
                <c:pt idx="6">
                  <c:v>7.4850489440502264</c:v>
                </c:pt>
                <c:pt idx="7">
                  <c:v>7.3870461819678468</c:v>
                </c:pt>
                <c:pt idx="8">
                  <c:v>7.2724309217408525</c:v>
                </c:pt>
                <c:pt idx="9">
                  <c:v>7.1387210381700257</c:v>
                </c:pt>
                <c:pt idx="10">
                  <c:v>6.6285432364682855</c:v>
                </c:pt>
                <c:pt idx="11">
                  <c:v>6.1236172557357511</c:v>
                </c:pt>
                <c:pt idx="12">
                  <c:v>5.6061896355915195</c:v>
                </c:pt>
                <c:pt idx="13">
                  <c:v>5.1001796957789889</c:v>
                </c:pt>
                <c:pt idx="14">
                  <c:v>4.5982545241441493</c:v>
                </c:pt>
                <c:pt idx="15">
                  <c:v>4.2677426395464124</c:v>
                </c:pt>
                <c:pt idx="16">
                  <c:v>3.8715796865992487</c:v>
                </c:pt>
                <c:pt idx="17">
                  <c:v>3.534922755180181</c:v>
                </c:pt>
                <c:pt idx="18">
                  <c:v>3.1372512851513146</c:v>
                </c:pt>
                <c:pt idx="19">
                  <c:v>2.9133185839509648</c:v>
                </c:pt>
                <c:pt idx="20">
                  <c:v>2.6263119670345589</c:v>
                </c:pt>
                <c:pt idx="21">
                  <c:v>2.3119278855476271</c:v>
                </c:pt>
                <c:pt idx="22">
                  <c:v>2.03776135094129</c:v>
                </c:pt>
                <c:pt idx="23">
                  <c:v>1.9185752611983893</c:v>
                </c:pt>
                <c:pt idx="24">
                  <c:v>1.5844238839977645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53B-4730-A517-4644EF2A24AC}"/>
            </c:ext>
          </c:extLst>
        </c:ser>
        <c:ser>
          <c:idx val="8"/>
          <c:order val="7"/>
          <c:tx>
            <c:strRef>
              <c:f>'Fig20'!$AC$35</c:f>
              <c:strCache>
                <c:ptCount val="1"/>
                <c:pt idx="0">
                  <c:v>Russia</c:v>
                </c:pt>
              </c:strCache>
            </c:strRef>
          </c:tx>
          <c:spPr>
            <a:solidFill>
              <a:srgbClr val="79706E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'Fig20'!$U$36:$U$60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'Fig20'!$AC$36:$AC$60</c:f>
              <c:numCache>
                <c:formatCode>0</c:formatCode>
                <c:ptCount val="25"/>
                <c:pt idx="0">
                  <c:v>1.349088854601356</c:v>
                </c:pt>
                <c:pt idx="1">
                  <c:v>1.3830567403231648</c:v>
                </c:pt>
                <c:pt idx="2">
                  <c:v>1.3967321739954821</c:v>
                </c:pt>
                <c:pt idx="3">
                  <c:v>1.3561472698964989</c:v>
                </c:pt>
                <c:pt idx="4">
                  <c:v>1.3618578145731002</c:v>
                </c:pt>
                <c:pt idx="5">
                  <c:v>1.3975243275498899</c:v>
                </c:pt>
                <c:pt idx="6">
                  <c:v>1.4488812226933452</c:v>
                </c:pt>
                <c:pt idx="7">
                  <c:v>1.506656117316399</c:v>
                </c:pt>
                <c:pt idx="8">
                  <c:v>1.5545097880560361</c:v>
                </c:pt>
                <c:pt idx="9">
                  <c:v>1.2881610135807151</c:v>
                </c:pt>
                <c:pt idx="10">
                  <c:v>0.92574742745784289</c:v>
                </c:pt>
                <c:pt idx="11">
                  <c:v>0.81635792802869145</c:v>
                </c:pt>
                <c:pt idx="12">
                  <c:v>0.73268834632108493</c:v>
                </c:pt>
                <c:pt idx="13">
                  <c:v>0.64824462096782987</c:v>
                </c:pt>
                <c:pt idx="14">
                  <c:v>0.56341382379175076</c:v>
                </c:pt>
                <c:pt idx="15">
                  <c:v>0.50784293258381263</c:v>
                </c:pt>
                <c:pt idx="16">
                  <c:v>0.4552718480027636</c:v>
                </c:pt>
                <c:pt idx="17">
                  <c:v>0.3948171073939617</c:v>
                </c:pt>
                <c:pt idx="18">
                  <c:v>0.33511231844188161</c:v>
                </c:pt>
                <c:pt idx="19">
                  <c:v>0.27578250531816323</c:v>
                </c:pt>
                <c:pt idx="20">
                  <c:v>0.21664018010862479</c:v>
                </c:pt>
                <c:pt idx="21">
                  <c:v>0.1575915988561768</c:v>
                </c:pt>
                <c:pt idx="22">
                  <c:v>9.8636761560819311E-2</c:v>
                </c:pt>
                <c:pt idx="23">
                  <c:v>3.9681924265461493E-2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53B-4730-A517-4644EF2A24AC}"/>
            </c:ext>
          </c:extLst>
        </c:ser>
        <c:ser>
          <c:idx val="9"/>
          <c:order val="8"/>
          <c:tx>
            <c:strRef>
              <c:f>'Fig20'!$AD$35</c:f>
              <c:strCache>
                <c:ptCount val="1"/>
                <c:pt idx="0">
                  <c:v>Eurasia</c:v>
                </c:pt>
              </c:strCache>
            </c:strRef>
          </c:tx>
          <c:spPr>
            <a:solidFill>
              <a:srgbClr val="86BCB6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'Fig20'!$U$36:$U$60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'Fig20'!$AD$36:$AD$60</c:f>
              <c:numCache>
                <c:formatCode>0</c:formatCode>
                <c:ptCount val="25"/>
                <c:pt idx="0">
                  <c:v>1.6327166284152888</c:v>
                </c:pt>
                <c:pt idx="1">
                  <c:v>1.7875927859292022</c:v>
                </c:pt>
                <c:pt idx="2">
                  <c:v>1.8156794098738407</c:v>
                </c:pt>
                <c:pt idx="3">
                  <c:v>1.5621003427352897</c:v>
                </c:pt>
                <c:pt idx="4">
                  <c:v>1.3735171255379335</c:v>
                </c:pt>
                <c:pt idx="5">
                  <c:v>1.2067792833289661</c:v>
                </c:pt>
                <c:pt idx="6">
                  <c:v>1.0458688327094059</c:v>
                </c:pt>
                <c:pt idx="7">
                  <c:v>0.93641235067299911</c:v>
                </c:pt>
                <c:pt idx="8">
                  <c:v>0.85971769351868943</c:v>
                </c:pt>
                <c:pt idx="9">
                  <c:v>0.7904386237086819</c:v>
                </c:pt>
                <c:pt idx="10">
                  <c:v>0.74544699405577131</c:v>
                </c:pt>
                <c:pt idx="11">
                  <c:v>0.68799778103185827</c:v>
                </c:pt>
                <c:pt idx="12">
                  <c:v>0.6501297341086788</c:v>
                </c:pt>
                <c:pt idx="13">
                  <c:v>0.60167450720496229</c:v>
                </c:pt>
                <c:pt idx="14">
                  <c:v>0.56063265651145389</c:v>
                </c:pt>
                <c:pt idx="15">
                  <c:v>0.5384124753267937</c:v>
                </c:pt>
                <c:pt idx="16">
                  <c:v>0.52403515961748781</c:v>
                </c:pt>
                <c:pt idx="17">
                  <c:v>0.50332790906172031</c:v>
                </c:pt>
                <c:pt idx="18">
                  <c:v>0.48911991981736991</c:v>
                </c:pt>
                <c:pt idx="19">
                  <c:v>0.4660381096733463</c:v>
                </c:pt>
                <c:pt idx="20">
                  <c:v>0.44668967317729019</c:v>
                </c:pt>
                <c:pt idx="21">
                  <c:v>0.42935917158257553</c:v>
                </c:pt>
                <c:pt idx="22">
                  <c:v>0.41913285186673604</c:v>
                </c:pt>
                <c:pt idx="23">
                  <c:v>0.40445817905250575</c:v>
                </c:pt>
                <c:pt idx="24">
                  <c:v>0.37329828643946278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53B-4730-A517-4644EF2A24AC}"/>
            </c:ext>
          </c:extLst>
        </c:ser>
        <c:ser>
          <c:idx val="10"/>
          <c:order val="9"/>
          <c:tx>
            <c:strRef>
              <c:f>'Fig20'!$AE$35</c:f>
              <c:strCache>
                <c:ptCount val="1"/>
                <c:pt idx="0">
                  <c:v>Europe</c:v>
                </c:pt>
              </c:strCache>
            </c:strRef>
          </c:tx>
          <c:spPr>
            <a:solidFill>
              <a:srgbClr val="15B3CD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'Fig20'!$U$36:$U$60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'Fig20'!$AE$36:$AE$60</c:f>
              <c:numCache>
                <c:formatCode>0</c:formatCode>
                <c:ptCount val="25"/>
                <c:pt idx="0">
                  <c:v>17.08942927459287</c:v>
                </c:pt>
                <c:pt idx="1">
                  <c:v>16.657854643964633</c:v>
                </c:pt>
                <c:pt idx="2">
                  <c:v>15.147157245765008</c:v>
                </c:pt>
                <c:pt idx="3">
                  <c:v>12.988911710622229</c:v>
                </c:pt>
                <c:pt idx="4">
                  <c:v>11.491388127573131</c:v>
                </c:pt>
                <c:pt idx="5">
                  <c:v>10.135557755129861</c:v>
                </c:pt>
                <c:pt idx="6">
                  <c:v>9.0168182593287014</c:v>
                </c:pt>
                <c:pt idx="7">
                  <c:v>7.9626307564977852</c:v>
                </c:pt>
                <c:pt idx="8">
                  <c:v>6.8300310849692885</c:v>
                </c:pt>
                <c:pt idx="9">
                  <c:v>5.7481700589710734</c:v>
                </c:pt>
                <c:pt idx="10">
                  <c:v>4.8352526997719236</c:v>
                </c:pt>
                <c:pt idx="11">
                  <c:v>4.2445463010013267</c:v>
                </c:pt>
                <c:pt idx="12">
                  <c:v>3.6879034193820757</c:v>
                </c:pt>
                <c:pt idx="13">
                  <c:v>3.1773192522742395</c:v>
                </c:pt>
                <c:pt idx="14">
                  <c:v>2.7503011435273992</c:v>
                </c:pt>
                <c:pt idx="15">
                  <c:v>2.6208355209804477</c:v>
                </c:pt>
                <c:pt idx="16">
                  <c:v>2.4781857158777765</c:v>
                </c:pt>
                <c:pt idx="17">
                  <c:v>2.353917682034611</c:v>
                </c:pt>
                <c:pt idx="18">
                  <c:v>2.2323278441762251</c:v>
                </c:pt>
                <c:pt idx="19">
                  <c:v>2.1161094072302209</c:v>
                </c:pt>
                <c:pt idx="20">
                  <c:v>1.9876503056606392</c:v>
                </c:pt>
                <c:pt idx="21">
                  <c:v>1.8499662668639749</c:v>
                </c:pt>
                <c:pt idx="22">
                  <c:v>1.737679537936287</c:v>
                </c:pt>
                <c:pt idx="23">
                  <c:v>1.6298504718386932</c:v>
                </c:pt>
                <c:pt idx="24">
                  <c:v>1.4633543536490325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53B-4730-A517-4644EF2A24AC}"/>
            </c:ext>
          </c:extLst>
        </c:ser>
        <c:ser>
          <c:idx val="11"/>
          <c:order val="10"/>
          <c:tx>
            <c:strRef>
              <c:f>'Fig20'!$AF$35</c:f>
              <c:strCache>
                <c:ptCount val="1"/>
                <c:pt idx="0">
                  <c:v>Africa</c:v>
                </c:pt>
              </c:strCache>
            </c:strRef>
          </c:tx>
          <c:spPr>
            <a:solidFill>
              <a:srgbClr val="9D7660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'Fig20'!$U$36:$U$60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'Fig20'!$AF$36:$AF$60</c:f>
              <c:numCache>
                <c:formatCode>0</c:formatCode>
                <c:ptCount val="25"/>
                <c:pt idx="0">
                  <c:v>0.78337115144031799</c:v>
                </c:pt>
                <c:pt idx="1">
                  <c:v>0.85001582492540528</c:v>
                </c:pt>
                <c:pt idx="2">
                  <c:v>0.89788373610962935</c:v>
                </c:pt>
                <c:pt idx="3">
                  <c:v>0.86033021150790323</c:v>
                </c:pt>
                <c:pt idx="4">
                  <c:v>0.85623095067422039</c:v>
                </c:pt>
                <c:pt idx="5">
                  <c:v>0.86395605351552263</c:v>
                </c:pt>
                <c:pt idx="6">
                  <c:v>0.884006028148278</c:v>
                </c:pt>
                <c:pt idx="7">
                  <c:v>0.90836302796721502</c:v>
                </c:pt>
                <c:pt idx="8">
                  <c:v>0.92408324958171084</c:v>
                </c:pt>
                <c:pt idx="9">
                  <c:v>0.93974760847826999</c:v>
                </c:pt>
                <c:pt idx="10">
                  <c:v>1.0535135888392859</c:v>
                </c:pt>
                <c:pt idx="11">
                  <c:v>1.1544456934935985</c:v>
                </c:pt>
                <c:pt idx="12">
                  <c:v>1.2517875117977468</c:v>
                </c:pt>
                <c:pt idx="13">
                  <c:v>1.3492124387756639</c:v>
                </c:pt>
                <c:pt idx="14">
                  <c:v>1.4453583122481974</c:v>
                </c:pt>
                <c:pt idx="15">
                  <c:v>1.4786186038300397</c:v>
                </c:pt>
                <c:pt idx="16">
                  <c:v>1.4934161856265953</c:v>
                </c:pt>
                <c:pt idx="17">
                  <c:v>1.5240238358647324</c:v>
                </c:pt>
                <c:pt idx="18">
                  <c:v>1.5503028933145191</c:v>
                </c:pt>
                <c:pt idx="19">
                  <c:v>1.587924329331966</c:v>
                </c:pt>
                <c:pt idx="20">
                  <c:v>1.6078374337292085</c:v>
                </c:pt>
                <c:pt idx="21">
                  <c:v>1.6115657917037303</c:v>
                </c:pt>
                <c:pt idx="22">
                  <c:v>1.6303149576435767</c:v>
                </c:pt>
                <c:pt idx="23">
                  <c:v>1.6585220715056395</c:v>
                </c:pt>
                <c:pt idx="24">
                  <c:v>1.619347196886556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53B-4730-A517-4644EF2A24AC}"/>
            </c:ext>
          </c:extLst>
        </c:ser>
        <c:ser>
          <c:idx val="12"/>
          <c:order val="11"/>
          <c:tx>
            <c:strRef>
              <c:f>'Fig20'!$AG$35</c:f>
              <c:strCache>
                <c:ptCount val="1"/>
                <c:pt idx="0">
                  <c:v>Middle East</c:v>
                </c:pt>
              </c:strCache>
            </c:strRef>
          </c:tx>
          <c:spPr>
            <a:solidFill>
              <a:srgbClr val="59A14F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'Fig20'!$U$36:$U$60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'Fig20'!$AG$36:$AG$60</c:f>
              <c:numCache>
                <c:formatCode>0</c:formatCode>
                <c:ptCount val="25"/>
                <c:pt idx="0">
                  <c:v>0.31347344587348297</c:v>
                </c:pt>
                <c:pt idx="1">
                  <c:v>0.26069566114552811</c:v>
                </c:pt>
                <c:pt idx="2">
                  <c:v>0.20987842853837707</c:v>
                </c:pt>
                <c:pt idx="3">
                  <c:v>0.21379953277998495</c:v>
                </c:pt>
                <c:pt idx="4">
                  <c:v>0.22296663679165152</c:v>
                </c:pt>
                <c:pt idx="5">
                  <c:v>0.23525250767164407</c:v>
                </c:pt>
                <c:pt idx="6">
                  <c:v>0.24747605029886016</c:v>
                </c:pt>
                <c:pt idx="7">
                  <c:v>0.26145956880305743</c:v>
                </c:pt>
                <c:pt idx="8">
                  <c:v>0.27305566896114714</c:v>
                </c:pt>
                <c:pt idx="9">
                  <c:v>0.28488082872799086</c:v>
                </c:pt>
                <c:pt idx="10">
                  <c:v>0.29036395518466129</c:v>
                </c:pt>
                <c:pt idx="11">
                  <c:v>0.29002700330603493</c:v>
                </c:pt>
                <c:pt idx="12">
                  <c:v>0.2947921384323563</c:v>
                </c:pt>
                <c:pt idx="13">
                  <c:v>0.297629888607093</c:v>
                </c:pt>
                <c:pt idx="14">
                  <c:v>0.30114249230598678</c:v>
                </c:pt>
                <c:pt idx="15">
                  <c:v>0.30224803887985274</c:v>
                </c:pt>
                <c:pt idx="16">
                  <c:v>0.30519128888916908</c:v>
                </c:pt>
                <c:pt idx="17">
                  <c:v>0.30701346813289038</c:v>
                </c:pt>
                <c:pt idx="18">
                  <c:v>0.31079871046188762</c:v>
                </c:pt>
                <c:pt idx="19">
                  <c:v>0.31129579397605278</c:v>
                </c:pt>
                <c:pt idx="20">
                  <c:v>0.3121348958034843</c:v>
                </c:pt>
                <c:pt idx="21">
                  <c:v>0.31150814092682583</c:v>
                </c:pt>
                <c:pt idx="22">
                  <c:v>0.31817253173082077</c:v>
                </c:pt>
                <c:pt idx="23">
                  <c:v>0.32170048174836602</c:v>
                </c:pt>
                <c:pt idx="24">
                  <c:v>0.31050669637754813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53B-4730-A517-4644EF2A24AC}"/>
            </c:ext>
          </c:extLst>
        </c:ser>
        <c:ser>
          <c:idx val="13"/>
          <c:order val="12"/>
          <c:tx>
            <c:strRef>
              <c:f>'Fig20'!$AH$35</c:f>
              <c:strCache>
                <c:ptCount val="1"/>
                <c:pt idx="0">
                  <c:v>Latin America</c:v>
                </c:pt>
              </c:strCache>
            </c:strRef>
          </c:tx>
          <c:spPr>
            <a:solidFill>
              <a:srgbClr val="59A14F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'Fig20'!$U$36:$U$60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'Fig20'!$AH$36:$AH$60</c:f>
              <c:numCache>
                <c:formatCode>0</c:formatCode>
                <c:ptCount val="25"/>
                <c:pt idx="0">
                  <c:v>3.0194393348634585</c:v>
                </c:pt>
                <c:pt idx="1">
                  <c:v>3.0619040285694976</c:v>
                </c:pt>
                <c:pt idx="2">
                  <c:v>2.9920832563147761</c:v>
                </c:pt>
                <c:pt idx="3">
                  <c:v>2.767512324393254</c:v>
                </c:pt>
                <c:pt idx="4">
                  <c:v>2.6436679715855735</c:v>
                </c:pt>
                <c:pt idx="5">
                  <c:v>2.5525030703918041</c:v>
                </c:pt>
                <c:pt idx="6">
                  <c:v>2.4926836493491593</c:v>
                </c:pt>
                <c:pt idx="7">
                  <c:v>2.4490412550436425</c:v>
                </c:pt>
                <c:pt idx="8">
                  <c:v>2.3879276159647178</c:v>
                </c:pt>
                <c:pt idx="9">
                  <c:v>2.3265409868162159</c:v>
                </c:pt>
                <c:pt idx="10">
                  <c:v>2.2129058947627254</c:v>
                </c:pt>
                <c:pt idx="11">
                  <c:v>2.0844297245234169</c:v>
                </c:pt>
                <c:pt idx="12">
                  <c:v>1.9657925211351071</c:v>
                </c:pt>
                <c:pt idx="13">
                  <c:v>1.84406158277357</c:v>
                </c:pt>
                <c:pt idx="14">
                  <c:v>1.7383384324567206</c:v>
                </c:pt>
                <c:pt idx="15">
                  <c:v>1.6856050618667628</c:v>
                </c:pt>
                <c:pt idx="16">
                  <c:v>1.6328337543726064</c:v>
                </c:pt>
                <c:pt idx="17">
                  <c:v>1.5855695802599625</c:v>
                </c:pt>
                <c:pt idx="18">
                  <c:v>1.5439859953739647</c:v>
                </c:pt>
                <c:pt idx="19">
                  <c:v>1.4974546209651154</c:v>
                </c:pt>
                <c:pt idx="20">
                  <c:v>1.447020213303067</c:v>
                </c:pt>
                <c:pt idx="21">
                  <c:v>1.3889337032560192</c:v>
                </c:pt>
                <c:pt idx="22">
                  <c:v>1.358915339732323</c:v>
                </c:pt>
                <c:pt idx="23">
                  <c:v>1.43568188345311</c:v>
                </c:pt>
                <c:pt idx="24">
                  <c:v>1.3412125686887002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53B-4730-A517-4644EF2A24AC}"/>
            </c:ext>
          </c:extLst>
        </c:ser>
        <c:ser>
          <c:idx val="14"/>
          <c:order val="13"/>
          <c:tx>
            <c:strRef>
              <c:f>'Fig20'!$AI$35</c:f>
              <c:strCache>
                <c:ptCount val="1"/>
                <c:pt idx="0">
                  <c:v>Mexico</c:v>
                </c:pt>
              </c:strCache>
            </c:strRef>
          </c:tx>
          <c:spPr>
            <a:solidFill>
              <a:srgbClr val="8CD17D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'Fig20'!$U$36:$U$60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'Fig20'!$AI$36:$AI$60</c:f>
              <c:numCache>
                <c:formatCode>0</c:formatCode>
                <c:ptCount val="25"/>
                <c:pt idx="0">
                  <c:v>0.62580320580492255</c:v>
                </c:pt>
                <c:pt idx="1">
                  <c:v>0.64011453875824509</c:v>
                </c:pt>
                <c:pt idx="2">
                  <c:v>0.57461405252368192</c:v>
                </c:pt>
                <c:pt idx="3">
                  <c:v>0.41499041414791055</c:v>
                </c:pt>
                <c:pt idx="4">
                  <c:v>0.30810663822356782</c:v>
                </c:pt>
                <c:pt idx="5">
                  <c:v>0.22048451600811442</c:v>
                </c:pt>
                <c:pt idx="6">
                  <c:v>0.14033921140944419</c:v>
                </c:pt>
                <c:pt idx="7">
                  <c:v>6.1114604466721387E-2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53B-4730-A517-4644EF2A24AC}"/>
            </c:ext>
          </c:extLst>
        </c:ser>
        <c:ser>
          <c:idx val="15"/>
          <c:order val="14"/>
          <c:tx>
            <c:strRef>
              <c:f>'Fig20'!$AJ$35</c:f>
              <c:strCache>
                <c:ptCount val="1"/>
                <c:pt idx="0">
                  <c:v>Canada</c:v>
                </c:pt>
              </c:strCache>
            </c:strRef>
          </c:tx>
          <c:spPr>
            <a:solidFill>
              <a:srgbClr val="A0CBE8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'Fig20'!$U$36:$U$60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'Fig20'!$AJ$36:$AJ$60</c:f>
              <c:numCache>
                <c:formatCode>0</c:formatCode>
                <c:ptCount val="25"/>
                <c:pt idx="0">
                  <c:v>0.10541004969953489</c:v>
                </c:pt>
                <c:pt idx="1">
                  <c:v>0.18301863097831289</c:v>
                </c:pt>
                <c:pt idx="2">
                  <c:v>0.17375147483806061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1.395437353345095E-3</c:v>
                </c:pt>
                <c:pt idx="19">
                  <c:v>1.3207016566338069E-2</c:v>
                </c:pt>
                <c:pt idx="20">
                  <c:v>4.7262363165681789E-2</c:v>
                </c:pt>
                <c:pt idx="21">
                  <c:v>4.8186064099454917E-2</c:v>
                </c:pt>
                <c:pt idx="22">
                  <c:v>4.9962646715790378E-2</c:v>
                </c:pt>
                <c:pt idx="23">
                  <c:v>5.1191544241296759E-2</c:v>
                </c:pt>
                <c:pt idx="24">
                  <c:v>5.0036645439389876E-2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53B-4730-A517-4644EF2A24AC}"/>
            </c:ext>
          </c:extLst>
        </c:ser>
        <c:ser>
          <c:idx val="16"/>
          <c:order val="15"/>
          <c:tx>
            <c:strRef>
              <c:f>'Fig20'!$AK$35</c:f>
              <c:strCache>
                <c:ptCount val="1"/>
                <c:pt idx="0">
                  <c:v>United States</c:v>
                </c:pt>
              </c:strCache>
            </c:strRef>
          </c:tx>
          <c:spPr>
            <a:solidFill>
              <a:srgbClr val="4E79A7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'Fig20'!$U$36:$U$60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'Fig20'!$AK$36:$AK$60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353B-4730-A517-4644EF2A2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4265992"/>
        <c:axId val="824262384"/>
      </c:areaChart>
      <c:catAx>
        <c:axId val="824265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24262384"/>
        <c:crosses val="autoZero"/>
        <c:auto val="1"/>
        <c:lblAlgn val="ctr"/>
        <c:lblOffset val="100"/>
        <c:tickLblSkip val="4"/>
        <c:noMultiLvlLbl val="0"/>
      </c:catAx>
      <c:valAx>
        <c:axId val="824262384"/>
        <c:scaling>
          <c:orientation val="minMax"/>
          <c:max val="10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b="0">
                    <a:latin typeface="+mj-lt"/>
                  </a:defRPr>
                </a:pPr>
                <a:r>
                  <a:rPr lang="en-GB" b="0">
                    <a:latin typeface="+mj-lt"/>
                  </a:rPr>
                  <a:t>Coal import volume (billion USD)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242659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952529112188876"/>
          <c:y val="1.1801358832337716E-2"/>
          <c:w val="0.17684911550765975"/>
          <c:h val="0.90812443738339976"/>
        </c:manualLayout>
      </c:layout>
      <c:overlay val="0"/>
    </c:legend>
    <c:plotVisOnly val="1"/>
    <c:dispBlanksAs val="span"/>
    <c:showDLblsOverMax val="0"/>
    <c:extLst/>
  </c:chart>
  <c:spPr>
    <a:ln>
      <a:solidFill>
        <a:schemeClr val="bg1">
          <a:lumMod val="85000"/>
        </a:schemeClr>
      </a:solidFill>
    </a:ln>
  </c:spPr>
  <c:txPr>
    <a:bodyPr/>
    <a:lstStyle/>
    <a:p>
      <a:pPr>
        <a:defRPr sz="900"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88294816423186"/>
          <c:y val="3.864042933810375E-2"/>
          <c:w val="0.69737339705022872"/>
          <c:h val="0.86783303877965801"/>
        </c:manualLayout>
      </c:layout>
      <c:areaChart>
        <c:grouping val="stacked"/>
        <c:varyColors val="0"/>
        <c:ser>
          <c:idx val="1"/>
          <c:order val="0"/>
          <c:tx>
            <c:strRef>
              <c:f>'Fig20'!$C$35</c:f>
              <c:strCache>
                <c:ptCount val="1"/>
                <c:pt idx="0">
                  <c:v>Australia</c:v>
                </c:pt>
              </c:strCache>
            </c:strRef>
          </c:tx>
          <c:spPr>
            <a:solidFill>
              <a:srgbClr val="BAB0AC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'Fig20'!$B$36:$B$60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'Fig20'!$C$36:$C$60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0A-44F0-8A01-2D698AFC9D5A}"/>
            </c:ext>
          </c:extLst>
        </c:ser>
        <c:ser>
          <c:idx val="2"/>
          <c:order val="1"/>
          <c:tx>
            <c:strRef>
              <c:f>'Fig20'!$D$35</c:f>
              <c:strCache>
                <c:ptCount val="1"/>
                <c:pt idx="0">
                  <c:v>South Africa</c:v>
                </c:pt>
              </c:strCache>
            </c:strRef>
          </c:tx>
          <c:spPr>
            <a:solidFill>
              <a:srgbClr val="FF9D9A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'Fig20'!$B$36:$B$60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'Fig20'!$D$36:$D$60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0A-44F0-8A01-2D698AFC9D5A}"/>
            </c:ext>
          </c:extLst>
        </c:ser>
        <c:ser>
          <c:idx val="3"/>
          <c:order val="2"/>
          <c:tx>
            <c:strRef>
              <c:f>'Fig20'!$E$35</c:f>
              <c:strCache>
                <c:ptCount val="1"/>
                <c:pt idx="0">
                  <c:v>Indonesia</c:v>
                </c:pt>
              </c:strCache>
            </c:strRef>
          </c:tx>
          <c:spPr>
            <a:solidFill>
              <a:srgbClr val="F1CE63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'Fig20'!$B$36:$B$60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'Fig20'!$E$36:$E$60</c:f>
              <c:numCache>
                <c:formatCode>0</c:formatCode>
                <c:ptCount val="25"/>
                <c:pt idx="0">
                  <c:v>0.21175409780200941</c:v>
                </c:pt>
                <c:pt idx="1">
                  <c:v>0.24051598047652256</c:v>
                </c:pt>
                <c:pt idx="2">
                  <c:v>0.2746730260897019</c:v>
                </c:pt>
                <c:pt idx="3">
                  <c:v>0.28546335196703421</c:v>
                </c:pt>
                <c:pt idx="4">
                  <c:v>0.3198789996490517</c:v>
                </c:pt>
                <c:pt idx="5">
                  <c:v>0.32693157555958891</c:v>
                </c:pt>
                <c:pt idx="6">
                  <c:v>0.34006082307686802</c:v>
                </c:pt>
                <c:pt idx="7">
                  <c:v>0.34489108950389707</c:v>
                </c:pt>
                <c:pt idx="8">
                  <c:v>0.35822935867415984</c:v>
                </c:pt>
                <c:pt idx="9">
                  <c:v>0.36956555177484901</c:v>
                </c:pt>
                <c:pt idx="10">
                  <c:v>0.37767405759205119</c:v>
                </c:pt>
                <c:pt idx="11">
                  <c:v>0.3894221438853237</c:v>
                </c:pt>
                <c:pt idx="12">
                  <c:v>0.40490484090464413</c:v>
                </c:pt>
                <c:pt idx="13">
                  <c:v>0.42008869236905488</c:v>
                </c:pt>
                <c:pt idx="14">
                  <c:v>0.43512312105601098</c:v>
                </c:pt>
                <c:pt idx="15">
                  <c:v>0.45374809521729242</c:v>
                </c:pt>
                <c:pt idx="16">
                  <c:v>0.46391891693170284</c:v>
                </c:pt>
                <c:pt idx="17">
                  <c:v>0.45942613196910453</c:v>
                </c:pt>
                <c:pt idx="18">
                  <c:v>0.4818533715224218</c:v>
                </c:pt>
                <c:pt idx="19">
                  <c:v>0.5063619414294076</c:v>
                </c:pt>
                <c:pt idx="20">
                  <c:v>0.5185956463843121</c:v>
                </c:pt>
                <c:pt idx="21">
                  <c:v>0.53086553966813155</c:v>
                </c:pt>
                <c:pt idx="22">
                  <c:v>0.56897420655241193</c:v>
                </c:pt>
                <c:pt idx="23">
                  <c:v>0.56455918662480153</c:v>
                </c:pt>
                <c:pt idx="24">
                  <c:v>0.53954444920808975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0A-44F0-8A01-2D698AFC9D5A}"/>
            </c:ext>
          </c:extLst>
        </c:ser>
        <c:ser>
          <c:idx val="4"/>
          <c:order val="3"/>
          <c:tx>
            <c:strRef>
              <c:f>'Fig20'!$F$35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rgbClr val="E15759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'Fig20'!$B$36:$B$60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'Fig20'!$F$36:$F$60</c:f>
              <c:numCache>
                <c:formatCode>0</c:formatCode>
                <c:ptCount val="25"/>
                <c:pt idx="0">
                  <c:v>17.883719598271174</c:v>
                </c:pt>
                <c:pt idx="1">
                  <c:v>18.562444772067568</c:v>
                </c:pt>
                <c:pt idx="2">
                  <c:v>18.801087543205142</c:v>
                </c:pt>
                <c:pt idx="3">
                  <c:v>17.920922737887498</c:v>
                </c:pt>
                <c:pt idx="4">
                  <c:v>17.301518350733708</c:v>
                </c:pt>
                <c:pt idx="5">
                  <c:v>16.132384773585276</c:v>
                </c:pt>
                <c:pt idx="6">
                  <c:v>15.76524426080265</c:v>
                </c:pt>
                <c:pt idx="7">
                  <c:v>14.908309986258619</c:v>
                </c:pt>
                <c:pt idx="8">
                  <c:v>15.287079046873579</c:v>
                </c:pt>
                <c:pt idx="9">
                  <c:v>15.027926189272366</c:v>
                </c:pt>
                <c:pt idx="10">
                  <c:v>13.672926342877261</c:v>
                </c:pt>
                <c:pt idx="11">
                  <c:v>13.712455911792333</c:v>
                </c:pt>
                <c:pt idx="12">
                  <c:v>13.762168752603662</c:v>
                </c:pt>
                <c:pt idx="13">
                  <c:v>12.528334518339069</c:v>
                </c:pt>
                <c:pt idx="14">
                  <c:v>13.044181316368725</c:v>
                </c:pt>
                <c:pt idx="15">
                  <c:v>15.445506912958198</c:v>
                </c:pt>
                <c:pt idx="16">
                  <c:v>16.426970134199991</c:v>
                </c:pt>
                <c:pt idx="17">
                  <c:v>18.023002963542428</c:v>
                </c:pt>
                <c:pt idx="18">
                  <c:v>20.362249315623213</c:v>
                </c:pt>
                <c:pt idx="19">
                  <c:v>25.668144449890132</c:v>
                </c:pt>
                <c:pt idx="20">
                  <c:v>25.801231598878061</c:v>
                </c:pt>
                <c:pt idx="21">
                  <c:v>27.66599417209337</c:v>
                </c:pt>
                <c:pt idx="22">
                  <c:v>30.83867377904393</c:v>
                </c:pt>
                <c:pt idx="23">
                  <c:v>28.713879016707583</c:v>
                </c:pt>
                <c:pt idx="24">
                  <c:v>24.060304860905863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00A-44F0-8A01-2D698AFC9D5A}"/>
            </c:ext>
          </c:extLst>
        </c:ser>
        <c:ser>
          <c:idx val="5"/>
          <c:order val="4"/>
          <c:tx>
            <c:strRef>
              <c:f>'Fig20'!$G$35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rgbClr val="F28E2B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'Fig20'!$B$36:$B$60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'Fig20'!$G$36:$G$60</c:f>
              <c:numCache>
                <c:formatCode>0</c:formatCode>
                <c:ptCount val="25"/>
                <c:pt idx="0">
                  <c:v>10.811298937389564</c:v>
                </c:pt>
                <c:pt idx="1">
                  <c:v>12.651794097951429</c:v>
                </c:pt>
                <c:pt idx="2">
                  <c:v>14.650175700170456</c:v>
                </c:pt>
                <c:pt idx="3">
                  <c:v>14.965948583484783</c:v>
                </c:pt>
                <c:pt idx="4">
                  <c:v>16.357035991671687</c:v>
                </c:pt>
                <c:pt idx="5">
                  <c:v>17.162352118419026</c:v>
                </c:pt>
                <c:pt idx="6">
                  <c:v>18.226789816260791</c:v>
                </c:pt>
                <c:pt idx="7">
                  <c:v>19.603394216589987</c:v>
                </c:pt>
                <c:pt idx="8">
                  <c:v>21.081490743329603</c:v>
                </c:pt>
                <c:pt idx="9">
                  <c:v>22.005375466578165</c:v>
                </c:pt>
                <c:pt idx="10">
                  <c:v>22.70518569337721</c:v>
                </c:pt>
                <c:pt idx="11">
                  <c:v>23.433456173642675</c:v>
                </c:pt>
                <c:pt idx="12">
                  <c:v>22.943924598465266</c:v>
                </c:pt>
                <c:pt idx="13">
                  <c:v>22.546483077579531</c:v>
                </c:pt>
                <c:pt idx="14">
                  <c:v>21.851358294151026</c:v>
                </c:pt>
                <c:pt idx="15">
                  <c:v>20.868301997912077</c:v>
                </c:pt>
                <c:pt idx="16">
                  <c:v>19.769556360536804</c:v>
                </c:pt>
                <c:pt idx="17">
                  <c:v>18.775853151165759</c:v>
                </c:pt>
                <c:pt idx="18">
                  <c:v>17.218209821317096</c:v>
                </c:pt>
                <c:pt idx="19">
                  <c:v>15.846440530413386</c:v>
                </c:pt>
                <c:pt idx="20">
                  <c:v>14.465313729160957</c:v>
                </c:pt>
                <c:pt idx="21">
                  <c:v>13.346513652197878</c:v>
                </c:pt>
                <c:pt idx="22">
                  <c:v>12.342410927908004</c:v>
                </c:pt>
                <c:pt idx="23">
                  <c:v>11.241475404615139</c:v>
                </c:pt>
                <c:pt idx="24">
                  <c:v>9.9195777598841879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0A-44F0-8A01-2D698AFC9D5A}"/>
            </c:ext>
          </c:extLst>
        </c:ser>
        <c:ser>
          <c:idx val="6"/>
          <c:order val="5"/>
          <c:tx>
            <c:strRef>
              <c:f>'Fig20'!$H$35</c:f>
              <c:strCache>
                <c:ptCount val="1"/>
                <c:pt idx="0">
                  <c:v>OECD Asia</c:v>
                </c:pt>
              </c:strCache>
            </c:strRef>
          </c:tx>
          <c:spPr>
            <a:solidFill>
              <a:srgbClr val="B07AA1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'Fig20'!$B$36:$B$60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'Fig20'!$H$36:$H$60</c:f>
              <c:numCache>
                <c:formatCode>0</c:formatCode>
                <c:ptCount val="25"/>
                <c:pt idx="0">
                  <c:v>23.873023452318019</c:v>
                </c:pt>
                <c:pt idx="1">
                  <c:v>26.165686638168875</c:v>
                </c:pt>
                <c:pt idx="2">
                  <c:v>27.450307750969149</c:v>
                </c:pt>
                <c:pt idx="3">
                  <c:v>25.434223604867991</c:v>
                </c:pt>
                <c:pt idx="4">
                  <c:v>24.519784454345675</c:v>
                </c:pt>
                <c:pt idx="5">
                  <c:v>23.324977600697618</c:v>
                </c:pt>
                <c:pt idx="6">
                  <c:v>22.649618263098887</c:v>
                </c:pt>
                <c:pt idx="7">
                  <c:v>21.897420781386639</c:v>
                </c:pt>
                <c:pt idx="8">
                  <c:v>21.403816074984992</c:v>
                </c:pt>
                <c:pt idx="9">
                  <c:v>20.757231381918753</c:v>
                </c:pt>
                <c:pt idx="10">
                  <c:v>20.349176654467048</c:v>
                </c:pt>
                <c:pt idx="11">
                  <c:v>20.200043607724954</c:v>
                </c:pt>
                <c:pt idx="12">
                  <c:v>19.748530342697812</c:v>
                </c:pt>
                <c:pt idx="13">
                  <c:v>18.955158770826049</c:v>
                </c:pt>
                <c:pt idx="14">
                  <c:v>18.559459399356928</c:v>
                </c:pt>
                <c:pt idx="15">
                  <c:v>18.504880770863199</c:v>
                </c:pt>
                <c:pt idx="16">
                  <c:v>18.19124730731135</c:v>
                </c:pt>
                <c:pt idx="17">
                  <c:v>17.876819583507043</c:v>
                </c:pt>
                <c:pt idx="18">
                  <c:v>17.700880221935236</c:v>
                </c:pt>
                <c:pt idx="19">
                  <c:v>17.923073295040648</c:v>
                </c:pt>
                <c:pt idx="20">
                  <c:v>17.36538355255065</c:v>
                </c:pt>
                <c:pt idx="21">
                  <c:v>17.435474250625798</c:v>
                </c:pt>
                <c:pt idx="22">
                  <c:v>17.594658176765147</c:v>
                </c:pt>
                <c:pt idx="23">
                  <c:v>16.685154166113012</c:v>
                </c:pt>
                <c:pt idx="24">
                  <c:v>15.991796633570809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00A-44F0-8A01-2D698AFC9D5A}"/>
            </c:ext>
          </c:extLst>
        </c:ser>
        <c:ser>
          <c:idx val="7"/>
          <c:order val="6"/>
          <c:tx>
            <c:strRef>
              <c:f>'Fig20'!$I$35</c:f>
              <c:strCache>
                <c:ptCount val="1"/>
                <c:pt idx="0">
                  <c:v>Dev. Asia</c:v>
                </c:pt>
              </c:strCache>
            </c:strRef>
          </c:tx>
          <c:spPr>
            <a:solidFill>
              <a:srgbClr val="D37295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'Fig20'!$B$36:$B$60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'Fig20'!$I$36:$I$60</c:f>
              <c:numCache>
                <c:formatCode>0</c:formatCode>
                <c:ptCount val="25"/>
                <c:pt idx="0">
                  <c:v>8.1736110004548355</c:v>
                </c:pt>
                <c:pt idx="1">
                  <c:v>9.8749712791084114</c:v>
                </c:pt>
                <c:pt idx="2">
                  <c:v>11.389029677619568</c:v>
                </c:pt>
                <c:pt idx="3">
                  <c:v>11.01442591733473</c:v>
                </c:pt>
                <c:pt idx="4">
                  <c:v>11.298588852275564</c:v>
                </c:pt>
                <c:pt idx="5">
                  <c:v>11.355227608583824</c:v>
                </c:pt>
                <c:pt idx="6">
                  <c:v>11.722615740909507</c:v>
                </c:pt>
                <c:pt idx="7">
                  <c:v>12.12966567465133</c:v>
                </c:pt>
                <c:pt idx="8">
                  <c:v>12.752652196766192</c:v>
                </c:pt>
                <c:pt idx="9">
                  <c:v>13.194796238177796</c:v>
                </c:pt>
                <c:pt idx="10">
                  <c:v>13.536754119299232</c:v>
                </c:pt>
                <c:pt idx="11">
                  <c:v>14.146524721883758</c:v>
                </c:pt>
                <c:pt idx="12">
                  <c:v>14.394992200690822</c:v>
                </c:pt>
                <c:pt idx="13">
                  <c:v>14.261605540639898</c:v>
                </c:pt>
                <c:pt idx="14">
                  <c:v>14.486304134027325</c:v>
                </c:pt>
                <c:pt idx="15">
                  <c:v>15.32619847226877</c:v>
                </c:pt>
                <c:pt idx="16">
                  <c:v>15.895987609193048</c:v>
                </c:pt>
                <c:pt idx="17">
                  <c:v>16.641032000733858</c:v>
                </c:pt>
                <c:pt idx="18">
                  <c:v>17.19682698790831</c:v>
                </c:pt>
                <c:pt idx="19">
                  <c:v>18.463701672770089</c:v>
                </c:pt>
                <c:pt idx="20">
                  <c:v>18.693938049400149</c:v>
                </c:pt>
                <c:pt idx="21">
                  <c:v>19.826968038614623</c:v>
                </c:pt>
                <c:pt idx="22">
                  <c:v>20.699675044306037</c:v>
                </c:pt>
                <c:pt idx="23">
                  <c:v>20.787241025662553</c:v>
                </c:pt>
                <c:pt idx="24">
                  <c:v>21.129663253666362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00A-44F0-8A01-2D698AFC9D5A}"/>
            </c:ext>
          </c:extLst>
        </c:ser>
        <c:ser>
          <c:idx val="8"/>
          <c:order val="7"/>
          <c:tx>
            <c:strRef>
              <c:f>'Fig20'!$J$35</c:f>
              <c:strCache>
                <c:ptCount val="1"/>
                <c:pt idx="0">
                  <c:v>Russia</c:v>
                </c:pt>
              </c:strCache>
            </c:strRef>
          </c:tx>
          <c:spPr>
            <a:solidFill>
              <a:srgbClr val="79706E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'Fig20'!$B$36:$B$60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'Fig20'!$J$36:$J$60</c:f>
              <c:numCache>
                <c:formatCode>0</c:formatCode>
                <c:ptCount val="25"/>
                <c:pt idx="0">
                  <c:v>1.349088854601356</c:v>
                </c:pt>
                <c:pt idx="1">
                  <c:v>1.4951410502382161</c:v>
                </c:pt>
                <c:pt idx="2">
                  <c:v>1.5569569921569471</c:v>
                </c:pt>
                <c:pt idx="3">
                  <c:v>1.388484484720689</c:v>
                </c:pt>
                <c:pt idx="4">
                  <c:v>1.3226425049738451</c:v>
                </c:pt>
                <c:pt idx="5">
                  <c:v>1.2298303024864861</c:v>
                </c:pt>
                <c:pt idx="6">
                  <c:v>1.170311173598511</c:v>
                </c:pt>
                <c:pt idx="7">
                  <c:v>1.1152756491962379</c:v>
                </c:pt>
                <c:pt idx="8">
                  <c:v>1.0688294594294649</c:v>
                </c:pt>
                <c:pt idx="9">
                  <c:v>1.0126118528719441</c:v>
                </c:pt>
                <c:pt idx="10">
                  <c:v>0.94987383356359045</c:v>
                </c:pt>
                <c:pt idx="11">
                  <c:v>0.90817438520190064</c:v>
                </c:pt>
                <c:pt idx="12">
                  <c:v>0.84240438315212907</c:v>
                </c:pt>
                <c:pt idx="13">
                  <c:v>0.75712827793026705</c:v>
                </c:pt>
                <c:pt idx="14">
                  <c:v>0.69937869990383805</c:v>
                </c:pt>
                <c:pt idx="15">
                  <c:v>0.69221751347834359</c:v>
                </c:pt>
                <c:pt idx="16">
                  <c:v>0.67111927793931969</c:v>
                </c:pt>
                <c:pt idx="17">
                  <c:v>0.65790248558504683</c:v>
                </c:pt>
                <c:pt idx="18">
                  <c:v>0.63861974572418856</c:v>
                </c:pt>
                <c:pt idx="19">
                  <c:v>0.63979833193121805</c:v>
                </c:pt>
                <c:pt idx="20">
                  <c:v>0.57133247309246671</c:v>
                </c:pt>
                <c:pt idx="21">
                  <c:v>0.53452184930160884</c:v>
                </c:pt>
                <c:pt idx="22">
                  <c:v>0.49091670528381859</c:v>
                </c:pt>
                <c:pt idx="23">
                  <c:v>0.41693982258709461</c:v>
                </c:pt>
                <c:pt idx="24">
                  <c:v>0.35930043877224227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00A-44F0-8A01-2D698AFC9D5A}"/>
            </c:ext>
          </c:extLst>
        </c:ser>
        <c:ser>
          <c:idx val="9"/>
          <c:order val="8"/>
          <c:tx>
            <c:strRef>
              <c:f>'Fig20'!$K$35</c:f>
              <c:strCache>
                <c:ptCount val="1"/>
                <c:pt idx="0">
                  <c:v>Eurasia</c:v>
                </c:pt>
              </c:strCache>
            </c:strRef>
          </c:tx>
          <c:spPr>
            <a:solidFill>
              <a:srgbClr val="86BCB6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'Fig20'!$B$36:$B$60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'Fig20'!$K$36:$K$60</c:f>
              <c:numCache>
                <c:formatCode>0</c:formatCode>
                <c:ptCount val="25"/>
                <c:pt idx="0">
                  <c:v>1.6327166284152888</c:v>
                </c:pt>
                <c:pt idx="1">
                  <c:v>1.870044074346314</c:v>
                </c:pt>
                <c:pt idx="2">
                  <c:v>2.0485521365476025</c:v>
                </c:pt>
                <c:pt idx="3">
                  <c:v>1.9309133690881297</c:v>
                </c:pt>
                <c:pt idx="4">
                  <c:v>1.8372844344588335</c:v>
                </c:pt>
                <c:pt idx="5">
                  <c:v>1.7406976820298814</c:v>
                </c:pt>
                <c:pt idx="6">
                  <c:v>1.6792754493561493</c:v>
                </c:pt>
                <c:pt idx="7">
                  <c:v>1.5947446917735184</c:v>
                </c:pt>
                <c:pt idx="8">
                  <c:v>1.5459343871564337</c:v>
                </c:pt>
                <c:pt idx="9">
                  <c:v>1.4884361670101747</c:v>
                </c:pt>
                <c:pt idx="10">
                  <c:v>1.4634808315155374</c:v>
                </c:pt>
                <c:pt idx="11">
                  <c:v>1.4393518635980622</c:v>
                </c:pt>
                <c:pt idx="12">
                  <c:v>1.4198586608112005</c:v>
                </c:pt>
                <c:pt idx="13">
                  <c:v>1.3926386592172917</c:v>
                </c:pt>
                <c:pt idx="14">
                  <c:v>1.3747143603673599</c:v>
                </c:pt>
                <c:pt idx="15">
                  <c:v>1.370331188736857</c:v>
                </c:pt>
                <c:pt idx="16">
                  <c:v>1.3565484177392044</c:v>
                </c:pt>
                <c:pt idx="17">
                  <c:v>1.3108182760988716</c:v>
                </c:pt>
                <c:pt idx="18">
                  <c:v>1.3232206770219976</c:v>
                </c:pt>
                <c:pt idx="19">
                  <c:v>1.3463881540722746</c:v>
                </c:pt>
                <c:pt idx="20">
                  <c:v>1.3784415536776919</c:v>
                </c:pt>
                <c:pt idx="21">
                  <c:v>1.4227806059528123</c:v>
                </c:pt>
                <c:pt idx="22">
                  <c:v>1.5170965961333054</c:v>
                </c:pt>
                <c:pt idx="23">
                  <c:v>1.5084805628622111</c:v>
                </c:pt>
                <c:pt idx="24">
                  <c:v>1.4660886505039321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00A-44F0-8A01-2D698AFC9D5A}"/>
            </c:ext>
          </c:extLst>
        </c:ser>
        <c:ser>
          <c:idx val="10"/>
          <c:order val="9"/>
          <c:tx>
            <c:strRef>
              <c:f>'Fig20'!$L$35</c:f>
              <c:strCache>
                <c:ptCount val="1"/>
                <c:pt idx="0">
                  <c:v>Europe</c:v>
                </c:pt>
              </c:strCache>
            </c:strRef>
          </c:tx>
          <c:spPr>
            <a:solidFill>
              <a:srgbClr val="15B3CD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'Fig20'!$B$36:$B$60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'Fig20'!$L$36:$L$60</c:f>
              <c:numCache>
                <c:formatCode>0</c:formatCode>
                <c:ptCount val="25"/>
                <c:pt idx="0">
                  <c:v>17.08942927459287</c:v>
                </c:pt>
                <c:pt idx="1">
                  <c:v>18.027277794687905</c:v>
                </c:pt>
                <c:pt idx="2">
                  <c:v>18.017415219800391</c:v>
                </c:pt>
                <c:pt idx="3">
                  <c:v>16.121993029835291</c:v>
                </c:pt>
                <c:pt idx="4">
                  <c:v>15.176122933659663</c:v>
                </c:pt>
                <c:pt idx="5">
                  <c:v>13.927569580273486</c:v>
                </c:pt>
                <c:pt idx="6">
                  <c:v>13.012350947465512</c:v>
                </c:pt>
                <c:pt idx="7">
                  <c:v>12.162001066769413</c:v>
                </c:pt>
                <c:pt idx="8">
                  <c:v>11.489379187920109</c:v>
                </c:pt>
                <c:pt idx="9">
                  <c:v>10.73616202424753</c:v>
                </c:pt>
                <c:pt idx="10">
                  <c:v>9.8191184027501333</c:v>
                </c:pt>
                <c:pt idx="11">
                  <c:v>9.0492894467349139</c:v>
                </c:pt>
                <c:pt idx="12">
                  <c:v>8.1350409197081621</c:v>
                </c:pt>
                <c:pt idx="13">
                  <c:v>7.100654624500585</c:v>
                </c:pt>
                <c:pt idx="14">
                  <c:v>6.2622985650902327</c:v>
                </c:pt>
                <c:pt idx="15">
                  <c:v>5.9929101321574514</c:v>
                </c:pt>
                <c:pt idx="16">
                  <c:v>5.7613737940868575</c:v>
                </c:pt>
                <c:pt idx="17">
                  <c:v>5.596074549385194</c:v>
                </c:pt>
                <c:pt idx="18">
                  <c:v>5.466124190944039</c:v>
                </c:pt>
                <c:pt idx="19">
                  <c:v>5.4651458067444088</c:v>
                </c:pt>
                <c:pt idx="20">
                  <c:v>5.3206203751657375</c:v>
                </c:pt>
                <c:pt idx="21">
                  <c:v>5.3908848149330453</c:v>
                </c:pt>
                <c:pt idx="22">
                  <c:v>5.4670992412497021</c:v>
                </c:pt>
                <c:pt idx="23">
                  <c:v>5.2150768892879231</c:v>
                </c:pt>
                <c:pt idx="24">
                  <c:v>5.0569749487898425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00A-44F0-8A01-2D698AFC9D5A}"/>
            </c:ext>
          </c:extLst>
        </c:ser>
        <c:ser>
          <c:idx val="11"/>
          <c:order val="10"/>
          <c:tx>
            <c:strRef>
              <c:f>'Fig20'!$M$35</c:f>
              <c:strCache>
                <c:ptCount val="1"/>
                <c:pt idx="0">
                  <c:v>Africa</c:v>
                </c:pt>
              </c:strCache>
            </c:strRef>
          </c:tx>
          <c:spPr>
            <a:solidFill>
              <a:srgbClr val="9D7660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'Fig20'!$B$36:$B$60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'Fig20'!$M$36:$M$60</c:f>
              <c:numCache>
                <c:formatCode>0</c:formatCode>
                <c:ptCount val="25"/>
                <c:pt idx="0">
                  <c:v>0.78337115144031799</c:v>
                </c:pt>
                <c:pt idx="1">
                  <c:v>0.87381525131405757</c:v>
                </c:pt>
                <c:pt idx="2">
                  <c:v>0.9826112229378281</c:v>
                </c:pt>
                <c:pt idx="3">
                  <c:v>1.0193149664378902</c:v>
                </c:pt>
                <c:pt idx="4">
                  <c:v>1.1190958448771724</c:v>
                </c:pt>
                <c:pt idx="5">
                  <c:v>1.1871346250573576</c:v>
                </c:pt>
                <c:pt idx="6">
                  <c:v>1.280408913300519</c:v>
                </c:pt>
                <c:pt idx="7">
                  <c:v>1.3812381278399166</c:v>
                </c:pt>
                <c:pt idx="8">
                  <c:v>1.4986198662116057</c:v>
                </c:pt>
                <c:pt idx="9">
                  <c:v>1.6011887367184607</c:v>
                </c:pt>
                <c:pt idx="10">
                  <c:v>1.7598410459609739</c:v>
                </c:pt>
                <c:pt idx="11">
                  <c:v>1.9484034756921687</c:v>
                </c:pt>
                <c:pt idx="12">
                  <c:v>2.2171933526972532</c:v>
                </c:pt>
                <c:pt idx="13">
                  <c:v>2.3195275480435082</c:v>
                </c:pt>
                <c:pt idx="14">
                  <c:v>2.4490723244042125</c:v>
                </c:pt>
                <c:pt idx="15">
                  <c:v>2.6073743001551337</c:v>
                </c:pt>
                <c:pt idx="16">
                  <c:v>2.723876644235748</c:v>
                </c:pt>
                <c:pt idx="17">
                  <c:v>2.8636034574776157</c:v>
                </c:pt>
                <c:pt idx="18">
                  <c:v>2.9937642449803046</c:v>
                </c:pt>
                <c:pt idx="19">
                  <c:v>3.0607864102520845</c:v>
                </c:pt>
                <c:pt idx="20">
                  <c:v>3.2751892860759515</c:v>
                </c:pt>
                <c:pt idx="21">
                  <c:v>3.4844678925083805</c:v>
                </c:pt>
                <c:pt idx="22">
                  <c:v>3.5278339164035226</c:v>
                </c:pt>
                <c:pt idx="23">
                  <c:v>3.6777375160242634</c:v>
                </c:pt>
                <c:pt idx="24">
                  <c:v>3.7047242081814917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00A-44F0-8A01-2D698AFC9D5A}"/>
            </c:ext>
          </c:extLst>
        </c:ser>
        <c:ser>
          <c:idx val="12"/>
          <c:order val="11"/>
          <c:tx>
            <c:strRef>
              <c:f>'Fig20'!$N$35</c:f>
              <c:strCache>
                <c:ptCount val="1"/>
                <c:pt idx="0">
                  <c:v>Middle East</c:v>
                </c:pt>
              </c:strCache>
            </c:strRef>
          </c:tx>
          <c:spPr>
            <a:solidFill>
              <a:srgbClr val="59A14F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'Fig20'!$B$36:$B$60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'Fig20'!$N$36:$N$60</c:f>
              <c:numCache>
                <c:formatCode>0</c:formatCode>
                <c:ptCount val="25"/>
                <c:pt idx="0">
                  <c:v>0.31347344587348297</c:v>
                </c:pt>
                <c:pt idx="1">
                  <c:v>0.27023814559183723</c:v>
                </c:pt>
                <c:pt idx="2">
                  <c:v>0.23294325051360301</c:v>
                </c:pt>
                <c:pt idx="3">
                  <c:v>0.244824060920426</c:v>
                </c:pt>
                <c:pt idx="4">
                  <c:v>0.26119516553916838</c:v>
                </c:pt>
                <c:pt idx="5">
                  <c:v>0.2756006368458192</c:v>
                </c:pt>
                <c:pt idx="6">
                  <c:v>0.29508078296448925</c:v>
                </c:pt>
                <c:pt idx="7">
                  <c:v>0.31078755720332496</c:v>
                </c:pt>
                <c:pt idx="8">
                  <c:v>0.33259289150340432</c:v>
                </c:pt>
                <c:pt idx="9">
                  <c:v>0.35136278212578903</c:v>
                </c:pt>
                <c:pt idx="10">
                  <c:v>0.35781218224121891</c:v>
                </c:pt>
                <c:pt idx="11">
                  <c:v>0.3657815190637192</c:v>
                </c:pt>
                <c:pt idx="12">
                  <c:v>0.37228531382151697</c:v>
                </c:pt>
                <c:pt idx="13">
                  <c:v>0.3748801442642356</c:v>
                </c:pt>
                <c:pt idx="14">
                  <c:v>0.38148198541588552</c:v>
                </c:pt>
                <c:pt idx="15">
                  <c:v>0.403808887498737</c:v>
                </c:pt>
                <c:pt idx="16">
                  <c:v>0.42228696711544034</c:v>
                </c:pt>
                <c:pt idx="17">
                  <c:v>0.43469497121684469</c:v>
                </c:pt>
                <c:pt idx="18">
                  <c:v>0.4595908931300991</c:v>
                </c:pt>
                <c:pt idx="19">
                  <c:v>0.49146718564649305</c:v>
                </c:pt>
                <c:pt idx="20">
                  <c:v>0.50579419982929319</c:v>
                </c:pt>
                <c:pt idx="21">
                  <c:v>0.53011557303504353</c:v>
                </c:pt>
                <c:pt idx="22">
                  <c:v>0.56578754287518751</c:v>
                </c:pt>
                <c:pt idx="23">
                  <c:v>0.56783406789387825</c:v>
                </c:pt>
                <c:pt idx="24">
                  <c:v>0.55780967065774834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00A-44F0-8A01-2D698AFC9D5A}"/>
            </c:ext>
          </c:extLst>
        </c:ser>
        <c:ser>
          <c:idx val="13"/>
          <c:order val="12"/>
          <c:tx>
            <c:strRef>
              <c:f>'Fig20'!$O$35</c:f>
              <c:strCache>
                <c:ptCount val="1"/>
                <c:pt idx="0">
                  <c:v>Latin America</c:v>
                </c:pt>
              </c:strCache>
            </c:strRef>
          </c:tx>
          <c:spPr>
            <a:solidFill>
              <a:srgbClr val="59A14F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'Fig20'!$B$36:$B$60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'Fig20'!$O$36:$O$60</c:f>
              <c:numCache>
                <c:formatCode>0</c:formatCode>
                <c:ptCount val="25"/>
                <c:pt idx="0">
                  <c:v>3.0194393348634585</c:v>
                </c:pt>
                <c:pt idx="1">
                  <c:v>3.2881642292863256</c:v>
                </c:pt>
                <c:pt idx="2">
                  <c:v>3.4766727805227369</c:v>
                </c:pt>
                <c:pt idx="3">
                  <c:v>3.3162400941498245</c:v>
                </c:pt>
                <c:pt idx="4">
                  <c:v>3.3045676960884793</c:v>
                </c:pt>
                <c:pt idx="5">
                  <c:v>3.2463338154534132</c:v>
                </c:pt>
                <c:pt idx="6">
                  <c:v>3.2452504653751757</c:v>
                </c:pt>
                <c:pt idx="7">
                  <c:v>3.2490729895193287</c:v>
                </c:pt>
                <c:pt idx="8">
                  <c:v>3.2940431834591815</c:v>
                </c:pt>
                <c:pt idx="9">
                  <c:v>3.3160635801828331</c:v>
                </c:pt>
                <c:pt idx="10">
                  <c:v>3.276142455953758</c:v>
                </c:pt>
                <c:pt idx="11">
                  <c:v>3.2741584719621022</c:v>
                </c:pt>
                <c:pt idx="12">
                  <c:v>3.2243408919665915</c:v>
                </c:pt>
                <c:pt idx="13">
                  <c:v>3.1186794333780301</c:v>
                </c:pt>
                <c:pt idx="14">
                  <c:v>3.0813385789125403</c:v>
                </c:pt>
                <c:pt idx="15">
                  <c:v>3.1010739413245147</c:v>
                </c:pt>
                <c:pt idx="16">
                  <c:v>3.0797792181433308</c:v>
                </c:pt>
                <c:pt idx="17">
                  <c:v>3.0546850924548101</c:v>
                </c:pt>
                <c:pt idx="18">
                  <c:v>3.0622872497234721</c:v>
                </c:pt>
                <c:pt idx="19">
                  <c:v>3.13633575996352</c:v>
                </c:pt>
                <c:pt idx="20">
                  <c:v>3.1066336837357493</c:v>
                </c:pt>
                <c:pt idx="21">
                  <c:v>3.1850756418271349</c:v>
                </c:pt>
                <c:pt idx="22">
                  <c:v>3.2880627830824478</c:v>
                </c:pt>
                <c:pt idx="23">
                  <c:v>3.1884008396087244</c:v>
                </c:pt>
                <c:pt idx="24">
                  <c:v>3.1167698461259876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00A-44F0-8A01-2D698AFC9D5A}"/>
            </c:ext>
          </c:extLst>
        </c:ser>
        <c:ser>
          <c:idx val="14"/>
          <c:order val="13"/>
          <c:tx>
            <c:strRef>
              <c:f>'Fig20'!$P$35</c:f>
              <c:strCache>
                <c:ptCount val="1"/>
                <c:pt idx="0">
                  <c:v>Mexico</c:v>
                </c:pt>
              </c:strCache>
            </c:strRef>
          </c:tx>
          <c:spPr>
            <a:solidFill>
              <a:srgbClr val="8CD17D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'Fig20'!$B$36:$B$60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'Fig20'!$P$36:$P$60</c:f>
              <c:numCache>
                <c:formatCode>0</c:formatCode>
                <c:ptCount val="25"/>
                <c:pt idx="0">
                  <c:v>0.62580320580492255</c:v>
                </c:pt>
                <c:pt idx="1">
                  <c:v>0.70812178016480964</c:v>
                </c:pt>
                <c:pt idx="2">
                  <c:v>0.70381893039436694</c:v>
                </c:pt>
                <c:pt idx="3">
                  <c:v>0.53057608213370755</c:v>
                </c:pt>
                <c:pt idx="4">
                  <c:v>0.4225179250272213</c:v>
                </c:pt>
                <c:pt idx="5">
                  <c:v>0.32006628580246571</c:v>
                </c:pt>
                <c:pt idx="6">
                  <c:v>0.23084071496609432</c:v>
                </c:pt>
                <c:pt idx="7">
                  <c:v>0.14571678930391341</c:v>
                </c:pt>
                <c:pt idx="8">
                  <c:v>6.1047201114153536E-2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00A-44F0-8A01-2D698AFC9D5A}"/>
            </c:ext>
          </c:extLst>
        </c:ser>
        <c:ser>
          <c:idx val="15"/>
          <c:order val="14"/>
          <c:tx>
            <c:strRef>
              <c:f>'Fig20'!$Q$35</c:f>
              <c:strCache>
                <c:ptCount val="1"/>
                <c:pt idx="0">
                  <c:v>Canada</c:v>
                </c:pt>
              </c:strCache>
            </c:strRef>
          </c:tx>
          <c:spPr>
            <a:solidFill>
              <a:srgbClr val="A0CBE8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'Fig20'!$B$36:$B$60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'Fig20'!$Q$36:$Q$60</c:f>
              <c:numCache>
                <c:formatCode>0</c:formatCode>
                <c:ptCount val="25"/>
                <c:pt idx="0">
                  <c:v>0.10541004969953489</c:v>
                </c:pt>
                <c:pt idx="1">
                  <c:v>0.2201333686053297</c:v>
                </c:pt>
                <c:pt idx="2">
                  <c:v>0.23503779669377281</c:v>
                </c:pt>
                <c:pt idx="3">
                  <c:v>3.5400015059069416E-2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00A-44F0-8A01-2D698AFC9D5A}"/>
            </c:ext>
          </c:extLst>
        </c:ser>
        <c:ser>
          <c:idx val="16"/>
          <c:order val="15"/>
          <c:tx>
            <c:strRef>
              <c:f>'Fig20'!$R$35</c:f>
              <c:strCache>
                <c:ptCount val="1"/>
                <c:pt idx="0">
                  <c:v>United States</c:v>
                </c:pt>
              </c:strCache>
            </c:strRef>
          </c:tx>
          <c:spPr>
            <a:solidFill>
              <a:srgbClr val="4E79A7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'Fig20'!$B$36:$B$60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'Fig20'!$R$36:$R$60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900A-44F0-8A01-2D698AFC9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4265992"/>
        <c:axId val="824262384"/>
      </c:areaChart>
      <c:catAx>
        <c:axId val="824265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24262384"/>
        <c:crosses val="autoZero"/>
        <c:auto val="1"/>
        <c:lblAlgn val="ctr"/>
        <c:lblOffset val="100"/>
        <c:tickLblSkip val="4"/>
        <c:noMultiLvlLbl val="0"/>
      </c:catAx>
      <c:valAx>
        <c:axId val="824262384"/>
        <c:scaling>
          <c:orientation val="minMax"/>
          <c:max val="10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b="0">
                    <a:latin typeface="+mj-lt"/>
                  </a:defRPr>
                </a:pPr>
                <a:r>
                  <a:rPr lang="en-GB" b="0">
                    <a:latin typeface="+mj-lt"/>
                  </a:rPr>
                  <a:t>Coal import volume (billion USD)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242659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952529112188876"/>
          <c:y val="1.1801358832337716E-2"/>
          <c:w val="0.17684911550765975"/>
          <c:h val="0.90812443738339976"/>
        </c:manualLayout>
      </c:layout>
      <c:overlay val="0"/>
    </c:legend>
    <c:plotVisOnly val="1"/>
    <c:dispBlanksAs val="span"/>
    <c:showDLblsOverMax val="0"/>
    <c:extLst/>
  </c:chart>
  <c:spPr>
    <a:ln>
      <a:solidFill>
        <a:schemeClr val="bg1">
          <a:lumMod val="85000"/>
        </a:schemeClr>
      </a:solidFill>
    </a:ln>
  </c:spPr>
  <c:txPr>
    <a:bodyPr/>
    <a:lstStyle/>
    <a:p>
      <a:pPr>
        <a:defRPr sz="900"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88294816423186"/>
          <c:y val="3.864042933810375E-2"/>
          <c:w val="0.69737339705022872"/>
          <c:h val="0.86783303877965801"/>
        </c:manualLayout>
      </c:layout>
      <c:areaChart>
        <c:grouping val="stacked"/>
        <c:varyColors val="0"/>
        <c:ser>
          <c:idx val="1"/>
          <c:order val="0"/>
          <c:tx>
            <c:strRef>
              <c:f>'Fig20'!$C$64</c:f>
              <c:strCache>
                <c:ptCount val="1"/>
                <c:pt idx="0">
                  <c:v>Australia</c:v>
                </c:pt>
              </c:strCache>
            </c:strRef>
          </c:tx>
          <c:spPr>
            <a:solidFill>
              <a:srgbClr val="BAB0AC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'Fig20'!$B$65:$B$89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'Fig20'!$C$65:$C$89</c:f>
              <c:numCache>
                <c:formatCode>0</c:formatCode>
                <c:ptCount val="25"/>
                <c:pt idx="0">
                  <c:v>23.837841143927349</c:v>
                </c:pt>
                <c:pt idx="1">
                  <c:v>24.71405272144311</c:v>
                </c:pt>
                <c:pt idx="2">
                  <c:v>24.669411851118987</c:v>
                </c:pt>
                <c:pt idx="3">
                  <c:v>22.827706955439229</c:v>
                </c:pt>
                <c:pt idx="4">
                  <c:v>21.653773322840053</c:v>
                </c:pt>
                <c:pt idx="5">
                  <c:v>20.517644185150456</c:v>
                </c:pt>
                <c:pt idx="6">
                  <c:v>20.186724324534211</c:v>
                </c:pt>
                <c:pt idx="7">
                  <c:v>19.678967846544616</c:v>
                </c:pt>
                <c:pt idx="8">
                  <c:v>19.583813677263286</c:v>
                </c:pt>
                <c:pt idx="9">
                  <c:v>19.261475402259652</c:v>
                </c:pt>
                <c:pt idx="10">
                  <c:v>18.271132554851246</c:v>
                </c:pt>
                <c:pt idx="11">
                  <c:v>18.581318089687613</c:v>
                </c:pt>
                <c:pt idx="12">
                  <c:v>18.633706180431222</c:v>
                </c:pt>
                <c:pt idx="13">
                  <c:v>18.937334966813847</c:v>
                </c:pt>
                <c:pt idx="14">
                  <c:v>19.25648765961682</c:v>
                </c:pt>
                <c:pt idx="15">
                  <c:v>20.175752598406728</c:v>
                </c:pt>
                <c:pt idx="16">
                  <c:v>20.339573029953151</c:v>
                </c:pt>
                <c:pt idx="17">
                  <c:v>20.259283614774787</c:v>
                </c:pt>
                <c:pt idx="18">
                  <c:v>21.045060708374454</c:v>
                </c:pt>
                <c:pt idx="19">
                  <c:v>23.053868364617653</c:v>
                </c:pt>
                <c:pt idx="20">
                  <c:v>23.160053621412203</c:v>
                </c:pt>
                <c:pt idx="21">
                  <c:v>24.106709862757796</c:v>
                </c:pt>
                <c:pt idx="22">
                  <c:v>26.330763688093437</c:v>
                </c:pt>
                <c:pt idx="23">
                  <c:v>24.983581918532565</c:v>
                </c:pt>
                <c:pt idx="24">
                  <c:v>22.667478883745446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FD-45DF-A8E1-7AC1C1E67B29}"/>
            </c:ext>
          </c:extLst>
        </c:ser>
        <c:ser>
          <c:idx val="2"/>
          <c:order val="1"/>
          <c:tx>
            <c:strRef>
              <c:f>'Fig20'!$D$64</c:f>
              <c:strCache>
                <c:ptCount val="1"/>
                <c:pt idx="0">
                  <c:v>South Africa</c:v>
                </c:pt>
              </c:strCache>
            </c:strRef>
          </c:tx>
          <c:spPr>
            <a:solidFill>
              <a:srgbClr val="FF9D9A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'Fig20'!$B$65:$B$89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'Fig20'!$D$65:$D$89</c:f>
              <c:numCache>
                <c:formatCode>0</c:formatCode>
                <c:ptCount val="25"/>
                <c:pt idx="0">
                  <c:v>4.7112515363234166</c:v>
                </c:pt>
                <c:pt idx="1">
                  <c:v>4.9701122674703546</c:v>
                </c:pt>
                <c:pt idx="2">
                  <c:v>5.1047516942684386</c:v>
                </c:pt>
                <c:pt idx="3">
                  <c:v>4.8563090855707332</c:v>
                </c:pt>
                <c:pt idx="4">
                  <c:v>4.9446832675914676</c:v>
                </c:pt>
                <c:pt idx="5">
                  <c:v>4.8596001740484223</c:v>
                </c:pt>
                <c:pt idx="6">
                  <c:v>4.95314973826226</c:v>
                </c:pt>
                <c:pt idx="7">
                  <c:v>5.1174956202725728</c:v>
                </c:pt>
                <c:pt idx="8">
                  <c:v>5.1301297713978604</c:v>
                </c:pt>
                <c:pt idx="9">
                  <c:v>5.2014610158501497</c:v>
                </c:pt>
                <c:pt idx="10">
                  <c:v>5.3069663703478431</c:v>
                </c:pt>
                <c:pt idx="11">
                  <c:v>5.6856271150688373</c:v>
                </c:pt>
                <c:pt idx="12">
                  <c:v>5.7877815785471194</c:v>
                </c:pt>
                <c:pt idx="13">
                  <c:v>6.1243863283616191</c:v>
                </c:pt>
                <c:pt idx="14">
                  <c:v>6.3423851663070447</c:v>
                </c:pt>
                <c:pt idx="15">
                  <c:v>6.8290342834412225</c:v>
                </c:pt>
                <c:pt idx="16">
                  <c:v>6.8718668913200087</c:v>
                </c:pt>
                <c:pt idx="17">
                  <c:v>7.0809028541254895</c:v>
                </c:pt>
                <c:pt idx="18">
                  <c:v>7.1694365150952555</c:v>
                </c:pt>
                <c:pt idx="19">
                  <c:v>7.5844922820984522</c:v>
                </c:pt>
                <c:pt idx="20">
                  <c:v>7.4903117127984586</c:v>
                </c:pt>
                <c:pt idx="21">
                  <c:v>7.913174077239514</c:v>
                </c:pt>
                <c:pt idx="22">
                  <c:v>8.3440201379755514</c:v>
                </c:pt>
                <c:pt idx="23">
                  <c:v>8.3596313819479811</c:v>
                </c:pt>
                <c:pt idx="24">
                  <c:v>8.2539554884524193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FD-45DF-A8E1-7AC1C1E67B29}"/>
            </c:ext>
          </c:extLst>
        </c:ser>
        <c:ser>
          <c:idx val="3"/>
          <c:order val="2"/>
          <c:tx>
            <c:strRef>
              <c:f>'Fig20'!$E$64</c:f>
              <c:strCache>
                <c:ptCount val="1"/>
                <c:pt idx="0">
                  <c:v>Indonesia</c:v>
                </c:pt>
              </c:strCache>
            </c:strRef>
          </c:tx>
          <c:spPr>
            <a:solidFill>
              <a:srgbClr val="F1CE63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'Fig20'!$B$65:$B$89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'Fig20'!$E$65:$E$89</c:f>
              <c:numCache>
                <c:formatCode>0</c:formatCode>
                <c:ptCount val="25"/>
                <c:pt idx="0">
                  <c:v>19.941043078365013</c:v>
                </c:pt>
                <c:pt idx="1">
                  <c:v>22.53128380915626</c:v>
                </c:pt>
                <c:pt idx="2">
                  <c:v>24.004965500053764</c:v>
                </c:pt>
                <c:pt idx="3">
                  <c:v>21.771847420266273</c:v>
                </c:pt>
                <c:pt idx="4">
                  <c:v>21.450402674007641</c:v>
                </c:pt>
                <c:pt idx="5">
                  <c:v>20.372935188446494</c:v>
                </c:pt>
                <c:pt idx="6">
                  <c:v>20.175747200799233</c:v>
                </c:pt>
                <c:pt idx="7">
                  <c:v>19.971108754280223</c:v>
                </c:pt>
                <c:pt idx="8">
                  <c:v>20.598417939667737</c:v>
                </c:pt>
                <c:pt idx="9">
                  <c:v>20.619586297850436</c:v>
                </c:pt>
                <c:pt idx="10">
                  <c:v>20.457857440606251</c:v>
                </c:pt>
                <c:pt idx="11">
                  <c:v>20.667842541896341</c:v>
                </c:pt>
                <c:pt idx="12">
                  <c:v>20.144689305026482</c:v>
                </c:pt>
                <c:pt idx="13">
                  <c:v>17.758135943360244</c:v>
                </c:pt>
                <c:pt idx="14">
                  <c:v>16.772698610716866</c:v>
                </c:pt>
                <c:pt idx="15">
                  <c:v>17.188043249597072</c:v>
                </c:pt>
                <c:pt idx="16">
                  <c:v>17.019408391645342</c:v>
                </c:pt>
                <c:pt idx="17">
                  <c:v>17.718389244442282</c:v>
                </c:pt>
                <c:pt idx="18">
                  <c:v>17.901693098436724</c:v>
                </c:pt>
                <c:pt idx="19">
                  <c:v>19.249938735815842</c:v>
                </c:pt>
                <c:pt idx="20">
                  <c:v>18.352364782093233</c:v>
                </c:pt>
                <c:pt idx="21">
                  <c:v>19.153752270837533</c:v>
                </c:pt>
                <c:pt idx="22">
                  <c:v>19.087630979584791</c:v>
                </c:pt>
                <c:pt idx="23">
                  <c:v>18.085646221446186</c:v>
                </c:pt>
                <c:pt idx="24">
                  <c:v>16.427529618172024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FD-45DF-A8E1-7AC1C1E67B29}"/>
            </c:ext>
          </c:extLst>
        </c:ser>
        <c:ser>
          <c:idx val="4"/>
          <c:order val="3"/>
          <c:tx>
            <c:strRef>
              <c:f>'Fig20'!$F$64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rgbClr val="E15759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'Fig20'!$B$65:$B$89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'Fig20'!$F$65:$F$89</c:f>
              <c:numCache>
                <c:formatCode>0</c:formatCode>
                <c:ptCount val="25"/>
                <c:pt idx="0">
                  <c:v>7.2579274941054803E-2</c:v>
                </c:pt>
                <c:pt idx="1">
                  <c:v>5.6138355942182756E-2</c:v>
                </c:pt>
                <c:pt idx="2">
                  <c:v>3.9581006115882306E-2</c:v>
                </c:pt>
                <c:pt idx="3">
                  <c:v>3.9348144461025497E-2</c:v>
                </c:pt>
                <c:pt idx="4">
                  <c:v>3.6328086132367904E-2</c:v>
                </c:pt>
                <c:pt idx="5">
                  <c:v>3.5735846569326567E-2</c:v>
                </c:pt>
                <c:pt idx="6">
                  <c:v>3.5802312684117939E-2</c:v>
                </c:pt>
                <c:pt idx="7">
                  <c:v>3.5439077383781117E-2</c:v>
                </c:pt>
                <c:pt idx="8">
                  <c:v>3.5635819628658208E-2</c:v>
                </c:pt>
                <c:pt idx="9">
                  <c:v>3.5547158806611502E-2</c:v>
                </c:pt>
                <c:pt idx="10">
                  <c:v>3.5155710625338545E-2</c:v>
                </c:pt>
                <c:pt idx="11">
                  <c:v>3.507365302830158E-2</c:v>
                </c:pt>
                <c:pt idx="12">
                  <c:v>3.4656654467203438E-2</c:v>
                </c:pt>
                <c:pt idx="13">
                  <c:v>2.0254081143687833E-2</c:v>
                </c:pt>
                <c:pt idx="14">
                  <c:v>2.0776777068090085E-2</c:v>
                </c:pt>
                <c:pt idx="15">
                  <c:v>2.1829514720765001E-2</c:v>
                </c:pt>
                <c:pt idx="16">
                  <c:v>2.3195259188021029E-2</c:v>
                </c:pt>
                <c:pt idx="17">
                  <c:v>3.3324471367071326E-2</c:v>
                </c:pt>
                <c:pt idx="18">
                  <c:v>3.1687152638442899E-2</c:v>
                </c:pt>
                <c:pt idx="19">
                  <c:v>3.0816789372310926E-2</c:v>
                </c:pt>
                <c:pt idx="20">
                  <c:v>2.7440346047719139E-2</c:v>
                </c:pt>
                <c:pt idx="21">
                  <c:v>2.2890632585717524E-2</c:v>
                </c:pt>
                <c:pt idx="22">
                  <c:v>2.3464847691179087E-2</c:v>
                </c:pt>
                <c:pt idx="23">
                  <c:v>2.2453241823629774E-2</c:v>
                </c:pt>
                <c:pt idx="24">
                  <c:v>1.7326021985796622E-2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FD-45DF-A8E1-7AC1C1E67B29}"/>
            </c:ext>
          </c:extLst>
        </c:ser>
        <c:ser>
          <c:idx val="5"/>
          <c:order val="4"/>
          <c:tx>
            <c:strRef>
              <c:f>'Fig20'!$G$64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rgbClr val="F28E2B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'Fig20'!$B$65:$B$89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'Fig20'!$G$65:$G$89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FD-45DF-A8E1-7AC1C1E67B29}"/>
            </c:ext>
          </c:extLst>
        </c:ser>
        <c:ser>
          <c:idx val="6"/>
          <c:order val="5"/>
          <c:tx>
            <c:strRef>
              <c:f>'Fig20'!$H$64</c:f>
              <c:strCache>
                <c:ptCount val="1"/>
                <c:pt idx="0">
                  <c:v>OECD Asia</c:v>
                </c:pt>
              </c:strCache>
            </c:strRef>
          </c:tx>
          <c:spPr>
            <a:solidFill>
              <a:srgbClr val="B07AA1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'Fig20'!$B$65:$B$89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'Fig20'!$H$65:$H$89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BFD-45DF-A8E1-7AC1C1E67B29}"/>
            </c:ext>
          </c:extLst>
        </c:ser>
        <c:ser>
          <c:idx val="7"/>
          <c:order val="6"/>
          <c:tx>
            <c:strRef>
              <c:f>'Fig20'!$I$64</c:f>
              <c:strCache>
                <c:ptCount val="1"/>
                <c:pt idx="0">
                  <c:v>Dev. Asia</c:v>
                </c:pt>
              </c:strCache>
            </c:strRef>
          </c:tx>
          <c:spPr>
            <a:solidFill>
              <a:srgbClr val="D37295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'Fig20'!$B$65:$B$89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'Fig20'!$I$65:$I$89</c:f>
              <c:numCache>
                <c:formatCode>0</c:formatCode>
                <c:ptCount val="25"/>
                <c:pt idx="0">
                  <c:v>0.80444015434390237</c:v>
                </c:pt>
                <c:pt idx="1">
                  <c:v>1.0294314208812025</c:v>
                </c:pt>
                <c:pt idx="2">
                  <c:v>1.2363609899094903</c:v>
                </c:pt>
                <c:pt idx="3">
                  <c:v>1.2002375948914654</c:v>
                </c:pt>
                <c:pt idx="4">
                  <c:v>1.1699651880640105</c:v>
                </c:pt>
                <c:pt idx="5">
                  <c:v>1.0587879813744949</c:v>
                </c:pt>
                <c:pt idx="6">
                  <c:v>1.2139002195692929</c:v>
                </c:pt>
                <c:pt idx="7">
                  <c:v>1.2608344938254634</c:v>
                </c:pt>
                <c:pt idx="8">
                  <c:v>1.3021639907265272</c:v>
                </c:pt>
                <c:pt idx="9">
                  <c:v>1.3171586914021827</c:v>
                </c:pt>
                <c:pt idx="10">
                  <c:v>1.3061779548125891</c:v>
                </c:pt>
                <c:pt idx="11">
                  <c:v>1.2940391915048817</c:v>
                </c:pt>
                <c:pt idx="12">
                  <c:v>1.2880828328904481</c:v>
                </c:pt>
                <c:pt idx="13">
                  <c:v>1.2748532703426962</c:v>
                </c:pt>
                <c:pt idx="14">
                  <c:v>1.2698601944806274</c:v>
                </c:pt>
                <c:pt idx="15">
                  <c:v>1.2748532703426962</c:v>
                </c:pt>
                <c:pt idx="16">
                  <c:v>1.2688623142426965</c:v>
                </c:pt>
                <c:pt idx="17">
                  <c:v>1.2287807123473444</c:v>
                </c:pt>
                <c:pt idx="18">
                  <c:v>1.2525583112579646</c:v>
                </c:pt>
                <c:pt idx="19">
                  <c:v>1.2882962212730167</c:v>
                </c:pt>
                <c:pt idx="20">
                  <c:v>1.2809505841358</c:v>
                </c:pt>
                <c:pt idx="21">
                  <c:v>1.2880828328904481</c:v>
                </c:pt>
                <c:pt idx="22">
                  <c:v>1.3490709736591966</c:v>
                </c:pt>
                <c:pt idx="23">
                  <c:v>1.2994189622621914</c:v>
                </c:pt>
                <c:pt idx="24">
                  <c:v>1.2165894325961311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BFD-45DF-A8E1-7AC1C1E67B29}"/>
            </c:ext>
          </c:extLst>
        </c:ser>
        <c:ser>
          <c:idx val="8"/>
          <c:order val="7"/>
          <c:tx>
            <c:strRef>
              <c:f>'Fig20'!$J$64</c:f>
              <c:strCache>
                <c:ptCount val="1"/>
                <c:pt idx="0">
                  <c:v>Russia</c:v>
                </c:pt>
              </c:strCache>
            </c:strRef>
          </c:tx>
          <c:spPr>
            <a:solidFill>
              <a:srgbClr val="79706E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'Fig20'!$B$65:$B$89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'Fig20'!$J$65:$J$89</c:f>
              <c:numCache>
                <c:formatCode>0</c:formatCode>
                <c:ptCount val="25"/>
                <c:pt idx="0">
                  <c:v>11.142405703998934</c:v>
                </c:pt>
                <c:pt idx="1">
                  <c:v>12.265912877443835</c:v>
                </c:pt>
                <c:pt idx="2">
                  <c:v>12.920753798149732</c:v>
                </c:pt>
                <c:pt idx="3">
                  <c:v>11.98342129267172</c:v>
                </c:pt>
                <c:pt idx="4">
                  <c:v>11.714688382145532</c:v>
                </c:pt>
                <c:pt idx="5">
                  <c:v>11.072558488961</c:v>
                </c:pt>
                <c:pt idx="6">
                  <c:v>10.872719940515198</c:v>
                </c:pt>
                <c:pt idx="7">
                  <c:v>10.67438026141034</c:v>
                </c:pt>
                <c:pt idx="8">
                  <c:v>10.943493631238521</c:v>
                </c:pt>
                <c:pt idx="9">
                  <c:v>11.196820053460147</c:v>
                </c:pt>
                <c:pt idx="10">
                  <c:v>11.179441724871166</c:v>
                </c:pt>
                <c:pt idx="11">
                  <c:v>11.204053747953605</c:v>
                </c:pt>
                <c:pt idx="12">
                  <c:v>11.001433993752014</c:v>
                </c:pt>
                <c:pt idx="13">
                  <c:v>10.595020179038698</c:v>
                </c:pt>
                <c:pt idx="14">
                  <c:v>10.401046589272099</c:v>
                </c:pt>
                <c:pt idx="15">
                  <c:v>10.443422138813206</c:v>
                </c:pt>
                <c:pt idx="16">
                  <c:v>10.511661846600008</c:v>
                </c:pt>
                <c:pt idx="17">
                  <c:v>10.627330008891846</c:v>
                </c:pt>
                <c:pt idx="18">
                  <c:v>10.817181661007835</c:v>
                </c:pt>
                <c:pt idx="19">
                  <c:v>11.343768366780616</c:v>
                </c:pt>
                <c:pt idx="20">
                  <c:v>11.270844584167351</c:v>
                </c:pt>
                <c:pt idx="21">
                  <c:v>11.37588112869002</c:v>
                </c:pt>
                <c:pt idx="22">
                  <c:v>11.696997579209693</c:v>
                </c:pt>
                <c:pt idx="23">
                  <c:v>10.937025091135961</c:v>
                </c:pt>
                <c:pt idx="24">
                  <c:v>10.229503812058704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BFD-45DF-A8E1-7AC1C1E67B29}"/>
            </c:ext>
          </c:extLst>
        </c:ser>
        <c:ser>
          <c:idx val="9"/>
          <c:order val="8"/>
          <c:tx>
            <c:strRef>
              <c:f>'Fig20'!$K$64</c:f>
              <c:strCache>
                <c:ptCount val="1"/>
                <c:pt idx="0">
                  <c:v>Eurasia</c:v>
                </c:pt>
              </c:strCache>
            </c:strRef>
          </c:tx>
          <c:spPr>
            <a:solidFill>
              <a:srgbClr val="86BCB6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'Fig20'!$B$65:$B$89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'Fig20'!$K$65:$K$89</c:f>
              <c:numCache>
                <c:formatCode>0</c:formatCode>
                <c:ptCount val="25"/>
                <c:pt idx="0">
                  <c:v>1.1694739449016691</c:v>
                </c:pt>
                <c:pt idx="1">
                  <c:v>1.3135906149244196</c:v>
                </c:pt>
                <c:pt idx="2">
                  <c:v>1.3770318395397181</c:v>
                </c:pt>
                <c:pt idx="3">
                  <c:v>1.2156809487248139</c:v>
                </c:pt>
                <c:pt idx="4">
                  <c:v>1.156960585599325</c:v>
                </c:pt>
                <c:pt idx="5">
                  <c:v>1.0712699997333199</c:v>
                </c:pt>
                <c:pt idx="6">
                  <c:v>1.018872487466699</c:v>
                </c:pt>
                <c:pt idx="7">
                  <c:v>0.97095857968577937</c:v>
                </c:pt>
                <c:pt idx="8">
                  <c:v>0.93163400654036077</c:v>
                </c:pt>
                <c:pt idx="9">
                  <c:v>0.88253801660419373</c:v>
                </c:pt>
                <c:pt idx="10">
                  <c:v>0.82591217637626668</c:v>
                </c:pt>
                <c:pt idx="11">
                  <c:v>0.79032490709500325</c:v>
                </c:pt>
                <c:pt idx="12">
                  <c:v>0.73066708412565784</c:v>
                </c:pt>
                <c:pt idx="13">
                  <c:v>0.6515031579842222</c:v>
                </c:pt>
                <c:pt idx="14">
                  <c:v>0.59986575903821948</c:v>
                </c:pt>
                <c:pt idx="15">
                  <c:v>0.59564793600888732</c:v>
                </c:pt>
                <c:pt idx="16">
                  <c:v>0.57749306386602561</c:v>
                </c:pt>
                <c:pt idx="17">
                  <c:v>0.56721963490791494</c:v>
                </c:pt>
                <c:pt idx="18">
                  <c:v>0.55088025844321897</c:v>
                </c:pt>
                <c:pt idx="19">
                  <c:v>0.55500220804641076</c:v>
                </c:pt>
                <c:pt idx="20">
                  <c:v>0.49348467411990182</c:v>
                </c:pt>
                <c:pt idx="21">
                  <c:v>0.46362237524128647</c:v>
                </c:pt>
                <c:pt idx="22">
                  <c:v>0.42696555613573878</c:v>
                </c:pt>
                <c:pt idx="23">
                  <c:v>0.35993699835125725</c:v>
                </c:pt>
                <c:pt idx="24">
                  <c:v>0.30924593944864748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BFD-45DF-A8E1-7AC1C1E67B29}"/>
            </c:ext>
          </c:extLst>
        </c:ser>
        <c:ser>
          <c:idx val="10"/>
          <c:order val="9"/>
          <c:tx>
            <c:strRef>
              <c:f>'Fig20'!$L$64</c:f>
              <c:strCache>
                <c:ptCount val="1"/>
                <c:pt idx="0">
                  <c:v>Europe</c:v>
                </c:pt>
              </c:strCache>
            </c:strRef>
          </c:tx>
          <c:spPr>
            <a:solidFill>
              <a:srgbClr val="15B3CD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'Fig20'!$B$65:$B$89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'Fig20'!$L$65:$L$89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BFD-45DF-A8E1-7AC1C1E67B29}"/>
            </c:ext>
          </c:extLst>
        </c:ser>
        <c:ser>
          <c:idx val="11"/>
          <c:order val="10"/>
          <c:tx>
            <c:strRef>
              <c:f>'Fig20'!$M$64</c:f>
              <c:strCache>
                <c:ptCount val="1"/>
                <c:pt idx="0">
                  <c:v>Africa</c:v>
                </c:pt>
              </c:strCache>
            </c:strRef>
          </c:tx>
          <c:spPr>
            <a:solidFill>
              <a:srgbClr val="9D7660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'Fig20'!$B$65:$B$89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'Fig20'!$M$65:$M$89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1.37401873980386E-2</c:v>
                </c:pt>
                <c:pt idx="6">
                  <c:v>3.3753006983145262E-2</c:v>
                </c:pt>
                <c:pt idx="7">
                  <c:v>5.5822427446076558E-2</c:v>
                </c:pt>
                <c:pt idx="8">
                  <c:v>9.6376118981732498E-2</c:v>
                </c:pt>
                <c:pt idx="9">
                  <c:v>0.1320049426282652</c:v>
                </c:pt>
                <c:pt idx="10">
                  <c:v>0.21269062385855211</c:v>
                </c:pt>
                <c:pt idx="11">
                  <c:v>0.3064565547164555</c:v>
                </c:pt>
                <c:pt idx="12">
                  <c:v>0.37794026817649817</c:v>
                </c:pt>
                <c:pt idx="13">
                  <c:v>0.43588835437657347</c:v>
                </c:pt>
                <c:pt idx="14">
                  <c:v>0.48037506883280628</c:v>
                </c:pt>
                <c:pt idx="15">
                  <c:v>0.51756075050235106</c:v>
                </c:pt>
                <c:pt idx="16">
                  <c:v>0.54789631591128252</c:v>
                </c:pt>
                <c:pt idx="17">
                  <c:v>0.53457348113757941</c:v>
                </c:pt>
                <c:pt idx="18">
                  <c:v>0.5570186029330606</c:v>
                </c:pt>
                <c:pt idx="19">
                  <c:v>0.58177988273871895</c:v>
                </c:pt>
                <c:pt idx="20">
                  <c:v>0.59201035146330372</c:v>
                </c:pt>
                <c:pt idx="21">
                  <c:v>0.60224115833396075</c:v>
                </c:pt>
                <c:pt idx="22">
                  <c:v>0.64460476048373927</c:v>
                </c:pt>
                <c:pt idx="23">
                  <c:v>0.62464670128288624</c:v>
                </c:pt>
                <c:pt idx="24">
                  <c:v>0.57831378329972427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BFD-45DF-A8E1-7AC1C1E67B29}"/>
            </c:ext>
          </c:extLst>
        </c:ser>
        <c:ser>
          <c:idx val="12"/>
          <c:order val="11"/>
          <c:tx>
            <c:strRef>
              <c:f>'Fig20'!$N$64</c:f>
              <c:strCache>
                <c:ptCount val="1"/>
                <c:pt idx="0">
                  <c:v>Middle East</c:v>
                </c:pt>
              </c:strCache>
            </c:strRef>
          </c:tx>
          <c:spPr>
            <a:solidFill>
              <a:srgbClr val="59A14F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'Fig20'!$B$65:$B$89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'Fig20'!$N$65:$N$89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BFD-45DF-A8E1-7AC1C1E67B29}"/>
            </c:ext>
          </c:extLst>
        </c:ser>
        <c:ser>
          <c:idx val="13"/>
          <c:order val="12"/>
          <c:tx>
            <c:strRef>
              <c:f>'Fig20'!$O$64</c:f>
              <c:strCache>
                <c:ptCount val="1"/>
                <c:pt idx="0">
                  <c:v>Latin America</c:v>
                </c:pt>
              </c:strCache>
            </c:strRef>
          </c:tx>
          <c:spPr>
            <a:solidFill>
              <a:srgbClr val="59A14F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'Fig20'!$B$65:$B$89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'Fig20'!$O$65:$O$89</c:f>
              <c:numCache>
                <c:formatCode>0</c:formatCode>
                <c:ptCount val="25"/>
                <c:pt idx="0">
                  <c:v>5.2067198911497359</c:v>
                </c:pt>
                <c:pt idx="1">
                  <c:v>5.7190090110810701</c:v>
                </c:pt>
                <c:pt idx="2">
                  <c:v>5.99243811308693</c:v>
                </c:pt>
                <c:pt idx="3">
                  <c:v>5.5147180772359814</c:v>
                </c:pt>
                <c:pt idx="4">
                  <c:v>5.4589266444249009</c:v>
                </c:pt>
                <c:pt idx="5">
                  <c:v>5.2627989429078754</c:v>
                </c:pt>
                <c:pt idx="6">
                  <c:v>5.2729702556063858</c:v>
                </c:pt>
                <c:pt idx="7">
                  <c:v>5.3651272605960942</c:v>
                </c:pt>
                <c:pt idx="8">
                  <c:v>5.6759757384011218</c:v>
                </c:pt>
                <c:pt idx="9">
                  <c:v>5.7655915433325866</c:v>
                </c:pt>
                <c:pt idx="10">
                  <c:v>5.712804066212315</c:v>
                </c:pt>
                <c:pt idx="11">
                  <c:v>5.680188241929252</c:v>
                </c:pt>
                <c:pt idx="12">
                  <c:v>5.4780457929462081</c:v>
                </c:pt>
                <c:pt idx="13">
                  <c:v>5.0808846693757754</c:v>
                </c:pt>
                <c:pt idx="14">
                  <c:v>5.0297065669223118</c:v>
                </c:pt>
                <c:pt idx="15">
                  <c:v>5.1641016170765175</c:v>
                </c:pt>
                <c:pt idx="16">
                  <c:v>5.2486742165948099</c:v>
                </c:pt>
                <c:pt idx="17">
                  <c:v>5.3956255448226313</c:v>
                </c:pt>
                <c:pt idx="18">
                  <c:v>5.4864330597523461</c:v>
                </c:pt>
                <c:pt idx="19">
                  <c:v>5.8138873655568188</c:v>
                </c:pt>
                <c:pt idx="20">
                  <c:v>5.6895566910953272</c:v>
                </c:pt>
                <c:pt idx="21">
                  <c:v>5.8629237651979444</c:v>
                </c:pt>
                <c:pt idx="22">
                  <c:v>5.9817900052843278</c:v>
                </c:pt>
                <c:pt idx="23">
                  <c:v>5.791356915506773</c:v>
                </c:pt>
                <c:pt idx="24">
                  <c:v>5.4362907696900136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BFD-45DF-A8E1-7AC1C1E67B29}"/>
            </c:ext>
          </c:extLst>
        </c:ser>
        <c:ser>
          <c:idx val="14"/>
          <c:order val="13"/>
          <c:tx>
            <c:strRef>
              <c:f>'Fig20'!$P$64</c:f>
              <c:strCache>
                <c:ptCount val="1"/>
                <c:pt idx="0">
                  <c:v>Mexico</c:v>
                </c:pt>
              </c:strCache>
            </c:strRef>
          </c:tx>
          <c:spPr>
            <a:solidFill>
              <a:srgbClr val="8CD17D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'Fig20'!$B$65:$B$89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'Fig20'!$P$65:$P$89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BFD-45DF-A8E1-7AC1C1E67B29}"/>
            </c:ext>
          </c:extLst>
        </c:ser>
        <c:ser>
          <c:idx val="15"/>
          <c:order val="14"/>
          <c:tx>
            <c:strRef>
              <c:f>'Fig20'!$Q$64</c:f>
              <c:strCache>
                <c:ptCount val="1"/>
                <c:pt idx="0">
                  <c:v>Canada</c:v>
                </c:pt>
              </c:strCache>
            </c:strRef>
          </c:tx>
          <c:spPr>
            <a:solidFill>
              <a:srgbClr val="A0CBE8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'Fig20'!$B$65:$B$89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'Fig20'!$Q$65:$Q$89</c:f>
              <c:numCache>
                <c:formatCode>0</c:formatCode>
                <c:ptCount val="25"/>
                <c:pt idx="0">
                  <c:v>1.386640797996195</c:v>
                </c:pt>
                <c:pt idx="1">
                  <c:v>1.5417173416601639</c:v>
                </c:pt>
                <c:pt idx="2">
                  <c:v>1.6917637987935306</c:v>
                </c:pt>
                <c:pt idx="3">
                  <c:v>1.6817036257323255</c:v>
                </c:pt>
                <c:pt idx="4">
                  <c:v>1.810288330383909</c:v>
                </c:pt>
                <c:pt idx="5">
                  <c:v>1.8522575262737135</c:v>
                </c:pt>
                <c:pt idx="6">
                  <c:v>1.9307325794170849</c:v>
                </c:pt>
                <c:pt idx="7">
                  <c:v>2.0332058502726964</c:v>
                </c:pt>
                <c:pt idx="8">
                  <c:v>2.1397064696455228</c:v>
                </c:pt>
                <c:pt idx="9">
                  <c:v>2.2517386914116728</c:v>
                </c:pt>
                <c:pt idx="10">
                  <c:v>2.3894928610485588</c:v>
                </c:pt>
                <c:pt idx="11">
                  <c:v>2.6258134437142426</c:v>
                </c:pt>
                <c:pt idx="12">
                  <c:v>2.4194027050895337</c:v>
                </c:pt>
                <c:pt idx="13">
                  <c:v>2.0660311380775673</c:v>
                </c:pt>
                <c:pt idx="14">
                  <c:v>2.0315951201521907</c:v>
                </c:pt>
                <c:pt idx="15">
                  <c:v>2.1041511537213244</c:v>
                </c:pt>
                <c:pt idx="16">
                  <c:v>2.1414551719713106</c:v>
                </c:pt>
                <c:pt idx="17">
                  <c:v>2.1166092799536056</c:v>
                </c:pt>
                <c:pt idx="18">
                  <c:v>2.1806194925751301</c:v>
                </c:pt>
                <c:pt idx="19">
                  <c:v>2.2903872625055159</c:v>
                </c:pt>
                <c:pt idx="20">
                  <c:v>2.2687532230984635</c:v>
                </c:pt>
                <c:pt idx="21">
                  <c:v>2.3291203011718089</c:v>
                </c:pt>
                <c:pt idx="22">
                  <c:v>2.463928537278381</c:v>
                </c:pt>
                <c:pt idx="23">
                  <c:v>2.3096694312019235</c:v>
                </c:pt>
                <c:pt idx="24">
                  <c:v>2.1687190357517721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BFD-45DF-A8E1-7AC1C1E67B29}"/>
            </c:ext>
          </c:extLst>
        </c:ser>
        <c:ser>
          <c:idx val="16"/>
          <c:order val="15"/>
          <c:tx>
            <c:strRef>
              <c:f>'Fig20'!$R$64</c:f>
              <c:strCache>
                <c:ptCount val="1"/>
                <c:pt idx="0">
                  <c:v>United States</c:v>
                </c:pt>
              </c:strCache>
            </c:strRef>
          </c:tx>
          <c:spPr>
            <a:solidFill>
              <a:srgbClr val="4E79A7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'Fig20'!$B$65:$B$89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'Fig20'!$R$65:$R$89</c:f>
              <c:numCache>
                <c:formatCode>0</c:formatCode>
                <c:ptCount val="25"/>
                <c:pt idx="0">
                  <c:v>3.0357010376595852</c:v>
                </c:pt>
                <c:pt idx="1">
                  <c:v>5.2245961041737159</c:v>
                </c:pt>
                <c:pt idx="2">
                  <c:v>7.5888846547166411</c:v>
                </c:pt>
                <c:pt idx="3">
                  <c:v>7.939671622774231</c:v>
                </c:pt>
                <c:pt idx="4">
                  <c:v>8.66455014197218</c:v>
                </c:pt>
                <c:pt idx="5">
                  <c:v>9.0100717127544367</c:v>
                </c:pt>
                <c:pt idx="6">
                  <c:v>8.8532184494873682</c:v>
                </c:pt>
                <c:pt idx="7">
                  <c:v>8.644755573427636</c:v>
                </c:pt>
                <c:pt idx="8">
                  <c:v>8.5980095092586097</c:v>
                </c:pt>
                <c:pt idx="9">
                  <c:v>8.0930448572748599</c:v>
                </c:pt>
                <c:pt idx="10">
                  <c:v>7.5896838292893705</c:v>
                </c:pt>
                <c:pt idx="11">
                  <c:v>6.942851315761815</c:v>
                </c:pt>
                <c:pt idx="12">
                  <c:v>6.5535511103556363</c:v>
                </c:pt>
                <c:pt idx="13">
                  <c:v>5.9006919777536453</c:v>
                </c:pt>
                <c:pt idx="14">
                  <c:v>5.4725653274457562</c:v>
                </c:pt>
                <c:pt idx="15">
                  <c:v>5.3307397938775081</c:v>
                </c:pt>
                <c:pt idx="16">
                  <c:v>5.1057558013533848</c:v>
                </c:pt>
                <c:pt idx="17">
                  <c:v>4.936698673549154</c:v>
                </c:pt>
                <c:pt idx="18">
                  <c:v>4.6169673344885984</c:v>
                </c:pt>
                <c:pt idx="19">
                  <c:v>4.9180472533342732</c:v>
                </c:pt>
                <c:pt idx="20">
                  <c:v>4.5169098919981669</c:v>
                </c:pt>
                <c:pt idx="21">
                  <c:v>4.2995650029102706</c:v>
                </c:pt>
                <c:pt idx="22">
                  <c:v>4.2877791902819302</c:v>
                </c:pt>
                <c:pt idx="23">
                  <c:v>3.7028889352058831</c:v>
                </c:pt>
                <c:pt idx="24">
                  <c:v>3.318821664646419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BFD-45DF-A8E1-7AC1C1E67B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4265992"/>
        <c:axId val="824262384"/>
      </c:areaChart>
      <c:catAx>
        <c:axId val="824265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24262384"/>
        <c:crosses val="autoZero"/>
        <c:auto val="1"/>
        <c:lblAlgn val="ctr"/>
        <c:lblOffset val="100"/>
        <c:tickLblSkip val="4"/>
        <c:noMultiLvlLbl val="0"/>
      </c:catAx>
      <c:valAx>
        <c:axId val="824262384"/>
        <c:scaling>
          <c:orientation val="minMax"/>
          <c:max val="10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b="0">
                    <a:latin typeface="+mj-lt"/>
                  </a:defRPr>
                </a:pPr>
                <a:r>
                  <a:rPr lang="en-GB" b="0">
                    <a:latin typeface="+mj-lt"/>
                  </a:rPr>
                  <a:t>Coal export volume (billion</a:t>
                </a:r>
                <a:r>
                  <a:rPr lang="en-GB" b="0" baseline="0">
                    <a:latin typeface="+mj-lt"/>
                  </a:rPr>
                  <a:t> USD</a:t>
                </a:r>
                <a:r>
                  <a:rPr lang="en-GB" b="0">
                    <a:latin typeface="+mj-lt"/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242659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952529112188876"/>
          <c:y val="1.1801358832337716E-2"/>
          <c:w val="0.17684911550765975"/>
          <c:h val="0.90812443738339976"/>
        </c:manualLayout>
      </c:layout>
      <c:overlay val="0"/>
    </c:legend>
    <c:plotVisOnly val="1"/>
    <c:dispBlanksAs val="span"/>
    <c:showDLblsOverMax val="0"/>
    <c:extLst/>
  </c:chart>
  <c:spPr>
    <a:ln>
      <a:solidFill>
        <a:schemeClr val="bg1">
          <a:lumMod val="85000"/>
        </a:schemeClr>
      </a:solidFill>
    </a:ln>
  </c:spPr>
  <c:txPr>
    <a:bodyPr/>
    <a:lstStyle/>
    <a:p>
      <a:pPr>
        <a:defRPr sz="900"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88294816423186"/>
          <c:y val="3.864042933810375E-2"/>
          <c:w val="0.69737339705022872"/>
          <c:h val="0.86783303877965801"/>
        </c:manualLayout>
      </c:layout>
      <c:areaChart>
        <c:grouping val="stacked"/>
        <c:varyColors val="0"/>
        <c:ser>
          <c:idx val="1"/>
          <c:order val="0"/>
          <c:tx>
            <c:strRef>
              <c:f>'Fig20'!$V$64</c:f>
              <c:strCache>
                <c:ptCount val="1"/>
                <c:pt idx="0">
                  <c:v>Australia</c:v>
                </c:pt>
              </c:strCache>
            </c:strRef>
          </c:tx>
          <c:spPr>
            <a:solidFill>
              <a:srgbClr val="BAB0AC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'Fig20'!$U$65:$U$89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'Fig20'!$V$65:$V$89</c:f>
              <c:numCache>
                <c:formatCode>0</c:formatCode>
                <c:ptCount val="25"/>
                <c:pt idx="0">
                  <c:v>23.837841143927349</c:v>
                </c:pt>
                <c:pt idx="1">
                  <c:v>22.889190444903306</c:v>
                </c:pt>
                <c:pt idx="2">
                  <c:v>19.97379411214165</c:v>
                </c:pt>
                <c:pt idx="3">
                  <c:v>16.040302844666432</c:v>
                </c:pt>
                <c:pt idx="4">
                  <c:v>13.543775911175942</c:v>
                </c:pt>
                <c:pt idx="5">
                  <c:v>12.619638038247322</c:v>
                </c:pt>
                <c:pt idx="6">
                  <c:v>11.888442793139873</c:v>
                </c:pt>
                <c:pt idx="7">
                  <c:v>11.190477980941161</c:v>
                </c:pt>
                <c:pt idx="8">
                  <c:v>10.715697307168336</c:v>
                </c:pt>
                <c:pt idx="9">
                  <c:v>10.337016675697713</c:v>
                </c:pt>
                <c:pt idx="10">
                  <c:v>9.775223767652486</c:v>
                </c:pt>
                <c:pt idx="11">
                  <c:v>9.0657427237983672</c:v>
                </c:pt>
                <c:pt idx="12">
                  <c:v>8.2451440714824873</c:v>
                </c:pt>
                <c:pt idx="13">
                  <c:v>7.5338569380925895</c:v>
                </c:pt>
                <c:pt idx="14">
                  <c:v>7.5434140866887907</c:v>
                </c:pt>
                <c:pt idx="15">
                  <c:v>7.0032703722584086</c:v>
                </c:pt>
                <c:pt idx="16">
                  <c:v>6.6116523586741334</c:v>
                </c:pt>
                <c:pt idx="17">
                  <c:v>6.4128295768962671</c:v>
                </c:pt>
                <c:pt idx="18">
                  <c:v>5.9377387446610497</c:v>
                </c:pt>
                <c:pt idx="19">
                  <c:v>5.7501103006873118</c:v>
                </c:pt>
                <c:pt idx="20">
                  <c:v>5.3911148892014591</c:v>
                </c:pt>
                <c:pt idx="21">
                  <c:v>4.3139551388046939</c:v>
                </c:pt>
                <c:pt idx="22">
                  <c:v>4.503269310055102</c:v>
                </c:pt>
                <c:pt idx="23">
                  <c:v>4.5659747727269631</c:v>
                </c:pt>
                <c:pt idx="24">
                  <c:v>4.1367517007123054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CB-451F-BAA5-ED30F9FEBFD6}"/>
            </c:ext>
          </c:extLst>
        </c:ser>
        <c:ser>
          <c:idx val="2"/>
          <c:order val="1"/>
          <c:tx>
            <c:strRef>
              <c:f>'Fig20'!$W$64</c:f>
              <c:strCache>
                <c:ptCount val="1"/>
                <c:pt idx="0">
                  <c:v>South Africa</c:v>
                </c:pt>
              </c:strCache>
            </c:strRef>
          </c:tx>
          <c:spPr>
            <a:solidFill>
              <a:srgbClr val="FF9D9A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'Fig20'!$U$65:$U$89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'Fig20'!$W$65:$W$89</c:f>
              <c:numCache>
                <c:formatCode>0</c:formatCode>
                <c:ptCount val="25"/>
                <c:pt idx="0">
                  <c:v>4.7112515363234149</c:v>
                </c:pt>
                <c:pt idx="1">
                  <c:v>4.5058484899980158</c:v>
                </c:pt>
                <c:pt idx="2">
                  <c:v>4.1765344620759475</c:v>
                </c:pt>
                <c:pt idx="3">
                  <c:v>3.9287124988826112</c:v>
                </c:pt>
                <c:pt idx="4">
                  <c:v>3.8041075071623727</c:v>
                </c:pt>
                <c:pt idx="5">
                  <c:v>3.722358737705417</c:v>
                </c:pt>
                <c:pt idx="6">
                  <c:v>3.8809864371500824</c:v>
                </c:pt>
                <c:pt idx="7">
                  <c:v>4.0445964875328029</c:v>
                </c:pt>
                <c:pt idx="8">
                  <c:v>3.9380234764940472</c:v>
                </c:pt>
                <c:pt idx="9">
                  <c:v>3.8027826383317871</c:v>
                </c:pt>
                <c:pt idx="10">
                  <c:v>3.9115690601885382</c:v>
                </c:pt>
                <c:pt idx="11">
                  <c:v>4.0442266060054415</c:v>
                </c:pt>
                <c:pt idx="12">
                  <c:v>4.0983290623465898</c:v>
                </c:pt>
                <c:pt idx="13">
                  <c:v>4.2826216325794926</c:v>
                </c:pt>
                <c:pt idx="14">
                  <c:v>4.2219255363036456</c:v>
                </c:pt>
                <c:pt idx="15">
                  <c:v>4.3282993699566736</c:v>
                </c:pt>
                <c:pt idx="16">
                  <c:v>4.1336156674684137</c:v>
                </c:pt>
                <c:pt idx="17">
                  <c:v>4.1425950287073778</c:v>
                </c:pt>
                <c:pt idx="18">
                  <c:v>4.0299524872202692</c:v>
                </c:pt>
                <c:pt idx="19">
                  <c:v>4.1046871600114052</c:v>
                </c:pt>
                <c:pt idx="20">
                  <c:v>4.0539942208182991</c:v>
                </c:pt>
                <c:pt idx="21">
                  <c:v>3.6654763644389159</c:v>
                </c:pt>
                <c:pt idx="22">
                  <c:v>3.3936565603316331</c:v>
                </c:pt>
                <c:pt idx="23">
                  <c:v>3.3786264317380281</c:v>
                </c:pt>
                <c:pt idx="24">
                  <c:v>3.0329006707570856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CB-451F-BAA5-ED30F9FEBFD6}"/>
            </c:ext>
          </c:extLst>
        </c:ser>
        <c:ser>
          <c:idx val="3"/>
          <c:order val="2"/>
          <c:tx>
            <c:strRef>
              <c:f>'Fig20'!$X$64</c:f>
              <c:strCache>
                <c:ptCount val="1"/>
                <c:pt idx="0">
                  <c:v>Indonesia</c:v>
                </c:pt>
              </c:strCache>
            </c:strRef>
          </c:tx>
          <c:spPr>
            <a:solidFill>
              <a:srgbClr val="F1CE63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'Fig20'!$U$65:$U$89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'Fig20'!$X$65:$X$89</c:f>
              <c:numCache>
                <c:formatCode>0</c:formatCode>
                <c:ptCount val="25"/>
                <c:pt idx="0">
                  <c:v>19.941043078365023</c:v>
                </c:pt>
                <c:pt idx="1">
                  <c:v>18.968486262486604</c:v>
                </c:pt>
                <c:pt idx="2">
                  <c:v>17.032202318674251</c:v>
                </c:pt>
                <c:pt idx="3">
                  <c:v>15.10474806280639</c:v>
                </c:pt>
                <c:pt idx="4">
                  <c:v>14.077412316946221</c:v>
                </c:pt>
                <c:pt idx="5">
                  <c:v>13.582353164150858</c:v>
                </c:pt>
                <c:pt idx="6">
                  <c:v>13.385870747112158</c:v>
                </c:pt>
                <c:pt idx="7">
                  <c:v>12.921291783896679</c:v>
                </c:pt>
                <c:pt idx="8">
                  <c:v>12.262834760904868</c:v>
                </c:pt>
                <c:pt idx="9">
                  <c:v>10.988375060472647</c:v>
                </c:pt>
                <c:pt idx="10">
                  <c:v>10.626350260707293</c:v>
                </c:pt>
                <c:pt idx="11">
                  <c:v>9.5457622745027511</c:v>
                </c:pt>
                <c:pt idx="12">
                  <c:v>9.553286838940636</c:v>
                </c:pt>
                <c:pt idx="13">
                  <c:v>9.5425514070811808</c:v>
                </c:pt>
                <c:pt idx="14">
                  <c:v>8.7473665368273217</c:v>
                </c:pt>
                <c:pt idx="15">
                  <c:v>8.5007812560036413</c:v>
                </c:pt>
                <c:pt idx="16">
                  <c:v>7.3920320416158045</c:v>
                </c:pt>
                <c:pt idx="17">
                  <c:v>7.2282952238801066</c:v>
                </c:pt>
                <c:pt idx="18">
                  <c:v>5.884138545815393</c:v>
                </c:pt>
                <c:pt idx="19">
                  <c:v>6.0357062943568538</c:v>
                </c:pt>
                <c:pt idx="20">
                  <c:v>4.8093585374903958</c:v>
                </c:pt>
                <c:pt idx="21">
                  <c:v>4.50870790845988</c:v>
                </c:pt>
                <c:pt idx="22">
                  <c:v>3.9872416285108345</c:v>
                </c:pt>
                <c:pt idx="23">
                  <c:v>1.5909081462400605</c:v>
                </c:pt>
                <c:pt idx="24">
                  <c:v>0.92227376139740558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CB-451F-BAA5-ED30F9FEBFD6}"/>
            </c:ext>
          </c:extLst>
        </c:ser>
        <c:ser>
          <c:idx val="4"/>
          <c:order val="3"/>
          <c:tx>
            <c:strRef>
              <c:f>'Fig20'!$Y$64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rgbClr val="E15759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'Fig20'!$U$65:$U$89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'Fig20'!$Y$65:$Y$89</c:f>
              <c:numCache>
                <c:formatCode>0</c:formatCode>
                <c:ptCount val="25"/>
                <c:pt idx="0">
                  <c:v>7.2579274941054803E-2</c:v>
                </c:pt>
                <c:pt idx="1">
                  <c:v>4.8331028320837577E-2</c:v>
                </c:pt>
                <c:pt idx="2">
                  <c:v>2.256827505980271E-2</c:v>
                </c:pt>
                <c:pt idx="3">
                  <c:v>1.9539261778167422E-2</c:v>
                </c:pt>
                <c:pt idx="4">
                  <c:v>1.9560147420052378E-2</c:v>
                </c:pt>
                <c:pt idx="5">
                  <c:v>1.9617315797523256E-2</c:v>
                </c:pt>
                <c:pt idx="6">
                  <c:v>1.9501724462422647E-2</c:v>
                </c:pt>
                <c:pt idx="7">
                  <c:v>1.9516863210352675E-2</c:v>
                </c:pt>
                <c:pt idx="8">
                  <c:v>1.92914278676421E-2</c:v>
                </c:pt>
                <c:pt idx="9">
                  <c:v>1.9116251409557222E-2</c:v>
                </c:pt>
                <c:pt idx="10">
                  <c:v>1.8942629508444553E-2</c:v>
                </c:pt>
                <c:pt idx="11">
                  <c:v>1.843258156431515E-2</c:v>
                </c:pt>
                <c:pt idx="12">
                  <c:v>1.8322679821706926E-2</c:v>
                </c:pt>
                <c:pt idx="13">
                  <c:v>4.0754209205297416E-3</c:v>
                </c:pt>
                <c:pt idx="14">
                  <c:v>4.5109209723603822E-3</c:v>
                </c:pt>
                <c:pt idx="15">
                  <c:v>5.2324811430873829E-3</c:v>
                </c:pt>
                <c:pt idx="16">
                  <c:v>5.9715802138543446E-3</c:v>
                </c:pt>
                <c:pt idx="17">
                  <c:v>6.8347480148250438E-3</c:v>
                </c:pt>
                <c:pt idx="18">
                  <c:v>8.1586099039051459E-3</c:v>
                </c:pt>
                <c:pt idx="19">
                  <c:v>9.3390869284842304E-3</c:v>
                </c:pt>
                <c:pt idx="20">
                  <c:v>9.4289067630106641E-3</c:v>
                </c:pt>
                <c:pt idx="21">
                  <c:v>9.1855973448962732E-3</c:v>
                </c:pt>
                <c:pt idx="22">
                  <c:v>9.0261249249567257E-3</c:v>
                </c:pt>
                <c:pt idx="23">
                  <c:v>8.9547850482843885E-3</c:v>
                </c:pt>
                <c:pt idx="24">
                  <c:v>8.510556695300155E-3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CB-451F-BAA5-ED30F9FEBFD6}"/>
            </c:ext>
          </c:extLst>
        </c:ser>
        <c:ser>
          <c:idx val="5"/>
          <c:order val="4"/>
          <c:tx>
            <c:strRef>
              <c:f>'Fig20'!$Z$64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rgbClr val="F28E2B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'Fig20'!$U$65:$U$89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'Fig20'!$Z$65:$Z$89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CB-451F-BAA5-ED30F9FEBFD6}"/>
            </c:ext>
          </c:extLst>
        </c:ser>
        <c:ser>
          <c:idx val="6"/>
          <c:order val="5"/>
          <c:tx>
            <c:strRef>
              <c:f>'Fig20'!$AA$64</c:f>
              <c:strCache>
                <c:ptCount val="1"/>
                <c:pt idx="0">
                  <c:v>OECD Asia</c:v>
                </c:pt>
              </c:strCache>
            </c:strRef>
          </c:tx>
          <c:spPr>
            <a:solidFill>
              <a:srgbClr val="B07AA1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'Fig20'!$U$65:$U$89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'Fig20'!$AA$65:$AA$89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6CB-451F-BAA5-ED30F9FEBFD6}"/>
            </c:ext>
          </c:extLst>
        </c:ser>
        <c:ser>
          <c:idx val="7"/>
          <c:order val="6"/>
          <c:tx>
            <c:strRef>
              <c:f>'Fig20'!$AB$64</c:f>
              <c:strCache>
                <c:ptCount val="1"/>
                <c:pt idx="0">
                  <c:v>Dev. Asia</c:v>
                </c:pt>
              </c:strCache>
            </c:strRef>
          </c:tx>
          <c:spPr>
            <a:solidFill>
              <a:srgbClr val="D37295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'Fig20'!$U$65:$U$89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'Fig20'!$AB$65:$AB$89</c:f>
              <c:numCache>
                <c:formatCode>0</c:formatCode>
                <c:ptCount val="25"/>
                <c:pt idx="0">
                  <c:v>0.80444015434390237</c:v>
                </c:pt>
                <c:pt idx="1">
                  <c:v>1.030190342462399</c:v>
                </c:pt>
                <c:pt idx="2">
                  <c:v>1.1673660218905029</c:v>
                </c:pt>
                <c:pt idx="3">
                  <c:v>0.99021700450971661</c:v>
                </c:pt>
                <c:pt idx="4">
                  <c:v>0.96157458126655171</c:v>
                </c:pt>
                <c:pt idx="5">
                  <c:v>0.96329053663567898</c:v>
                </c:pt>
                <c:pt idx="6">
                  <c:v>1.0454089114496588</c:v>
                </c:pt>
                <c:pt idx="7">
                  <c:v>1.1230424255820062</c:v>
                </c:pt>
                <c:pt idx="8">
                  <c:v>1.153137600455316</c:v>
                </c:pt>
                <c:pt idx="9">
                  <c:v>1.0495160525365361</c:v>
                </c:pt>
                <c:pt idx="10">
                  <c:v>0.73578854190599441</c:v>
                </c:pt>
                <c:pt idx="11">
                  <c:v>0.56669475180291939</c:v>
                </c:pt>
                <c:pt idx="12">
                  <c:v>0.56341377276664573</c:v>
                </c:pt>
                <c:pt idx="13">
                  <c:v>0.45890701623311431</c:v>
                </c:pt>
                <c:pt idx="14">
                  <c:v>0.46389357986947793</c:v>
                </c:pt>
                <c:pt idx="15">
                  <c:v>0.45606458532402339</c:v>
                </c:pt>
                <c:pt idx="16">
                  <c:v>0.44734345896457933</c:v>
                </c:pt>
                <c:pt idx="17">
                  <c:v>0.4466964820273468</c:v>
                </c:pt>
                <c:pt idx="18">
                  <c:v>0.44567040884647513</c:v>
                </c:pt>
                <c:pt idx="19">
                  <c:v>0.44567040884647513</c:v>
                </c:pt>
                <c:pt idx="20">
                  <c:v>0.45012777851766972</c:v>
                </c:pt>
                <c:pt idx="21">
                  <c:v>0.45357693752773071</c:v>
                </c:pt>
                <c:pt idx="22">
                  <c:v>0.69492912177636479</c:v>
                </c:pt>
                <c:pt idx="23">
                  <c:v>0.69260657310094609</c:v>
                </c:pt>
                <c:pt idx="24">
                  <c:v>0.47012440565879443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6CB-451F-BAA5-ED30F9FEBFD6}"/>
            </c:ext>
          </c:extLst>
        </c:ser>
        <c:ser>
          <c:idx val="8"/>
          <c:order val="7"/>
          <c:tx>
            <c:strRef>
              <c:f>'Fig20'!$AC$64</c:f>
              <c:strCache>
                <c:ptCount val="1"/>
                <c:pt idx="0">
                  <c:v>Russia</c:v>
                </c:pt>
              </c:strCache>
            </c:strRef>
          </c:tx>
          <c:spPr>
            <a:solidFill>
              <a:srgbClr val="79706E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'Fig20'!$U$65:$U$89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'Fig20'!$AC$65:$AC$89</c:f>
              <c:numCache>
                <c:formatCode>0</c:formatCode>
                <c:ptCount val="25"/>
                <c:pt idx="0">
                  <c:v>11.142405703998934</c:v>
                </c:pt>
                <c:pt idx="1">
                  <c:v>11.336081396911135</c:v>
                </c:pt>
                <c:pt idx="2">
                  <c:v>10.870635503437468</c:v>
                </c:pt>
                <c:pt idx="3">
                  <c:v>9.5523923306657341</c:v>
                </c:pt>
                <c:pt idx="4">
                  <c:v>8.9424749670590131</c:v>
                </c:pt>
                <c:pt idx="5">
                  <c:v>8.8532258018936805</c:v>
                </c:pt>
                <c:pt idx="6">
                  <c:v>8.0476663306591867</c:v>
                </c:pt>
                <c:pt idx="7">
                  <c:v>8.2949822232709653</c:v>
                </c:pt>
                <c:pt idx="8">
                  <c:v>8.3252569759773642</c:v>
                </c:pt>
                <c:pt idx="9">
                  <c:v>8.12583691115322</c:v>
                </c:pt>
                <c:pt idx="10">
                  <c:v>8.2286298218878624</c:v>
                </c:pt>
                <c:pt idx="11">
                  <c:v>7.8700227476554367</c:v>
                </c:pt>
                <c:pt idx="12">
                  <c:v>7.5903821274796268</c:v>
                </c:pt>
                <c:pt idx="13">
                  <c:v>6.23496283101594</c:v>
                </c:pt>
                <c:pt idx="14">
                  <c:v>5.3381545294888877</c:v>
                </c:pt>
                <c:pt idx="15">
                  <c:v>4.9480563925624717</c:v>
                </c:pt>
                <c:pt idx="16">
                  <c:v>4.7300457471272601</c:v>
                </c:pt>
                <c:pt idx="17">
                  <c:v>4.599543285020931</c:v>
                </c:pt>
                <c:pt idx="18">
                  <c:v>4.5918581317014437</c:v>
                </c:pt>
                <c:pt idx="19">
                  <c:v>4.6401482560509315</c:v>
                </c:pt>
                <c:pt idx="20">
                  <c:v>4.2077170618736099</c:v>
                </c:pt>
                <c:pt idx="21">
                  <c:v>3.9495062399526066</c:v>
                </c:pt>
                <c:pt idx="22">
                  <c:v>3.2609800606580071</c:v>
                </c:pt>
                <c:pt idx="23">
                  <c:v>3.0744581319412849</c:v>
                </c:pt>
                <c:pt idx="24">
                  <c:v>2.6284535185174089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6CB-451F-BAA5-ED30F9FEBFD6}"/>
            </c:ext>
          </c:extLst>
        </c:ser>
        <c:ser>
          <c:idx val="9"/>
          <c:order val="8"/>
          <c:tx>
            <c:strRef>
              <c:f>'Fig20'!$AD$64</c:f>
              <c:strCache>
                <c:ptCount val="1"/>
                <c:pt idx="0">
                  <c:v>Eurasia</c:v>
                </c:pt>
              </c:strCache>
            </c:strRef>
          </c:tx>
          <c:spPr>
            <a:solidFill>
              <a:srgbClr val="86BCB6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'Fig20'!$U$65:$U$89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'Fig20'!$AD$65:$AD$89</c:f>
              <c:numCache>
                <c:formatCode>0</c:formatCode>
                <c:ptCount val="25"/>
                <c:pt idx="0">
                  <c:v>1.1694739449016691</c:v>
                </c:pt>
                <c:pt idx="1">
                  <c:v>1.1973969041938224</c:v>
                </c:pt>
                <c:pt idx="2">
                  <c:v>1.2003694181160691</c:v>
                </c:pt>
                <c:pt idx="3">
                  <c:v>1.1504685273762569</c:v>
                </c:pt>
                <c:pt idx="4">
                  <c:v>1.1468630854120281</c:v>
                </c:pt>
                <c:pt idx="5">
                  <c:v>1.1732136117479879</c:v>
                </c:pt>
                <c:pt idx="6">
                  <c:v>1.2152545202506131</c:v>
                </c:pt>
                <c:pt idx="7">
                  <c:v>1.2985276560601919</c:v>
                </c:pt>
                <c:pt idx="8">
                  <c:v>1.4061277419031009</c:v>
                </c:pt>
                <c:pt idx="9">
                  <c:v>1.198362250180792</c:v>
                </c:pt>
                <c:pt idx="10">
                  <c:v>0.69231546453282033</c:v>
                </c:pt>
                <c:pt idx="11">
                  <c:v>0.58688112531847192</c:v>
                </c:pt>
                <c:pt idx="12">
                  <c:v>0.52666117830653725</c:v>
                </c:pt>
                <c:pt idx="13">
                  <c:v>0.46591009629460289</c:v>
                </c:pt>
                <c:pt idx="14">
                  <c:v>0.4048934467826687</c:v>
                </c:pt>
                <c:pt idx="15">
                  <c:v>0.36602521311407571</c:v>
                </c:pt>
                <c:pt idx="16">
                  <c:v>0.32921512757048249</c:v>
                </c:pt>
                <c:pt idx="17">
                  <c:v>0.28699611608938991</c:v>
                </c:pt>
                <c:pt idx="18">
                  <c:v>0.24529164163954681</c:v>
                </c:pt>
                <c:pt idx="19">
                  <c:v>0.20384443570532909</c:v>
                </c:pt>
                <c:pt idx="20">
                  <c:v>0.16252586402892361</c:v>
                </c:pt>
                <c:pt idx="21">
                  <c:v>0.12127160948142431</c:v>
                </c:pt>
                <c:pt idx="22">
                  <c:v>8.0081672062831469E-2</c:v>
                </c:pt>
                <c:pt idx="23">
                  <c:v>3.8891734644238396E-2</c:v>
                </c:pt>
                <c:pt idx="24">
                  <c:v>1.0924819489884349E-2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6CB-451F-BAA5-ED30F9FEBFD6}"/>
            </c:ext>
          </c:extLst>
        </c:ser>
        <c:ser>
          <c:idx val="10"/>
          <c:order val="9"/>
          <c:tx>
            <c:strRef>
              <c:f>'Fig20'!$AE$64</c:f>
              <c:strCache>
                <c:ptCount val="1"/>
                <c:pt idx="0">
                  <c:v>Europe</c:v>
                </c:pt>
              </c:strCache>
            </c:strRef>
          </c:tx>
          <c:spPr>
            <a:solidFill>
              <a:srgbClr val="15B3CD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'Fig20'!$U$65:$U$89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'Fig20'!$AE$65:$AE$89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6CB-451F-BAA5-ED30F9FEBFD6}"/>
            </c:ext>
          </c:extLst>
        </c:ser>
        <c:ser>
          <c:idx val="11"/>
          <c:order val="10"/>
          <c:tx>
            <c:strRef>
              <c:f>'Fig20'!$AF$64</c:f>
              <c:strCache>
                <c:ptCount val="1"/>
                <c:pt idx="0">
                  <c:v>Africa</c:v>
                </c:pt>
              </c:strCache>
            </c:strRef>
          </c:tx>
          <c:spPr>
            <a:solidFill>
              <a:srgbClr val="9D7660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'Fig20'!$U$65:$U$89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'Fig20'!$AF$65:$AF$89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1.3183241717285811E-2</c:v>
                </c:pt>
                <c:pt idx="6">
                  <c:v>3.2041853609549344E-2</c:v>
                </c:pt>
                <c:pt idx="7">
                  <c:v>5.4356894928790402E-2</c:v>
                </c:pt>
                <c:pt idx="8">
                  <c:v>8.7129933603528706E-2</c:v>
                </c:pt>
                <c:pt idx="9">
                  <c:v>9.8116206550953211E-2</c:v>
                </c:pt>
                <c:pt idx="10">
                  <c:v>0.1294995774592915</c:v>
                </c:pt>
                <c:pt idx="11">
                  <c:v>0.16335909916588928</c:v>
                </c:pt>
                <c:pt idx="12">
                  <c:v>0.18235589909375241</c:v>
                </c:pt>
                <c:pt idx="13">
                  <c:v>0.18777586290215259</c:v>
                </c:pt>
                <c:pt idx="14">
                  <c:v>0.1953977361817614</c:v>
                </c:pt>
                <c:pt idx="15">
                  <c:v>0.19175217564631258</c:v>
                </c:pt>
                <c:pt idx="16">
                  <c:v>0.19175217564631258</c:v>
                </c:pt>
                <c:pt idx="17">
                  <c:v>0.18924293582485041</c:v>
                </c:pt>
                <c:pt idx="18">
                  <c:v>0.18924293582485041</c:v>
                </c:pt>
                <c:pt idx="19">
                  <c:v>0.1849694274350844</c:v>
                </c:pt>
                <c:pt idx="20">
                  <c:v>0.18228698067050519</c:v>
                </c:pt>
                <c:pt idx="21">
                  <c:v>0.18046815476612532</c:v>
                </c:pt>
                <c:pt idx="22">
                  <c:v>0.18228698067050519</c:v>
                </c:pt>
                <c:pt idx="23">
                  <c:v>0.1817970711566228</c:v>
                </c:pt>
                <c:pt idx="24">
                  <c:v>0.1719470614973117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6CB-451F-BAA5-ED30F9FEBFD6}"/>
            </c:ext>
          </c:extLst>
        </c:ser>
        <c:ser>
          <c:idx val="12"/>
          <c:order val="11"/>
          <c:tx>
            <c:strRef>
              <c:f>'Fig20'!$AG$64</c:f>
              <c:strCache>
                <c:ptCount val="1"/>
                <c:pt idx="0">
                  <c:v>Middle East</c:v>
                </c:pt>
              </c:strCache>
            </c:strRef>
          </c:tx>
          <c:spPr>
            <a:solidFill>
              <a:srgbClr val="59A14F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'Fig20'!$U$65:$U$89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'Fig20'!$AG$65:$AG$89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6CB-451F-BAA5-ED30F9FEBFD6}"/>
            </c:ext>
          </c:extLst>
        </c:ser>
        <c:ser>
          <c:idx val="13"/>
          <c:order val="12"/>
          <c:tx>
            <c:strRef>
              <c:f>'Fig20'!$AH$64</c:f>
              <c:strCache>
                <c:ptCount val="1"/>
                <c:pt idx="0">
                  <c:v>Latin America</c:v>
                </c:pt>
              </c:strCache>
            </c:strRef>
          </c:tx>
          <c:spPr>
            <a:solidFill>
              <a:srgbClr val="59A14F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'Fig20'!$U$65:$U$89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'Fig20'!$AH$65:$AH$89</c:f>
              <c:numCache>
                <c:formatCode>0</c:formatCode>
                <c:ptCount val="25"/>
                <c:pt idx="0">
                  <c:v>5.2067198911497359</c:v>
                </c:pt>
                <c:pt idx="1">
                  <c:v>5.0146837790986689</c:v>
                </c:pt>
                <c:pt idx="2">
                  <c:v>4.5696928353878317</c:v>
                </c:pt>
                <c:pt idx="3">
                  <c:v>4.063783172068292</c:v>
                </c:pt>
                <c:pt idx="4">
                  <c:v>3.8292380828315582</c:v>
                </c:pt>
                <c:pt idx="5">
                  <c:v>3.724044498248015</c:v>
                </c:pt>
                <c:pt idx="6">
                  <c:v>3.7142009619666276</c:v>
                </c:pt>
                <c:pt idx="7">
                  <c:v>3.7189986551194569</c:v>
                </c:pt>
                <c:pt idx="8">
                  <c:v>3.7127880412698979</c:v>
                </c:pt>
                <c:pt idx="9">
                  <c:v>3.6111825533790487</c:v>
                </c:pt>
                <c:pt idx="10">
                  <c:v>3.5454584897536972</c:v>
                </c:pt>
                <c:pt idx="11">
                  <c:v>3.4211591693467271</c:v>
                </c:pt>
                <c:pt idx="12">
                  <c:v>3.2486633199906119</c:v>
                </c:pt>
                <c:pt idx="13">
                  <c:v>3.046581861494591</c:v>
                </c:pt>
                <c:pt idx="14">
                  <c:v>2.9250967932970964</c:v>
                </c:pt>
                <c:pt idx="15">
                  <c:v>2.8426585656982111</c:v>
                </c:pt>
                <c:pt idx="16">
                  <c:v>2.4126965497348594</c:v>
                </c:pt>
                <c:pt idx="17">
                  <c:v>2.3912925039355049</c:v>
                </c:pt>
                <c:pt idx="18">
                  <c:v>2.3573422711050798</c:v>
                </c:pt>
                <c:pt idx="19">
                  <c:v>2.3573432688940104</c:v>
                </c:pt>
                <c:pt idx="20">
                  <c:v>2.3174627012386599</c:v>
                </c:pt>
                <c:pt idx="21">
                  <c:v>2.2452288261357238</c:v>
                </c:pt>
                <c:pt idx="22">
                  <c:v>2.1978844949263938</c:v>
                </c:pt>
                <c:pt idx="23">
                  <c:v>2.262933792816276</c:v>
                </c:pt>
                <c:pt idx="24">
                  <c:v>1.1843815060000562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6CB-451F-BAA5-ED30F9FEBFD6}"/>
            </c:ext>
          </c:extLst>
        </c:ser>
        <c:ser>
          <c:idx val="14"/>
          <c:order val="13"/>
          <c:tx>
            <c:strRef>
              <c:f>'Fig20'!$AI$64</c:f>
              <c:strCache>
                <c:ptCount val="1"/>
                <c:pt idx="0">
                  <c:v>Mexico</c:v>
                </c:pt>
              </c:strCache>
            </c:strRef>
          </c:tx>
          <c:spPr>
            <a:solidFill>
              <a:srgbClr val="8CD17D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'Fig20'!$U$65:$U$89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'Fig20'!$AI$65:$AI$89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6CB-451F-BAA5-ED30F9FEBFD6}"/>
            </c:ext>
          </c:extLst>
        </c:ser>
        <c:ser>
          <c:idx val="15"/>
          <c:order val="14"/>
          <c:tx>
            <c:strRef>
              <c:f>'Fig20'!$AJ$64</c:f>
              <c:strCache>
                <c:ptCount val="1"/>
                <c:pt idx="0">
                  <c:v>Canada</c:v>
                </c:pt>
              </c:strCache>
            </c:strRef>
          </c:tx>
          <c:spPr>
            <a:solidFill>
              <a:srgbClr val="A0CBE8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'Fig20'!$U$65:$U$89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'Fig20'!$AJ$65:$AJ$89</c:f>
              <c:numCache>
                <c:formatCode>0</c:formatCode>
                <c:ptCount val="25"/>
                <c:pt idx="0">
                  <c:v>1.386640797996195</c:v>
                </c:pt>
                <c:pt idx="1">
                  <c:v>1.5303101942856188</c:v>
                </c:pt>
                <c:pt idx="2">
                  <c:v>1.6302330362715738</c:v>
                </c:pt>
                <c:pt idx="3">
                  <c:v>1.5427399276646361</c:v>
                </c:pt>
                <c:pt idx="4">
                  <c:v>1.6075215102516147</c:v>
                </c:pt>
                <c:pt idx="5">
                  <c:v>1.480931822530142</c:v>
                </c:pt>
                <c:pt idx="6">
                  <c:v>1.3759191986944184</c:v>
                </c:pt>
                <c:pt idx="7">
                  <c:v>1.4335970937020914</c:v>
                </c:pt>
                <c:pt idx="8">
                  <c:v>1.4214170821946599</c:v>
                </c:pt>
                <c:pt idx="9">
                  <c:v>1.165737132022449</c:v>
                </c:pt>
                <c:pt idx="10">
                  <c:v>0.57837122623002335</c:v>
                </c:pt>
                <c:pt idx="11">
                  <c:v>0.53851292105318738</c:v>
                </c:pt>
                <c:pt idx="12">
                  <c:v>0.61556772564842843</c:v>
                </c:pt>
                <c:pt idx="13">
                  <c:v>0.65309156831215609</c:v>
                </c:pt>
                <c:pt idx="14">
                  <c:v>0.67244527915009034</c:v>
                </c:pt>
                <c:pt idx="15">
                  <c:v>0.65864584705205032</c:v>
                </c:pt>
                <c:pt idx="16">
                  <c:v>0.65864584705205032</c:v>
                </c:pt>
                <c:pt idx="17">
                  <c:v>0.64914769602773781</c:v>
                </c:pt>
                <c:pt idx="18">
                  <c:v>0.64914769602773781</c:v>
                </c:pt>
                <c:pt idx="19">
                  <c:v>0.63297131155365005</c:v>
                </c:pt>
                <c:pt idx="20">
                  <c:v>0.62281752542817514</c:v>
                </c:pt>
                <c:pt idx="21">
                  <c:v>0.61078652610272743</c:v>
                </c:pt>
                <c:pt idx="22">
                  <c:v>0.62281752542817514</c:v>
                </c:pt>
                <c:pt idx="23">
                  <c:v>0.62096308548532808</c:v>
                </c:pt>
                <c:pt idx="24">
                  <c:v>0.57853188465028882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6CB-451F-BAA5-ED30F9FEBFD6}"/>
            </c:ext>
          </c:extLst>
        </c:ser>
        <c:ser>
          <c:idx val="16"/>
          <c:order val="15"/>
          <c:tx>
            <c:strRef>
              <c:f>'Fig20'!$AK$64</c:f>
              <c:strCache>
                <c:ptCount val="1"/>
                <c:pt idx="0">
                  <c:v>United States</c:v>
                </c:pt>
              </c:strCache>
            </c:strRef>
          </c:tx>
          <c:spPr>
            <a:solidFill>
              <a:srgbClr val="4E79A7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'Fig20'!$U$65:$U$89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'Fig20'!$AK$65:$AK$89</c:f>
              <c:numCache>
                <c:formatCode>0</c:formatCode>
                <c:ptCount val="25"/>
                <c:pt idx="0">
                  <c:v>3.0357010376595852</c:v>
                </c:pt>
                <c:pt idx="1">
                  <c:v>5.5319554021141233</c:v>
                </c:pt>
                <c:pt idx="2">
                  <c:v>7.9823763084745112</c:v>
                </c:pt>
                <c:pt idx="3">
                  <c:v>7.8907093922862117</c:v>
                </c:pt>
                <c:pt idx="4">
                  <c:v>7.3479083004241215</c:v>
                </c:pt>
                <c:pt idx="5">
                  <c:v>7.0412182888770838</c:v>
                </c:pt>
                <c:pt idx="6">
                  <c:v>6.8887410788628038</c:v>
                </c:pt>
                <c:pt idx="7">
                  <c:v>6.6320520371791503</c:v>
                </c:pt>
                <c:pt idx="8">
                  <c:v>5.9889278969865929</c:v>
                </c:pt>
                <c:pt idx="9">
                  <c:v>5.3862064131057279</c:v>
                </c:pt>
                <c:pt idx="10">
                  <c:v>5.1356261660005966</c:v>
                </c:pt>
                <c:pt idx="11">
                  <c:v>4.8455294734362218</c:v>
                </c:pt>
                <c:pt idx="12">
                  <c:v>4.6309207749034842</c:v>
                </c:pt>
                <c:pt idx="13">
                  <c:v>4.1046939877567601</c:v>
                </c:pt>
                <c:pt idx="14">
                  <c:v>3.7199455717043128</c:v>
                </c:pt>
                <c:pt idx="15">
                  <c:v>3.4481670260839352</c:v>
                </c:pt>
                <c:pt idx="16">
                  <c:v>3.1787963992984509</c:v>
                </c:pt>
                <c:pt idx="17">
                  <c:v>3.0944966388126511</c:v>
                </c:pt>
                <c:pt idx="18">
                  <c:v>2.7536596984812132</c:v>
                </c:pt>
                <c:pt idx="19">
                  <c:v>2.7136710367286936</c:v>
                </c:pt>
                <c:pt idx="20">
                  <c:v>2.3610364001649637</c:v>
                </c:pt>
                <c:pt idx="21">
                  <c:v>2.039459377300517</c:v>
                </c:pt>
                <c:pt idx="22">
                  <c:v>1.8634315546599713</c:v>
                </c:pt>
                <c:pt idx="23">
                  <c:v>1.7538585291448785</c:v>
                </c:pt>
                <c:pt idx="24">
                  <c:v>1.4303958585313232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6CB-451F-BAA5-ED30F9FEB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4265992"/>
        <c:axId val="824262384"/>
      </c:areaChart>
      <c:catAx>
        <c:axId val="824265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24262384"/>
        <c:crosses val="autoZero"/>
        <c:auto val="1"/>
        <c:lblAlgn val="ctr"/>
        <c:lblOffset val="100"/>
        <c:tickLblSkip val="4"/>
        <c:noMultiLvlLbl val="0"/>
      </c:catAx>
      <c:valAx>
        <c:axId val="824262384"/>
        <c:scaling>
          <c:orientation val="minMax"/>
          <c:max val="10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b="0">
                    <a:latin typeface="+mj-lt"/>
                  </a:defRPr>
                </a:pPr>
                <a:r>
                  <a:rPr lang="en-GB" b="0">
                    <a:latin typeface="+mj-lt"/>
                  </a:rPr>
                  <a:t>Coal export volume (billion USD)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242659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952529112188876"/>
          <c:y val="1.1801358832337716E-2"/>
          <c:w val="0.17684911550765975"/>
          <c:h val="0.90812443738339976"/>
        </c:manualLayout>
      </c:layout>
      <c:overlay val="0"/>
    </c:legend>
    <c:plotVisOnly val="1"/>
    <c:dispBlanksAs val="span"/>
    <c:showDLblsOverMax val="0"/>
    <c:extLst/>
  </c:chart>
  <c:spPr>
    <a:ln>
      <a:solidFill>
        <a:schemeClr val="bg1">
          <a:lumMod val="85000"/>
        </a:schemeClr>
      </a:solidFill>
    </a:ln>
  </c:spPr>
  <c:txPr>
    <a:bodyPr/>
    <a:lstStyle/>
    <a:p>
      <a:pPr>
        <a:defRPr sz="900"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88294816423186"/>
          <c:y val="3.864042933810375E-2"/>
          <c:w val="0.69737339705022872"/>
          <c:h val="0.86783303877965801"/>
        </c:manualLayout>
      </c:layout>
      <c:areaChart>
        <c:grouping val="stacked"/>
        <c:varyColors val="0"/>
        <c:ser>
          <c:idx val="1"/>
          <c:order val="0"/>
          <c:tx>
            <c:strRef>
              <c:f>'Fig24'!$C$22</c:f>
              <c:strCache>
                <c:ptCount val="1"/>
                <c:pt idx="0">
                  <c:v>Australia</c:v>
                </c:pt>
              </c:strCache>
            </c:strRef>
          </c:tx>
          <c:spPr>
            <a:solidFill>
              <a:srgbClr val="BAB0AC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'Fig24'!$B$23:$B$47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'Fig24'!$C$23:$C$47</c:f>
              <c:numCache>
                <c:formatCode>0</c:formatCode>
                <c:ptCount val="25"/>
                <c:pt idx="0">
                  <c:v>386.15999999999991</c:v>
                </c:pt>
                <c:pt idx="1">
                  <c:v>387.11336428203163</c:v>
                </c:pt>
                <c:pt idx="2">
                  <c:v>373.43125841956999</c:v>
                </c:pt>
                <c:pt idx="3">
                  <c:v>364.55582118710862</c:v>
                </c:pt>
                <c:pt idx="4">
                  <c:v>353.81419449131943</c:v>
                </c:pt>
                <c:pt idx="5">
                  <c:v>345.88788375000001</c:v>
                </c:pt>
                <c:pt idx="6">
                  <c:v>341.2548782435498</c:v>
                </c:pt>
                <c:pt idx="7">
                  <c:v>336.75984043749997</c:v>
                </c:pt>
                <c:pt idx="8">
                  <c:v>333.2868332187499</c:v>
                </c:pt>
                <c:pt idx="9">
                  <c:v>329.16119378769793</c:v>
                </c:pt>
                <c:pt idx="10">
                  <c:v>318.11902780468751</c:v>
                </c:pt>
                <c:pt idx="11">
                  <c:v>322.97242561440748</c:v>
                </c:pt>
                <c:pt idx="12">
                  <c:v>327.76705846268243</c:v>
                </c:pt>
                <c:pt idx="13">
                  <c:v>341.7501690513962</c:v>
                </c:pt>
                <c:pt idx="14">
                  <c:v>350.8251759027055</c:v>
                </c:pt>
                <c:pt idx="15">
                  <c:v>360.65761899210491</c:v>
                </c:pt>
                <c:pt idx="16">
                  <c:v>363.7634301780385</c:v>
                </c:pt>
                <c:pt idx="17">
                  <c:v>363.53602231326221</c:v>
                </c:pt>
                <c:pt idx="18">
                  <c:v>372.7071826541906</c:v>
                </c:pt>
                <c:pt idx="19">
                  <c:v>392.42412655454098</c:v>
                </c:pt>
                <c:pt idx="20">
                  <c:v>401.57578880156052</c:v>
                </c:pt>
                <c:pt idx="21">
                  <c:v>409.12829548836442</c:v>
                </c:pt>
                <c:pt idx="22">
                  <c:v>430.9590106448577</c:v>
                </c:pt>
                <c:pt idx="23">
                  <c:v>429.4412950576571</c:v>
                </c:pt>
                <c:pt idx="24">
                  <c:v>406.52863457541491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2AE-4080-8B46-CB4E67158D8E}"/>
            </c:ext>
          </c:extLst>
        </c:ser>
        <c:ser>
          <c:idx val="2"/>
          <c:order val="1"/>
          <c:tx>
            <c:strRef>
              <c:f>'Fig24'!$D$22</c:f>
              <c:strCache>
                <c:ptCount val="1"/>
                <c:pt idx="0">
                  <c:v>South Africa</c:v>
                </c:pt>
              </c:strCache>
            </c:strRef>
          </c:tx>
          <c:spPr>
            <a:solidFill>
              <a:srgbClr val="FF9D9A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'Fig24'!$B$23:$B$47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'Fig24'!$D$23:$D$47</c:f>
              <c:numCache>
                <c:formatCode>0</c:formatCode>
                <c:ptCount val="25"/>
                <c:pt idx="0">
                  <c:v>208.5199999999999</c:v>
                </c:pt>
                <c:pt idx="1">
                  <c:v>206.85550000000001</c:v>
                </c:pt>
                <c:pt idx="2">
                  <c:v>206.87183500000009</c:v>
                </c:pt>
                <c:pt idx="3">
                  <c:v>208.52767250000011</c:v>
                </c:pt>
                <c:pt idx="4">
                  <c:v>209.32186125000001</c:v>
                </c:pt>
                <c:pt idx="5">
                  <c:v>209.369635625</c:v>
                </c:pt>
                <c:pt idx="6">
                  <c:v>210.0691428125001</c:v>
                </c:pt>
                <c:pt idx="7">
                  <c:v>211.50465640625009</c:v>
                </c:pt>
                <c:pt idx="8">
                  <c:v>209.62991320312511</c:v>
                </c:pt>
                <c:pt idx="9">
                  <c:v>209.80782160156269</c:v>
                </c:pt>
                <c:pt idx="10">
                  <c:v>209.5660158007814</c:v>
                </c:pt>
                <c:pt idx="11">
                  <c:v>211.4289729003907</c:v>
                </c:pt>
                <c:pt idx="12">
                  <c:v>211.78703145019529</c:v>
                </c:pt>
                <c:pt idx="13">
                  <c:v>218.26800773681649</c:v>
                </c:pt>
                <c:pt idx="14">
                  <c:v>220.5659251184083</c:v>
                </c:pt>
                <c:pt idx="15">
                  <c:v>223.4192197271729</c:v>
                </c:pt>
                <c:pt idx="16">
                  <c:v>221.72229130767829</c:v>
                </c:pt>
                <c:pt idx="17">
                  <c:v>221.17915138259889</c:v>
                </c:pt>
                <c:pt idx="18">
                  <c:v>219.7649857303619</c:v>
                </c:pt>
                <c:pt idx="19">
                  <c:v>219.3364715022125</c:v>
                </c:pt>
                <c:pt idx="20">
                  <c:v>218.3007563967476</c:v>
                </c:pt>
                <c:pt idx="21">
                  <c:v>218.38295920826349</c:v>
                </c:pt>
                <c:pt idx="22">
                  <c:v>220.33749962579731</c:v>
                </c:pt>
                <c:pt idx="23">
                  <c:v>222.7190609116459</c:v>
                </c:pt>
                <c:pt idx="24">
                  <c:v>223.51858681128499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32AE-4080-8B46-CB4E67158D8E}"/>
            </c:ext>
          </c:extLst>
        </c:ser>
        <c:ser>
          <c:idx val="3"/>
          <c:order val="2"/>
          <c:tx>
            <c:strRef>
              <c:f>'Fig24'!$E$22</c:f>
              <c:strCache>
                <c:ptCount val="1"/>
                <c:pt idx="0">
                  <c:v>Indonesia</c:v>
                </c:pt>
              </c:strCache>
            </c:strRef>
          </c:tx>
          <c:spPr>
            <a:solidFill>
              <a:srgbClr val="F1CE63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'Fig24'!$B$23:$B$47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'Fig24'!$E$23:$E$47</c:f>
              <c:numCache>
                <c:formatCode>0</c:formatCode>
                <c:ptCount val="25"/>
                <c:pt idx="0">
                  <c:v>331.6400000000001</c:v>
                </c:pt>
                <c:pt idx="1">
                  <c:v>355.77100000000007</c:v>
                </c:pt>
                <c:pt idx="2">
                  <c:v>351.48648073999931</c:v>
                </c:pt>
                <c:pt idx="3">
                  <c:v>348.83501000000001</c:v>
                </c:pt>
                <c:pt idx="4">
                  <c:v>349.61258500000002</c:v>
                </c:pt>
                <c:pt idx="5">
                  <c:v>347.06893250000007</c:v>
                </c:pt>
                <c:pt idx="6">
                  <c:v>348.83973789736558</c:v>
                </c:pt>
                <c:pt idx="7">
                  <c:v>349.51839547021552</c:v>
                </c:pt>
                <c:pt idx="8">
                  <c:v>356.5749748800564</c:v>
                </c:pt>
                <c:pt idx="9">
                  <c:v>360.39568874941568</c:v>
                </c:pt>
                <c:pt idx="10">
                  <c:v>366.17177382755227</c:v>
                </c:pt>
                <c:pt idx="11">
                  <c:v>370.86763357434012</c:v>
                </c:pt>
                <c:pt idx="12">
                  <c:v>373.48393730539311</c:v>
                </c:pt>
                <c:pt idx="13">
                  <c:v>357.71428440500227</c:v>
                </c:pt>
                <c:pt idx="14">
                  <c:v>352.200708970432</c:v>
                </c:pt>
                <c:pt idx="15">
                  <c:v>357.25606488595957</c:v>
                </c:pt>
                <c:pt idx="16">
                  <c:v>358.9800416327858</c:v>
                </c:pt>
                <c:pt idx="17">
                  <c:v>369.8262206803559</c:v>
                </c:pt>
                <c:pt idx="18">
                  <c:v>375.61753200528773</c:v>
                </c:pt>
                <c:pt idx="19">
                  <c:v>388.73421321008669</c:v>
                </c:pt>
                <c:pt idx="20">
                  <c:v>387.87717277849168</c:v>
                </c:pt>
                <c:pt idx="21">
                  <c:v>395.8548937743949</c:v>
                </c:pt>
                <c:pt idx="22">
                  <c:v>396.62228886850352</c:v>
                </c:pt>
                <c:pt idx="23">
                  <c:v>396.40796001289078</c:v>
                </c:pt>
                <c:pt idx="24">
                  <c:v>380.60716713644251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2AE-4080-8B46-CB4E67158D8E}"/>
            </c:ext>
          </c:extLst>
        </c:ser>
        <c:ser>
          <c:idx val="4"/>
          <c:order val="3"/>
          <c:tx>
            <c:strRef>
              <c:f>'Fig24'!$F$22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rgbClr val="E15759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'Fig24'!$B$23:$B$47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'Fig24'!$F$23:$F$47</c:f>
              <c:numCache>
                <c:formatCode>0</c:formatCode>
                <c:ptCount val="25"/>
                <c:pt idx="0">
                  <c:v>2447.7399999999989</c:v>
                </c:pt>
                <c:pt idx="1">
                  <c:v>2516.4</c:v>
                </c:pt>
                <c:pt idx="2">
                  <c:v>2519.2751440000002</c:v>
                </c:pt>
                <c:pt idx="3">
                  <c:v>2514.736160899999</c:v>
                </c:pt>
                <c:pt idx="4">
                  <c:v>2515.4355219999989</c:v>
                </c:pt>
                <c:pt idx="5">
                  <c:v>2519.9078850000001</c:v>
                </c:pt>
                <c:pt idx="6">
                  <c:v>2519.5437784999999</c:v>
                </c:pt>
                <c:pt idx="7">
                  <c:v>2524.0330452499988</c:v>
                </c:pt>
                <c:pt idx="8">
                  <c:v>2516.6944026249989</c:v>
                </c:pt>
                <c:pt idx="9">
                  <c:v>2515.4830053124988</c:v>
                </c:pt>
                <c:pt idx="10">
                  <c:v>2513.28630665625</c:v>
                </c:pt>
                <c:pt idx="11">
                  <c:v>2497.3456197031251</c:v>
                </c:pt>
                <c:pt idx="12">
                  <c:v>2478.790272226563</c:v>
                </c:pt>
                <c:pt idx="13">
                  <c:v>2472.0543144882799</c:v>
                </c:pt>
                <c:pt idx="14">
                  <c:v>2447.6424416191398</c:v>
                </c:pt>
                <c:pt idx="15">
                  <c:v>2398.4150051845691</c:v>
                </c:pt>
                <c:pt idx="16">
                  <c:v>2363.7615379672839</c:v>
                </c:pt>
                <c:pt idx="17">
                  <c:v>2323.2045623586419</c:v>
                </c:pt>
                <c:pt idx="18">
                  <c:v>2273.6722155543221</c:v>
                </c:pt>
                <c:pt idx="19">
                  <c:v>2195.6569881521609</c:v>
                </c:pt>
                <c:pt idx="20">
                  <c:v>2161.521618035767</c:v>
                </c:pt>
                <c:pt idx="21">
                  <c:v>2118.9757265803828</c:v>
                </c:pt>
                <c:pt idx="22">
                  <c:v>2062.5705591651922</c:v>
                </c:pt>
                <c:pt idx="23">
                  <c:v>2047.3423752663771</c:v>
                </c:pt>
                <c:pt idx="24">
                  <c:v>2069.6480520539099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2AE-4080-8B46-CB4E67158D8E}"/>
            </c:ext>
          </c:extLst>
        </c:ser>
        <c:ser>
          <c:idx val="5"/>
          <c:order val="4"/>
          <c:tx>
            <c:strRef>
              <c:f>'Fig24'!$G$22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rgbClr val="F28E2B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'Fig24'!$B$23:$B$47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'Fig24'!$G$23:$G$47</c:f>
              <c:numCache>
                <c:formatCode>0</c:formatCode>
                <c:ptCount val="25"/>
                <c:pt idx="0">
                  <c:v>404.04</c:v>
                </c:pt>
                <c:pt idx="1">
                  <c:v>420.82879999999858</c:v>
                </c:pt>
                <c:pt idx="2">
                  <c:v>437.49598999999989</c:v>
                </c:pt>
                <c:pt idx="3">
                  <c:v>453.5439862500001</c:v>
                </c:pt>
                <c:pt idx="4">
                  <c:v>464.70162906249999</c:v>
                </c:pt>
                <c:pt idx="5">
                  <c:v>479.18271635937498</c:v>
                </c:pt>
                <c:pt idx="6">
                  <c:v>494.53304428203131</c:v>
                </c:pt>
                <c:pt idx="7">
                  <c:v>506.07733815871069</c:v>
                </c:pt>
                <c:pt idx="8">
                  <c:v>520.14364949970491</c:v>
                </c:pt>
                <c:pt idx="9">
                  <c:v>537.39323823325446</c:v>
                </c:pt>
                <c:pt idx="10">
                  <c:v>556.78907063816462</c:v>
                </c:pt>
                <c:pt idx="11">
                  <c:v>579.47376666650632</c:v>
                </c:pt>
                <c:pt idx="12">
                  <c:v>610.97972309861132</c:v>
                </c:pt>
                <c:pt idx="13">
                  <c:v>636.33874323862472</c:v>
                </c:pt>
                <c:pt idx="14">
                  <c:v>671.10973299053137</c:v>
                </c:pt>
                <c:pt idx="15">
                  <c:v>716.48146474406724</c:v>
                </c:pt>
                <c:pt idx="16">
                  <c:v>759.43441607789146</c:v>
                </c:pt>
                <c:pt idx="17">
                  <c:v>801.77194548060891</c:v>
                </c:pt>
                <c:pt idx="18">
                  <c:v>851.35131950633536</c:v>
                </c:pt>
                <c:pt idx="19">
                  <c:v>902.73800934390545</c:v>
                </c:pt>
                <c:pt idx="20">
                  <c:v>943.45520421943718</c:v>
                </c:pt>
                <c:pt idx="21">
                  <c:v>987.20848273049842</c:v>
                </c:pt>
                <c:pt idx="22">
                  <c:v>1029.098392682308</c:v>
                </c:pt>
                <c:pt idx="23">
                  <c:v>1065.3921014623641</c:v>
                </c:pt>
                <c:pt idx="24">
                  <c:v>1103.9556055106641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32AE-4080-8B46-CB4E67158D8E}"/>
            </c:ext>
          </c:extLst>
        </c:ser>
        <c:ser>
          <c:idx val="6"/>
          <c:order val="5"/>
          <c:tx>
            <c:strRef>
              <c:f>'Fig24'!$H$22</c:f>
              <c:strCache>
                <c:ptCount val="1"/>
                <c:pt idx="0">
                  <c:v>OECD Asia</c:v>
                </c:pt>
              </c:strCache>
            </c:strRef>
          </c:tx>
          <c:spPr>
            <a:solidFill>
              <a:srgbClr val="B07AA1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'Fig24'!$B$23:$B$47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'Fig24'!$H$23:$H$47</c:f>
              <c:numCache>
                <c:formatCode>0</c:formatCode>
                <c:ptCount val="25"/>
                <c:pt idx="0">
                  <c:v>2.5</c:v>
                </c:pt>
                <c:pt idx="1">
                  <c:v>2.33</c:v>
                </c:pt>
                <c:pt idx="2">
                  <c:v>2.33</c:v>
                </c:pt>
                <c:pt idx="3">
                  <c:v>2.33</c:v>
                </c:pt>
                <c:pt idx="4">
                  <c:v>2.33</c:v>
                </c:pt>
                <c:pt idx="5">
                  <c:v>2.33</c:v>
                </c:pt>
                <c:pt idx="6">
                  <c:v>2.33</c:v>
                </c:pt>
                <c:pt idx="7">
                  <c:v>2.33</c:v>
                </c:pt>
                <c:pt idx="8">
                  <c:v>2.33</c:v>
                </c:pt>
                <c:pt idx="9">
                  <c:v>2.33</c:v>
                </c:pt>
                <c:pt idx="10">
                  <c:v>2.33</c:v>
                </c:pt>
                <c:pt idx="11">
                  <c:v>2.33</c:v>
                </c:pt>
                <c:pt idx="12">
                  <c:v>2.33</c:v>
                </c:pt>
                <c:pt idx="13">
                  <c:v>2.33</c:v>
                </c:pt>
                <c:pt idx="14">
                  <c:v>2.33</c:v>
                </c:pt>
                <c:pt idx="15">
                  <c:v>2.33</c:v>
                </c:pt>
                <c:pt idx="16">
                  <c:v>2.33</c:v>
                </c:pt>
                <c:pt idx="17">
                  <c:v>2.33</c:v>
                </c:pt>
                <c:pt idx="18">
                  <c:v>2.33</c:v>
                </c:pt>
                <c:pt idx="19">
                  <c:v>2.33</c:v>
                </c:pt>
                <c:pt idx="20">
                  <c:v>2.33</c:v>
                </c:pt>
                <c:pt idx="21">
                  <c:v>2.33</c:v>
                </c:pt>
                <c:pt idx="22">
                  <c:v>2.33</c:v>
                </c:pt>
                <c:pt idx="23">
                  <c:v>2.33</c:v>
                </c:pt>
                <c:pt idx="24">
                  <c:v>2.33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2AE-4080-8B46-CB4E67158D8E}"/>
            </c:ext>
          </c:extLst>
        </c:ser>
        <c:ser>
          <c:idx val="7"/>
          <c:order val="6"/>
          <c:tx>
            <c:strRef>
              <c:f>'Fig24'!$I$22</c:f>
              <c:strCache>
                <c:ptCount val="1"/>
                <c:pt idx="0">
                  <c:v>Dev. Asia</c:v>
                </c:pt>
              </c:strCache>
            </c:strRef>
          </c:tx>
          <c:spPr>
            <a:solidFill>
              <a:srgbClr val="D37295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'Fig24'!$B$23:$B$47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'Fig24'!$I$23:$I$47</c:f>
              <c:numCache>
                <c:formatCode>0</c:formatCode>
                <c:ptCount val="25"/>
                <c:pt idx="0">
                  <c:v>80.27</c:v>
                </c:pt>
                <c:pt idx="1">
                  <c:v>86.2072</c:v>
                </c:pt>
                <c:pt idx="2">
                  <c:v>87.689442</c:v>
                </c:pt>
                <c:pt idx="3">
                  <c:v>88.80020300000001</c:v>
                </c:pt>
                <c:pt idx="4">
                  <c:v>89.901343499999996</c:v>
                </c:pt>
                <c:pt idx="5">
                  <c:v>89.84781375</c:v>
                </c:pt>
                <c:pt idx="6">
                  <c:v>92.459215238096988</c:v>
                </c:pt>
                <c:pt idx="7">
                  <c:v>93.862912800597002</c:v>
                </c:pt>
                <c:pt idx="8">
                  <c:v>94.421081581846977</c:v>
                </c:pt>
                <c:pt idx="9">
                  <c:v>94.637665972471979</c:v>
                </c:pt>
                <c:pt idx="10">
                  <c:v>94.793495000940339</c:v>
                </c:pt>
                <c:pt idx="11">
                  <c:v>94.80980418175244</c:v>
                </c:pt>
                <c:pt idx="12">
                  <c:v>94.937433438736434</c:v>
                </c:pt>
                <c:pt idx="13">
                  <c:v>95.099722733806345</c:v>
                </c:pt>
                <c:pt idx="14">
                  <c:v>95.465502047919244</c:v>
                </c:pt>
                <c:pt idx="15">
                  <c:v>95.566419802465873</c:v>
                </c:pt>
                <c:pt idx="16">
                  <c:v>95.863500061773266</c:v>
                </c:pt>
                <c:pt idx="17">
                  <c:v>96.165061875585053</c:v>
                </c:pt>
                <c:pt idx="18">
                  <c:v>97.300003862400985</c:v>
                </c:pt>
                <c:pt idx="19">
                  <c:v>96.277376237843015</c:v>
                </c:pt>
                <c:pt idx="20">
                  <c:v>95.742425961752758</c:v>
                </c:pt>
                <c:pt idx="21">
                  <c:v>95.360463538302639</c:v>
                </c:pt>
                <c:pt idx="22">
                  <c:v>94.787975287875753</c:v>
                </c:pt>
                <c:pt idx="23">
                  <c:v>93.537583241758313</c:v>
                </c:pt>
                <c:pt idx="24">
                  <c:v>94.317819670887332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32AE-4080-8B46-CB4E67158D8E}"/>
            </c:ext>
          </c:extLst>
        </c:ser>
        <c:ser>
          <c:idx val="8"/>
          <c:order val="7"/>
          <c:tx>
            <c:strRef>
              <c:f>'Fig24'!$J$22</c:f>
              <c:strCache>
                <c:ptCount val="1"/>
                <c:pt idx="0">
                  <c:v>Russia</c:v>
                </c:pt>
              </c:strCache>
            </c:strRef>
          </c:tx>
          <c:spPr>
            <a:solidFill>
              <a:srgbClr val="79706E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'Fig24'!$B$23:$B$47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'Fig24'!$J$23:$J$47</c:f>
              <c:numCache>
                <c:formatCode>0</c:formatCode>
                <c:ptCount val="25"/>
                <c:pt idx="0">
                  <c:v>259.54000000000002</c:v>
                </c:pt>
                <c:pt idx="1">
                  <c:v>272.8023</c:v>
                </c:pt>
                <c:pt idx="2">
                  <c:v>272.38206300000002</c:v>
                </c:pt>
                <c:pt idx="3">
                  <c:v>271.50843450000002</c:v>
                </c:pt>
                <c:pt idx="4">
                  <c:v>269.72011025000012</c:v>
                </c:pt>
                <c:pt idx="5">
                  <c:v>266.0005253409638</c:v>
                </c:pt>
                <c:pt idx="6">
                  <c:v>264.25262706249998</c:v>
                </c:pt>
                <c:pt idx="7">
                  <c:v>262.30214653125</c:v>
                </c:pt>
                <c:pt idx="8">
                  <c:v>264.96557509659613</c:v>
                </c:pt>
                <c:pt idx="9">
                  <c:v>268.83423613281252</c:v>
                </c:pt>
                <c:pt idx="10">
                  <c:v>269.5614230898438</c:v>
                </c:pt>
                <c:pt idx="11">
                  <c:v>268.08081656835941</c:v>
                </c:pt>
                <c:pt idx="12">
                  <c:v>266.64574830761723</c:v>
                </c:pt>
                <c:pt idx="13">
                  <c:v>265.93157417724609</c:v>
                </c:pt>
                <c:pt idx="14">
                  <c:v>264.12946711206058</c:v>
                </c:pt>
                <c:pt idx="15">
                  <c:v>261.55181357946782</c:v>
                </c:pt>
                <c:pt idx="16">
                  <c:v>261.86601876629629</c:v>
                </c:pt>
                <c:pt idx="17">
                  <c:v>262.35681538314822</c:v>
                </c:pt>
                <c:pt idx="18">
                  <c:v>263.49007369157408</c:v>
                </c:pt>
                <c:pt idx="19">
                  <c:v>264.82456049959558</c:v>
                </c:pt>
                <c:pt idx="20">
                  <c:v>266.93842390360652</c:v>
                </c:pt>
                <c:pt idx="21">
                  <c:v>264.69197587355802</c:v>
                </c:pt>
                <c:pt idx="22">
                  <c:v>265.00947385828778</c:v>
                </c:pt>
                <c:pt idx="23">
                  <c:v>261.29577905658522</c:v>
                </c:pt>
                <c:pt idx="24">
                  <c:v>255.3409811098357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32AE-4080-8B46-CB4E67158D8E}"/>
            </c:ext>
          </c:extLst>
        </c:ser>
        <c:ser>
          <c:idx val="9"/>
          <c:order val="8"/>
          <c:tx>
            <c:strRef>
              <c:f>'Fig24'!$K$22</c:f>
              <c:strCache>
                <c:ptCount val="1"/>
                <c:pt idx="0">
                  <c:v>Eurasia</c:v>
                </c:pt>
              </c:strCache>
            </c:strRef>
          </c:tx>
          <c:spPr>
            <a:solidFill>
              <a:srgbClr val="86BCB6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'Fig24'!$B$23:$B$47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'Fig24'!$K$23:$K$47</c:f>
              <c:numCache>
                <c:formatCode>0</c:formatCode>
                <c:ptCount val="25"/>
                <c:pt idx="0">
                  <c:v>113.5</c:v>
                </c:pt>
                <c:pt idx="1">
                  <c:v>107.02</c:v>
                </c:pt>
                <c:pt idx="2">
                  <c:v>107.02</c:v>
                </c:pt>
                <c:pt idx="3">
                  <c:v>107.02</c:v>
                </c:pt>
                <c:pt idx="4">
                  <c:v>107.02</c:v>
                </c:pt>
                <c:pt idx="5">
                  <c:v>107.02</c:v>
                </c:pt>
                <c:pt idx="6">
                  <c:v>107.02</c:v>
                </c:pt>
                <c:pt idx="7">
                  <c:v>107.02</c:v>
                </c:pt>
                <c:pt idx="8">
                  <c:v>107.02</c:v>
                </c:pt>
                <c:pt idx="9">
                  <c:v>107.02</c:v>
                </c:pt>
                <c:pt idx="10">
                  <c:v>107.02</c:v>
                </c:pt>
                <c:pt idx="11">
                  <c:v>107.02</c:v>
                </c:pt>
                <c:pt idx="12">
                  <c:v>107.02</c:v>
                </c:pt>
                <c:pt idx="13">
                  <c:v>107.02</c:v>
                </c:pt>
                <c:pt idx="14">
                  <c:v>107.02</c:v>
                </c:pt>
                <c:pt idx="15">
                  <c:v>107.02</c:v>
                </c:pt>
                <c:pt idx="16">
                  <c:v>107.02</c:v>
                </c:pt>
                <c:pt idx="17">
                  <c:v>107.02</c:v>
                </c:pt>
                <c:pt idx="18">
                  <c:v>107.02</c:v>
                </c:pt>
                <c:pt idx="19">
                  <c:v>107.02</c:v>
                </c:pt>
                <c:pt idx="20">
                  <c:v>107.02</c:v>
                </c:pt>
                <c:pt idx="21">
                  <c:v>107.02</c:v>
                </c:pt>
                <c:pt idx="22">
                  <c:v>107.02</c:v>
                </c:pt>
                <c:pt idx="23">
                  <c:v>107.02</c:v>
                </c:pt>
                <c:pt idx="24">
                  <c:v>107.02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32AE-4080-8B46-CB4E67158D8E}"/>
            </c:ext>
          </c:extLst>
        </c:ser>
        <c:ser>
          <c:idx val="10"/>
          <c:order val="9"/>
          <c:tx>
            <c:strRef>
              <c:f>'Fig24'!$L$22</c:f>
              <c:strCache>
                <c:ptCount val="1"/>
                <c:pt idx="0">
                  <c:v>Europe</c:v>
                </c:pt>
              </c:strCache>
            </c:strRef>
          </c:tx>
          <c:spPr>
            <a:solidFill>
              <a:srgbClr val="15B3CD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'Fig24'!$B$23:$B$47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'Fig24'!$L$23:$L$47</c:f>
              <c:numCache>
                <c:formatCode>0</c:formatCode>
                <c:ptCount val="25"/>
                <c:pt idx="0">
                  <c:v>75.78</c:v>
                </c:pt>
                <c:pt idx="1">
                  <c:v>69.45</c:v>
                </c:pt>
                <c:pt idx="2">
                  <c:v>69.45</c:v>
                </c:pt>
                <c:pt idx="3">
                  <c:v>69.45</c:v>
                </c:pt>
                <c:pt idx="4">
                  <c:v>69.45</c:v>
                </c:pt>
                <c:pt idx="5">
                  <c:v>69.45</c:v>
                </c:pt>
                <c:pt idx="6">
                  <c:v>69.45</c:v>
                </c:pt>
                <c:pt idx="7">
                  <c:v>69.45</c:v>
                </c:pt>
                <c:pt idx="8">
                  <c:v>69.45</c:v>
                </c:pt>
                <c:pt idx="9">
                  <c:v>69.45</c:v>
                </c:pt>
                <c:pt idx="10">
                  <c:v>69.45</c:v>
                </c:pt>
                <c:pt idx="11">
                  <c:v>69.45</c:v>
                </c:pt>
                <c:pt idx="12">
                  <c:v>69.45</c:v>
                </c:pt>
                <c:pt idx="13">
                  <c:v>69.45</c:v>
                </c:pt>
                <c:pt idx="14">
                  <c:v>69.45</c:v>
                </c:pt>
                <c:pt idx="15">
                  <c:v>68.959570166711458</c:v>
                </c:pt>
                <c:pt idx="16">
                  <c:v>66.884297949983875</c:v>
                </c:pt>
                <c:pt idx="17">
                  <c:v>64.203550799122823</c:v>
                </c:pt>
                <c:pt idx="18">
                  <c:v>61.335032853383048</c:v>
                </c:pt>
                <c:pt idx="19">
                  <c:v>58.466514907643273</c:v>
                </c:pt>
                <c:pt idx="20">
                  <c:v>57.109251844515512</c:v>
                </c:pt>
                <c:pt idx="21">
                  <c:v>55.751988781387738</c:v>
                </c:pt>
                <c:pt idx="22">
                  <c:v>54.394725718259977</c:v>
                </c:pt>
                <c:pt idx="23">
                  <c:v>53.037462655132202</c:v>
                </c:pt>
                <c:pt idx="24">
                  <c:v>51.680199592004428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32AE-4080-8B46-CB4E67158D8E}"/>
            </c:ext>
          </c:extLst>
        </c:ser>
        <c:ser>
          <c:idx val="11"/>
          <c:order val="10"/>
          <c:tx>
            <c:strRef>
              <c:f>'Fig24'!$M$22</c:f>
              <c:strCache>
                <c:ptCount val="1"/>
                <c:pt idx="0">
                  <c:v>Africa</c:v>
                </c:pt>
              </c:strCache>
            </c:strRef>
          </c:tx>
          <c:spPr>
            <a:solidFill>
              <a:srgbClr val="9D7660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'Fig24'!$B$23:$B$47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'Fig24'!$M$23:$M$47</c:f>
              <c:numCache>
                <c:formatCode>0</c:formatCode>
                <c:ptCount val="25"/>
                <c:pt idx="0">
                  <c:v>3.6</c:v>
                </c:pt>
                <c:pt idx="1">
                  <c:v>5.19</c:v>
                </c:pt>
                <c:pt idx="2">
                  <c:v>5.19</c:v>
                </c:pt>
                <c:pt idx="3">
                  <c:v>5.19</c:v>
                </c:pt>
                <c:pt idx="4">
                  <c:v>5.19</c:v>
                </c:pt>
                <c:pt idx="5">
                  <c:v>5.3819999999999997</c:v>
                </c:pt>
                <c:pt idx="6">
                  <c:v>5.6639999999999997</c:v>
                </c:pt>
                <c:pt idx="7">
                  <c:v>5.9969999999999999</c:v>
                </c:pt>
                <c:pt idx="8">
                  <c:v>6.5834999999999999</c:v>
                </c:pt>
                <c:pt idx="9">
                  <c:v>7.1107499999999986</c:v>
                </c:pt>
                <c:pt idx="10">
                  <c:v>8.3043749999999985</c:v>
                </c:pt>
                <c:pt idx="11">
                  <c:v>9.7231874999999981</c:v>
                </c:pt>
                <c:pt idx="12">
                  <c:v>9.2677772911661052</c:v>
                </c:pt>
                <c:pt idx="13">
                  <c:v>9.8372968749999981</c:v>
                </c:pt>
                <c:pt idx="14">
                  <c:v>10.497348437499999</c:v>
                </c:pt>
                <c:pt idx="15">
                  <c:v>11.04907421875</c:v>
                </c:pt>
                <c:pt idx="16">
                  <c:v>11.546637109375</c:v>
                </c:pt>
                <c:pt idx="17">
                  <c:v>11.698356835937499</c:v>
                </c:pt>
                <c:pt idx="18">
                  <c:v>11.85011669921875</c:v>
                </c:pt>
                <c:pt idx="19">
                  <c:v>13.821896630859371</c:v>
                </c:pt>
                <c:pt idx="20">
                  <c:v>12.153686596679689</c:v>
                </c:pt>
                <c:pt idx="21">
                  <c:v>12.375139561401109</c:v>
                </c:pt>
                <c:pt idx="22">
                  <c:v>14.277279071044919</c:v>
                </c:pt>
                <c:pt idx="23">
                  <c:v>12.467319856394621</c:v>
                </c:pt>
                <c:pt idx="24">
                  <c:v>12.467319856394621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32AE-4080-8B46-CB4E67158D8E}"/>
            </c:ext>
          </c:extLst>
        </c:ser>
        <c:ser>
          <c:idx val="12"/>
          <c:order val="11"/>
          <c:tx>
            <c:strRef>
              <c:f>'Fig24'!$N$22</c:f>
              <c:strCache>
                <c:ptCount val="1"/>
                <c:pt idx="0">
                  <c:v>Middle East</c:v>
                </c:pt>
              </c:strCache>
            </c:strRef>
          </c:tx>
          <c:spPr>
            <a:solidFill>
              <a:srgbClr val="59A14F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'Fig24'!$B$23:$B$47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'Fig24'!$N$23:$N$47</c:f>
              <c:numCache>
                <c:formatCode>0</c:formatCode>
                <c:ptCount val="25"/>
                <c:pt idx="0">
                  <c:v>1.02</c:v>
                </c:pt>
                <c:pt idx="1">
                  <c:v>1.02</c:v>
                </c:pt>
                <c:pt idx="2">
                  <c:v>1.02</c:v>
                </c:pt>
                <c:pt idx="3">
                  <c:v>1.02</c:v>
                </c:pt>
                <c:pt idx="4">
                  <c:v>1.02</c:v>
                </c:pt>
                <c:pt idx="5">
                  <c:v>1.02</c:v>
                </c:pt>
                <c:pt idx="6">
                  <c:v>1.02</c:v>
                </c:pt>
                <c:pt idx="7">
                  <c:v>1.02</c:v>
                </c:pt>
                <c:pt idx="8">
                  <c:v>1.02</c:v>
                </c:pt>
                <c:pt idx="9">
                  <c:v>1.02</c:v>
                </c:pt>
                <c:pt idx="10">
                  <c:v>1.02</c:v>
                </c:pt>
                <c:pt idx="11">
                  <c:v>1.02</c:v>
                </c:pt>
                <c:pt idx="12">
                  <c:v>1.02</c:v>
                </c:pt>
                <c:pt idx="13">
                  <c:v>1.02</c:v>
                </c:pt>
                <c:pt idx="14">
                  <c:v>1.02</c:v>
                </c:pt>
                <c:pt idx="15">
                  <c:v>1.02</c:v>
                </c:pt>
                <c:pt idx="16">
                  <c:v>1.02</c:v>
                </c:pt>
                <c:pt idx="17">
                  <c:v>1.02</c:v>
                </c:pt>
                <c:pt idx="18">
                  <c:v>1.02</c:v>
                </c:pt>
                <c:pt idx="19">
                  <c:v>1.02</c:v>
                </c:pt>
                <c:pt idx="20">
                  <c:v>1.02</c:v>
                </c:pt>
                <c:pt idx="21">
                  <c:v>1.02</c:v>
                </c:pt>
                <c:pt idx="22">
                  <c:v>1.02</c:v>
                </c:pt>
                <c:pt idx="23">
                  <c:v>1.02</c:v>
                </c:pt>
                <c:pt idx="24">
                  <c:v>1.02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32AE-4080-8B46-CB4E67158D8E}"/>
            </c:ext>
          </c:extLst>
        </c:ser>
        <c:ser>
          <c:idx val="13"/>
          <c:order val="12"/>
          <c:tx>
            <c:strRef>
              <c:f>'Fig24'!$O$22</c:f>
              <c:strCache>
                <c:ptCount val="1"/>
                <c:pt idx="0">
                  <c:v>Latin America</c:v>
                </c:pt>
              </c:strCache>
            </c:strRef>
          </c:tx>
          <c:spPr>
            <a:solidFill>
              <a:srgbClr val="59A14F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'Fig24'!$B$23:$B$47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'Fig24'!$O$23:$O$47</c:f>
              <c:numCache>
                <c:formatCode>0</c:formatCode>
                <c:ptCount val="25"/>
                <c:pt idx="0">
                  <c:v>80.931075621181805</c:v>
                </c:pt>
                <c:pt idx="1">
                  <c:v>78.790835717968079</c:v>
                </c:pt>
                <c:pt idx="2">
                  <c:v>80.128023340429564</c:v>
                </c:pt>
                <c:pt idx="3">
                  <c:v>81.234010962891062</c:v>
                </c:pt>
                <c:pt idx="4">
                  <c:v>81.082998585352541</c:v>
                </c:pt>
                <c:pt idx="5">
                  <c:v>81.887486207814035</c:v>
                </c:pt>
                <c:pt idx="6">
                  <c:v>83.246343830275535</c:v>
                </c:pt>
                <c:pt idx="7">
                  <c:v>84.626386452737023</c:v>
                </c:pt>
                <c:pt idx="8">
                  <c:v>88.379601575198521</c:v>
                </c:pt>
                <c:pt idx="9">
                  <c:v>89.777402947660008</c:v>
                </c:pt>
                <c:pt idx="10">
                  <c:v>90.605094818650343</c:v>
                </c:pt>
                <c:pt idx="11">
                  <c:v>89.804723252140661</c:v>
                </c:pt>
                <c:pt idx="12">
                  <c:v>89.037319966880986</c:v>
                </c:pt>
                <c:pt idx="13">
                  <c:v>87.7307241034963</c:v>
                </c:pt>
                <c:pt idx="14">
                  <c:v>88.788725388549125</c:v>
                </c:pt>
                <c:pt idx="15">
                  <c:v>89.161618507670553</c:v>
                </c:pt>
                <c:pt idx="16">
                  <c:v>90.473252554526354</c:v>
                </c:pt>
                <c:pt idx="17">
                  <c:v>91.627257065249353</c:v>
                </c:pt>
                <c:pt idx="18">
                  <c:v>92.702446807905915</c:v>
                </c:pt>
                <c:pt idx="19">
                  <c:v>94.200702560083997</c:v>
                </c:pt>
                <c:pt idx="20">
                  <c:v>95.028026232473678</c:v>
                </c:pt>
                <c:pt idx="21">
                  <c:v>95.088484449235935</c:v>
                </c:pt>
                <c:pt idx="22">
                  <c:v>95.1439362443368</c:v>
                </c:pt>
                <c:pt idx="23">
                  <c:v>97.026980605192279</c:v>
                </c:pt>
                <c:pt idx="24">
                  <c:v>93.479848617154204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32AE-4080-8B46-CB4E67158D8E}"/>
            </c:ext>
          </c:extLst>
        </c:ser>
        <c:ser>
          <c:idx val="14"/>
          <c:order val="13"/>
          <c:tx>
            <c:strRef>
              <c:f>'Fig24'!$P$22</c:f>
              <c:strCache>
                <c:ptCount val="1"/>
                <c:pt idx="0">
                  <c:v>Mexico</c:v>
                </c:pt>
              </c:strCache>
            </c:strRef>
          </c:tx>
          <c:spPr>
            <a:solidFill>
              <a:srgbClr val="8CD17D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'Fig24'!$B$23:$B$47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'Fig24'!$P$23:$P$47</c:f>
              <c:numCache>
                <c:formatCode>0</c:formatCode>
                <c:ptCount val="25"/>
                <c:pt idx="0">
                  <c:v>10.58</c:v>
                </c:pt>
                <c:pt idx="1">
                  <c:v>9.92</c:v>
                </c:pt>
                <c:pt idx="2">
                  <c:v>9.92</c:v>
                </c:pt>
                <c:pt idx="3">
                  <c:v>9.92</c:v>
                </c:pt>
                <c:pt idx="4">
                  <c:v>9.7430838108266862</c:v>
                </c:pt>
                <c:pt idx="5">
                  <c:v>9.3821929474989378</c:v>
                </c:pt>
                <c:pt idx="6">
                  <c:v>9.0213020841711913</c:v>
                </c:pt>
                <c:pt idx="7">
                  <c:v>8.6604112208434429</c:v>
                </c:pt>
                <c:pt idx="8">
                  <c:v>8.2995203575156946</c:v>
                </c:pt>
                <c:pt idx="9">
                  <c:v>7.6493725150227672</c:v>
                </c:pt>
                <c:pt idx="10">
                  <c:v>7.2858181591218756</c:v>
                </c:pt>
                <c:pt idx="11">
                  <c:v>6.922263803220984</c:v>
                </c:pt>
                <c:pt idx="12">
                  <c:v>6.5587094473200933</c:v>
                </c:pt>
                <c:pt idx="13">
                  <c:v>6.1951550914192008</c:v>
                </c:pt>
                <c:pt idx="14">
                  <c:v>5.8316007355183102</c:v>
                </c:pt>
                <c:pt idx="15">
                  <c:v>5.6534809264520458</c:v>
                </c:pt>
                <c:pt idx="16">
                  <c:v>5.4753611173857779</c:v>
                </c:pt>
                <c:pt idx="17">
                  <c:v>5.2972413083195118</c:v>
                </c:pt>
                <c:pt idx="18">
                  <c:v>5.1191214992532457</c:v>
                </c:pt>
                <c:pt idx="19">
                  <c:v>4.9410016901869787</c:v>
                </c:pt>
                <c:pt idx="20">
                  <c:v>4.942212824816365</c:v>
                </c:pt>
                <c:pt idx="21">
                  <c:v>4.9434239594457514</c:v>
                </c:pt>
                <c:pt idx="22">
                  <c:v>4.9446350940751351</c:v>
                </c:pt>
                <c:pt idx="23">
                  <c:v>4.9458462287045188</c:v>
                </c:pt>
                <c:pt idx="24">
                  <c:v>4.9470573633339043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32AE-4080-8B46-CB4E67158D8E}"/>
            </c:ext>
          </c:extLst>
        </c:ser>
        <c:ser>
          <c:idx val="15"/>
          <c:order val="14"/>
          <c:tx>
            <c:strRef>
              <c:f>'Fig24'!$Q$22</c:f>
              <c:strCache>
                <c:ptCount val="1"/>
                <c:pt idx="0">
                  <c:v>Canada</c:v>
                </c:pt>
              </c:strCache>
            </c:strRef>
          </c:tx>
          <c:spPr>
            <a:solidFill>
              <a:srgbClr val="A0CBE8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'Fig24'!$B$23:$B$47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'Fig24'!$Q$23:$Q$47</c:f>
              <c:numCache>
                <c:formatCode>0</c:formatCode>
                <c:ptCount val="25"/>
                <c:pt idx="0">
                  <c:v>44.07</c:v>
                </c:pt>
                <c:pt idx="1">
                  <c:v>43.36</c:v>
                </c:pt>
                <c:pt idx="2">
                  <c:v>44.5526926</c:v>
                </c:pt>
                <c:pt idx="3">
                  <c:v>45.164756400000002</c:v>
                </c:pt>
                <c:pt idx="4">
                  <c:v>46.207641199999998</c:v>
                </c:pt>
                <c:pt idx="5">
                  <c:v>45.714386246535881</c:v>
                </c:pt>
                <c:pt idx="6">
                  <c:v>45.131182699385953</c:v>
                </c:pt>
                <c:pt idx="7">
                  <c:v>45.72394660200213</c:v>
                </c:pt>
                <c:pt idx="8">
                  <c:v>45.513369154852207</c:v>
                </c:pt>
                <c:pt idx="9">
                  <c:v>45.647005557702279</c:v>
                </c:pt>
                <c:pt idx="10">
                  <c:v>47.449457128410813</c:v>
                </c:pt>
                <c:pt idx="11">
                  <c:v>50.815794074119353</c:v>
                </c:pt>
                <c:pt idx="12">
                  <c:v>46.945211619827901</c:v>
                </c:pt>
                <c:pt idx="13">
                  <c:v>41.170771240536432</c:v>
                </c:pt>
                <c:pt idx="14">
                  <c:v>40.347607445491569</c:v>
                </c:pt>
                <c:pt idx="15">
                  <c:v>41.071077753635549</c:v>
                </c:pt>
                <c:pt idx="16">
                  <c:v>41.573455936779538</c:v>
                </c:pt>
                <c:pt idx="17">
                  <c:v>41.997943807423518</c:v>
                </c:pt>
                <c:pt idx="18">
                  <c:v>42.124010791348738</c:v>
                </c:pt>
                <c:pt idx="19">
                  <c:v>42.502123062383347</c:v>
                </c:pt>
                <c:pt idx="20">
                  <c:v>42.492734329412677</c:v>
                </c:pt>
                <c:pt idx="21">
                  <c:v>43.123405213141218</c:v>
                </c:pt>
                <c:pt idx="22">
                  <c:v>43.435402106147109</c:v>
                </c:pt>
                <c:pt idx="23">
                  <c:v>42.655997507942068</c:v>
                </c:pt>
                <c:pt idx="24">
                  <c:v>42.813249164131548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32AE-4080-8B46-CB4E67158D8E}"/>
            </c:ext>
          </c:extLst>
        </c:ser>
        <c:ser>
          <c:idx val="16"/>
          <c:order val="15"/>
          <c:tx>
            <c:strRef>
              <c:f>'Fig24'!$R$22</c:f>
              <c:strCache>
                <c:ptCount val="1"/>
                <c:pt idx="0">
                  <c:v>United States</c:v>
                </c:pt>
              </c:strCache>
            </c:strRef>
          </c:tx>
          <c:spPr>
            <a:solidFill>
              <a:srgbClr val="4E79A7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'Fig24'!$B$23:$B$47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'Fig24'!$R$23:$R$47</c:f>
              <c:numCache>
                <c:formatCode>0</c:formatCode>
                <c:ptCount val="25"/>
                <c:pt idx="0">
                  <c:v>485.10892437881841</c:v>
                </c:pt>
                <c:pt idx="1">
                  <c:v>530.94100000000014</c:v>
                </c:pt>
                <c:pt idx="2">
                  <c:v>528.88207090000037</c:v>
                </c:pt>
                <c:pt idx="3">
                  <c:v>528.41394430000037</c:v>
                </c:pt>
                <c:pt idx="4">
                  <c:v>528.82403085000033</c:v>
                </c:pt>
                <c:pt idx="5">
                  <c:v>527.04854227281203</c:v>
                </c:pt>
                <c:pt idx="6">
                  <c:v>515.78974735012298</c:v>
                </c:pt>
                <c:pt idx="7">
                  <c:v>503.86392066989453</c:v>
                </c:pt>
                <c:pt idx="8">
                  <c:v>491.56257880735461</c:v>
                </c:pt>
                <c:pt idx="9">
                  <c:v>473.28261918989989</c:v>
                </c:pt>
                <c:pt idx="10">
                  <c:v>463.84814207559708</c:v>
                </c:pt>
                <c:pt idx="11">
                  <c:v>450.1349921616378</c:v>
                </c:pt>
                <c:pt idx="12">
                  <c:v>442.77977738500681</c:v>
                </c:pt>
                <c:pt idx="13">
                  <c:v>433.4892368583757</c:v>
                </c:pt>
                <c:pt idx="14">
                  <c:v>424.77576423174497</c:v>
                </c:pt>
                <c:pt idx="15">
                  <c:v>418.98757151097311</c:v>
                </c:pt>
                <c:pt idx="16">
                  <c:v>413.48575934020158</c:v>
                </c:pt>
                <c:pt idx="17">
                  <c:v>408.56587070974717</c:v>
                </c:pt>
                <c:pt idx="18">
                  <c:v>400.99595834441868</c:v>
                </c:pt>
                <c:pt idx="19">
                  <c:v>400.70601564849812</c:v>
                </c:pt>
                <c:pt idx="20">
                  <c:v>394.09269807473993</c:v>
                </c:pt>
                <c:pt idx="21">
                  <c:v>386.94476084162449</c:v>
                </c:pt>
                <c:pt idx="22">
                  <c:v>382.84882163331372</c:v>
                </c:pt>
                <c:pt idx="23">
                  <c:v>374.76023813735651</c:v>
                </c:pt>
                <c:pt idx="24">
                  <c:v>368.32547853854271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32AE-4080-8B46-CB4E67158D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4265992"/>
        <c:axId val="824262384"/>
      </c:areaChart>
      <c:catAx>
        <c:axId val="824265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24262384"/>
        <c:crosses val="autoZero"/>
        <c:auto val="1"/>
        <c:lblAlgn val="ctr"/>
        <c:lblOffset val="100"/>
        <c:tickLblSkip val="4"/>
        <c:noMultiLvlLbl val="0"/>
      </c:catAx>
      <c:valAx>
        <c:axId val="82426238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b="0">
                    <a:latin typeface="+mj-lt"/>
                  </a:defRPr>
                </a:pPr>
                <a:r>
                  <a:rPr lang="en-GB" b="0">
                    <a:latin typeface="+mj-lt"/>
                  </a:rPr>
                  <a:t>Coal production volume (Mtce)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242659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952529112188876"/>
          <c:y val="1.1801358832337716E-2"/>
          <c:w val="0.17684911550765975"/>
          <c:h val="0.90812443738339976"/>
        </c:manualLayout>
      </c:layout>
      <c:overlay val="0"/>
    </c:legend>
    <c:plotVisOnly val="1"/>
    <c:dispBlanksAs val="span"/>
    <c:showDLblsOverMax val="0"/>
    <c:extLst/>
  </c:chart>
  <c:spPr>
    <a:ln>
      <a:solidFill>
        <a:schemeClr val="bg1">
          <a:lumMod val="85000"/>
        </a:schemeClr>
      </a:solidFill>
    </a:ln>
  </c:spPr>
  <c:txPr>
    <a:bodyPr/>
    <a:lstStyle/>
    <a:p>
      <a:pPr>
        <a:defRPr sz="900"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88294816423186"/>
          <c:y val="3.864042933810375E-2"/>
          <c:w val="0.69737339705022872"/>
          <c:h val="0.86783303877965801"/>
        </c:manualLayout>
      </c:layout>
      <c:areaChart>
        <c:grouping val="stacked"/>
        <c:varyColors val="0"/>
        <c:ser>
          <c:idx val="1"/>
          <c:order val="0"/>
          <c:tx>
            <c:strRef>
              <c:f>'Fig24'!$V$22</c:f>
              <c:strCache>
                <c:ptCount val="1"/>
                <c:pt idx="0">
                  <c:v>Australia</c:v>
                </c:pt>
              </c:strCache>
            </c:strRef>
          </c:tx>
          <c:spPr>
            <a:solidFill>
              <a:srgbClr val="BAB0AC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'Fig24'!$U$23:$U$47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'Fig24'!$V$23:$V$47</c:f>
              <c:numCache>
                <c:formatCode>0</c:formatCode>
                <c:ptCount val="25"/>
                <c:pt idx="0">
                  <c:v>386.15999999999991</c:v>
                </c:pt>
                <c:pt idx="1">
                  <c:v>387.11336428203163</c:v>
                </c:pt>
                <c:pt idx="2">
                  <c:v>344.09753699981161</c:v>
                </c:pt>
                <c:pt idx="3">
                  <c:v>301.91276904759189</c:v>
                </c:pt>
                <c:pt idx="4">
                  <c:v>267.82610445658872</c:v>
                </c:pt>
                <c:pt idx="5">
                  <c:v>254.5113296395246</c:v>
                </c:pt>
                <c:pt idx="6">
                  <c:v>243.1932436279578</c:v>
                </c:pt>
                <c:pt idx="7">
                  <c:v>230.36893849435421</c:v>
                </c:pt>
                <c:pt idx="8">
                  <c:v>222.60449863497919</c:v>
                </c:pt>
                <c:pt idx="9">
                  <c:v>216.24888395529169</c:v>
                </c:pt>
                <c:pt idx="10">
                  <c:v>206.62265727470091</c:v>
                </c:pt>
                <c:pt idx="11">
                  <c:v>196.70284176537069</c:v>
                </c:pt>
                <c:pt idx="12">
                  <c:v>182.45608422145111</c:v>
                </c:pt>
                <c:pt idx="13">
                  <c:v>171.1351893060808</c:v>
                </c:pt>
                <c:pt idx="14">
                  <c:v>172.33725360210391</c:v>
                </c:pt>
                <c:pt idx="15">
                  <c:v>163.1953886425953</c:v>
                </c:pt>
                <c:pt idx="16">
                  <c:v>157.2368454248388</c:v>
                </c:pt>
                <c:pt idx="17">
                  <c:v>154.45357665299221</c:v>
                </c:pt>
                <c:pt idx="18">
                  <c:v>145.6103835990082</c:v>
                </c:pt>
                <c:pt idx="19">
                  <c:v>142.64024298045999</c:v>
                </c:pt>
                <c:pt idx="20">
                  <c:v>136.71570795549869</c:v>
                </c:pt>
                <c:pt idx="21">
                  <c:v>116.5921646384849</c:v>
                </c:pt>
                <c:pt idx="22">
                  <c:v>120.20333921549179</c:v>
                </c:pt>
                <c:pt idx="23">
                  <c:v>121.7624819295427</c:v>
                </c:pt>
                <c:pt idx="24">
                  <c:v>117.87038335672661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93F6-4FD4-B82D-B8CFB46C0B25}"/>
            </c:ext>
          </c:extLst>
        </c:ser>
        <c:ser>
          <c:idx val="2"/>
          <c:order val="1"/>
          <c:tx>
            <c:strRef>
              <c:f>'Fig24'!$W$22</c:f>
              <c:strCache>
                <c:ptCount val="1"/>
                <c:pt idx="0">
                  <c:v>South Africa</c:v>
                </c:pt>
              </c:strCache>
            </c:strRef>
          </c:tx>
          <c:spPr>
            <a:solidFill>
              <a:srgbClr val="FF9D9A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'Fig24'!$U$23:$U$47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'Fig24'!$W$23:$W$47</c:f>
              <c:numCache>
                <c:formatCode>0</c:formatCode>
                <c:ptCount val="25"/>
                <c:pt idx="0">
                  <c:v>208.5199999999999</c:v>
                </c:pt>
                <c:pt idx="1">
                  <c:v>206.85550000000001</c:v>
                </c:pt>
                <c:pt idx="2">
                  <c:v>205.64644400000009</c:v>
                </c:pt>
                <c:pt idx="3">
                  <c:v>203.7424108075719</c:v>
                </c:pt>
                <c:pt idx="4">
                  <c:v>201.250812</c:v>
                </c:pt>
                <c:pt idx="5">
                  <c:v>197.79866500000011</c:v>
                </c:pt>
                <c:pt idx="6">
                  <c:v>197.68063150000009</c:v>
                </c:pt>
                <c:pt idx="7">
                  <c:v>197.31693475000009</c:v>
                </c:pt>
                <c:pt idx="8">
                  <c:v>192.7575213750001</c:v>
                </c:pt>
                <c:pt idx="9">
                  <c:v>187.95884968750011</c:v>
                </c:pt>
                <c:pt idx="10">
                  <c:v>184.70329384375009</c:v>
                </c:pt>
                <c:pt idx="11">
                  <c:v>183.66928592187509</c:v>
                </c:pt>
                <c:pt idx="12">
                  <c:v>181.23338696093751</c:v>
                </c:pt>
                <c:pt idx="13">
                  <c:v>180.4691324804688</c:v>
                </c:pt>
                <c:pt idx="14">
                  <c:v>174.9432452402344</c:v>
                </c:pt>
                <c:pt idx="15">
                  <c:v>173.1733524306641</c:v>
                </c:pt>
                <c:pt idx="16">
                  <c:v>166.9230622821045</c:v>
                </c:pt>
                <c:pt idx="17">
                  <c:v>163.3587722078247</c:v>
                </c:pt>
                <c:pt idx="18">
                  <c:v>157.6856555495911</c:v>
                </c:pt>
                <c:pt idx="19">
                  <c:v>154.78485514039619</c:v>
                </c:pt>
                <c:pt idx="20">
                  <c:v>150.6606004504967</c:v>
                </c:pt>
                <c:pt idx="21">
                  <c:v>140.31324435451751</c:v>
                </c:pt>
                <c:pt idx="22">
                  <c:v>131.32072780785549</c:v>
                </c:pt>
                <c:pt idx="23">
                  <c:v>127.1848932204332</c:v>
                </c:pt>
                <c:pt idx="24">
                  <c:v>119.30598114840321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93F6-4FD4-B82D-B8CFB46C0B25}"/>
            </c:ext>
          </c:extLst>
        </c:ser>
        <c:ser>
          <c:idx val="3"/>
          <c:order val="2"/>
          <c:tx>
            <c:strRef>
              <c:f>'Fig24'!$X$22</c:f>
              <c:strCache>
                <c:ptCount val="1"/>
                <c:pt idx="0">
                  <c:v>Indonesia</c:v>
                </c:pt>
              </c:strCache>
            </c:strRef>
          </c:tx>
          <c:spPr>
            <a:solidFill>
              <a:srgbClr val="F1CE63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'Fig24'!$U$23:$U$47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'Fig24'!$X$23:$X$47</c:f>
              <c:numCache>
                <c:formatCode>0</c:formatCode>
                <c:ptCount val="25"/>
                <c:pt idx="0">
                  <c:v>331.6400000000001</c:v>
                </c:pt>
                <c:pt idx="1">
                  <c:v>355.77100000000007</c:v>
                </c:pt>
                <c:pt idx="2">
                  <c:v>312.0301</c:v>
                </c:pt>
                <c:pt idx="3">
                  <c:v>302.64855</c:v>
                </c:pt>
                <c:pt idx="4">
                  <c:v>296.91487499999999</c:v>
                </c:pt>
                <c:pt idx="5">
                  <c:v>293.66259750000012</c:v>
                </c:pt>
                <c:pt idx="6">
                  <c:v>292.42849875000002</c:v>
                </c:pt>
                <c:pt idx="7">
                  <c:v>285.73545000000001</c:v>
                </c:pt>
                <c:pt idx="8">
                  <c:v>277.18981062500001</c:v>
                </c:pt>
                <c:pt idx="9">
                  <c:v>259.0632485934409</c:v>
                </c:pt>
                <c:pt idx="10">
                  <c:v>252.08249945312491</c:v>
                </c:pt>
                <c:pt idx="11">
                  <c:v>233.03227746093751</c:v>
                </c:pt>
                <c:pt idx="12">
                  <c:v>233.31324737090509</c:v>
                </c:pt>
                <c:pt idx="13">
                  <c:v>233.3509032714843</c:v>
                </c:pt>
                <c:pt idx="14">
                  <c:v>219.2062269274459</c:v>
                </c:pt>
                <c:pt idx="15">
                  <c:v>213.2341913145753</c:v>
                </c:pt>
                <c:pt idx="16">
                  <c:v>193.92884761596679</c:v>
                </c:pt>
                <c:pt idx="17">
                  <c:v>189.55093339782721</c:v>
                </c:pt>
                <c:pt idx="18">
                  <c:v>163.38644107879639</c:v>
                </c:pt>
                <c:pt idx="19">
                  <c:v>163.83814167709349</c:v>
                </c:pt>
                <c:pt idx="20">
                  <c:v>139.55959828010069</c:v>
                </c:pt>
                <c:pt idx="21">
                  <c:v>133.83181760799411</c:v>
                </c:pt>
                <c:pt idx="22">
                  <c:v>122.5887068670464</c:v>
                </c:pt>
                <c:pt idx="23">
                  <c:v>72.069787862644205</c:v>
                </c:pt>
                <c:pt idx="24">
                  <c:v>56.123381238440217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93F6-4FD4-B82D-B8CFB46C0B25}"/>
            </c:ext>
          </c:extLst>
        </c:ser>
        <c:ser>
          <c:idx val="4"/>
          <c:order val="3"/>
          <c:tx>
            <c:strRef>
              <c:f>'Fig24'!$Y$22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rgbClr val="E15759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'Fig24'!$U$23:$U$47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'Fig24'!$Y$23:$Y$47</c:f>
              <c:numCache>
                <c:formatCode>0</c:formatCode>
                <c:ptCount val="25"/>
                <c:pt idx="0">
                  <c:v>2447.7399999999989</c:v>
                </c:pt>
                <c:pt idx="1">
                  <c:v>2516.4</c:v>
                </c:pt>
                <c:pt idx="2">
                  <c:v>2499.2583439999999</c:v>
                </c:pt>
                <c:pt idx="3">
                  <c:v>2478.804803999999</c:v>
                </c:pt>
                <c:pt idx="4">
                  <c:v>2436.5156985275321</c:v>
                </c:pt>
                <c:pt idx="5">
                  <c:v>2363.255407099256</c:v>
                </c:pt>
                <c:pt idx="6">
                  <c:v>2294.7298145327809</c:v>
                </c:pt>
                <c:pt idx="7">
                  <c:v>2221.7653141452129</c:v>
                </c:pt>
                <c:pt idx="8">
                  <c:v>2156.1477708842422</c:v>
                </c:pt>
                <c:pt idx="9">
                  <c:v>2108.1286365625001</c:v>
                </c:pt>
                <c:pt idx="10">
                  <c:v>2020.6505956111489</c:v>
                </c:pt>
                <c:pt idx="11">
                  <c:v>1940.6147635181769</c:v>
                </c:pt>
                <c:pt idx="12">
                  <c:v>1829.687666523216</c:v>
                </c:pt>
                <c:pt idx="13">
                  <c:v>1759.8138297798789</c:v>
                </c:pt>
                <c:pt idx="14">
                  <c:v>1700.620274578941</c:v>
                </c:pt>
                <c:pt idx="15">
                  <c:v>1606.2240792903749</c:v>
                </c:pt>
                <c:pt idx="16">
                  <c:v>1532.9199314080879</c:v>
                </c:pt>
                <c:pt idx="17">
                  <c:v>1432.383871751709</c:v>
                </c:pt>
                <c:pt idx="18">
                  <c:v>1363.8208773977531</c:v>
                </c:pt>
                <c:pt idx="19">
                  <c:v>1256.0671274477429</c:v>
                </c:pt>
                <c:pt idx="20">
                  <c:v>1191.085793943796</c:v>
                </c:pt>
                <c:pt idx="21">
                  <c:v>1122.850485104547</c:v>
                </c:pt>
                <c:pt idx="22">
                  <c:v>1039.3495228373879</c:v>
                </c:pt>
                <c:pt idx="23">
                  <c:v>988.8002463277935</c:v>
                </c:pt>
                <c:pt idx="24">
                  <c:v>943.08710157925543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93F6-4FD4-B82D-B8CFB46C0B25}"/>
            </c:ext>
          </c:extLst>
        </c:ser>
        <c:ser>
          <c:idx val="5"/>
          <c:order val="4"/>
          <c:tx>
            <c:strRef>
              <c:f>'Fig24'!$Z$22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rgbClr val="F28E2B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'Fig24'!$U$23:$U$47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'Fig24'!$Z$23:$Z$47</c:f>
              <c:numCache>
                <c:formatCode>0</c:formatCode>
                <c:ptCount val="25"/>
                <c:pt idx="0">
                  <c:v>404.04</c:v>
                </c:pt>
                <c:pt idx="1">
                  <c:v>420.82879999999858</c:v>
                </c:pt>
                <c:pt idx="2">
                  <c:v>418.58937913999932</c:v>
                </c:pt>
                <c:pt idx="3">
                  <c:v>412.92648874999998</c:v>
                </c:pt>
                <c:pt idx="4">
                  <c:v>425.50835531249999</c:v>
                </c:pt>
                <c:pt idx="5">
                  <c:v>441.8382244843749</c:v>
                </c:pt>
                <c:pt idx="6">
                  <c:v>458.26820334453117</c:v>
                </c:pt>
                <c:pt idx="7">
                  <c:v>470.71836268996088</c:v>
                </c:pt>
                <c:pt idx="8">
                  <c:v>485.37614676533002</c:v>
                </c:pt>
                <c:pt idx="9">
                  <c:v>502.13416186606702</c:v>
                </c:pt>
                <c:pt idx="10">
                  <c:v>522.04624643894567</c:v>
                </c:pt>
                <c:pt idx="11">
                  <c:v>543.87131292627191</c:v>
                </c:pt>
                <c:pt idx="12">
                  <c:v>578.04008096970506</c:v>
                </c:pt>
                <c:pt idx="13">
                  <c:v>594.22911822352887</c:v>
                </c:pt>
                <c:pt idx="14">
                  <c:v>594.4871019381543</c:v>
                </c:pt>
                <c:pt idx="15">
                  <c:v>594.84840957464132</c:v>
                </c:pt>
                <c:pt idx="16">
                  <c:v>590.61825689008901</c:v>
                </c:pt>
                <c:pt idx="17">
                  <c:v>581.43071753791969</c:v>
                </c:pt>
                <c:pt idx="18">
                  <c:v>572.24317818575037</c:v>
                </c:pt>
                <c:pt idx="19">
                  <c:v>563.05563883358082</c:v>
                </c:pt>
                <c:pt idx="20">
                  <c:v>553.86809948141138</c:v>
                </c:pt>
                <c:pt idx="21">
                  <c:v>544.68056012924171</c:v>
                </c:pt>
                <c:pt idx="22">
                  <c:v>535.49302077707262</c:v>
                </c:pt>
                <c:pt idx="23">
                  <c:v>524.48803736637092</c:v>
                </c:pt>
                <c:pt idx="24">
                  <c:v>511.4004980142015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93F6-4FD4-B82D-B8CFB46C0B25}"/>
            </c:ext>
          </c:extLst>
        </c:ser>
        <c:ser>
          <c:idx val="6"/>
          <c:order val="5"/>
          <c:tx>
            <c:strRef>
              <c:f>'Fig24'!$AA$22</c:f>
              <c:strCache>
                <c:ptCount val="1"/>
                <c:pt idx="0">
                  <c:v>OECD Asia</c:v>
                </c:pt>
              </c:strCache>
            </c:strRef>
          </c:tx>
          <c:spPr>
            <a:solidFill>
              <a:srgbClr val="B07AA1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'Fig24'!$U$23:$U$47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'Fig24'!$AA$23:$AA$47</c:f>
              <c:numCache>
                <c:formatCode>0</c:formatCode>
                <c:ptCount val="25"/>
                <c:pt idx="0">
                  <c:v>2.5</c:v>
                </c:pt>
                <c:pt idx="1">
                  <c:v>2.33</c:v>
                </c:pt>
                <c:pt idx="2">
                  <c:v>2.33</c:v>
                </c:pt>
                <c:pt idx="3">
                  <c:v>2.33</c:v>
                </c:pt>
                <c:pt idx="4">
                  <c:v>2.33</c:v>
                </c:pt>
                <c:pt idx="5">
                  <c:v>2.33</c:v>
                </c:pt>
                <c:pt idx="6">
                  <c:v>2.33</c:v>
                </c:pt>
                <c:pt idx="7">
                  <c:v>2.33</c:v>
                </c:pt>
                <c:pt idx="8">
                  <c:v>2.33</c:v>
                </c:pt>
                <c:pt idx="9">
                  <c:v>2.33</c:v>
                </c:pt>
                <c:pt idx="10">
                  <c:v>2.33</c:v>
                </c:pt>
                <c:pt idx="11">
                  <c:v>2.33</c:v>
                </c:pt>
                <c:pt idx="12">
                  <c:v>2.33</c:v>
                </c:pt>
                <c:pt idx="13">
                  <c:v>2.33</c:v>
                </c:pt>
                <c:pt idx="14">
                  <c:v>2.33</c:v>
                </c:pt>
                <c:pt idx="15">
                  <c:v>2.33</c:v>
                </c:pt>
                <c:pt idx="16">
                  <c:v>2.33</c:v>
                </c:pt>
                <c:pt idx="17">
                  <c:v>2.33</c:v>
                </c:pt>
                <c:pt idx="18">
                  <c:v>2.33</c:v>
                </c:pt>
                <c:pt idx="19">
                  <c:v>2.33</c:v>
                </c:pt>
                <c:pt idx="20">
                  <c:v>2.33</c:v>
                </c:pt>
                <c:pt idx="21">
                  <c:v>2.33</c:v>
                </c:pt>
                <c:pt idx="22">
                  <c:v>2.33</c:v>
                </c:pt>
                <c:pt idx="23">
                  <c:v>2.33</c:v>
                </c:pt>
                <c:pt idx="24">
                  <c:v>2.33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93F6-4FD4-B82D-B8CFB46C0B25}"/>
            </c:ext>
          </c:extLst>
        </c:ser>
        <c:ser>
          <c:idx val="7"/>
          <c:order val="6"/>
          <c:tx>
            <c:strRef>
              <c:f>'Fig24'!$AB$22</c:f>
              <c:strCache>
                <c:ptCount val="1"/>
                <c:pt idx="0">
                  <c:v>Dev. Asia</c:v>
                </c:pt>
              </c:strCache>
            </c:strRef>
          </c:tx>
          <c:spPr>
            <a:solidFill>
              <a:srgbClr val="D37295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'Fig24'!$U$23:$U$47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'Fig24'!$AB$23:$AB$47</c:f>
              <c:numCache>
                <c:formatCode>0</c:formatCode>
                <c:ptCount val="25"/>
                <c:pt idx="0">
                  <c:v>80.27</c:v>
                </c:pt>
                <c:pt idx="1">
                  <c:v>86.2072</c:v>
                </c:pt>
                <c:pt idx="2">
                  <c:v>87.689442</c:v>
                </c:pt>
                <c:pt idx="3">
                  <c:v>87.260203000000004</c:v>
                </c:pt>
                <c:pt idx="4">
                  <c:v>88.361343500000004</c:v>
                </c:pt>
                <c:pt idx="5">
                  <c:v>89.466576250000003</c:v>
                </c:pt>
                <c:pt idx="6">
                  <c:v>90.802085512991212</c:v>
                </c:pt>
                <c:pt idx="7">
                  <c:v>92.205473700491211</c:v>
                </c:pt>
                <c:pt idx="8">
                  <c:v>92.7634877942412</c:v>
                </c:pt>
                <c:pt idx="9">
                  <c:v>92.384829402439564</c:v>
                </c:pt>
                <c:pt idx="10">
                  <c:v>88.069970818529754</c:v>
                </c:pt>
                <c:pt idx="11">
                  <c:v>85.372153378836842</c:v>
                </c:pt>
                <c:pt idx="12">
                  <c:v>85.208428449760618</c:v>
                </c:pt>
                <c:pt idx="13">
                  <c:v>83.4625207365047</c:v>
                </c:pt>
                <c:pt idx="14">
                  <c:v>83.523081631158931</c:v>
                </c:pt>
                <c:pt idx="15">
                  <c:v>83.456694329095825</c:v>
                </c:pt>
                <c:pt idx="16">
                  <c:v>83.582214179010251</c:v>
                </c:pt>
                <c:pt idx="17">
                  <c:v>83.71008760491344</c:v>
                </c:pt>
                <c:pt idx="18">
                  <c:v>84.670277818811002</c:v>
                </c:pt>
                <c:pt idx="19">
                  <c:v>83.472366426705804</c:v>
                </c:pt>
                <c:pt idx="20">
                  <c:v>82.746404231599143</c:v>
                </c:pt>
                <c:pt idx="21">
                  <c:v>82.173296890475456</c:v>
                </c:pt>
                <c:pt idx="22">
                  <c:v>84.829597223046349</c:v>
                </c:pt>
                <c:pt idx="23">
                  <c:v>81.897960510262408</c:v>
                </c:pt>
                <c:pt idx="24">
                  <c:v>79.066935277161406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93F6-4FD4-B82D-B8CFB46C0B25}"/>
            </c:ext>
          </c:extLst>
        </c:ser>
        <c:ser>
          <c:idx val="8"/>
          <c:order val="7"/>
          <c:tx>
            <c:strRef>
              <c:f>'Fig24'!$AC$22</c:f>
              <c:strCache>
                <c:ptCount val="1"/>
                <c:pt idx="0">
                  <c:v>Russia</c:v>
                </c:pt>
              </c:strCache>
            </c:strRef>
          </c:tx>
          <c:spPr>
            <a:solidFill>
              <a:srgbClr val="79706E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'Fig24'!$U$23:$U$47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'Fig24'!$AC$23:$AC$47</c:f>
              <c:numCache>
                <c:formatCode>0</c:formatCode>
                <c:ptCount val="25"/>
                <c:pt idx="0">
                  <c:v>259.54000000000002</c:v>
                </c:pt>
                <c:pt idx="1">
                  <c:v>272.8023</c:v>
                </c:pt>
                <c:pt idx="2">
                  <c:v>268.20158199999997</c:v>
                </c:pt>
                <c:pt idx="3">
                  <c:v>255.713413</c:v>
                </c:pt>
                <c:pt idx="4">
                  <c:v>247.667058</c:v>
                </c:pt>
                <c:pt idx="5">
                  <c:v>244.30288049999999</c:v>
                </c:pt>
                <c:pt idx="6">
                  <c:v>227.98602674999989</c:v>
                </c:pt>
                <c:pt idx="7">
                  <c:v>227.550348625</c:v>
                </c:pt>
                <c:pt idx="8">
                  <c:v>224.78208656250001</c:v>
                </c:pt>
                <c:pt idx="9">
                  <c:v>218.47810980426999</c:v>
                </c:pt>
                <c:pt idx="10">
                  <c:v>216.606493924435</c:v>
                </c:pt>
                <c:pt idx="11">
                  <c:v>209.0781838083993</c:v>
                </c:pt>
                <c:pt idx="12">
                  <c:v>204.44133439453131</c:v>
                </c:pt>
                <c:pt idx="13">
                  <c:v>181.76876726531549</c:v>
                </c:pt>
                <c:pt idx="14">
                  <c:v>166.11173773144989</c:v>
                </c:pt>
                <c:pt idx="15">
                  <c:v>159.2779414672851</c:v>
                </c:pt>
                <c:pt idx="16">
                  <c:v>155.9022155383301</c:v>
                </c:pt>
                <c:pt idx="17">
                  <c:v>153.684684956665</c:v>
                </c:pt>
                <c:pt idx="18">
                  <c:v>153.48226654083251</c:v>
                </c:pt>
                <c:pt idx="19">
                  <c:v>154.0823499891662</c:v>
                </c:pt>
                <c:pt idx="20">
                  <c:v>146.5744827301788</c:v>
                </c:pt>
                <c:pt idx="21">
                  <c:v>142.8005871210475</c:v>
                </c:pt>
                <c:pt idx="22">
                  <c:v>129.21582971568969</c:v>
                </c:pt>
                <c:pt idx="23">
                  <c:v>125.3520968916292</c:v>
                </c:pt>
                <c:pt idx="24">
                  <c:v>118.6339882563308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93F6-4FD4-B82D-B8CFB46C0B25}"/>
            </c:ext>
          </c:extLst>
        </c:ser>
        <c:ser>
          <c:idx val="9"/>
          <c:order val="8"/>
          <c:tx>
            <c:strRef>
              <c:f>'Fig24'!$AD$22</c:f>
              <c:strCache>
                <c:ptCount val="1"/>
                <c:pt idx="0">
                  <c:v>Eurasia</c:v>
                </c:pt>
              </c:strCache>
            </c:strRef>
          </c:tx>
          <c:spPr>
            <a:solidFill>
              <a:srgbClr val="86BCB6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'Fig24'!$U$23:$U$47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'Fig24'!$AD$23:$AD$47</c:f>
              <c:numCache>
                <c:formatCode>0</c:formatCode>
                <c:ptCount val="25"/>
                <c:pt idx="0">
                  <c:v>113.5</c:v>
                </c:pt>
                <c:pt idx="1">
                  <c:v>107.02</c:v>
                </c:pt>
                <c:pt idx="2">
                  <c:v>107.02</c:v>
                </c:pt>
                <c:pt idx="3">
                  <c:v>107.02</c:v>
                </c:pt>
                <c:pt idx="4">
                  <c:v>107.02</c:v>
                </c:pt>
                <c:pt idx="5">
                  <c:v>107.02</c:v>
                </c:pt>
                <c:pt idx="6">
                  <c:v>107.02</c:v>
                </c:pt>
                <c:pt idx="7">
                  <c:v>107.02</c:v>
                </c:pt>
                <c:pt idx="8">
                  <c:v>107.02</c:v>
                </c:pt>
                <c:pt idx="9">
                  <c:v>107.02</c:v>
                </c:pt>
                <c:pt idx="10">
                  <c:v>104.2457597011294</c:v>
                </c:pt>
                <c:pt idx="11">
                  <c:v>102.3216050845167</c:v>
                </c:pt>
                <c:pt idx="12">
                  <c:v>98.478155371594013</c:v>
                </c:pt>
                <c:pt idx="13">
                  <c:v>94.610780658671317</c:v>
                </c:pt>
                <c:pt idx="14">
                  <c:v>90.731443445748639</c:v>
                </c:pt>
                <c:pt idx="15">
                  <c:v>87.258177095767749</c:v>
                </c:pt>
                <c:pt idx="16">
                  <c:v>83.877620120786816</c:v>
                </c:pt>
                <c:pt idx="17">
                  <c:v>80.253417833305917</c:v>
                </c:pt>
                <c:pt idx="18">
                  <c:v>76.652392889575012</c:v>
                </c:pt>
                <c:pt idx="19">
                  <c:v>73.062956617719109</c:v>
                </c:pt>
                <c:pt idx="20">
                  <c:v>69.479314681800702</c:v>
                </c:pt>
                <c:pt idx="21">
                  <c:v>65.898569913851048</c:v>
                </c:pt>
                <c:pt idx="22">
                  <c:v>62.320722313870149</c:v>
                </c:pt>
                <c:pt idx="23">
                  <c:v>58.742874713889243</c:v>
                </c:pt>
                <c:pt idx="24">
                  <c:v>55.760658747432608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93F6-4FD4-B82D-B8CFB46C0B25}"/>
            </c:ext>
          </c:extLst>
        </c:ser>
        <c:ser>
          <c:idx val="10"/>
          <c:order val="9"/>
          <c:tx>
            <c:strRef>
              <c:f>'Fig24'!$AE$22</c:f>
              <c:strCache>
                <c:ptCount val="1"/>
                <c:pt idx="0">
                  <c:v>Europe</c:v>
                </c:pt>
              </c:strCache>
            </c:strRef>
          </c:tx>
          <c:spPr>
            <a:solidFill>
              <a:srgbClr val="15B3CD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'Fig24'!$U$23:$U$47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'Fig24'!$AE$23:$AE$47</c:f>
              <c:numCache>
                <c:formatCode>0</c:formatCode>
                <c:ptCount val="25"/>
                <c:pt idx="0">
                  <c:v>75.78</c:v>
                </c:pt>
                <c:pt idx="1">
                  <c:v>69.45</c:v>
                </c:pt>
                <c:pt idx="2">
                  <c:v>69.45</c:v>
                </c:pt>
                <c:pt idx="3">
                  <c:v>69.45</c:v>
                </c:pt>
                <c:pt idx="4">
                  <c:v>69.45</c:v>
                </c:pt>
                <c:pt idx="5">
                  <c:v>69.45</c:v>
                </c:pt>
                <c:pt idx="6">
                  <c:v>69.45</c:v>
                </c:pt>
                <c:pt idx="7">
                  <c:v>69.45</c:v>
                </c:pt>
                <c:pt idx="8">
                  <c:v>69.45</c:v>
                </c:pt>
                <c:pt idx="9">
                  <c:v>69.45</c:v>
                </c:pt>
                <c:pt idx="10">
                  <c:v>69.308449734153257</c:v>
                </c:pt>
                <c:pt idx="11">
                  <c:v>65.077359682950842</c:v>
                </c:pt>
                <c:pt idx="12">
                  <c:v>60.846269631748441</c:v>
                </c:pt>
                <c:pt idx="13">
                  <c:v>55.949148409053137</c:v>
                </c:pt>
                <c:pt idx="14">
                  <c:v>50.221812443199667</c:v>
                </c:pt>
                <c:pt idx="15">
                  <c:v>48.912294735398902</c:v>
                </c:pt>
                <c:pt idx="16">
                  <c:v>47.60277702759813</c:v>
                </c:pt>
                <c:pt idx="17">
                  <c:v>46.293259319797372</c:v>
                </c:pt>
                <c:pt idx="18">
                  <c:v>44.983741611996599</c:v>
                </c:pt>
                <c:pt idx="19">
                  <c:v>43.674223904195827</c:v>
                </c:pt>
                <c:pt idx="20">
                  <c:v>42.364706196395083</c:v>
                </c:pt>
                <c:pt idx="21">
                  <c:v>41.055188488594297</c:v>
                </c:pt>
                <c:pt idx="22">
                  <c:v>39.745670780793532</c:v>
                </c:pt>
                <c:pt idx="23">
                  <c:v>38.436153072992767</c:v>
                </c:pt>
                <c:pt idx="24">
                  <c:v>37.126635365192001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93F6-4FD4-B82D-B8CFB46C0B25}"/>
            </c:ext>
          </c:extLst>
        </c:ser>
        <c:ser>
          <c:idx val="11"/>
          <c:order val="10"/>
          <c:tx>
            <c:strRef>
              <c:f>'Fig24'!$AF$22</c:f>
              <c:strCache>
                <c:ptCount val="1"/>
                <c:pt idx="0">
                  <c:v>Africa</c:v>
                </c:pt>
              </c:strCache>
            </c:strRef>
          </c:tx>
          <c:spPr>
            <a:solidFill>
              <a:srgbClr val="9D7660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'Fig24'!$U$23:$U$47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'Fig24'!$AF$23:$AF$47</c:f>
              <c:numCache>
                <c:formatCode>0</c:formatCode>
                <c:ptCount val="25"/>
                <c:pt idx="0">
                  <c:v>3.6</c:v>
                </c:pt>
                <c:pt idx="1">
                  <c:v>5.19</c:v>
                </c:pt>
                <c:pt idx="2">
                  <c:v>3.37</c:v>
                </c:pt>
                <c:pt idx="3">
                  <c:v>3.37</c:v>
                </c:pt>
                <c:pt idx="4">
                  <c:v>3.37</c:v>
                </c:pt>
                <c:pt idx="5">
                  <c:v>3.5619999999999998</c:v>
                </c:pt>
                <c:pt idx="6">
                  <c:v>3.8439999999999999</c:v>
                </c:pt>
                <c:pt idx="7">
                  <c:v>4.1769999999999996</c:v>
                </c:pt>
                <c:pt idx="8">
                  <c:v>4.6842192215278056</c:v>
                </c:pt>
                <c:pt idx="9">
                  <c:v>4.860469221527806</c:v>
                </c:pt>
                <c:pt idx="10">
                  <c:v>5.3565942215278062</c:v>
                </c:pt>
                <c:pt idx="11">
                  <c:v>5.958656721527805</c:v>
                </c:pt>
                <c:pt idx="12">
                  <c:v>6.2596879715278053</c:v>
                </c:pt>
                <c:pt idx="13">
                  <c:v>6.410203596527805</c:v>
                </c:pt>
                <c:pt idx="14">
                  <c:v>6.5613614090278052</c:v>
                </c:pt>
                <c:pt idx="15">
                  <c:v>6.5613614090278052</c:v>
                </c:pt>
                <c:pt idx="16">
                  <c:v>6.5613614090278052</c:v>
                </c:pt>
                <c:pt idx="17">
                  <c:v>6.5613614090278052</c:v>
                </c:pt>
                <c:pt idx="18">
                  <c:v>6.5613614090278052</c:v>
                </c:pt>
                <c:pt idx="19">
                  <c:v>6.5613614090278052</c:v>
                </c:pt>
                <c:pt idx="20">
                  <c:v>6.5613614090278052</c:v>
                </c:pt>
                <c:pt idx="21">
                  <c:v>6.5613614090278052</c:v>
                </c:pt>
                <c:pt idx="22">
                  <c:v>6.5613614090278052</c:v>
                </c:pt>
                <c:pt idx="23">
                  <c:v>6.5613614090278052</c:v>
                </c:pt>
                <c:pt idx="24">
                  <c:v>6.5613614090278052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93F6-4FD4-B82D-B8CFB46C0B25}"/>
            </c:ext>
          </c:extLst>
        </c:ser>
        <c:ser>
          <c:idx val="12"/>
          <c:order val="11"/>
          <c:tx>
            <c:strRef>
              <c:f>'Fig24'!$AG$22</c:f>
              <c:strCache>
                <c:ptCount val="1"/>
                <c:pt idx="0">
                  <c:v>Middle East</c:v>
                </c:pt>
              </c:strCache>
            </c:strRef>
          </c:tx>
          <c:spPr>
            <a:solidFill>
              <a:srgbClr val="59A14F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'Fig24'!$U$23:$U$47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'Fig24'!$AG$23:$AG$47</c:f>
              <c:numCache>
                <c:formatCode>0</c:formatCode>
                <c:ptCount val="25"/>
                <c:pt idx="0">
                  <c:v>1.02</c:v>
                </c:pt>
                <c:pt idx="1">
                  <c:v>1.02</c:v>
                </c:pt>
                <c:pt idx="2">
                  <c:v>1.02</c:v>
                </c:pt>
                <c:pt idx="3">
                  <c:v>1.02</c:v>
                </c:pt>
                <c:pt idx="4">
                  <c:v>1.02</c:v>
                </c:pt>
                <c:pt idx="5">
                  <c:v>1.02</c:v>
                </c:pt>
                <c:pt idx="6">
                  <c:v>1.02</c:v>
                </c:pt>
                <c:pt idx="7">
                  <c:v>1.02</c:v>
                </c:pt>
                <c:pt idx="8">
                  <c:v>1.02</c:v>
                </c:pt>
                <c:pt idx="9">
                  <c:v>1.02</c:v>
                </c:pt>
                <c:pt idx="10">
                  <c:v>1.02</c:v>
                </c:pt>
                <c:pt idx="11">
                  <c:v>1.02</c:v>
                </c:pt>
                <c:pt idx="12">
                  <c:v>1.02</c:v>
                </c:pt>
                <c:pt idx="13">
                  <c:v>1.02</c:v>
                </c:pt>
                <c:pt idx="14">
                  <c:v>1.02</c:v>
                </c:pt>
                <c:pt idx="15">
                  <c:v>1.02</c:v>
                </c:pt>
                <c:pt idx="16">
                  <c:v>1.02</c:v>
                </c:pt>
                <c:pt idx="17">
                  <c:v>1.02</c:v>
                </c:pt>
                <c:pt idx="18">
                  <c:v>1.02</c:v>
                </c:pt>
                <c:pt idx="19">
                  <c:v>1.02</c:v>
                </c:pt>
                <c:pt idx="20">
                  <c:v>1.02</c:v>
                </c:pt>
                <c:pt idx="21">
                  <c:v>1.02</c:v>
                </c:pt>
                <c:pt idx="22">
                  <c:v>1.02</c:v>
                </c:pt>
                <c:pt idx="23">
                  <c:v>1.02</c:v>
                </c:pt>
                <c:pt idx="24">
                  <c:v>1.02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93F6-4FD4-B82D-B8CFB46C0B25}"/>
            </c:ext>
          </c:extLst>
        </c:ser>
        <c:ser>
          <c:idx val="13"/>
          <c:order val="12"/>
          <c:tx>
            <c:strRef>
              <c:f>'Fig24'!$AH$22</c:f>
              <c:strCache>
                <c:ptCount val="1"/>
                <c:pt idx="0">
                  <c:v>Latin America</c:v>
                </c:pt>
              </c:strCache>
            </c:strRef>
          </c:tx>
          <c:spPr>
            <a:solidFill>
              <a:srgbClr val="59A14F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'Fig24'!$U$23:$U$47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'Fig24'!$AH$23:$AH$47</c:f>
              <c:numCache>
                <c:formatCode>0</c:formatCode>
                <c:ptCount val="25"/>
                <c:pt idx="0">
                  <c:v>80.931075621181805</c:v>
                </c:pt>
                <c:pt idx="1">
                  <c:v>78.790835717968079</c:v>
                </c:pt>
                <c:pt idx="2">
                  <c:v>77.103704760187966</c:v>
                </c:pt>
                <c:pt idx="3">
                  <c:v>76.009373802407836</c:v>
                </c:pt>
                <c:pt idx="4">
                  <c:v>75.032042844627696</c:v>
                </c:pt>
                <c:pt idx="5">
                  <c:v>75.388211886847586</c:v>
                </c:pt>
                <c:pt idx="6">
                  <c:v>75.571130929067451</c:v>
                </c:pt>
                <c:pt idx="7">
                  <c:v>75.667424971287318</c:v>
                </c:pt>
                <c:pt idx="8">
                  <c:v>76.051986513507202</c:v>
                </c:pt>
                <c:pt idx="9">
                  <c:v>75.009681805727084</c:v>
                </c:pt>
                <c:pt idx="10">
                  <c:v>74.603979640408895</c:v>
                </c:pt>
                <c:pt idx="11">
                  <c:v>73.25147091259069</c:v>
                </c:pt>
                <c:pt idx="12">
                  <c:v>71.33437390352249</c:v>
                </c:pt>
                <c:pt idx="13">
                  <c:v>68.743767753829289</c:v>
                </c:pt>
                <c:pt idx="14">
                  <c:v>67.527879221323616</c:v>
                </c:pt>
                <c:pt idx="15">
                  <c:v>66.324698039197671</c:v>
                </c:pt>
                <c:pt idx="16">
                  <c:v>58.986915792618618</c:v>
                </c:pt>
                <c:pt idx="17">
                  <c:v>59.010874576312993</c:v>
                </c:pt>
                <c:pt idx="18">
                  <c:v>59.03035668764408</c:v>
                </c:pt>
                <c:pt idx="19">
                  <c:v>59.047600462793532</c:v>
                </c:pt>
                <c:pt idx="20">
                  <c:v>59.063725069852161</c:v>
                </c:pt>
                <c:pt idx="21">
                  <c:v>59.079290092865399</c:v>
                </c:pt>
                <c:pt idx="22">
                  <c:v>59.094575323855913</c:v>
                </c:pt>
                <c:pt idx="23">
                  <c:v>59.189059337042458</c:v>
                </c:pt>
                <c:pt idx="24">
                  <c:v>36.157277419595488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93F6-4FD4-B82D-B8CFB46C0B25}"/>
            </c:ext>
          </c:extLst>
        </c:ser>
        <c:ser>
          <c:idx val="14"/>
          <c:order val="13"/>
          <c:tx>
            <c:strRef>
              <c:f>'Fig24'!$AI$22</c:f>
              <c:strCache>
                <c:ptCount val="1"/>
                <c:pt idx="0">
                  <c:v>Mexico</c:v>
                </c:pt>
              </c:strCache>
            </c:strRef>
          </c:tx>
          <c:spPr>
            <a:solidFill>
              <a:srgbClr val="8CD17D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'Fig24'!$U$23:$U$47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'Fig24'!$AI$23:$AI$47</c:f>
              <c:numCache>
                <c:formatCode>0</c:formatCode>
                <c:ptCount val="25"/>
                <c:pt idx="0">
                  <c:v>10.58</c:v>
                </c:pt>
                <c:pt idx="1">
                  <c:v>9.92</c:v>
                </c:pt>
                <c:pt idx="2">
                  <c:v>9.92</c:v>
                </c:pt>
                <c:pt idx="3">
                  <c:v>9.92</c:v>
                </c:pt>
                <c:pt idx="4">
                  <c:v>9.6720981862833266</c:v>
                </c:pt>
                <c:pt idx="5">
                  <c:v>9.2875454481077924</c:v>
                </c:pt>
                <c:pt idx="6">
                  <c:v>8.9029927099322581</c:v>
                </c:pt>
                <c:pt idx="7">
                  <c:v>8.5184399717567238</c:v>
                </c:pt>
                <c:pt idx="8">
                  <c:v>7.872577650226976</c:v>
                </c:pt>
                <c:pt idx="9">
                  <c:v>6.3448914939838357</c:v>
                </c:pt>
                <c:pt idx="10">
                  <c:v>6.0553363388276926</c:v>
                </c:pt>
                <c:pt idx="11">
                  <c:v>5.7657811836715496</c:v>
                </c:pt>
                <c:pt idx="12">
                  <c:v>5.4762260285154074</c:v>
                </c:pt>
                <c:pt idx="13">
                  <c:v>5.1866708733592626</c:v>
                </c:pt>
                <c:pt idx="14">
                  <c:v>4.8971157182031204</c:v>
                </c:pt>
                <c:pt idx="15">
                  <c:v>4.9389777564972572</c:v>
                </c:pt>
                <c:pt idx="16">
                  <c:v>4.9808397947913932</c:v>
                </c:pt>
                <c:pt idx="17">
                  <c:v>5.0227018330855282</c:v>
                </c:pt>
                <c:pt idx="18">
                  <c:v>5.064563871379665</c:v>
                </c:pt>
                <c:pt idx="19">
                  <c:v>5.1064259096738009</c:v>
                </c:pt>
                <c:pt idx="20">
                  <c:v>5.1482879479679369</c:v>
                </c:pt>
                <c:pt idx="21">
                  <c:v>5.1901499862620728</c:v>
                </c:pt>
                <c:pt idx="22">
                  <c:v>5.2320120245562087</c:v>
                </c:pt>
                <c:pt idx="23">
                  <c:v>5.2738740628503447</c:v>
                </c:pt>
                <c:pt idx="24">
                  <c:v>5.3157361011444806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93F6-4FD4-B82D-B8CFB46C0B25}"/>
            </c:ext>
          </c:extLst>
        </c:ser>
        <c:ser>
          <c:idx val="15"/>
          <c:order val="14"/>
          <c:tx>
            <c:strRef>
              <c:f>'Fig24'!$AJ$22</c:f>
              <c:strCache>
                <c:ptCount val="1"/>
                <c:pt idx="0">
                  <c:v>Canada</c:v>
                </c:pt>
              </c:strCache>
            </c:strRef>
          </c:tx>
          <c:spPr>
            <a:solidFill>
              <a:srgbClr val="A0CBE8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'Fig24'!$U$23:$U$47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'Fig24'!$AJ$23:$AJ$47</c:f>
              <c:numCache>
                <c:formatCode>0</c:formatCode>
                <c:ptCount val="25"/>
                <c:pt idx="0">
                  <c:v>44.07</c:v>
                </c:pt>
                <c:pt idx="1">
                  <c:v>43.36</c:v>
                </c:pt>
                <c:pt idx="2">
                  <c:v>44.530925799999999</c:v>
                </c:pt>
                <c:pt idx="3">
                  <c:v>44.806586799999998</c:v>
                </c:pt>
                <c:pt idx="4">
                  <c:v>44.472179986107257</c:v>
                </c:pt>
                <c:pt idx="5">
                  <c:v>40.531649253097818</c:v>
                </c:pt>
                <c:pt idx="6">
                  <c:v>37.080473520088383</c:v>
                </c:pt>
                <c:pt idx="7">
                  <c:v>35.990015337078937</c:v>
                </c:pt>
                <c:pt idx="8">
                  <c:v>34.0654937540695</c:v>
                </c:pt>
                <c:pt idx="9">
                  <c:v>27.961296329622019</c:v>
                </c:pt>
                <c:pt idx="10">
                  <c:v>17.841399767396791</c:v>
                </c:pt>
                <c:pt idx="11">
                  <c:v>17.08798194378241</c:v>
                </c:pt>
                <c:pt idx="12">
                  <c:v>18.01549274226236</c:v>
                </c:pt>
                <c:pt idx="13">
                  <c:v>18.474472915742311</c:v>
                </c:pt>
                <c:pt idx="14">
                  <c:v>18.57519871422226</c:v>
                </c:pt>
                <c:pt idx="15">
                  <c:v>18.582685640636889</c:v>
                </c:pt>
                <c:pt idx="16">
                  <c:v>18.590172567051521</c:v>
                </c:pt>
                <c:pt idx="17">
                  <c:v>18.597659493466161</c:v>
                </c:pt>
                <c:pt idx="18">
                  <c:v>18.584365009226271</c:v>
                </c:pt>
                <c:pt idx="19">
                  <c:v>18.411947050381379</c:v>
                </c:pt>
                <c:pt idx="20">
                  <c:v>17.892656982857019</c:v>
                </c:pt>
                <c:pt idx="21">
                  <c:v>17.87936249861713</c:v>
                </c:pt>
                <c:pt idx="22">
                  <c:v>17.866068014377252</c:v>
                </c:pt>
                <c:pt idx="23">
                  <c:v>17.852773530137359</c:v>
                </c:pt>
                <c:pt idx="24">
                  <c:v>17.83947904589748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93F6-4FD4-B82D-B8CFB46C0B25}"/>
            </c:ext>
          </c:extLst>
        </c:ser>
        <c:ser>
          <c:idx val="16"/>
          <c:order val="15"/>
          <c:tx>
            <c:strRef>
              <c:f>'Fig24'!$AK$22</c:f>
              <c:strCache>
                <c:ptCount val="1"/>
                <c:pt idx="0">
                  <c:v>United States</c:v>
                </c:pt>
              </c:strCache>
            </c:strRef>
          </c:tx>
          <c:spPr>
            <a:solidFill>
              <a:srgbClr val="4E79A7"/>
            </a:solidFill>
            <a:ln w="3175">
              <a:solidFill>
                <a:schemeClr val="bg1"/>
              </a:solidFill>
            </a:ln>
            <a:effectLst/>
          </c:spPr>
          <c:cat>
            <c:numRef>
              <c:f>'Fig24'!$U$23:$U$47</c:f>
              <c:numCache>
                <c:formatCode>General</c:formatCode>
                <c:ptCount val="2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</c:numCache>
            </c:numRef>
          </c:cat>
          <c:val>
            <c:numRef>
              <c:f>'Fig24'!$AK$23:$AK$47</c:f>
              <c:numCache>
                <c:formatCode>0</c:formatCode>
                <c:ptCount val="25"/>
                <c:pt idx="0">
                  <c:v>485.10892437881841</c:v>
                </c:pt>
                <c:pt idx="1">
                  <c:v>530.94100000000014</c:v>
                </c:pt>
                <c:pt idx="2">
                  <c:v>525.74254130000043</c:v>
                </c:pt>
                <c:pt idx="3">
                  <c:v>501.06540079242842</c:v>
                </c:pt>
                <c:pt idx="4">
                  <c:v>463.58943218636131</c:v>
                </c:pt>
                <c:pt idx="5">
                  <c:v>428.57491293879087</c:v>
                </c:pt>
                <c:pt idx="6">
                  <c:v>393.69289882265002</c:v>
                </c:pt>
                <c:pt idx="7">
                  <c:v>356.16629731485727</c:v>
                </c:pt>
                <c:pt idx="8">
                  <c:v>313.8844002193764</c:v>
                </c:pt>
                <c:pt idx="9">
                  <c:v>271.60694127762912</c:v>
                </c:pt>
                <c:pt idx="10">
                  <c:v>247.65672323191981</c:v>
                </c:pt>
                <c:pt idx="11">
                  <c:v>223.24632569109181</c:v>
                </c:pt>
                <c:pt idx="12">
                  <c:v>199.45956546032309</c:v>
                </c:pt>
                <c:pt idx="13">
                  <c:v>169.8454947295545</c:v>
                </c:pt>
                <c:pt idx="14">
                  <c:v>142.90626739878579</c:v>
                </c:pt>
                <c:pt idx="15">
                  <c:v>135.86174827424111</c:v>
                </c:pt>
                <c:pt idx="16">
                  <c:v>129.33893994969651</c:v>
                </c:pt>
                <c:pt idx="17">
                  <c:v>125.93808142515169</c:v>
                </c:pt>
                <c:pt idx="18">
                  <c:v>117.67413835060709</c:v>
                </c:pt>
                <c:pt idx="19">
                  <c:v>114.8447621510623</c:v>
                </c:pt>
                <c:pt idx="20">
                  <c:v>106.1292606390177</c:v>
                </c:pt>
                <c:pt idx="21">
                  <c:v>98.143921764472992</c:v>
                </c:pt>
                <c:pt idx="22">
                  <c:v>92.428845689928266</c:v>
                </c:pt>
                <c:pt idx="23">
                  <c:v>87.838399765383571</c:v>
                </c:pt>
                <c:pt idx="24">
                  <c:v>80.4005830411907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93F6-4FD4-B82D-B8CFB46C0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4265992"/>
        <c:axId val="824262384"/>
      </c:areaChart>
      <c:catAx>
        <c:axId val="824265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24262384"/>
        <c:crosses val="autoZero"/>
        <c:auto val="1"/>
        <c:lblAlgn val="ctr"/>
        <c:lblOffset val="100"/>
        <c:tickLblSkip val="4"/>
        <c:noMultiLvlLbl val="0"/>
      </c:catAx>
      <c:valAx>
        <c:axId val="82426238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b="0">
                    <a:latin typeface="+mj-lt"/>
                  </a:defRPr>
                </a:pPr>
                <a:r>
                  <a:rPr lang="en-GB" b="0">
                    <a:latin typeface="+mj-lt"/>
                  </a:rPr>
                  <a:t>Coal production volume (Mtce)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242659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952529112188876"/>
          <c:y val="1.1801358832337716E-2"/>
          <c:w val="0.17684911550765975"/>
          <c:h val="0.90812443738339976"/>
        </c:manualLayout>
      </c:layout>
      <c:overlay val="0"/>
    </c:legend>
    <c:plotVisOnly val="1"/>
    <c:dispBlanksAs val="span"/>
    <c:showDLblsOverMax val="0"/>
    <c:extLst/>
  </c:chart>
  <c:spPr>
    <a:ln>
      <a:solidFill>
        <a:schemeClr val="bg1">
          <a:lumMod val="85000"/>
        </a:schemeClr>
      </a:solidFill>
    </a:ln>
  </c:spPr>
  <c:txPr>
    <a:bodyPr/>
    <a:lstStyle/>
    <a:p>
      <a:pPr>
        <a:defRPr sz="900"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76152353226589"/>
          <c:y val="3.6540071144590916E-2"/>
          <c:w val="0.80868292091217853"/>
          <c:h val="0.51215757121268934"/>
        </c:manualLayout>
      </c:layout>
      <c:lineChart>
        <c:grouping val="standard"/>
        <c:varyColors val="0"/>
        <c:ser>
          <c:idx val="0"/>
          <c:order val="0"/>
          <c:tx>
            <c:strRef>
              <c:f>'Fig2'!$B$8</c:f>
              <c:strCache>
                <c:ptCount val="1"/>
                <c:pt idx="0">
                  <c:v>BP Evolving Transition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noFill/>
              </a:ln>
              <a:effectLst/>
            </c:spPr>
          </c:marker>
          <c:cat>
            <c:strRef>
              <c:f>'Fig2'!$C$7:$I$7</c:f>
              <c:strCache>
                <c:ptCount val="7"/>
                <c:pt idx="0">
                  <c:v>India</c:v>
                </c:pt>
                <c:pt idx="1">
                  <c:v>Developing Asia</c:v>
                </c:pt>
                <c:pt idx="2">
                  <c:v>Africa</c:v>
                </c:pt>
                <c:pt idx="3">
                  <c:v>China</c:v>
                </c:pt>
                <c:pt idx="4">
                  <c:v>Latin America</c:v>
                </c:pt>
                <c:pt idx="5">
                  <c:v>Europe</c:v>
                </c:pt>
                <c:pt idx="6">
                  <c:v>North America</c:v>
                </c:pt>
              </c:strCache>
            </c:strRef>
          </c:cat>
          <c:val>
            <c:numRef>
              <c:f>'Fig2'!$C$8:$I$8</c:f>
              <c:numCache>
                <c:formatCode>0%</c:formatCode>
                <c:ptCount val="7"/>
                <c:pt idx="0">
                  <c:v>1.163</c:v>
                </c:pt>
                <c:pt idx="1">
                  <c:v>0.51200000000000001</c:v>
                </c:pt>
                <c:pt idx="2">
                  <c:v>0.46200000000000002</c:v>
                </c:pt>
                <c:pt idx="3">
                  <c:v>-0.255</c:v>
                </c:pt>
                <c:pt idx="4">
                  <c:v>8.3000000000000004E-2</c:v>
                </c:pt>
                <c:pt idx="5">
                  <c:v>-0.51700000000000002</c:v>
                </c:pt>
                <c:pt idx="6">
                  <c:v>-0.59599999999999997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5B-4BAC-A85A-6E867CD14D93}"/>
            </c:ext>
          </c:extLst>
        </c:ser>
        <c:ser>
          <c:idx val="1"/>
          <c:order val="1"/>
          <c:tx>
            <c:strRef>
              <c:f>'Fig2'!$B$9</c:f>
              <c:strCache>
                <c:ptCount val="1"/>
                <c:pt idx="0">
                  <c:v>BP Rapid Transition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cat>
            <c:strRef>
              <c:f>'Fig2'!$C$7:$I$7</c:f>
              <c:strCache>
                <c:ptCount val="7"/>
                <c:pt idx="0">
                  <c:v>India</c:v>
                </c:pt>
                <c:pt idx="1">
                  <c:v>Developing Asia</c:v>
                </c:pt>
                <c:pt idx="2">
                  <c:v>Africa</c:v>
                </c:pt>
                <c:pt idx="3">
                  <c:v>China</c:v>
                </c:pt>
                <c:pt idx="4">
                  <c:v>Latin America</c:v>
                </c:pt>
                <c:pt idx="5">
                  <c:v>Europe</c:v>
                </c:pt>
                <c:pt idx="6">
                  <c:v>North America</c:v>
                </c:pt>
              </c:strCache>
            </c:strRef>
          </c:cat>
          <c:val>
            <c:numRef>
              <c:f>'Fig2'!$C$9:$I$9</c:f>
              <c:numCache>
                <c:formatCode>0%</c:formatCode>
                <c:ptCount val="7"/>
                <c:pt idx="0">
                  <c:v>-0.47200000000000003</c:v>
                </c:pt>
                <c:pt idx="1">
                  <c:v>-0.55100000000000005</c:v>
                </c:pt>
                <c:pt idx="2">
                  <c:v>-0.52700000000000002</c:v>
                </c:pt>
                <c:pt idx="3">
                  <c:v>-0.72400000000000009</c:v>
                </c:pt>
                <c:pt idx="4">
                  <c:v>-0.57600000000000007</c:v>
                </c:pt>
                <c:pt idx="5">
                  <c:v>-0.94400000000000006</c:v>
                </c:pt>
                <c:pt idx="6">
                  <c:v>-0.98599999999999999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5B-4BAC-A85A-6E867CD14D93}"/>
            </c:ext>
          </c:extLst>
        </c:ser>
        <c:ser>
          <c:idx val="2"/>
          <c:order val="2"/>
          <c:tx>
            <c:strRef>
              <c:f>'Fig2'!$B$10</c:f>
              <c:strCache>
                <c:ptCount val="1"/>
                <c:pt idx="0">
                  <c:v>IEA Current Policies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cat>
            <c:strRef>
              <c:f>'Fig2'!$C$7:$I$7</c:f>
              <c:strCache>
                <c:ptCount val="7"/>
                <c:pt idx="0">
                  <c:v>India</c:v>
                </c:pt>
                <c:pt idx="1">
                  <c:v>Developing Asia</c:v>
                </c:pt>
                <c:pt idx="2">
                  <c:v>Africa</c:v>
                </c:pt>
                <c:pt idx="3">
                  <c:v>China</c:v>
                </c:pt>
                <c:pt idx="4">
                  <c:v>Latin America</c:v>
                </c:pt>
                <c:pt idx="5">
                  <c:v>Europe</c:v>
                </c:pt>
                <c:pt idx="6">
                  <c:v>North America</c:v>
                </c:pt>
              </c:strCache>
            </c:strRef>
          </c:cat>
          <c:val>
            <c:numRef>
              <c:f>'Fig2'!$C$10:$I$10</c:f>
              <c:numCache>
                <c:formatCode>0%</c:formatCode>
                <c:ptCount val="7"/>
                <c:pt idx="0">
                  <c:v>1.5230000000000001</c:v>
                </c:pt>
                <c:pt idx="1">
                  <c:v>2</c:v>
                </c:pt>
                <c:pt idx="2">
                  <c:v>0.51700000000000002</c:v>
                </c:pt>
                <c:pt idx="3">
                  <c:v>0.11199999999999999</c:v>
                </c:pt>
                <c:pt idx="4">
                  <c:v>0.29199999999999998</c:v>
                </c:pt>
                <c:pt idx="5">
                  <c:v>-0.24600000000000002</c:v>
                </c:pt>
                <c:pt idx="6">
                  <c:v>-0.17699999999999999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85B-4BAC-A85A-6E867CD14D93}"/>
            </c:ext>
          </c:extLst>
        </c:ser>
        <c:ser>
          <c:idx val="3"/>
          <c:order val="3"/>
          <c:tx>
            <c:strRef>
              <c:f>'Fig2'!$B$11</c:f>
              <c:strCache>
                <c:ptCount val="1"/>
                <c:pt idx="0">
                  <c:v>IEA New Policies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cat>
            <c:strRef>
              <c:f>'Fig2'!$C$7:$I$7</c:f>
              <c:strCache>
                <c:ptCount val="7"/>
                <c:pt idx="0">
                  <c:v>India</c:v>
                </c:pt>
                <c:pt idx="1">
                  <c:v>Developing Asia</c:v>
                </c:pt>
                <c:pt idx="2">
                  <c:v>Africa</c:v>
                </c:pt>
                <c:pt idx="3">
                  <c:v>China</c:v>
                </c:pt>
                <c:pt idx="4">
                  <c:v>Latin America</c:v>
                </c:pt>
                <c:pt idx="5">
                  <c:v>Europe</c:v>
                </c:pt>
                <c:pt idx="6">
                  <c:v>North America</c:v>
                </c:pt>
              </c:strCache>
            </c:strRef>
          </c:cat>
          <c:val>
            <c:numRef>
              <c:f>'Fig2'!$C$11:$I$11</c:f>
              <c:numCache>
                <c:formatCode>0%</c:formatCode>
                <c:ptCount val="7"/>
                <c:pt idx="0">
                  <c:v>1.1679999999999999</c:v>
                </c:pt>
                <c:pt idx="1">
                  <c:v>1.2109999999999999</c:v>
                </c:pt>
                <c:pt idx="2">
                  <c:v>-1.3999999999999999E-2</c:v>
                </c:pt>
                <c:pt idx="3">
                  <c:v>-0.13</c:v>
                </c:pt>
                <c:pt idx="4">
                  <c:v>0.125</c:v>
                </c:pt>
                <c:pt idx="5">
                  <c:v>-0.49299999999999999</c:v>
                </c:pt>
                <c:pt idx="6">
                  <c:v>-0.33500000000000002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85B-4BAC-A85A-6E867CD14D93}"/>
            </c:ext>
          </c:extLst>
        </c:ser>
        <c:ser>
          <c:idx val="4"/>
          <c:order val="4"/>
          <c:tx>
            <c:strRef>
              <c:f>'Fig2'!$B$12</c:f>
              <c:strCache>
                <c:ptCount val="1"/>
                <c:pt idx="0">
                  <c:v>IEA Sustainable Dev.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40000"/>
                  <a:lumOff val="60000"/>
                </a:schemeClr>
              </a:solidFill>
              <a:ln w="9525">
                <a:noFill/>
              </a:ln>
              <a:effectLst/>
            </c:spPr>
          </c:marker>
          <c:cat>
            <c:strRef>
              <c:f>'Fig2'!$C$7:$I$7</c:f>
              <c:strCache>
                <c:ptCount val="7"/>
                <c:pt idx="0">
                  <c:v>India</c:v>
                </c:pt>
                <c:pt idx="1">
                  <c:v>Developing Asia</c:v>
                </c:pt>
                <c:pt idx="2">
                  <c:v>Africa</c:v>
                </c:pt>
                <c:pt idx="3">
                  <c:v>China</c:v>
                </c:pt>
                <c:pt idx="4">
                  <c:v>Latin America</c:v>
                </c:pt>
                <c:pt idx="5">
                  <c:v>Europe</c:v>
                </c:pt>
                <c:pt idx="6">
                  <c:v>North America</c:v>
                </c:pt>
              </c:strCache>
            </c:strRef>
          </c:cat>
          <c:val>
            <c:numRef>
              <c:f>'Fig2'!$C$12:$I$12</c:f>
              <c:numCache>
                <c:formatCode>0%</c:formatCode>
                <c:ptCount val="7"/>
                <c:pt idx="0">
                  <c:v>-0.06</c:v>
                </c:pt>
                <c:pt idx="1">
                  <c:v>-0.36700000000000005</c:v>
                </c:pt>
                <c:pt idx="2">
                  <c:v>-0.42799999999999999</c:v>
                </c:pt>
                <c:pt idx="3">
                  <c:v>-0.61899999999999999</c:v>
                </c:pt>
                <c:pt idx="4">
                  <c:v>-0.41700000000000004</c:v>
                </c:pt>
                <c:pt idx="5">
                  <c:v>-0.76400000000000001</c:v>
                </c:pt>
                <c:pt idx="6">
                  <c:v>-0.875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85B-4BAC-A85A-6E867CD14D93}"/>
            </c:ext>
          </c:extLst>
        </c:ser>
        <c:ser>
          <c:idx val="5"/>
          <c:order val="5"/>
          <c:tx>
            <c:strRef>
              <c:f>'Fig2'!$B$13</c:f>
              <c:strCache>
                <c:ptCount val="1"/>
                <c:pt idx="0">
                  <c:v>IEEJ Advanced Tech.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noFill/>
              </a:ln>
              <a:effectLst/>
            </c:spPr>
          </c:marker>
          <c:cat>
            <c:strRef>
              <c:f>'Fig2'!$C$7:$I$7</c:f>
              <c:strCache>
                <c:ptCount val="7"/>
                <c:pt idx="0">
                  <c:v>India</c:v>
                </c:pt>
                <c:pt idx="1">
                  <c:v>Developing Asia</c:v>
                </c:pt>
                <c:pt idx="2">
                  <c:v>Africa</c:v>
                </c:pt>
                <c:pt idx="3">
                  <c:v>China</c:v>
                </c:pt>
                <c:pt idx="4">
                  <c:v>Latin America</c:v>
                </c:pt>
                <c:pt idx="5">
                  <c:v>Europe</c:v>
                </c:pt>
                <c:pt idx="6">
                  <c:v>North America</c:v>
                </c:pt>
              </c:strCache>
            </c:strRef>
          </c:cat>
          <c:val>
            <c:numRef>
              <c:f>'Fig2'!$C$13:$I$13</c:f>
              <c:numCache>
                <c:formatCode>0%</c:formatCode>
                <c:ptCount val="7"/>
                <c:pt idx="0">
                  <c:v>0.77900000000000003</c:v>
                </c:pt>
                <c:pt idx="1">
                  <c:v>1.242</c:v>
                </c:pt>
                <c:pt idx="2">
                  <c:v>0</c:v>
                </c:pt>
                <c:pt idx="3">
                  <c:v>-0.17600000000000002</c:v>
                </c:pt>
                <c:pt idx="4">
                  <c:v>0</c:v>
                </c:pt>
                <c:pt idx="5">
                  <c:v>-0.54400000000000004</c:v>
                </c:pt>
                <c:pt idx="6">
                  <c:v>-0.59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85B-4BAC-A85A-6E867CD14D93}"/>
            </c:ext>
          </c:extLst>
        </c:ser>
        <c:ser>
          <c:idx val="6"/>
          <c:order val="6"/>
          <c:tx>
            <c:strRef>
              <c:f>'Fig2'!$B$14</c:f>
              <c:strCache>
                <c:ptCount val="1"/>
                <c:pt idx="0">
                  <c:v>IEEJ Reference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cat>
            <c:strRef>
              <c:f>'Fig2'!$C$7:$I$7</c:f>
              <c:strCache>
                <c:ptCount val="7"/>
                <c:pt idx="0">
                  <c:v>India</c:v>
                </c:pt>
                <c:pt idx="1">
                  <c:v>Developing Asia</c:v>
                </c:pt>
                <c:pt idx="2">
                  <c:v>Africa</c:v>
                </c:pt>
                <c:pt idx="3">
                  <c:v>China</c:v>
                </c:pt>
                <c:pt idx="4">
                  <c:v>Latin America</c:v>
                </c:pt>
                <c:pt idx="5">
                  <c:v>Europe</c:v>
                </c:pt>
                <c:pt idx="6">
                  <c:v>North America</c:v>
                </c:pt>
              </c:strCache>
            </c:strRef>
          </c:cat>
          <c:val>
            <c:numRef>
              <c:f>'Fig2'!$C$14:$I$14</c:f>
              <c:numCache>
                <c:formatCode>0%</c:formatCode>
                <c:ptCount val="7"/>
                <c:pt idx="0">
                  <c:v>1.347</c:v>
                </c:pt>
                <c:pt idx="1">
                  <c:v>1.633</c:v>
                </c:pt>
                <c:pt idx="2">
                  <c:v>0.38</c:v>
                </c:pt>
                <c:pt idx="3">
                  <c:v>5.0999999999999997E-2</c:v>
                </c:pt>
                <c:pt idx="4">
                  <c:v>0.51100000000000001</c:v>
                </c:pt>
                <c:pt idx="5">
                  <c:v>-0.34200000000000003</c:v>
                </c:pt>
                <c:pt idx="6">
                  <c:v>-0.42299999999999999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85B-4BAC-A85A-6E867CD14D93}"/>
            </c:ext>
          </c:extLst>
        </c:ser>
        <c:ser>
          <c:idx val="7"/>
          <c:order val="7"/>
          <c:tx>
            <c:strRef>
              <c:f>'Fig2'!$B$15</c:f>
              <c:strCache>
                <c:ptCount val="1"/>
                <c:pt idx="0">
                  <c:v>Shell Sky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/>
              </a:solidFill>
              <a:ln w="9525">
                <a:noFill/>
              </a:ln>
              <a:effectLst/>
            </c:spPr>
          </c:marker>
          <c:cat>
            <c:strRef>
              <c:f>'Fig2'!$C$7:$I$7</c:f>
              <c:strCache>
                <c:ptCount val="7"/>
                <c:pt idx="0">
                  <c:v>India</c:v>
                </c:pt>
                <c:pt idx="1">
                  <c:v>Developing Asia</c:v>
                </c:pt>
                <c:pt idx="2">
                  <c:v>Africa</c:v>
                </c:pt>
                <c:pt idx="3">
                  <c:v>China</c:v>
                </c:pt>
                <c:pt idx="4">
                  <c:v>Latin America</c:v>
                </c:pt>
                <c:pt idx="5">
                  <c:v>Europe</c:v>
                </c:pt>
                <c:pt idx="6">
                  <c:v>North America</c:v>
                </c:pt>
              </c:strCache>
            </c:strRef>
          </c:cat>
          <c:val>
            <c:numRef>
              <c:f>'Fig2'!$C$15:$I$15</c:f>
              <c:numCache>
                <c:formatCode>0%</c:formatCode>
                <c:ptCount val="7"/>
                <c:pt idx="0">
                  <c:v>1.1559999999999999</c:v>
                </c:pt>
                <c:pt idx="1">
                  <c:v>1.444</c:v>
                </c:pt>
                <c:pt idx="2">
                  <c:v>-0.14099999999999999</c:v>
                </c:pt>
                <c:pt idx="3">
                  <c:v>-0.32</c:v>
                </c:pt>
                <c:pt idx="4">
                  <c:v>-4.4999999999999998E-2</c:v>
                </c:pt>
                <c:pt idx="5">
                  <c:v>-0.64599999999999991</c:v>
                </c:pt>
                <c:pt idx="6">
                  <c:v>-0.75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85B-4BAC-A85A-6E867CD14D93}"/>
            </c:ext>
          </c:extLst>
        </c:ser>
        <c:ser>
          <c:idx val="8"/>
          <c:order val="8"/>
          <c:tx>
            <c:strRef>
              <c:f>'Fig2'!$B$16</c:f>
              <c:strCache>
                <c:ptCount val="1"/>
                <c:pt idx="0">
                  <c:v>WEC Hard Rock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noFill/>
              </a:ln>
              <a:effectLst/>
            </c:spPr>
          </c:marker>
          <c:cat>
            <c:strRef>
              <c:f>'Fig2'!$C$7:$I$7</c:f>
              <c:strCache>
                <c:ptCount val="7"/>
                <c:pt idx="0">
                  <c:v>India</c:v>
                </c:pt>
                <c:pt idx="1">
                  <c:v>Developing Asia</c:v>
                </c:pt>
                <c:pt idx="2">
                  <c:v>Africa</c:v>
                </c:pt>
                <c:pt idx="3">
                  <c:v>China</c:v>
                </c:pt>
                <c:pt idx="4">
                  <c:v>Latin America</c:v>
                </c:pt>
                <c:pt idx="5">
                  <c:v>Europe</c:v>
                </c:pt>
                <c:pt idx="6">
                  <c:v>North America</c:v>
                </c:pt>
              </c:strCache>
            </c:strRef>
          </c:cat>
          <c:val>
            <c:numRef>
              <c:f>'Fig2'!$C$16:$I$16</c:f>
              <c:numCache>
                <c:formatCode>0%</c:formatCode>
                <c:ptCount val="7"/>
                <c:pt idx="0">
                  <c:v>1.3240000000000001</c:v>
                </c:pt>
                <c:pt idx="1">
                  <c:v>0.26700000000000002</c:v>
                </c:pt>
                <c:pt idx="2">
                  <c:v>0.35499999999999998</c:v>
                </c:pt>
                <c:pt idx="3">
                  <c:v>-4.0999999999999995E-2</c:v>
                </c:pt>
                <c:pt idx="4">
                  <c:v>-0.43799999999999994</c:v>
                </c:pt>
                <c:pt idx="5">
                  <c:v>-0.34399999999999997</c:v>
                </c:pt>
                <c:pt idx="6">
                  <c:v>-0.55000000000000004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85B-4BAC-A85A-6E867CD14D93}"/>
            </c:ext>
          </c:extLst>
        </c:ser>
        <c:ser>
          <c:idx val="9"/>
          <c:order val="9"/>
          <c:tx>
            <c:strRef>
              <c:f>'Fig2'!$B$17</c:f>
              <c:strCache>
                <c:ptCount val="1"/>
                <c:pt idx="0">
                  <c:v>WEC Modern Jazz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cat>
            <c:strRef>
              <c:f>'Fig2'!$C$7:$I$7</c:f>
              <c:strCache>
                <c:ptCount val="7"/>
                <c:pt idx="0">
                  <c:v>India</c:v>
                </c:pt>
                <c:pt idx="1">
                  <c:v>Developing Asia</c:v>
                </c:pt>
                <c:pt idx="2">
                  <c:v>Africa</c:v>
                </c:pt>
                <c:pt idx="3">
                  <c:v>China</c:v>
                </c:pt>
                <c:pt idx="4">
                  <c:v>Latin America</c:v>
                </c:pt>
                <c:pt idx="5">
                  <c:v>Europe</c:v>
                </c:pt>
                <c:pt idx="6">
                  <c:v>North America</c:v>
                </c:pt>
              </c:strCache>
            </c:strRef>
          </c:cat>
          <c:val>
            <c:numRef>
              <c:f>'Fig2'!$C$17:$I$17</c:f>
              <c:numCache>
                <c:formatCode>0%</c:formatCode>
                <c:ptCount val="7"/>
                <c:pt idx="0">
                  <c:v>0.83599999999999997</c:v>
                </c:pt>
                <c:pt idx="1">
                  <c:v>-0.44500000000000001</c:v>
                </c:pt>
                <c:pt idx="2">
                  <c:v>-0.223</c:v>
                </c:pt>
                <c:pt idx="3">
                  <c:v>-0.16699999999999998</c:v>
                </c:pt>
                <c:pt idx="4">
                  <c:v>-0.59399999999999997</c:v>
                </c:pt>
                <c:pt idx="5">
                  <c:v>-0.54200000000000004</c:v>
                </c:pt>
                <c:pt idx="6">
                  <c:v>-0.628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85B-4BAC-A85A-6E867CD14D93}"/>
            </c:ext>
          </c:extLst>
        </c:ser>
        <c:ser>
          <c:idx val="10"/>
          <c:order val="10"/>
          <c:tx>
            <c:strRef>
              <c:f>'Fig2'!$B$18</c:f>
              <c:strCache>
                <c:ptCount val="1"/>
                <c:pt idx="0">
                  <c:v>WEC Unfinished Symphony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cat>
            <c:strRef>
              <c:f>'Fig2'!$C$7:$I$7</c:f>
              <c:strCache>
                <c:ptCount val="7"/>
                <c:pt idx="0">
                  <c:v>India</c:v>
                </c:pt>
                <c:pt idx="1">
                  <c:v>Developing Asia</c:v>
                </c:pt>
                <c:pt idx="2">
                  <c:v>Africa</c:v>
                </c:pt>
                <c:pt idx="3">
                  <c:v>China</c:v>
                </c:pt>
                <c:pt idx="4">
                  <c:v>Latin America</c:v>
                </c:pt>
                <c:pt idx="5">
                  <c:v>Europe</c:v>
                </c:pt>
                <c:pt idx="6">
                  <c:v>North America</c:v>
                </c:pt>
              </c:strCache>
            </c:strRef>
          </c:cat>
          <c:val>
            <c:numRef>
              <c:f>'Fig2'!$C$18:$I$18</c:f>
              <c:numCache>
                <c:formatCode>0%</c:formatCode>
                <c:ptCount val="7"/>
                <c:pt idx="0">
                  <c:v>-7.400000000000001E-2</c:v>
                </c:pt>
                <c:pt idx="1">
                  <c:v>-0.59099999999999997</c:v>
                </c:pt>
                <c:pt idx="2">
                  <c:v>-0.52900000000000003</c:v>
                </c:pt>
                <c:pt idx="3">
                  <c:v>-0.42599999999999999</c:v>
                </c:pt>
                <c:pt idx="4">
                  <c:v>-0.625</c:v>
                </c:pt>
                <c:pt idx="5">
                  <c:v>-0.7</c:v>
                </c:pt>
                <c:pt idx="6">
                  <c:v>-0.63600000000000001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685B-4BAC-A85A-6E867CD14D93}"/>
            </c:ext>
          </c:extLst>
        </c:ser>
        <c:ser>
          <c:idx val="11"/>
          <c:order val="11"/>
          <c:tx>
            <c:strRef>
              <c:f>'Fig2'!$B$19</c:f>
              <c:strCache>
                <c:ptCount val="1"/>
                <c:pt idx="0">
                  <c:v>P₂₅</c:v>
                </c:pt>
              </c:strCache>
            </c:strRef>
          </c:tx>
          <c:spPr>
            <a:ln w="2857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'Fig2'!$C$7:$I$7</c:f>
              <c:strCache>
                <c:ptCount val="7"/>
                <c:pt idx="0">
                  <c:v>India</c:v>
                </c:pt>
                <c:pt idx="1">
                  <c:v>Developing Asia</c:v>
                </c:pt>
                <c:pt idx="2">
                  <c:v>Africa</c:v>
                </c:pt>
                <c:pt idx="3">
                  <c:v>China</c:v>
                </c:pt>
                <c:pt idx="4">
                  <c:v>Latin America</c:v>
                </c:pt>
                <c:pt idx="5">
                  <c:v>Europe</c:v>
                </c:pt>
                <c:pt idx="6">
                  <c:v>North America</c:v>
                </c:pt>
              </c:strCache>
            </c:strRef>
          </c:cat>
          <c:val>
            <c:numRef>
              <c:f>'Fig2'!$C$19:$I$19</c:f>
              <c:numCache>
                <c:formatCode>0%</c:formatCode>
                <c:ptCount val="7"/>
                <c:pt idx="0">
                  <c:v>0.35949999999999988</c:v>
                </c:pt>
                <c:pt idx="1">
                  <c:v>-0.40600000000000003</c:v>
                </c:pt>
                <c:pt idx="2">
                  <c:v>-0.37674999999999997</c:v>
                </c:pt>
                <c:pt idx="3">
                  <c:v>-0.373</c:v>
                </c:pt>
                <c:pt idx="4">
                  <c:v>-0.54149999999999998</c:v>
                </c:pt>
                <c:pt idx="5">
                  <c:v>-0.67299999999999993</c:v>
                </c:pt>
                <c:pt idx="6">
                  <c:v>-0.69299999999999995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85B-4BAC-A85A-6E867CD14D93}"/>
            </c:ext>
          </c:extLst>
        </c:ser>
        <c:ser>
          <c:idx val="12"/>
          <c:order val="12"/>
          <c:tx>
            <c:strRef>
              <c:f>'Fig2'!$B$20</c:f>
              <c:strCache>
                <c:ptCount val="1"/>
                <c:pt idx="0">
                  <c:v>Mean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'Fig2'!$C$7:$I$7</c:f>
              <c:strCache>
                <c:ptCount val="7"/>
                <c:pt idx="0">
                  <c:v>India</c:v>
                </c:pt>
                <c:pt idx="1">
                  <c:v>Developing Asia</c:v>
                </c:pt>
                <c:pt idx="2">
                  <c:v>Africa</c:v>
                </c:pt>
                <c:pt idx="3">
                  <c:v>China</c:v>
                </c:pt>
                <c:pt idx="4">
                  <c:v>Latin America</c:v>
                </c:pt>
                <c:pt idx="5">
                  <c:v>Europe</c:v>
                </c:pt>
                <c:pt idx="6">
                  <c:v>North America</c:v>
                </c:pt>
              </c:strCache>
            </c:strRef>
          </c:cat>
          <c:val>
            <c:numRef>
              <c:f>'Fig2'!$C$20:$I$20</c:f>
              <c:numCache>
                <c:formatCode>0%</c:formatCode>
                <c:ptCount val="7"/>
                <c:pt idx="0">
                  <c:v>0.78999999999999981</c:v>
                </c:pt>
                <c:pt idx="1">
                  <c:v>0.57772727272727276</c:v>
                </c:pt>
                <c:pt idx="2">
                  <c:v>-1.4799999999999969E-2</c:v>
                </c:pt>
                <c:pt idx="3">
                  <c:v>-0.245</c:v>
                </c:pt>
                <c:pt idx="4">
                  <c:v>-0.16839999999999997</c:v>
                </c:pt>
                <c:pt idx="5">
                  <c:v>-0.55290909090909079</c:v>
                </c:pt>
                <c:pt idx="6">
                  <c:v>-0.59509090909090911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85B-4BAC-A85A-6E867CD14D93}"/>
            </c:ext>
          </c:extLst>
        </c:ser>
        <c:ser>
          <c:idx val="13"/>
          <c:order val="13"/>
          <c:tx>
            <c:strRef>
              <c:f>'Fig2'!$B$21</c:f>
              <c:strCache>
                <c:ptCount val="1"/>
                <c:pt idx="0">
                  <c:v>P₇₅</c:v>
                </c:pt>
              </c:strCache>
            </c:strRef>
          </c:tx>
          <c:spPr>
            <a:ln w="2857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'Fig2'!$C$7:$I$7</c:f>
              <c:strCache>
                <c:ptCount val="7"/>
                <c:pt idx="0">
                  <c:v>India</c:v>
                </c:pt>
                <c:pt idx="1">
                  <c:v>Developing Asia</c:v>
                </c:pt>
                <c:pt idx="2">
                  <c:v>Africa</c:v>
                </c:pt>
                <c:pt idx="3">
                  <c:v>China</c:v>
                </c:pt>
                <c:pt idx="4">
                  <c:v>Latin America</c:v>
                </c:pt>
                <c:pt idx="5">
                  <c:v>Europe</c:v>
                </c:pt>
                <c:pt idx="6">
                  <c:v>North America</c:v>
                </c:pt>
              </c:strCache>
            </c:strRef>
          </c:cat>
          <c:val>
            <c:numRef>
              <c:f>'Fig2'!$C$21:$I$21</c:f>
              <c:numCache>
                <c:formatCode>0%</c:formatCode>
                <c:ptCount val="7"/>
                <c:pt idx="0">
                  <c:v>1.2459999999999998</c:v>
                </c:pt>
                <c:pt idx="1">
                  <c:v>1.3430000000000002</c:v>
                </c:pt>
                <c:pt idx="2">
                  <c:v>0.37375000000000003</c:v>
                </c:pt>
                <c:pt idx="3">
                  <c:v>-8.5500000000000007E-2</c:v>
                </c:pt>
                <c:pt idx="4">
                  <c:v>0.11449999999999999</c:v>
                </c:pt>
                <c:pt idx="5">
                  <c:v>-0.41849999999999993</c:v>
                </c:pt>
                <c:pt idx="6">
                  <c:v>-0.48649999999999999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685B-4BAC-A85A-6E867CD14D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5789120"/>
        <c:axId val="1615787456"/>
      </c:lineChart>
      <c:catAx>
        <c:axId val="161578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5787456"/>
        <c:crosses val="autoZero"/>
        <c:auto val="1"/>
        <c:lblAlgn val="ctr"/>
        <c:lblOffset val="100"/>
        <c:noMultiLvlLbl val="0"/>
      </c:catAx>
      <c:valAx>
        <c:axId val="1615787456"/>
        <c:scaling>
          <c:orientation val="minMax"/>
          <c:max val="2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j-lt"/>
                    <a:ea typeface="+mn-ea"/>
                    <a:cs typeface="+mn-cs"/>
                  </a:defRPr>
                </a:pPr>
                <a:r>
                  <a:rPr lang="en-GB">
                    <a:latin typeface="+mj-lt"/>
                  </a:rPr>
                  <a:t>Change</a:t>
                </a:r>
                <a:r>
                  <a:rPr lang="en-GB" baseline="0">
                    <a:latin typeface="+mj-lt"/>
                  </a:rPr>
                  <a:t> in coal consumption (2017 to 2040) </a:t>
                </a:r>
                <a:endParaRPr lang="en-GB">
                  <a:latin typeface="+mj-lt"/>
                </a:endParaRPr>
              </a:p>
            </c:rich>
          </c:tx>
          <c:layout>
            <c:manualLayout>
              <c:xMode val="edge"/>
              <c:yMode val="edge"/>
              <c:x val="2.992479378942261E-3"/>
              <c:y val="2.929588346911182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+mj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5789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42891513560805E-2"/>
          <c:y val="0.73476815398075246"/>
          <c:w val="0.95791994750656173"/>
          <c:h val="0.259730942723068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37020863658422"/>
          <c:y val="6.3055555555555545E-2"/>
          <c:w val="0.81412979136341579"/>
          <c:h val="0.6816495333916593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'Fig3'!$C$7</c:f>
              <c:strCache>
                <c:ptCount val="1"/>
                <c:pt idx="0">
                  <c:v>Historical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'Fig3'!$B$8:$B$67</c:f>
              <c:numCache>
                <c:formatCode>General</c:formatCode>
                <c:ptCount val="60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  <c:pt idx="43">
                  <c:v>2024</c:v>
                </c:pt>
                <c:pt idx="44">
                  <c:v>2025</c:v>
                </c:pt>
                <c:pt idx="45">
                  <c:v>2026</c:v>
                </c:pt>
                <c:pt idx="46">
                  <c:v>2027</c:v>
                </c:pt>
                <c:pt idx="47">
                  <c:v>2028</c:v>
                </c:pt>
                <c:pt idx="48">
                  <c:v>2029</c:v>
                </c:pt>
                <c:pt idx="49">
                  <c:v>2030</c:v>
                </c:pt>
                <c:pt idx="50">
                  <c:v>2031</c:v>
                </c:pt>
                <c:pt idx="51">
                  <c:v>2032</c:v>
                </c:pt>
                <c:pt idx="52">
                  <c:v>2033</c:v>
                </c:pt>
                <c:pt idx="53">
                  <c:v>2034</c:v>
                </c:pt>
                <c:pt idx="54">
                  <c:v>2035</c:v>
                </c:pt>
                <c:pt idx="55">
                  <c:v>2036</c:v>
                </c:pt>
                <c:pt idx="56">
                  <c:v>2037</c:v>
                </c:pt>
                <c:pt idx="57">
                  <c:v>2038</c:v>
                </c:pt>
                <c:pt idx="58">
                  <c:v>2039</c:v>
                </c:pt>
                <c:pt idx="59">
                  <c:v>2040</c:v>
                </c:pt>
              </c:numCache>
            </c:numRef>
          </c:xVal>
          <c:yVal>
            <c:numRef>
              <c:f>'Fig3'!$C$8:$C$67</c:f>
              <c:numCache>
                <c:formatCode>0</c:formatCode>
                <c:ptCount val="60"/>
                <c:pt idx="0">
                  <c:v>175.8260249492877</c:v>
                </c:pt>
                <c:pt idx="1">
                  <c:v>301.25029327029148</c:v>
                </c:pt>
                <c:pt idx="2">
                  <c:v>192.17971885416429</c:v>
                </c:pt>
                <c:pt idx="3">
                  <c:v>368.7652281751383</c:v>
                </c:pt>
                <c:pt idx="4">
                  <c:v>363.8351685379476</c:v>
                </c:pt>
                <c:pt idx="5">
                  <c:v>282.55875851810652</c:v>
                </c:pt>
                <c:pt idx="6">
                  <c:v>291.05164409154469</c:v>
                </c:pt>
                <c:pt idx="7">
                  <c:v>285.20536180416718</c:v>
                </c:pt>
                <c:pt idx="8">
                  <c:v>261.81091628351408</c:v>
                </c:pt>
                <c:pt idx="9">
                  <c:v>195.94923634843229</c:v>
                </c:pt>
                <c:pt idx="10">
                  <c:v>0</c:v>
                </c:pt>
                <c:pt idx="11">
                  <c:v>86.241565074674966</c:v>
                </c:pt>
                <c:pt idx="12">
                  <c:v>74.25795943339412</c:v>
                </c:pt>
                <c:pt idx="13">
                  <c:v>252.37564661741271</c:v>
                </c:pt>
                <c:pt idx="14">
                  <c:v>250.16327481574899</c:v>
                </c:pt>
                <c:pt idx="15">
                  <c:v>286.36587609853461</c:v>
                </c:pt>
                <c:pt idx="16">
                  <c:v>183.70125801534641</c:v>
                </c:pt>
                <c:pt idx="17">
                  <c:v>154.70131490689829</c:v>
                </c:pt>
                <c:pt idx="18">
                  <c:v>124.76202266646941</c:v>
                </c:pt>
                <c:pt idx="19">
                  <c:v>316.48967991930772</c:v>
                </c:pt>
                <c:pt idx="20">
                  <c:v>397.76283695953589</c:v>
                </c:pt>
                <c:pt idx="21">
                  <c:v>244.14752357965469</c:v>
                </c:pt>
                <c:pt idx="22">
                  <c:v>548.4265575819004</c:v>
                </c:pt>
                <c:pt idx="23">
                  <c:v>612.19954928122922</c:v>
                </c:pt>
                <c:pt idx="24">
                  <c:v>582.67134038111465</c:v>
                </c:pt>
                <c:pt idx="25">
                  <c:v>550.73319300908736</c:v>
                </c:pt>
                <c:pt idx="26">
                  <c:v>524.18691649029824</c:v>
                </c:pt>
                <c:pt idx="27">
                  <c:v>486.28051507924317</c:v>
                </c:pt>
                <c:pt idx="28">
                  <c:v>395.45339919300551</c:v>
                </c:pt>
                <c:pt idx="29">
                  <c:v>718.05934778627852</c:v>
                </c:pt>
                <c:pt idx="30">
                  <c:v>788.19899276396438</c:v>
                </c:pt>
                <c:pt idx="31">
                  <c:v>620.04006634596146</c:v>
                </c:pt>
                <c:pt idx="32">
                  <c:v>345.38742729355852</c:v>
                </c:pt>
                <c:pt idx="33">
                  <c:v>259.18682643591342</c:v>
                </c:pt>
                <c:pt idx="34">
                  <c:v>103.8678130262803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D0-447C-A346-55A6ED27A3A7}"/>
            </c:ext>
          </c:extLst>
        </c:ser>
        <c:ser>
          <c:idx val="1"/>
          <c:order val="1"/>
          <c:tx>
            <c:strRef>
              <c:f>'Fig3'!$D$7</c:f>
              <c:strCache>
                <c:ptCount val="1"/>
                <c:pt idx="0">
                  <c:v>Smoothed</c:v>
                </c:pt>
              </c:strCache>
            </c:strRef>
          </c:tx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'Fig3'!$B$8:$B$67</c:f>
              <c:numCache>
                <c:formatCode>General</c:formatCode>
                <c:ptCount val="60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  <c:pt idx="43">
                  <c:v>2024</c:v>
                </c:pt>
                <c:pt idx="44">
                  <c:v>2025</c:v>
                </c:pt>
                <c:pt idx="45">
                  <c:v>2026</c:v>
                </c:pt>
                <c:pt idx="46">
                  <c:v>2027</c:v>
                </c:pt>
                <c:pt idx="47">
                  <c:v>2028</c:v>
                </c:pt>
                <c:pt idx="48">
                  <c:v>2029</c:v>
                </c:pt>
                <c:pt idx="49">
                  <c:v>2030</c:v>
                </c:pt>
                <c:pt idx="50">
                  <c:v>2031</c:v>
                </c:pt>
                <c:pt idx="51">
                  <c:v>2032</c:v>
                </c:pt>
                <c:pt idx="52">
                  <c:v>2033</c:v>
                </c:pt>
                <c:pt idx="53">
                  <c:v>2034</c:v>
                </c:pt>
                <c:pt idx="54">
                  <c:v>2035</c:v>
                </c:pt>
                <c:pt idx="55">
                  <c:v>2036</c:v>
                </c:pt>
                <c:pt idx="56">
                  <c:v>2037</c:v>
                </c:pt>
                <c:pt idx="57">
                  <c:v>2038</c:v>
                </c:pt>
                <c:pt idx="58">
                  <c:v>2039</c:v>
                </c:pt>
                <c:pt idx="59">
                  <c:v>2040</c:v>
                </c:pt>
              </c:numCache>
            </c:numRef>
          </c:xVal>
          <c:yVal>
            <c:numRef>
              <c:f>'Fig3'!$D$8:$D$67</c:f>
              <c:numCache>
                <c:formatCode>0</c:formatCode>
                <c:ptCount val="60"/>
                <c:pt idx="0">
                  <c:v>202.65745844461699</c:v>
                </c:pt>
                <c:pt idx="1">
                  <c:v>244.38023775782401</c:v>
                </c:pt>
                <c:pt idx="2">
                  <c:v>269.19854366028699</c:v>
                </c:pt>
                <c:pt idx="3">
                  <c:v>326.574318242647</c:v>
                </c:pt>
                <c:pt idx="4">
                  <c:v>342.69476791037198</c:v>
                </c:pt>
                <c:pt idx="5">
                  <c:v>311.096124084064</c:v>
                </c:pt>
                <c:pt idx="6">
                  <c:v>292.467873410496</c:v>
                </c:pt>
                <c:pt idx="7">
                  <c:v>283.03559629863901</c:v>
                </c:pt>
                <c:pt idx="8">
                  <c:v>247.86619956502801</c:v>
                </c:pt>
                <c:pt idx="9">
                  <c:v>163.20150500307901</c:v>
                </c:pt>
                <c:pt idx="10">
                  <c:v>69.082386583632697</c:v>
                </c:pt>
                <c:pt idx="11">
                  <c:v>59.148041425790602</c:v>
                </c:pt>
                <c:pt idx="12">
                  <c:v>116.375590749867</c:v>
                </c:pt>
                <c:pt idx="13">
                  <c:v>211.59936211814801</c:v>
                </c:pt>
                <c:pt idx="14">
                  <c:v>262.27445453652399</c:v>
                </c:pt>
                <c:pt idx="15">
                  <c:v>254.63287581243</c:v>
                </c:pt>
                <c:pt idx="16">
                  <c:v>197.172318480413</c:v>
                </c:pt>
                <c:pt idx="17">
                  <c:v>154.36512638260101</c:v>
                </c:pt>
                <c:pt idx="18">
                  <c:v>180.45864756960901</c:v>
                </c:pt>
                <c:pt idx="19">
                  <c:v>276.85561087381802</c:v>
                </c:pt>
                <c:pt idx="20">
                  <c:v>335.472659257148</c:v>
                </c:pt>
                <c:pt idx="21">
                  <c:v>370.03829734428399</c:v>
                </c:pt>
                <c:pt idx="22">
                  <c:v>493.17892452124102</c:v>
                </c:pt>
                <c:pt idx="23">
                  <c:v>585.95100766893802</c:v>
                </c:pt>
                <c:pt idx="24">
                  <c:v>591.19430292882498</c:v>
                </c:pt>
                <c:pt idx="25">
                  <c:v>555.90666526563905</c:v>
                </c:pt>
                <c:pt idx="26">
                  <c:v>510.24093141932798</c:v>
                </c:pt>
                <c:pt idx="27">
                  <c:v>470.95529190256701</c:v>
                </c:pt>
                <c:pt idx="28">
                  <c:v>509.14683264950401</c:v>
                </c:pt>
                <c:pt idx="29">
                  <c:v>661.68459676842701</c:v>
                </c:pt>
                <c:pt idx="30">
                  <c:v>728.35760500086894</c:v>
                </c:pt>
                <c:pt idx="31">
                  <c:v>608.03330635526402</c:v>
                </c:pt>
                <c:pt idx="32">
                  <c:v>400.65852351526399</c:v>
                </c:pt>
                <c:pt idx="33">
                  <c:v>237.65093970596101</c:v>
                </c:pt>
                <c:pt idx="34">
                  <c:v>130.19663009296801</c:v>
                </c:pt>
                <c:pt idx="35">
                  <c:v>84.084365165434704</c:v>
                </c:pt>
                <c:pt idx="36">
                  <c:v>77.276933966244997</c:v>
                </c:pt>
                <c:pt idx="37">
                  <c:v>84.405381368261303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AD0-447C-A346-55A6ED27A3A7}"/>
            </c:ext>
          </c:extLst>
        </c:ser>
        <c:ser>
          <c:idx val="2"/>
          <c:order val="2"/>
          <c:tx>
            <c:strRef>
              <c:f>'Fig3'!$E$7</c:f>
              <c:strCache>
                <c:ptCount val="1"/>
                <c:pt idx="0">
                  <c:v>Business as Usual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'Fig3'!$B$8:$B$67</c:f>
              <c:numCache>
                <c:formatCode>General</c:formatCode>
                <c:ptCount val="60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  <c:pt idx="43">
                  <c:v>2024</c:v>
                </c:pt>
                <c:pt idx="44">
                  <c:v>2025</c:v>
                </c:pt>
                <c:pt idx="45">
                  <c:v>2026</c:v>
                </c:pt>
                <c:pt idx="46">
                  <c:v>2027</c:v>
                </c:pt>
                <c:pt idx="47">
                  <c:v>2028</c:v>
                </c:pt>
                <c:pt idx="48">
                  <c:v>2029</c:v>
                </c:pt>
                <c:pt idx="49">
                  <c:v>2030</c:v>
                </c:pt>
                <c:pt idx="50">
                  <c:v>2031</c:v>
                </c:pt>
                <c:pt idx="51">
                  <c:v>2032</c:v>
                </c:pt>
                <c:pt idx="52">
                  <c:v>2033</c:v>
                </c:pt>
                <c:pt idx="53">
                  <c:v>2034</c:v>
                </c:pt>
                <c:pt idx="54">
                  <c:v>2035</c:v>
                </c:pt>
                <c:pt idx="55">
                  <c:v>2036</c:v>
                </c:pt>
                <c:pt idx="56">
                  <c:v>2037</c:v>
                </c:pt>
                <c:pt idx="57">
                  <c:v>2038</c:v>
                </c:pt>
                <c:pt idx="58">
                  <c:v>2039</c:v>
                </c:pt>
                <c:pt idx="59">
                  <c:v>2040</c:v>
                </c:pt>
              </c:numCache>
            </c:numRef>
          </c:xVal>
          <c:yVal>
            <c:numRef>
              <c:f>'Fig3'!$E$8:$E$67</c:f>
              <c:numCache>
                <c:formatCode>General</c:formatCode>
                <c:ptCount val="60"/>
                <c:pt idx="37" formatCode="0">
                  <c:v>94.07806549999998</c:v>
                </c:pt>
                <c:pt idx="38" formatCode="0">
                  <c:v>81.910822449999998</c:v>
                </c:pt>
                <c:pt idx="39" formatCode="0">
                  <c:v>85.588216662499946</c:v>
                </c:pt>
                <c:pt idx="40" formatCode="0">
                  <c:v>86.247461921874944</c:v>
                </c:pt>
                <c:pt idx="41" formatCode="0">
                  <c:v>93.921031835753226</c:v>
                </c:pt>
                <c:pt idx="42" formatCode="0">
                  <c:v>104.0245494389459</c:v>
                </c:pt>
                <c:pt idx="43" formatCode="0">
                  <c:v>107.5424287904098</c:v>
                </c:pt>
                <c:pt idx="44" formatCode="0">
                  <c:v>115.5826660116745</c:v>
                </c:pt>
                <c:pt idx="45" formatCode="0">
                  <c:v>127.25716292991009</c:v>
                </c:pt>
                <c:pt idx="46" formatCode="0">
                  <c:v>122.6654525337819</c:v>
                </c:pt>
                <c:pt idx="47" formatCode="0">
                  <c:v>130.7376299164799</c:v>
                </c:pt>
                <c:pt idx="48" formatCode="0">
                  <c:v>148.61026179750641</c:v>
                </c:pt>
                <c:pt idx="49" formatCode="0">
                  <c:v>176.46388963432861</c:v>
                </c:pt>
                <c:pt idx="50" formatCode="0">
                  <c:v>215.66705026005411</c:v>
                </c:pt>
                <c:pt idx="51" formatCode="0">
                  <c:v>236.79792936516321</c:v>
                </c:pt>
                <c:pt idx="52" formatCode="0">
                  <c:v>266.86549475740969</c:v>
                </c:pt>
                <c:pt idx="53" formatCode="0">
                  <c:v>337.42738086119982</c:v>
                </c:pt>
                <c:pt idx="54" formatCode="0">
                  <c:v>339.91168611169923</c:v>
                </c:pt>
                <c:pt idx="55" formatCode="0">
                  <c:v>333.80316942471018</c:v>
                </c:pt>
                <c:pt idx="56" formatCode="0">
                  <c:v>318.3168837143491</c:v>
                </c:pt>
                <c:pt idx="57" formatCode="0">
                  <c:v>275.18396518000861</c:v>
                </c:pt>
                <c:pt idx="58" formatCode="0">
                  <c:v>240.45589007743911</c:v>
                </c:pt>
                <c:pt idx="59" formatCode="0">
                  <c:v>194.3790385350778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AD0-447C-A346-55A6ED27A3A7}"/>
            </c:ext>
          </c:extLst>
        </c:ser>
        <c:ser>
          <c:idx val="3"/>
          <c:order val="3"/>
          <c:tx>
            <c:strRef>
              <c:f>'Fig3'!$F$7</c:f>
              <c:strCache>
                <c:ptCount val="1"/>
                <c:pt idx="0">
                  <c:v>Sustainable Development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'Fig3'!$B$8:$B$67</c:f>
              <c:numCache>
                <c:formatCode>General</c:formatCode>
                <c:ptCount val="60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  <c:pt idx="43">
                  <c:v>2024</c:v>
                </c:pt>
                <c:pt idx="44">
                  <c:v>2025</c:v>
                </c:pt>
                <c:pt idx="45">
                  <c:v>2026</c:v>
                </c:pt>
                <c:pt idx="46">
                  <c:v>2027</c:v>
                </c:pt>
                <c:pt idx="47">
                  <c:v>2028</c:v>
                </c:pt>
                <c:pt idx="48">
                  <c:v>2029</c:v>
                </c:pt>
                <c:pt idx="49">
                  <c:v>2030</c:v>
                </c:pt>
                <c:pt idx="50">
                  <c:v>2031</c:v>
                </c:pt>
                <c:pt idx="51">
                  <c:v>2032</c:v>
                </c:pt>
                <c:pt idx="52">
                  <c:v>2033</c:v>
                </c:pt>
                <c:pt idx="53">
                  <c:v>2034</c:v>
                </c:pt>
                <c:pt idx="54">
                  <c:v>2035</c:v>
                </c:pt>
                <c:pt idx="55">
                  <c:v>2036</c:v>
                </c:pt>
                <c:pt idx="56">
                  <c:v>2037</c:v>
                </c:pt>
                <c:pt idx="57">
                  <c:v>2038</c:v>
                </c:pt>
                <c:pt idx="58">
                  <c:v>2039</c:v>
                </c:pt>
                <c:pt idx="59">
                  <c:v>2040</c:v>
                </c:pt>
              </c:numCache>
            </c:numRef>
          </c:xVal>
          <c:yVal>
            <c:numRef>
              <c:f>'Fig3'!$F$8:$F$67</c:f>
              <c:numCache>
                <c:formatCode>General</c:formatCode>
                <c:ptCount val="60"/>
                <c:pt idx="37" formatCode="0">
                  <c:v>82.104742099999996</c:v>
                </c:pt>
                <c:pt idx="38" formatCode="0">
                  <c:v>60.588483369999977</c:v>
                </c:pt>
                <c:pt idx="39" formatCode="0">
                  <c:v>55.322083812499983</c:v>
                </c:pt>
                <c:pt idx="40" formatCode="0">
                  <c:v>54.664737525519797</c:v>
                </c:pt>
                <c:pt idx="41" formatCode="0">
                  <c:v>59.157296710647401</c:v>
                </c:pt>
                <c:pt idx="42" formatCode="0">
                  <c:v>62.437150539783893</c:v>
                </c:pt>
                <c:pt idx="43" formatCode="0">
                  <c:v>62.117769918771927</c:v>
                </c:pt>
                <c:pt idx="44" formatCode="0">
                  <c:v>67.579827007063983</c:v>
                </c:pt>
                <c:pt idx="45" formatCode="0">
                  <c:v>73.984720618972531</c:v>
                </c:pt>
                <c:pt idx="46" formatCode="0">
                  <c:v>69.776627047873077</c:v>
                </c:pt>
                <c:pt idx="47" formatCode="0">
                  <c:v>74.410495683081422</c:v>
                </c:pt>
                <c:pt idx="48" formatCode="0">
                  <c:v>70.31397634710396</c:v>
                </c:pt>
                <c:pt idx="49" formatCode="0">
                  <c:v>60.367140577662603</c:v>
                </c:pt>
                <c:pt idx="50" formatCode="0">
                  <c:v>96.628642618361226</c:v>
                </c:pt>
                <c:pt idx="51" formatCode="0">
                  <c:v>113.67164349129661</c:v>
                </c:pt>
                <c:pt idx="52" formatCode="0">
                  <c:v>119.0077854307749</c:v>
                </c:pt>
                <c:pt idx="53" formatCode="0">
                  <c:v>150.06445471907941</c:v>
                </c:pt>
                <c:pt idx="54" formatCode="0">
                  <c:v>146.77685044510119</c:v>
                </c:pt>
                <c:pt idx="55" formatCode="0">
                  <c:v>138.2362656419219</c:v>
                </c:pt>
                <c:pt idx="56" formatCode="0">
                  <c:v>123.24293203507639</c:v>
                </c:pt>
                <c:pt idx="57" formatCode="0">
                  <c:v>87.730173913000385</c:v>
                </c:pt>
                <c:pt idx="58" formatCode="0">
                  <c:v>64.910558010603907</c:v>
                </c:pt>
                <c:pt idx="59" formatCode="0">
                  <c:v>40.489897108264692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AD0-447C-A346-55A6ED27A3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7228032"/>
        <c:axId val="1507233856"/>
      </c:scatterChart>
      <c:valAx>
        <c:axId val="1507228032"/>
        <c:scaling>
          <c:orientation val="minMax"/>
          <c:max val="2040"/>
          <c:min val="198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7233856"/>
        <c:crosses val="autoZero"/>
        <c:crossBetween val="midCat"/>
      </c:valAx>
      <c:valAx>
        <c:axId val="1507233856"/>
        <c:scaling>
          <c:orientation val="minMax"/>
          <c:max val="8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j-lt"/>
                    <a:ea typeface="+mn-ea"/>
                    <a:cs typeface="+mn-cs"/>
                  </a:defRPr>
                </a:pPr>
                <a:r>
                  <a:rPr lang="en-GB">
                    <a:latin typeface="+mj-lt"/>
                  </a:rPr>
                  <a:t>Annual coal mine investment (Mtce)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+mj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7228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4457349081364831E-2"/>
          <c:y val="0.8462941090696996"/>
          <c:w val="0.9538630796150479"/>
          <c:h val="0.125928113152522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98059194565742"/>
          <c:y val="3.2407407407407406E-2"/>
          <c:w val="0.83150921882581275"/>
          <c:h val="0.79725247885680939"/>
        </c:manualLayout>
      </c:layout>
      <c:lineChart>
        <c:grouping val="standard"/>
        <c:varyColors val="0"/>
        <c:ser>
          <c:idx val="0"/>
          <c:order val="0"/>
          <c:tx>
            <c:strRef>
              <c:f>'Fig3'!$J$44</c:f>
              <c:strCache>
                <c:ptCount val="1"/>
                <c:pt idx="0">
                  <c:v>BAU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'Fig3'!$I$47:$I$67</c:f>
              <c:numCache>
                <c:formatCode>General</c:formatCode>
                <c:ptCount val="2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</c:numCache>
            </c:numRef>
          </c:cat>
          <c:val>
            <c:numRef>
              <c:f>'Fig3'!$J$47:$J$67</c:f>
              <c:numCache>
                <c:formatCode>0</c:formatCode>
                <c:ptCount val="21"/>
                <c:pt idx="0">
                  <c:v>71.781827749999991</c:v>
                </c:pt>
                <c:pt idx="1">
                  <c:v>70.966190087499996</c:v>
                </c:pt>
                <c:pt idx="2">
                  <c:v>77.360642515624988</c:v>
                </c:pt>
                <c:pt idx="3">
                  <c:v>86.476700774218742</c:v>
                </c:pt>
                <c:pt idx="4">
                  <c:v>92.845479242892253</c:v>
                </c:pt>
                <c:pt idx="5">
                  <c:v>97.259045075623007</c:v>
                </c:pt>
                <c:pt idx="6">
                  <c:v>108.1058598105602</c:v>
                </c:pt>
                <c:pt idx="7">
                  <c:v>107.1731642980842</c:v>
                </c:pt>
                <c:pt idx="8">
                  <c:v>117.8614922000714</c:v>
                </c:pt>
                <c:pt idx="9">
                  <c:v>135.54973948345119</c:v>
                </c:pt>
                <c:pt idx="10">
                  <c:v>161.38428491662859</c:v>
                </c:pt>
                <c:pt idx="11">
                  <c:v>178.8933961502515</c:v>
                </c:pt>
                <c:pt idx="12">
                  <c:v>200.11603806432191</c:v>
                </c:pt>
                <c:pt idx="13">
                  <c:v>224.63818038710329</c:v>
                </c:pt>
                <c:pt idx="14">
                  <c:v>279.12032388654478</c:v>
                </c:pt>
                <c:pt idx="15">
                  <c:v>279.50889747056277</c:v>
                </c:pt>
                <c:pt idx="16">
                  <c:v>274.58692653539811</c:v>
                </c:pt>
                <c:pt idx="17">
                  <c:v>258.82086606699528</c:v>
                </c:pt>
                <c:pt idx="18">
                  <c:v>229.2589541354844</c:v>
                </c:pt>
                <c:pt idx="19">
                  <c:v>203.6483568789194</c:v>
                </c:pt>
                <c:pt idx="20">
                  <c:v>160.8521619120452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A5-4C76-A0E8-0A3EDB65BBD0}"/>
            </c:ext>
          </c:extLst>
        </c:ser>
        <c:ser>
          <c:idx val="1"/>
          <c:order val="1"/>
          <c:tx>
            <c:strRef>
              <c:f>'Fig3'!$K$44</c:f>
              <c:strCache>
                <c:ptCount val="1"/>
                <c:pt idx="0">
                  <c:v>SDS</c:v>
                </c:pt>
              </c:strCache>
            </c:strRef>
          </c:tx>
          <c:spPr>
            <a:ln w="28575" cap="rnd">
              <a:solidFill>
                <a:srgbClr val="3BB54A"/>
              </a:solidFill>
              <a:round/>
            </a:ln>
            <a:effectLst/>
          </c:spPr>
          <c:marker>
            <c:symbol val="none"/>
          </c:marker>
          <c:cat>
            <c:numRef>
              <c:f>'Fig3'!$I$47:$I$67</c:f>
              <c:numCache>
                <c:formatCode>General</c:formatCode>
                <c:ptCount val="2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</c:numCache>
            </c:numRef>
          </c:cat>
          <c:val>
            <c:numRef>
              <c:f>'Fig3'!$K$47:$K$67</c:f>
              <c:numCache>
                <c:formatCode>0</c:formatCode>
                <c:ptCount val="21"/>
                <c:pt idx="0">
                  <c:v>42.709365199999993</c:v>
                </c:pt>
                <c:pt idx="1">
                  <c:v>41.952018887499989</c:v>
                </c:pt>
                <c:pt idx="2">
                  <c:v>46.848464440624987</c:v>
                </c:pt>
                <c:pt idx="3">
                  <c:v>51.633079536718753</c:v>
                </c:pt>
                <c:pt idx="4">
                  <c:v>51.951804918476547</c:v>
                </c:pt>
                <c:pt idx="5">
                  <c:v>57.510810097498037</c:v>
                </c:pt>
                <c:pt idx="6">
                  <c:v>63.884231865247727</c:v>
                </c:pt>
                <c:pt idx="7">
                  <c:v>59.991838870816153</c:v>
                </c:pt>
                <c:pt idx="8">
                  <c:v>65.01586142370418</c:v>
                </c:pt>
                <c:pt idx="9">
                  <c:v>59.826674853733337</c:v>
                </c:pt>
                <c:pt idx="10">
                  <c:v>48.245361430664069</c:v>
                </c:pt>
                <c:pt idx="11">
                  <c:v>63.109704702406447</c:v>
                </c:pt>
                <c:pt idx="12">
                  <c:v>80.815642804102652</c:v>
                </c:pt>
                <c:pt idx="13">
                  <c:v>80.993003121326765</c:v>
                </c:pt>
                <c:pt idx="14">
                  <c:v>106.9841440780379</c:v>
                </c:pt>
                <c:pt idx="15">
                  <c:v>98.292864214608784</c:v>
                </c:pt>
                <c:pt idx="16">
                  <c:v>90.377216762386297</c:v>
                </c:pt>
                <c:pt idx="17">
                  <c:v>72.524114403347937</c:v>
                </c:pt>
                <c:pt idx="18">
                  <c:v>53.547545807844557</c:v>
                </c:pt>
                <c:pt idx="19">
                  <c:v>45.329628481757943</c:v>
                </c:pt>
                <c:pt idx="20">
                  <c:v>39.037356810129523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A5-4C76-A0E8-0A3EDB65BB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9885512"/>
        <c:axId val="739891744"/>
      </c:lineChart>
      <c:catAx>
        <c:axId val="739885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891744"/>
        <c:crosses val="autoZero"/>
        <c:auto val="1"/>
        <c:lblAlgn val="ctr"/>
        <c:lblOffset val="100"/>
        <c:tickLblSkip val="5"/>
        <c:noMultiLvlLbl val="0"/>
      </c:catAx>
      <c:valAx>
        <c:axId val="739891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j-lt"/>
                    <a:ea typeface="+mn-ea"/>
                    <a:cs typeface="+mn-cs"/>
                  </a:defRPr>
                </a:pPr>
                <a:r>
                  <a:rPr lang="en-GB">
                    <a:latin typeface="+mj-lt"/>
                  </a:rPr>
                  <a:t>Steam coal investment (Mtce)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j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885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644895703826494"/>
          <c:y val="0.91736001749781282"/>
          <c:w val="0.34113717364276835"/>
          <c:h val="8.26399825021872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98059194565742"/>
          <c:y val="3.2407407407407406E-2"/>
          <c:w val="0.83150921882581275"/>
          <c:h val="0.79725247885680939"/>
        </c:manualLayout>
      </c:layout>
      <c:lineChart>
        <c:grouping val="standard"/>
        <c:varyColors val="0"/>
        <c:ser>
          <c:idx val="0"/>
          <c:order val="0"/>
          <c:tx>
            <c:strRef>
              <c:f>'Fig3'!$L$44</c:f>
              <c:strCache>
                <c:ptCount val="1"/>
                <c:pt idx="0">
                  <c:v>BAU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'Fig3'!$I$47:$I$67</c:f>
              <c:numCache>
                <c:formatCode>General</c:formatCode>
                <c:ptCount val="2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</c:numCache>
            </c:numRef>
          </c:cat>
          <c:val>
            <c:numRef>
              <c:f>'Fig3'!$L$47:$L$67</c:f>
              <c:numCache>
                <c:formatCode>0</c:formatCode>
                <c:ptCount val="21"/>
                <c:pt idx="0">
                  <c:v>13.806388912499999</c:v>
                </c:pt>
                <c:pt idx="1">
                  <c:v>15.281271834375</c:v>
                </c:pt>
                <c:pt idx="2">
                  <c:v>16.56038932012822</c:v>
                </c:pt>
                <c:pt idx="3">
                  <c:v>17.547848664727059</c:v>
                </c:pt>
                <c:pt idx="4">
                  <c:v>14.69694954751758</c:v>
                </c:pt>
                <c:pt idx="5">
                  <c:v>18.323620936051459</c:v>
                </c:pt>
                <c:pt idx="6">
                  <c:v>19.151303119349809</c:v>
                </c:pt>
                <c:pt idx="7">
                  <c:v>15.492288235697769</c:v>
                </c:pt>
                <c:pt idx="8">
                  <c:v>12.876137716408479</c:v>
                </c:pt>
                <c:pt idx="9">
                  <c:v>13.0605223140553</c:v>
                </c:pt>
                <c:pt idx="10">
                  <c:v>15.07960471769985</c:v>
                </c:pt>
                <c:pt idx="11">
                  <c:v>36.773654109802422</c:v>
                </c:pt>
                <c:pt idx="12">
                  <c:v>36.681891300841421</c:v>
                </c:pt>
                <c:pt idx="13">
                  <c:v>42.227314370306402</c:v>
                </c:pt>
                <c:pt idx="14">
                  <c:v>58.307056974655161</c:v>
                </c:pt>
                <c:pt idx="15">
                  <c:v>60.402788641136191</c:v>
                </c:pt>
                <c:pt idx="16">
                  <c:v>59.216242889311971</c:v>
                </c:pt>
                <c:pt idx="17">
                  <c:v>59.496017647353732</c:v>
                </c:pt>
                <c:pt idx="18">
                  <c:v>45.925011044524382</c:v>
                </c:pt>
                <c:pt idx="19">
                  <c:v>36.807533198519593</c:v>
                </c:pt>
                <c:pt idx="20">
                  <c:v>33.526876623032628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80C-4D0F-BB00-0FB5051F352A}"/>
            </c:ext>
          </c:extLst>
        </c:ser>
        <c:ser>
          <c:idx val="1"/>
          <c:order val="1"/>
          <c:tx>
            <c:strRef>
              <c:f>'Fig3'!$M$44</c:f>
              <c:strCache>
                <c:ptCount val="1"/>
                <c:pt idx="0">
                  <c:v>SDS</c:v>
                </c:pt>
              </c:strCache>
            </c:strRef>
          </c:tx>
          <c:spPr>
            <a:ln w="28575" cap="rnd">
              <a:solidFill>
                <a:srgbClr val="3BB54A"/>
              </a:solidFill>
              <a:round/>
            </a:ln>
            <a:effectLst/>
          </c:spPr>
          <c:marker>
            <c:symbol val="none"/>
          </c:marker>
          <c:cat>
            <c:numRef>
              <c:f>'Fig3'!$I$47:$I$67</c:f>
              <c:numCache>
                <c:formatCode>General</c:formatCode>
                <c:ptCount val="2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</c:numCache>
            </c:numRef>
          </c:cat>
          <c:val>
            <c:numRef>
              <c:f>'Fig3'!$M$47:$M$67</c:f>
              <c:numCache>
                <c:formatCode>0</c:formatCode>
                <c:ptCount val="21"/>
                <c:pt idx="0">
                  <c:v>12.6127186125</c:v>
                </c:pt>
                <c:pt idx="1">
                  <c:v>12.71271863801983</c:v>
                </c:pt>
                <c:pt idx="2">
                  <c:v>12.30883227002245</c:v>
                </c:pt>
                <c:pt idx="3">
                  <c:v>10.80407100306515</c:v>
                </c:pt>
                <c:pt idx="4">
                  <c:v>10.16596500029538</c:v>
                </c:pt>
                <c:pt idx="5">
                  <c:v>10.06901690956594</c:v>
                </c:pt>
                <c:pt idx="6">
                  <c:v>10.100488753724809</c:v>
                </c:pt>
                <c:pt idx="7">
                  <c:v>9.7847881770569671</c:v>
                </c:pt>
                <c:pt idx="8">
                  <c:v>9.394634259377229</c:v>
                </c:pt>
                <c:pt idx="9">
                  <c:v>10.487301493370589</c:v>
                </c:pt>
                <c:pt idx="10">
                  <c:v>12.12177914699855</c:v>
                </c:pt>
                <c:pt idx="11">
                  <c:v>33.518937915954773</c:v>
                </c:pt>
                <c:pt idx="12">
                  <c:v>32.856000687193962</c:v>
                </c:pt>
                <c:pt idx="13">
                  <c:v>38.014782309448258</c:v>
                </c:pt>
                <c:pt idx="14">
                  <c:v>43.080310641041393</c:v>
                </c:pt>
                <c:pt idx="15">
                  <c:v>48.483986230492491</c:v>
                </c:pt>
                <c:pt idx="16">
                  <c:v>47.859048879535663</c:v>
                </c:pt>
                <c:pt idx="17">
                  <c:v>50.718817631728413</c:v>
                </c:pt>
                <c:pt idx="18">
                  <c:v>34.182628105155793</c:v>
                </c:pt>
                <c:pt idx="19">
                  <c:v>19.58092952884596</c:v>
                </c:pt>
                <c:pt idx="20">
                  <c:v>1.4525402981351669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80C-4D0F-BB00-0FB5051F35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9885512"/>
        <c:axId val="739891744"/>
      </c:lineChart>
      <c:catAx>
        <c:axId val="739885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891744"/>
        <c:crosses val="autoZero"/>
        <c:auto val="1"/>
        <c:lblAlgn val="ctr"/>
        <c:lblOffset val="100"/>
        <c:tickLblSkip val="5"/>
        <c:noMultiLvlLbl val="0"/>
      </c:catAx>
      <c:valAx>
        <c:axId val="739891744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j-lt"/>
                    <a:ea typeface="+mn-ea"/>
                    <a:cs typeface="+mn-cs"/>
                  </a:defRPr>
                </a:pPr>
                <a:r>
                  <a:rPr lang="en-GB">
                    <a:latin typeface="+mj-lt"/>
                  </a:rPr>
                  <a:t>Steam coal investment (Mtce)</a:t>
                </a:r>
              </a:p>
            </c:rich>
          </c:tx>
          <c:layout>
            <c:manualLayout>
              <c:xMode val="edge"/>
              <c:yMode val="edge"/>
              <c:x val="7.5162542455118869E-3"/>
              <c:y val="0.1044247594050743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8855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3644895703826494"/>
          <c:y val="0.91736001749781282"/>
          <c:w val="0.34113717364276835"/>
          <c:h val="8.26399825021872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ln>
      <a:solidFill>
        <a:schemeClr val="bg1">
          <a:lumMod val="85000"/>
        </a:schemeClr>
      </a:solidFill>
    </a:ln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06016496846191"/>
          <c:y val="3.2407407407407406E-2"/>
          <c:w val="0.83097137311984481"/>
          <c:h val="0.66206510644502758"/>
        </c:manualLayout>
      </c:layout>
      <c:lineChart>
        <c:grouping val="standard"/>
        <c:varyColors val="0"/>
        <c:ser>
          <c:idx val="0"/>
          <c:order val="0"/>
          <c:tx>
            <c:strRef>
              <c:f>'Fig5'!$C$17</c:f>
              <c:strCache>
                <c:ptCount val="1"/>
                <c:pt idx="0">
                  <c:v>Historical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'Fig5'!$B$18:$B$68</c:f>
              <c:numCache>
                <c:formatCode>General</c:formatCode>
                <c:ptCount val="5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</c:numCache>
            </c:numRef>
          </c:cat>
          <c:val>
            <c:numRef>
              <c:f>'Fig5'!$C$18:$C$68</c:f>
              <c:numCache>
                <c:formatCode>0.00</c:formatCode>
                <c:ptCount val="51"/>
                <c:pt idx="0">
                  <c:v>41.962028222222223</c:v>
                </c:pt>
                <c:pt idx="1">
                  <c:v>40.390128346801347</c:v>
                </c:pt>
                <c:pt idx="2">
                  <c:v>38.541188383838382</c:v>
                </c:pt>
                <c:pt idx="3">
                  <c:v>37.48024158249158</c:v>
                </c:pt>
                <c:pt idx="4">
                  <c:v>37.87609099326599</c:v>
                </c:pt>
                <c:pt idx="5">
                  <c:v>39.143037373737371</c:v>
                </c:pt>
                <c:pt idx="6">
                  <c:v>39.326425084175092</c:v>
                </c:pt>
                <c:pt idx="7">
                  <c:v>37.177377178421118</c:v>
                </c:pt>
                <c:pt idx="8">
                  <c:v>34.075577975933278</c:v>
                </c:pt>
                <c:pt idx="9">
                  <c:v>32.036097727510132</c:v>
                </c:pt>
                <c:pt idx="10">
                  <c:v>33.927164062110961</c:v>
                </c:pt>
                <c:pt idx="11">
                  <c:v>34.558227482482046</c:v>
                </c:pt>
                <c:pt idx="12">
                  <c:v>36.39382385916236</c:v>
                </c:pt>
                <c:pt idx="13">
                  <c:v>44.404598091273556</c:v>
                </c:pt>
                <c:pt idx="14">
                  <c:v>54.101996103636516</c:v>
                </c:pt>
                <c:pt idx="15">
                  <c:v>61.625952908019563</c:v>
                </c:pt>
                <c:pt idx="16">
                  <c:v>65.628458423232772</c:v>
                </c:pt>
                <c:pt idx="17">
                  <c:v>89.374741155409652</c:v>
                </c:pt>
                <c:pt idx="18">
                  <c:v>96.684585772492809</c:v>
                </c:pt>
                <c:pt idx="19">
                  <c:v>104.44992076876035</c:v>
                </c:pt>
                <c:pt idx="20">
                  <c:v>100.16172203014645</c:v>
                </c:pt>
                <c:pt idx="21">
                  <c:v>106.79124116227136</c:v>
                </c:pt>
                <c:pt idx="22">
                  <c:v>103.98068409165228</c:v>
                </c:pt>
                <c:pt idx="23">
                  <c:v>90.460200053900962</c:v>
                </c:pt>
                <c:pt idx="24">
                  <c:v>77.556532552842185</c:v>
                </c:pt>
                <c:pt idx="25">
                  <c:v>69.761279345764265</c:v>
                </c:pt>
                <c:pt idx="26">
                  <c:v>73.070663292446511</c:v>
                </c:pt>
                <c:pt idx="27">
                  <c:v>89.636985872967898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E5-4E22-9873-7FEC85CCBC2D}"/>
            </c:ext>
          </c:extLst>
        </c:ser>
        <c:ser>
          <c:idx val="1"/>
          <c:order val="1"/>
          <c:tx>
            <c:strRef>
              <c:f>'Fig5'!$D$17</c:f>
              <c:strCache>
                <c:ptCount val="1"/>
                <c:pt idx="0">
                  <c:v>Business as Usual (min)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'Fig5'!$B$18:$B$68</c:f>
              <c:numCache>
                <c:formatCode>General</c:formatCode>
                <c:ptCount val="5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</c:numCache>
            </c:numRef>
          </c:cat>
          <c:val>
            <c:numRef>
              <c:f>'Fig5'!$D$18:$D$68</c:f>
              <c:numCache>
                <c:formatCode>0.00</c:formatCode>
                <c:ptCount val="51"/>
                <c:pt idx="26">
                  <c:v>71.494658205485834</c:v>
                </c:pt>
                <c:pt idx="27">
                  <c:v>94.730877793687583</c:v>
                </c:pt>
                <c:pt idx="28">
                  <c:v>83.165227249688996</c:v>
                </c:pt>
                <c:pt idx="29">
                  <c:v>75.946495640406738</c:v>
                </c:pt>
                <c:pt idx="30">
                  <c:v>75.41808130210056</c:v>
                </c:pt>
                <c:pt idx="31">
                  <c:v>71.987915511271552</c:v>
                </c:pt>
                <c:pt idx="32">
                  <c:v>70.887004772651281</c:v>
                </c:pt>
                <c:pt idx="33">
                  <c:v>70.887004772651281</c:v>
                </c:pt>
                <c:pt idx="34">
                  <c:v>71.522905883765418</c:v>
                </c:pt>
                <c:pt idx="35">
                  <c:v>71.465416350574429</c:v>
                </c:pt>
                <c:pt idx="36">
                  <c:v>70.223628656348012</c:v>
                </c:pt>
                <c:pt idx="37">
                  <c:v>70.666284876257322</c:v>
                </c:pt>
                <c:pt idx="38">
                  <c:v>68.969316610036941</c:v>
                </c:pt>
                <c:pt idx="39">
                  <c:v>65.200210471076332</c:v>
                </c:pt>
                <c:pt idx="40">
                  <c:v>63.777681735444133</c:v>
                </c:pt>
                <c:pt idx="41">
                  <c:v>65.200210471076332</c:v>
                </c:pt>
                <c:pt idx="42">
                  <c:v>65.200210471076332</c:v>
                </c:pt>
                <c:pt idx="43">
                  <c:v>66.082986158507225</c:v>
                </c:pt>
                <c:pt idx="44">
                  <c:v>66.322769904527405</c:v>
                </c:pt>
                <c:pt idx="45">
                  <c:v>69.030111021025135</c:v>
                </c:pt>
                <c:pt idx="46">
                  <c:v>66.93733690785794</c:v>
                </c:pt>
                <c:pt idx="47">
                  <c:v>68.969316610036941</c:v>
                </c:pt>
                <c:pt idx="48">
                  <c:v>70.36370152990834</c:v>
                </c:pt>
                <c:pt idx="49">
                  <c:v>66.686205405405403</c:v>
                </c:pt>
                <c:pt idx="50">
                  <c:v>65.302943661299565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E5-4E22-9873-7FEC85CCBC2D}"/>
            </c:ext>
          </c:extLst>
        </c:ser>
        <c:ser>
          <c:idx val="2"/>
          <c:order val="2"/>
          <c:tx>
            <c:strRef>
              <c:f>'Fig5'!$E$17</c:f>
              <c:strCache>
                <c:ptCount val="1"/>
                <c:pt idx="0">
                  <c:v>Business as usual (max)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'Fig5'!$B$18:$B$68</c:f>
              <c:numCache>
                <c:formatCode>General</c:formatCode>
                <c:ptCount val="5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</c:numCache>
            </c:numRef>
          </c:cat>
          <c:val>
            <c:numRef>
              <c:f>'Fig5'!$E$18:$E$68</c:f>
              <c:numCache>
                <c:formatCode>0.00</c:formatCode>
                <c:ptCount val="51"/>
                <c:pt idx="26">
                  <c:v>76.290058632921841</c:v>
                </c:pt>
                <c:pt idx="27">
                  <c:v>99.458696440206765</c:v>
                </c:pt>
                <c:pt idx="28">
                  <c:v>87.893045896208179</c:v>
                </c:pt>
                <c:pt idx="29">
                  <c:v>81.61278247054284</c:v>
                </c:pt>
                <c:pt idx="30">
                  <c:v>81.084368132236662</c:v>
                </c:pt>
                <c:pt idx="31">
                  <c:v>78.780820895522382</c:v>
                </c:pt>
                <c:pt idx="32">
                  <c:v>78.493608878351992</c:v>
                </c:pt>
                <c:pt idx="33">
                  <c:v>78.493608878351992</c:v>
                </c:pt>
                <c:pt idx="34">
                  <c:v>79.129509989466129</c:v>
                </c:pt>
                <c:pt idx="35">
                  <c:v>79.072020456275141</c:v>
                </c:pt>
                <c:pt idx="36">
                  <c:v>77.830232762048723</c:v>
                </c:pt>
                <c:pt idx="37">
                  <c:v>78.272888981958033</c:v>
                </c:pt>
                <c:pt idx="38">
                  <c:v>76.575920715737652</c:v>
                </c:pt>
                <c:pt idx="39">
                  <c:v>72.806814576777043</c:v>
                </c:pt>
                <c:pt idx="40">
                  <c:v>71.384285841144845</c:v>
                </c:pt>
                <c:pt idx="41">
                  <c:v>72.806814576777043</c:v>
                </c:pt>
                <c:pt idx="42">
                  <c:v>72.806814576777043</c:v>
                </c:pt>
                <c:pt idx="43">
                  <c:v>73.689590264207936</c:v>
                </c:pt>
                <c:pt idx="44">
                  <c:v>73.929374010228116</c:v>
                </c:pt>
                <c:pt idx="45">
                  <c:v>76.636715126725846</c:v>
                </c:pt>
                <c:pt idx="46">
                  <c:v>74.543941013558651</c:v>
                </c:pt>
                <c:pt idx="47">
                  <c:v>76.575920715737652</c:v>
                </c:pt>
                <c:pt idx="48">
                  <c:v>77.970305635609051</c:v>
                </c:pt>
                <c:pt idx="49">
                  <c:v>74.292809511106114</c:v>
                </c:pt>
                <c:pt idx="50">
                  <c:v>72.909547767000277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E5-4E22-9873-7FEC85CCBC2D}"/>
            </c:ext>
          </c:extLst>
        </c:ser>
        <c:ser>
          <c:idx val="3"/>
          <c:order val="3"/>
          <c:tx>
            <c:strRef>
              <c:f>'Fig5'!$F$17</c:f>
              <c:strCache>
                <c:ptCount val="1"/>
                <c:pt idx="0">
                  <c:v>Sustainable (min)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'Fig5'!$B$18:$B$68</c:f>
              <c:numCache>
                <c:formatCode>General</c:formatCode>
                <c:ptCount val="5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</c:numCache>
            </c:numRef>
          </c:cat>
          <c:val>
            <c:numRef>
              <c:f>'Fig5'!$F$18:$F$68</c:f>
              <c:numCache>
                <c:formatCode>0.00</c:formatCode>
                <c:ptCount val="51"/>
                <c:pt idx="26">
                  <c:v>71.494658205485834</c:v>
                </c:pt>
                <c:pt idx="27">
                  <c:v>94.730877793687583</c:v>
                </c:pt>
                <c:pt idx="28">
                  <c:v>66.581375127312029</c:v>
                </c:pt>
                <c:pt idx="29">
                  <c:v>60.178162514412897</c:v>
                </c:pt>
                <c:pt idx="30">
                  <c:v>57.546009642475873</c:v>
                </c:pt>
                <c:pt idx="31">
                  <c:v>55.67524108329232</c:v>
                </c:pt>
                <c:pt idx="32">
                  <c:v>55.384625140882846</c:v>
                </c:pt>
                <c:pt idx="33">
                  <c:v>55.384625140882846</c:v>
                </c:pt>
                <c:pt idx="34">
                  <c:v>54.649594410443299</c:v>
                </c:pt>
                <c:pt idx="35">
                  <c:v>53.991228693532904</c:v>
                </c:pt>
                <c:pt idx="36">
                  <c:v>53.033987338819003</c:v>
                </c:pt>
                <c:pt idx="37">
                  <c:v>52.305547603262539</c:v>
                </c:pt>
                <c:pt idx="38">
                  <c:v>51.257311489437072</c:v>
                </c:pt>
                <c:pt idx="39">
                  <c:v>50.223183966898901</c:v>
                </c:pt>
                <c:pt idx="40">
                  <c:v>49.238729421444347</c:v>
                </c:pt>
                <c:pt idx="41">
                  <c:v>48.892547603262528</c:v>
                </c:pt>
                <c:pt idx="42">
                  <c:v>47.600918242007751</c:v>
                </c:pt>
                <c:pt idx="43">
                  <c:v>47.172456694171629</c:v>
                </c:pt>
                <c:pt idx="44">
                  <c:v>46.492938031342717</c:v>
                </c:pt>
                <c:pt idx="45">
                  <c:v>46.492938031342717</c:v>
                </c:pt>
                <c:pt idx="46">
                  <c:v>45.694761000328917</c:v>
                </c:pt>
                <c:pt idx="47">
                  <c:v>44.249072241479311</c:v>
                </c:pt>
                <c:pt idx="48">
                  <c:v>43.301523697572321</c:v>
                </c:pt>
                <c:pt idx="49">
                  <c:v>42.877638512353442</c:v>
                </c:pt>
                <c:pt idx="50">
                  <c:v>40.238135523736482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1E5-4E22-9873-7FEC85CCBC2D}"/>
            </c:ext>
          </c:extLst>
        </c:ser>
        <c:ser>
          <c:idx val="4"/>
          <c:order val="4"/>
          <c:tx>
            <c:strRef>
              <c:f>'Fig5'!$G$17</c:f>
              <c:strCache>
                <c:ptCount val="1"/>
                <c:pt idx="0">
                  <c:v>Sustainable (max)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'Fig5'!$B$18:$B$68</c:f>
              <c:numCache>
                <c:formatCode>General</c:formatCode>
                <c:ptCount val="5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</c:numCache>
            </c:numRef>
          </c:cat>
          <c:val>
            <c:numRef>
              <c:f>'Fig5'!$G$18:$G$68</c:f>
              <c:numCache>
                <c:formatCode>0.00</c:formatCode>
                <c:ptCount val="51"/>
                <c:pt idx="26">
                  <c:v>76.290058632921841</c:v>
                </c:pt>
                <c:pt idx="27">
                  <c:v>99.458696440206765</c:v>
                </c:pt>
                <c:pt idx="28">
                  <c:v>72.24766195744813</c:v>
                </c:pt>
                <c:pt idx="29">
                  <c:v>66.971067898663733</c:v>
                </c:pt>
                <c:pt idx="30">
                  <c:v>64.33891502672671</c:v>
                </c:pt>
                <c:pt idx="31">
                  <c:v>63.281845188993032</c:v>
                </c:pt>
                <c:pt idx="32">
                  <c:v>62.991229246583558</c:v>
                </c:pt>
                <c:pt idx="33">
                  <c:v>62.991229246583558</c:v>
                </c:pt>
                <c:pt idx="34">
                  <c:v>62.591754879687528</c:v>
                </c:pt>
                <c:pt idx="35">
                  <c:v>61.933389162777132</c:v>
                </c:pt>
                <c:pt idx="36">
                  <c:v>61.327375833640417</c:v>
                </c:pt>
                <c:pt idx="37">
                  <c:v>60.598936098083954</c:v>
                </c:pt>
                <c:pt idx="38">
                  <c:v>59.550699984258493</c:v>
                </c:pt>
                <c:pt idx="39">
                  <c:v>58.516572461720322</c:v>
                </c:pt>
                <c:pt idx="40">
                  <c:v>57.532117916265761</c:v>
                </c:pt>
                <c:pt idx="41">
                  <c:v>57.185936098083943</c:v>
                </c:pt>
                <c:pt idx="42">
                  <c:v>55.894306736829172</c:v>
                </c:pt>
                <c:pt idx="43">
                  <c:v>55.465845188993043</c:v>
                </c:pt>
                <c:pt idx="44">
                  <c:v>54.786326526164132</c:v>
                </c:pt>
                <c:pt idx="45">
                  <c:v>54.786326526164132</c:v>
                </c:pt>
                <c:pt idx="46">
                  <c:v>53.988149495150338</c:v>
                </c:pt>
                <c:pt idx="47">
                  <c:v>52.542460736300733</c:v>
                </c:pt>
                <c:pt idx="48">
                  <c:v>51.594912192393743</c:v>
                </c:pt>
                <c:pt idx="49">
                  <c:v>51.171027007174857</c:v>
                </c:pt>
                <c:pt idx="50">
                  <c:v>48.882158273381293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1E5-4E22-9873-7FEC85CCBC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10870576"/>
        <c:axId val="1610875984"/>
      </c:lineChart>
      <c:catAx>
        <c:axId val="161087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0875984"/>
        <c:crosses val="autoZero"/>
        <c:auto val="1"/>
        <c:lblAlgn val="ctr"/>
        <c:lblOffset val="100"/>
        <c:tickLblSkip val="5"/>
        <c:noMultiLvlLbl val="0"/>
      </c:catAx>
      <c:valAx>
        <c:axId val="161087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j-lt"/>
                    <a:ea typeface="+mn-ea"/>
                    <a:cs typeface="+mn-cs"/>
                  </a:defRPr>
                </a:pPr>
                <a:r>
                  <a:rPr lang="en-GB">
                    <a:latin typeface="+mj-lt"/>
                  </a:rPr>
                  <a:t>Steam coal price (USD/t)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+mj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0870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0137797185832121E-2"/>
          <c:y val="0.80532079323417893"/>
          <c:w val="0.95083552055993004"/>
          <c:h val="0.185419947506561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06016496846191"/>
          <c:y val="3.2407407407407406E-2"/>
          <c:w val="0.83097137311984481"/>
          <c:h val="0.66206510644502758"/>
        </c:manualLayout>
      </c:layout>
      <c:lineChart>
        <c:grouping val="standard"/>
        <c:varyColors val="0"/>
        <c:ser>
          <c:idx val="0"/>
          <c:order val="0"/>
          <c:tx>
            <c:strRef>
              <c:f>'Fig5'!$J$17</c:f>
              <c:strCache>
                <c:ptCount val="1"/>
                <c:pt idx="0">
                  <c:v>Historical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'Fig5'!$I$18:$I$68</c:f>
              <c:numCache>
                <c:formatCode>General</c:formatCode>
                <c:ptCount val="5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</c:numCache>
            </c:numRef>
          </c:cat>
          <c:val>
            <c:numRef>
              <c:f>'Fig5'!$J$18:$J$68</c:f>
              <c:numCache>
                <c:formatCode>0.00</c:formatCode>
                <c:ptCount val="51"/>
                <c:pt idx="0">
                  <c:v>45.202861555555558</c:v>
                </c:pt>
                <c:pt idx="1">
                  <c:v>43.638832050505044</c:v>
                </c:pt>
                <c:pt idx="2">
                  <c:v>41.770355050505053</c:v>
                </c:pt>
                <c:pt idx="3">
                  <c:v>40.481537878787883</c:v>
                </c:pt>
                <c:pt idx="4">
                  <c:v>40.603128030303033</c:v>
                </c:pt>
                <c:pt idx="5">
                  <c:v>41.603037373737372</c:v>
                </c:pt>
                <c:pt idx="6">
                  <c:v>41.995128787878791</c:v>
                </c:pt>
                <c:pt idx="7">
                  <c:v>39.934321622865561</c:v>
                </c:pt>
                <c:pt idx="8">
                  <c:v>36.629652050007344</c:v>
                </c:pt>
                <c:pt idx="9">
                  <c:v>33.822042171954564</c:v>
                </c:pt>
                <c:pt idx="10">
                  <c:v>35.04602517322207</c:v>
                </c:pt>
                <c:pt idx="11">
                  <c:v>35.3703756306302</c:v>
                </c:pt>
                <c:pt idx="12">
                  <c:v>37.244472007310513</c:v>
                </c:pt>
                <c:pt idx="13">
                  <c:v>45.6026073505328</c:v>
                </c:pt>
                <c:pt idx="14">
                  <c:v>56.483662770303191</c:v>
                </c:pt>
                <c:pt idx="15">
                  <c:v>65.31854550061216</c:v>
                </c:pt>
                <c:pt idx="16">
                  <c:v>69.807810275084634</c:v>
                </c:pt>
                <c:pt idx="17">
                  <c:v>95.209463377631891</c:v>
                </c:pt>
                <c:pt idx="18">
                  <c:v>104.03537280952985</c:v>
                </c:pt>
                <c:pt idx="19">
                  <c:v>113.76621706505664</c:v>
                </c:pt>
                <c:pt idx="20">
                  <c:v>111.51681462273905</c:v>
                </c:pt>
                <c:pt idx="21">
                  <c:v>118.15383375486397</c:v>
                </c:pt>
                <c:pt idx="22">
                  <c:v>113.98373964720783</c:v>
                </c:pt>
                <c:pt idx="23">
                  <c:v>96.232375979826898</c:v>
                </c:pt>
                <c:pt idx="24">
                  <c:v>80.913384404694042</c:v>
                </c:pt>
                <c:pt idx="25">
                  <c:v>72.403825642060568</c:v>
                </c:pt>
                <c:pt idx="26">
                  <c:v>77.606589218372434</c:v>
                </c:pt>
                <c:pt idx="27">
                  <c:v>98.110319206301256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76B-4B6A-AB50-4F490CD6FB7C}"/>
            </c:ext>
          </c:extLst>
        </c:ser>
        <c:ser>
          <c:idx val="1"/>
          <c:order val="1"/>
          <c:tx>
            <c:strRef>
              <c:f>'Fig5'!$K$17</c:f>
              <c:strCache>
                <c:ptCount val="1"/>
                <c:pt idx="0">
                  <c:v>Business as Usual (min)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'Fig5'!$I$18:$I$68</c:f>
              <c:numCache>
                <c:formatCode>General</c:formatCode>
                <c:ptCount val="5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</c:numCache>
            </c:numRef>
          </c:cat>
          <c:val>
            <c:numRef>
              <c:f>'Fig5'!$K$18:$K$68</c:f>
              <c:numCache>
                <c:formatCode>0.00</c:formatCode>
                <c:ptCount val="51"/>
                <c:pt idx="26">
                  <c:v>69.992232052331261</c:v>
                </c:pt>
                <c:pt idx="27">
                  <c:v>71.621300000000005</c:v>
                </c:pt>
                <c:pt idx="28">
                  <c:v>71.015560848484853</c:v>
                </c:pt>
                <c:pt idx="29">
                  <c:v>69.866200000000006</c:v>
                </c:pt>
                <c:pt idx="30">
                  <c:v>67.546390000000002</c:v>
                </c:pt>
                <c:pt idx="31">
                  <c:v>65.81026070706163</c:v>
                </c:pt>
                <c:pt idx="32">
                  <c:v>65.659698214337368</c:v>
                </c:pt>
                <c:pt idx="33">
                  <c:v>63.623595270272183</c:v>
                </c:pt>
                <c:pt idx="34">
                  <c:v>63.612013236809531</c:v>
                </c:pt>
                <c:pt idx="35">
                  <c:v>63.176551020408162</c:v>
                </c:pt>
                <c:pt idx="36">
                  <c:v>62.744019225316123</c:v>
                </c:pt>
                <c:pt idx="37">
                  <c:v>61.849670000000003</c:v>
                </c:pt>
                <c:pt idx="38">
                  <c:v>61.849670000000003</c:v>
                </c:pt>
                <c:pt idx="39">
                  <c:v>61.849670000000003</c:v>
                </c:pt>
                <c:pt idx="40">
                  <c:v>61.849670000000003</c:v>
                </c:pt>
                <c:pt idx="41">
                  <c:v>61.849670000000003</c:v>
                </c:pt>
                <c:pt idx="42">
                  <c:v>61.458359999999999</c:v>
                </c:pt>
                <c:pt idx="43">
                  <c:v>58.637971720559477</c:v>
                </c:pt>
                <c:pt idx="44">
                  <c:v>60.136074787972248</c:v>
                </c:pt>
                <c:pt idx="45">
                  <c:v>61.849670000000003</c:v>
                </c:pt>
                <c:pt idx="46">
                  <c:v>61.849670000000003</c:v>
                </c:pt>
                <c:pt idx="47">
                  <c:v>61.849670000000003</c:v>
                </c:pt>
                <c:pt idx="48">
                  <c:v>65.513539999999992</c:v>
                </c:pt>
                <c:pt idx="49">
                  <c:v>63.11354</c:v>
                </c:pt>
                <c:pt idx="50">
                  <c:v>58.020510545770819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76B-4B6A-AB50-4F490CD6FB7C}"/>
            </c:ext>
          </c:extLst>
        </c:ser>
        <c:ser>
          <c:idx val="2"/>
          <c:order val="2"/>
          <c:tx>
            <c:strRef>
              <c:f>'Fig5'!$L$17</c:f>
              <c:strCache>
                <c:ptCount val="1"/>
                <c:pt idx="0">
                  <c:v>Business as usual (max)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'Fig5'!$I$18:$I$68</c:f>
              <c:numCache>
                <c:formatCode>General</c:formatCode>
                <c:ptCount val="5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</c:numCache>
            </c:numRef>
          </c:cat>
          <c:val>
            <c:numRef>
              <c:f>'Fig5'!$L$18:$L$68</c:f>
              <c:numCache>
                <c:formatCode>0.00</c:formatCode>
                <c:ptCount val="51"/>
                <c:pt idx="26">
                  <c:v>76.103665434470642</c:v>
                </c:pt>
                <c:pt idx="27">
                  <c:v>76.902996196312202</c:v>
                </c:pt>
                <c:pt idx="28">
                  <c:v>76.29725704479705</c:v>
                </c:pt>
                <c:pt idx="29">
                  <c:v>75.147896196312203</c:v>
                </c:pt>
                <c:pt idx="30">
                  <c:v>72.828086196312199</c:v>
                </c:pt>
                <c:pt idx="31">
                  <c:v>71.091956903373827</c:v>
                </c:pt>
                <c:pt idx="32">
                  <c:v>70.941394410649565</c:v>
                </c:pt>
                <c:pt idx="33">
                  <c:v>68.905291466584387</c:v>
                </c:pt>
                <c:pt idx="34">
                  <c:v>68.893709433121728</c:v>
                </c:pt>
                <c:pt idx="35">
                  <c:v>68.458247216720366</c:v>
                </c:pt>
                <c:pt idx="36">
                  <c:v>68.02571542162832</c:v>
                </c:pt>
                <c:pt idx="37">
                  <c:v>67.1313661963122</c:v>
                </c:pt>
                <c:pt idx="38">
                  <c:v>67.1313661963122</c:v>
                </c:pt>
                <c:pt idx="39">
                  <c:v>67.1313661963122</c:v>
                </c:pt>
                <c:pt idx="40">
                  <c:v>67.1313661963122</c:v>
                </c:pt>
                <c:pt idx="41">
                  <c:v>67.1313661963122</c:v>
                </c:pt>
                <c:pt idx="42">
                  <c:v>66.991323191299301</c:v>
                </c:pt>
                <c:pt idx="43">
                  <c:v>64.17093491185878</c:v>
                </c:pt>
                <c:pt idx="44">
                  <c:v>65.669037979271565</c:v>
                </c:pt>
                <c:pt idx="45">
                  <c:v>67.382633191299306</c:v>
                </c:pt>
                <c:pt idx="46">
                  <c:v>67.382633191299306</c:v>
                </c:pt>
                <c:pt idx="47">
                  <c:v>67.382633191299306</c:v>
                </c:pt>
                <c:pt idx="48">
                  <c:v>71.046503191299308</c:v>
                </c:pt>
                <c:pt idx="49">
                  <c:v>68.646503191299303</c:v>
                </c:pt>
                <c:pt idx="50">
                  <c:v>63.553473737070142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876B-4B6A-AB50-4F490CD6FB7C}"/>
            </c:ext>
          </c:extLst>
        </c:ser>
        <c:ser>
          <c:idx val="3"/>
          <c:order val="3"/>
          <c:tx>
            <c:strRef>
              <c:f>'Fig5'!$M$17</c:f>
              <c:strCache>
                <c:ptCount val="1"/>
                <c:pt idx="0">
                  <c:v>Sustainable (min)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'Fig5'!$I$18:$I$68</c:f>
              <c:numCache>
                <c:formatCode>General</c:formatCode>
                <c:ptCount val="5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</c:numCache>
            </c:numRef>
          </c:cat>
          <c:val>
            <c:numRef>
              <c:f>'Fig5'!$M$18:$M$68</c:f>
              <c:numCache>
                <c:formatCode>0.00</c:formatCode>
                <c:ptCount val="51"/>
                <c:pt idx="26">
                  <c:v>69.992232052331261</c:v>
                </c:pt>
                <c:pt idx="27">
                  <c:v>71.621300000000005</c:v>
                </c:pt>
                <c:pt idx="28">
                  <c:v>69.866200000000006</c:v>
                </c:pt>
                <c:pt idx="29">
                  <c:v>65.659698214337368</c:v>
                </c:pt>
                <c:pt idx="30">
                  <c:v>63.819861897475143</c:v>
                </c:pt>
                <c:pt idx="31">
                  <c:v>63.11354</c:v>
                </c:pt>
                <c:pt idx="32">
                  <c:v>62.049669999999999</c:v>
                </c:pt>
                <c:pt idx="33">
                  <c:v>61.807569846125752</c:v>
                </c:pt>
                <c:pt idx="34">
                  <c:v>60.74869158352508</c:v>
                </c:pt>
                <c:pt idx="35">
                  <c:v>60.075857248058028</c:v>
                </c:pt>
                <c:pt idx="36">
                  <c:v>59.637550870555692</c:v>
                </c:pt>
                <c:pt idx="37">
                  <c:v>57.556563165905622</c:v>
                </c:pt>
                <c:pt idx="38">
                  <c:v>57.556563165905622</c:v>
                </c:pt>
                <c:pt idx="39">
                  <c:v>56.469944612088412</c:v>
                </c:pt>
                <c:pt idx="40">
                  <c:v>55.677901432206362</c:v>
                </c:pt>
                <c:pt idx="41">
                  <c:v>54.535580000000003</c:v>
                </c:pt>
                <c:pt idx="42">
                  <c:v>54.535580000000003</c:v>
                </c:pt>
                <c:pt idx="43">
                  <c:v>53.749319999999997</c:v>
                </c:pt>
                <c:pt idx="44">
                  <c:v>53.749319999999997</c:v>
                </c:pt>
                <c:pt idx="45">
                  <c:v>52.4102336847751</c:v>
                </c:pt>
                <c:pt idx="46">
                  <c:v>51.569699999999997</c:v>
                </c:pt>
                <c:pt idx="47">
                  <c:v>50.573770002107473</c:v>
                </c:pt>
                <c:pt idx="48">
                  <c:v>51.569699999999997</c:v>
                </c:pt>
                <c:pt idx="49">
                  <c:v>51.416188864439953</c:v>
                </c:pt>
                <c:pt idx="50">
                  <c:v>47.903720397349787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876B-4B6A-AB50-4F490CD6FB7C}"/>
            </c:ext>
          </c:extLst>
        </c:ser>
        <c:ser>
          <c:idx val="4"/>
          <c:order val="4"/>
          <c:tx>
            <c:strRef>
              <c:f>'Fig5'!$N$17</c:f>
              <c:strCache>
                <c:ptCount val="1"/>
                <c:pt idx="0">
                  <c:v>Sustainable (max)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'Fig5'!$I$18:$I$68</c:f>
              <c:numCache>
                <c:formatCode>General</c:formatCode>
                <c:ptCount val="5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</c:numCache>
            </c:numRef>
          </c:cat>
          <c:val>
            <c:numRef>
              <c:f>'Fig5'!$N$18:$N$68</c:f>
              <c:numCache>
                <c:formatCode>0.00</c:formatCode>
                <c:ptCount val="51"/>
                <c:pt idx="26">
                  <c:v>76.103665434470642</c:v>
                </c:pt>
                <c:pt idx="27">
                  <c:v>76.902996196312202</c:v>
                </c:pt>
                <c:pt idx="28">
                  <c:v>75.147896196312203</c:v>
                </c:pt>
                <c:pt idx="29">
                  <c:v>70.941394410649565</c:v>
                </c:pt>
                <c:pt idx="30">
                  <c:v>69.101558093787347</c:v>
                </c:pt>
                <c:pt idx="31">
                  <c:v>68.395236196312197</c:v>
                </c:pt>
                <c:pt idx="32">
                  <c:v>67.331366196312203</c:v>
                </c:pt>
                <c:pt idx="33">
                  <c:v>67.089266042437956</c:v>
                </c:pt>
                <c:pt idx="34">
                  <c:v>66.030387779837284</c:v>
                </c:pt>
                <c:pt idx="35">
                  <c:v>65.357553444370225</c:v>
                </c:pt>
                <c:pt idx="36">
                  <c:v>64.715209020008714</c:v>
                </c:pt>
                <c:pt idx="37">
                  <c:v>62.6005593206825</c:v>
                </c:pt>
                <c:pt idx="38">
                  <c:v>62.412250996903381</c:v>
                </c:pt>
                <c:pt idx="39">
                  <c:v>61.070749999999997</c:v>
                </c:pt>
                <c:pt idx="40">
                  <c:v>60.533589263204142</c:v>
                </c:pt>
                <c:pt idx="41">
                  <c:v>59.817276196312207</c:v>
                </c:pt>
                <c:pt idx="42">
                  <c:v>60.068543191299312</c:v>
                </c:pt>
                <c:pt idx="43">
                  <c:v>59.282283191299307</c:v>
                </c:pt>
                <c:pt idx="44">
                  <c:v>59.282283191299307</c:v>
                </c:pt>
                <c:pt idx="45">
                  <c:v>57.94319687607441</c:v>
                </c:pt>
                <c:pt idx="46">
                  <c:v>57.102663191299307</c:v>
                </c:pt>
                <c:pt idx="47">
                  <c:v>56.106733193406768</c:v>
                </c:pt>
                <c:pt idx="48">
                  <c:v>57.102663191299307</c:v>
                </c:pt>
                <c:pt idx="49">
                  <c:v>56.949152055739262</c:v>
                </c:pt>
                <c:pt idx="50">
                  <c:v>53.436683588649103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876B-4B6A-AB50-4F490CD6F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10870576"/>
        <c:axId val="1610875984"/>
      </c:lineChart>
      <c:catAx>
        <c:axId val="161087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0875984"/>
        <c:crosses val="autoZero"/>
        <c:auto val="1"/>
        <c:lblAlgn val="ctr"/>
        <c:lblOffset val="100"/>
        <c:tickLblSkip val="5"/>
        <c:noMultiLvlLbl val="0"/>
      </c:catAx>
      <c:valAx>
        <c:axId val="1610875984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j-lt"/>
                    <a:ea typeface="+mn-ea"/>
                    <a:cs typeface="+mn-cs"/>
                  </a:defRPr>
                </a:pPr>
                <a:r>
                  <a:rPr lang="en-US">
                    <a:latin typeface="+mj-lt"/>
                  </a:rPr>
                  <a:t>Coking coal price (USD/t)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08705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0137797185832121E-2"/>
          <c:y val="0.80532079323417893"/>
          <c:w val="0.95083552055993004"/>
          <c:h val="0.185419947506561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ln>
      <a:solidFill>
        <a:schemeClr val="bg1">
          <a:lumMod val="85000"/>
        </a:schemeClr>
      </a:solidFill>
    </a:ln>
  </c:spPr>
  <c:txPr>
    <a:bodyPr/>
    <a:lstStyle/>
    <a:p>
      <a:pPr>
        <a:defRPr sz="9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68534691897138"/>
          <c:y val="5.0925925925925923E-2"/>
          <c:w val="0.80653736050460934"/>
          <c:h val="0.75558581219014287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'Fig6'!$C$20</c:f>
              <c:strCache>
                <c:ptCount val="1"/>
                <c:pt idx="0">
                  <c:v>Historical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'Fig6'!$B$21:$B$52</c:f>
              <c:numCache>
                <c:formatCode>General</c:formatCode>
                <c:ptCount val="32"/>
                <c:pt idx="0">
                  <c:v>1980</c:v>
                </c:pt>
                <c:pt idx="1">
                  <c:v>1990</c:v>
                </c:pt>
                <c:pt idx="2">
                  <c:v>1995</c:v>
                </c:pt>
                <c:pt idx="3">
                  <c:v>2000</c:v>
                </c:pt>
                <c:pt idx="4">
                  <c:v>2005</c:v>
                </c:pt>
                <c:pt idx="5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  <c:pt idx="16">
                  <c:v>2025</c:v>
                </c:pt>
                <c:pt idx="17">
                  <c:v>2026</c:v>
                </c:pt>
                <c:pt idx="18">
                  <c:v>2027</c:v>
                </c:pt>
                <c:pt idx="19">
                  <c:v>2028</c:v>
                </c:pt>
                <c:pt idx="20">
                  <c:v>2029</c:v>
                </c:pt>
                <c:pt idx="21">
                  <c:v>2030</c:v>
                </c:pt>
                <c:pt idx="22">
                  <c:v>2031</c:v>
                </c:pt>
                <c:pt idx="23">
                  <c:v>2032</c:v>
                </c:pt>
                <c:pt idx="24">
                  <c:v>2033</c:v>
                </c:pt>
                <c:pt idx="25">
                  <c:v>2034</c:v>
                </c:pt>
                <c:pt idx="26">
                  <c:v>2035</c:v>
                </c:pt>
                <c:pt idx="27">
                  <c:v>2036</c:v>
                </c:pt>
                <c:pt idx="28">
                  <c:v>2037</c:v>
                </c:pt>
                <c:pt idx="29">
                  <c:v>2038</c:v>
                </c:pt>
                <c:pt idx="30">
                  <c:v>2039</c:v>
                </c:pt>
                <c:pt idx="31">
                  <c:v>2040</c:v>
                </c:pt>
              </c:numCache>
            </c:numRef>
          </c:xVal>
          <c:yVal>
            <c:numRef>
              <c:f>'Fig6'!$C$21:$C$52</c:f>
              <c:numCache>
                <c:formatCode>0</c:formatCode>
                <c:ptCount val="32"/>
                <c:pt idx="0">
                  <c:v>237.9444102214938</c:v>
                </c:pt>
                <c:pt idx="1">
                  <c:v>415.41056389285444</c:v>
                </c:pt>
                <c:pt idx="2">
                  <c:v>411.44194791381574</c:v>
                </c:pt>
                <c:pt idx="3">
                  <c:v>510.48479886895535</c:v>
                </c:pt>
                <c:pt idx="4">
                  <c:v>641.79422321888762</c:v>
                </c:pt>
                <c:pt idx="5">
                  <c:v>833.75445263978088</c:v>
                </c:pt>
                <c:pt idx="6">
                  <c:v>974.55404563524053</c:v>
                </c:pt>
                <c:pt idx="7">
                  <c:v>980.07559830172931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74-4569-8B29-560D3826EA0C}"/>
            </c:ext>
          </c:extLst>
        </c:ser>
        <c:ser>
          <c:idx val="1"/>
          <c:order val="1"/>
          <c:tx>
            <c:strRef>
              <c:f>'Fig6'!$D$20</c:f>
              <c:strCache>
                <c:ptCount val="1"/>
                <c:pt idx="0">
                  <c:v>Business as usual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'Fig6'!$B$21:$B$52</c:f>
              <c:numCache>
                <c:formatCode>General</c:formatCode>
                <c:ptCount val="32"/>
                <c:pt idx="0">
                  <c:v>1980</c:v>
                </c:pt>
                <c:pt idx="1">
                  <c:v>1990</c:v>
                </c:pt>
                <c:pt idx="2">
                  <c:v>1995</c:v>
                </c:pt>
                <c:pt idx="3">
                  <c:v>2000</c:v>
                </c:pt>
                <c:pt idx="4">
                  <c:v>2005</c:v>
                </c:pt>
                <c:pt idx="5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  <c:pt idx="16">
                  <c:v>2025</c:v>
                </c:pt>
                <c:pt idx="17">
                  <c:v>2026</c:v>
                </c:pt>
                <c:pt idx="18">
                  <c:v>2027</c:v>
                </c:pt>
                <c:pt idx="19">
                  <c:v>2028</c:v>
                </c:pt>
                <c:pt idx="20">
                  <c:v>2029</c:v>
                </c:pt>
                <c:pt idx="21">
                  <c:v>2030</c:v>
                </c:pt>
                <c:pt idx="22">
                  <c:v>2031</c:v>
                </c:pt>
                <c:pt idx="23">
                  <c:v>2032</c:v>
                </c:pt>
                <c:pt idx="24">
                  <c:v>2033</c:v>
                </c:pt>
                <c:pt idx="25">
                  <c:v>2034</c:v>
                </c:pt>
                <c:pt idx="26">
                  <c:v>2035</c:v>
                </c:pt>
                <c:pt idx="27">
                  <c:v>2036</c:v>
                </c:pt>
                <c:pt idx="28">
                  <c:v>2037</c:v>
                </c:pt>
                <c:pt idx="29">
                  <c:v>2038</c:v>
                </c:pt>
                <c:pt idx="30">
                  <c:v>2039</c:v>
                </c:pt>
                <c:pt idx="31">
                  <c:v>2040</c:v>
                </c:pt>
              </c:numCache>
            </c:numRef>
          </c:xVal>
          <c:yVal>
            <c:numRef>
              <c:f>'Fig6'!$D$21:$D$52</c:f>
              <c:numCache>
                <c:formatCode>General</c:formatCode>
                <c:ptCount val="32"/>
                <c:pt idx="7" formatCode="0">
                  <c:v>980.07559830172931</c:v>
                </c:pt>
                <c:pt idx="8" formatCode="0">
                  <c:v>1045.5360920193141</c:v>
                </c:pt>
                <c:pt idx="9" formatCode="0">
                  <c:v>1033.163380187088</c:v>
                </c:pt>
                <c:pt idx="10" formatCode="0">
                  <c:v>1031.2251282048619</c:v>
                </c:pt>
                <c:pt idx="11" formatCode="0">
                  <c:v>1031.052943405623</c:v>
                </c:pt>
                <c:pt idx="12" formatCode="0">
                  <c:v>1024.0593972869999</c:v>
                </c:pt>
                <c:pt idx="13" formatCode="0">
                  <c:v>1021.767779064398</c:v>
                </c:pt>
                <c:pt idx="14" formatCode="0">
                  <c:v>1018.477536675172</c:v>
                </c:pt>
                <c:pt idx="15" formatCode="0">
                  <c:v>1024.82893904038</c:v>
                </c:pt>
                <c:pt idx="16" formatCode="0">
                  <c:v>1022.245772101572</c:v>
                </c:pt>
                <c:pt idx="17" formatCode="0">
                  <c:v>1015.765176359322</c:v>
                </c:pt>
                <c:pt idx="18" formatCode="0">
                  <c:v>1019.939649395984</c:v>
                </c:pt>
                <c:pt idx="19" formatCode="0">
                  <c:v>1019.286231063889</c:v>
                </c:pt>
                <c:pt idx="20" formatCode="0">
                  <c:v>1011.528672394304</c:v>
                </c:pt>
                <c:pt idx="21" formatCode="0">
                  <c:v>1011.781803715702</c:v>
                </c:pt>
                <c:pt idx="22" formatCode="0">
                  <c:v>1023.589229046444</c:v>
                </c:pt>
                <c:pt idx="23" formatCode="0">
                  <c:v>1024.5760919663469</c:v>
                </c:pt>
                <c:pt idx="24" formatCode="0">
                  <c:v>1032.815886842372</c:v>
                </c:pt>
                <c:pt idx="25" formatCode="0">
                  <c:v>1041.9868020399549</c:v>
                </c:pt>
                <c:pt idx="26" formatCode="0">
                  <c:v>1078.1761171984151</c:v>
                </c:pt>
                <c:pt idx="27" formatCode="0">
                  <c:v>1081.9515925826599</c:v>
                </c:pt>
                <c:pt idx="28" formatCode="0">
                  <c:v>1089.0295388857489</c:v>
                </c:pt>
                <c:pt idx="29" formatCode="0">
                  <c:v>1110.4098409174389</c:v>
                </c:pt>
                <c:pt idx="30" formatCode="0">
                  <c:v>1100.4578623778621</c:v>
                </c:pt>
                <c:pt idx="31" formatCode="0">
                  <c:v>1046.792327388182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74-4569-8B29-560D3826EA0C}"/>
            </c:ext>
          </c:extLst>
        </c:ser>
        <c:ser>
          <c:idx val="2"/>
          <c:order val="2"/>
          <c:tx>
            <c:strRef>
              <c:f>'Fig6'!$E$20</c:f>
              <c:strCache>
                <c:ptCount val="1"/>
                <c:pt idx="0">
                  <c:v>Sustainable</c:v>
                </c:pt>
              </c:strCache>
            </c:strRef>
          </c:tx>
          <c:spPr>
            <a:ln w="19050" cap="rnd">
              <a:solidFill>
                <a:srgbClr val="3BB54A"/>
              </a:solidFill>
              <a:round/>
            </a:ln>
            <a:effectLst/>
          </c:spPr>
          <c:marker>
            <c:symbol val="none"/>
          </c:marker>
          <c:xVal>
            <c:numRef>
              <c:f>'Fig6'!$B$21:$B$52</c:f>
              <c:numCache>
                <c:formatCode>General</c:formatCode>
                <c:ptCount val="32"/>
                <c:pt idx="0">
                  <c:v>1980</c:v>
                </c:pt>
                <c:pt idx="1">
                  <c:v>1990</c:v>
                </c:pt>
                <c:pt idx="2">
                  <c:v>1995</c:v>
                </c:pt>
                <c:pt idx="3">
                  <c:v>2000</c:v>
                </c:pt>
                <c:pt idx="4">
                  <c:v>2005</c:v>
                </c:pt>
                <c:pt idx="5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  <c:pt idx="16">
                  <c:v>2025</c:v>
                </c:pt>
                <c:pt idx="17">
                  <c:v>2026</c:v>
                </c:pt>
                <c:pt idx="18">
                  <c:v>2027</c:v>
                </c:pt>
                <c:pt idx="19">
                  <c:v>2028</c:v>
                </c:pt>
                <c:pt idx="20">
                  <c:v>2029</c:v>
                </c:pt>
                <c:pt idx="21">
                  <c:v>2030</c:v>
                </c:pt>
                <c:pt idx="22">
                  <c:v>2031</c:v>
                </c:pt>
                <c:pt idx="23">
                  <c:v>2032</c:v>
                </c:pt>
                <c:pt idx="24">
                  <c:v>2033</c:v>
                </c:pt>
                <c:pt idx="25">
                  <c:v>2034</c:v>
                </c:pt>
                <c:pt idx="26">
                  <c:v>2035</c:v>
                </c:pt>
                <c:pt idx="27">
                  <c:v>2036</c:v>
                </c:pt>
                <c:pt idx="28">
                  <c:v>2037</c:v>
                </c:pt>
                <c:pt idx="29">
                  <c:v>2038</c:v>
                </c:pt>
                <c:pt idx="30">
                  <c:v>2039</c:v>
                </c:pt>
                <c:pt idx="31">
                  <c:v>2040</c:v>
                </c:pt>
              </c:numCache>
            </c:numRef>
          </c:xVal>
          <c:yVal>
            <c:numRef>
              <c:f>'Fig6'!$E$21:$E$52</c:f>
              <c:numCache>
                <c:formatCode>General</c:formatCode>
                <c:ptCount val="32"/>
                <c:pt idx="7" formatCode="0">
                  <c:v>980.07559830172931</c:v>
                </c:pt>
                <c:pt idx="8" formatCode="0">
                  <c:v>1045.5360920193141</c:v>
                </c:pt>
                <c:pt idx="9" formatCode="0">
                  <c:v>987.961571869762</c:v>
                </c:pt>
                <c:pt idx="10" formatCode="0">
                  <c:v>938.25813478109353</c:v>
                </c:pt>
                <c:pt idx="11" formatCode="0">
                  <c:v>894.29422597823645</c:v>
                </c:pt>
                <c:pt idx="12" formatCode="0">
                  <c:v>877.87137758520782</c:v>
                </c:pt>
                <c:pt idx="13" formatCode="0">
                  <c:v>857.61486818456831</c:v>
                </c:pt>
                <c:pt idx="14" formatCode="0">
                  <c:v>846.04448045715299</c:v>
                </c:pt>
                <c:pt idx="15" formatCode="0">
                  <c:v>826.08566389048974</c:v>
                </c:pt>
                <c:pt idx="16" formatCode="0">
                  <c:v>787.39665027206593</c:v>
                </c:pt>
                <c:pt idx="17" formatCode="0">
                  <c:v>761.81489910339292</c:v>
                </c:pt>
                <c:pt idx="18" formatCode="0">
                  <c:v>730.34029851138155</c:v>
                </c:pt>
                <c:pt idx="19" formatCode="0">
                  <c:v>715.53415324120715</c:v>
                </c:pt>
                <c:pt idx="20" formatCode="0">
                  <c:v>678.02737352914266</c:v>
                </c:pt>
                <c:pt idx="21" formatCode="0">
                  <c:v>646.70056748135266</c:v>
                </c:pt>
                <c:pt idx="22" formatCode="0">
                  <c:v>623.80552269187797</c:v>
                </c:pt>
                <c:pt idx="23" formatCode="0">
                  <c:v>584.25155754824141</c:v>
                </c:pt>
                <c:pt idx="24" formatCode="0">
                  <c:v>576.65832421185542</c:v>
                </c:pt>
                <c:pt idx="25" formatCode="0">
                  <c:v>536.32079866647052</c:v>
                </c:pt>
                <c:pt idx="26" formatCode="0">
                  <c:v>537.50299303312954</c:v>
                </c:pt>
                <c:pt idx="27" formatCode="0">
                  <c:v>495.77870587712522</c:v>
                </c:pt>
                <c:pt idx="28" formatCode="0">
                  <c:v>456.64951983695852</c:v>
                </c:pt>
                <c:pt idx="29" formatCode="0">
                  <c:v>432.97998863792191</c:v>
                </c:pt>
                <c:pt idx="30" formatCode="0">
                  <c:v>382.2444087446807</c:v>
                </c:pt>
                <c:pt idx="31" formatCode="0">
                  <c:v>323.97307045253763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274-4569-8B29-560D3826E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5155136"/>
        <c:axId val="1705148896"/>
      </c:scatterChart>
      <c:valAx>
        <c:axId val="1705155136"/>
        <c:scaling>
          <c:orientation val="minMax"/>
          <c:max val="2040"/>
          <c:min val="198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5148896"/>
        <c:crosses val="autoZero"/>
        <c:crossBetween val="midCat"/>
      </c:valAx>
      <c:valAx>
        <c:axId val="170514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j-lt"/>
                    <a:ea typeface="+mn-ea"/>
                    <a:cs typeface="+mn-cs"/>
                  </a:defRPr>
                </a:pPr>
                <a:r>
                  <a:rPr lang="en-GB">
                    <a:latin typeface="+mj-lt"/>
                  </a:rPr>
                  <a:t>Trade volume (Mtce)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+mj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51551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9439835031538087E-2"/>
          <c:y val="0.9081007582385533"/>
          <c:w val="0.82112032993692385"/>
          <c:h val="8.26399825021872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_xlchart.v1.2</cx:f>
      </cx:strDim>
      <cx:numDim type="size">
        <cx:f dir="row">_xlchart.v1.3</cx:f>
      </cx:numDim>
    </cx:data>
  </cx:chartData>
  <cx:chart>
    <cx:title pos="t" align="ctr" overlay="0">
      <cx:tx>
        <cx:txData>
          <cx:v>Business as usual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b="0">
              <a:solidFill>
                <a:sysClr val="windowText" lastClr="000000"/>
              </a:solidFill>
              <a:latin typeface="+mj-lt"/>
            </a:defRPr>
          </a:pPr>
          <a:r>
            <a:rPr lang="en-US" sz="1400" b="0" i="0" u="none" strike="noStrike" baseline="0">
              <a:solidFill>
                <a:sysClr val="windowText" lastClr="000000"/>
              </a:solidFill>
              <a:latin typeface="+mj-lt"/>
            </a:rPr>
            <a:t>Business as usual</a:t>
          </a:r>
        </a:p>
      </cx:txPr>
    </cx:title>
    <cx:plotArea>
      <cx:plotAreaRegion>
        <cx:series layoutId="treemap" uniqueId="{583C9F8B-DEF8-41B6-8D91-7BC78ACC43BB}"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_xlchart.v1.0</cx:f>
      </cx:strDim>
      <cx:numDim type="size">
        <cx:f dir="row">_xlchart.v1.1</cx:f>
      </cx:numDim>
    </cx:data>
  </cx:chartData>
  <cx:chart>
    <cx:title pos="t" align="ctr" overlay="0">
      <cx:tx>
        <cx:txData>
          <cx:v>Sustainable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>
              <a:solidFill>
                <a:sysClr val="windowText" lastClr="000000"/>
              </a:solidFill>
              <a:latin typeface="+mj-lt"/>
            </a:defRPr>
          </a:pPr>
          <a:r>
            <a:rPr lang="en-US" sz="1400" b="0" i="0" u="none" strike="noStrike" baseline="0">
              <a:solidFill>
                <a:sysClr val="windowText" lastClr="000000"/>
              </a:solidFill>
              <a:latin typeface="+mj-lt"/>
            </a:rPr>
            <a:t>Sustainable</a:t>
          </a:r>
        </a:p>
      </cx:txPr>
    </cx:title>
    <cx:plotArea>
      <cx:plotAreaRegion>
        <cx:series layoutId="treemap" uniqueId="{E7F0448F-6B06-480A-AF21-B2220DF16103}">
          <cx:dataPt idx="15">
            <cx:spPr>
              <a:solidFill>
                <a:sysClr val="window" lastClr="FFFFFF"/>
              </a:solidFill>
            </cx:spPr>
          </cx:dataPt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_xlchart.v1.4</cx:f>
      </cx:strDim>
      <cx:numDim type="size">
        <cx:f dir="row">_xlchart.v1.5</cx:f>
      </cx:numDim>
    </cx:data>
  </cx:chartData>
  <cx:chart>
    <cx:title pos="t" align="ctr" overlay="0">
      <cx:tx>
        <cx:txData>
          <cx:v>Business as usual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>
              <a:solidFill>
                <a:sysClr val="windowText" lastClr="000000"/>
              </a:solidFill>
              <a:latin typeface="+mj-lt"/>
            </a:defRPr>
          </a:pPr>
          <a:r>
            <a:rPr lang="en-US" sz="1400" b="0" i="0" u="none" strike="noStrike" baseline="0">
              <a:solidFill>
                <a:sysClr val="windowText" lastClr="000000"/>
              </a:solidFill>
              <a:latin typeface="+mj-lt"/>
            </a:rPr>
            <a:t>Business as usual</a:t>
          </a:r>
        </a:p>
      </cx:txPr>
    </cx:title>
    <cx:plotArea>
      <cx:plotAreaRegion>
        <cx:series layoutId="treemap" uniqueId="{1C60BA5D-915B-46AA-9308-FB28E8D309F0}">
          <cx:dataPt idx="15">
            <cx:spPr>
              <a:solidFill>
                <a:sysClr val="window" lastClr="FFFFFF"/>
              </a:solidFill>
            </cx:spPr>
          </cx:dataPt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_xlchart.v1.6</cx:f>
      </cx:strDim>
      <cx:numDim type="size">
        <cx:f dir="row">_xlchart.v1.7</cx:f>
      </cx:numDim>
    </cx:data>
  </cx:chartData>
  <cx:chart>
    <cx:title pos="t" align="ctr" overlay="0">
      <cx:tx>
        <cx:txData>
          <cx:v>Sustainable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b="0">
              <a:solidFill>
                <a:sysClr val="windowText" lastClr="000000"/>
              </a:solidFill>
              <a:latin typeface="+mj-lt"/>
            </a:defRPr>
          </a:pPr>
          <a:r>
            <a:rPr lang="en-US" sz="1400" b="0" i="0" u="none" strike="noStrike" baseline="0">
              <a:solidFill>
                <a:sysClr val="windowText" lastClr="000000"/>
              </a:solidFill>
              <a:latin typeface="+mj-lt"/>
            </a:rPr>
            <a:t>Sustainable</a:t>
          </a:r>
        </a:p>
      </cx:txPr>
    </cx:title>
    <cx:plotArea>
      <cx:plotAreaRegion>
        <cx:series layoutId="treemap" uniqueId="{14CEE852-8CE1-46C4-AF24-8994586D3309}"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3" Type="http://schemas.microsoft.com/office/2014/relationships/chartEx" Target="../charts/chartEx4.xml"/><Relationship Id="rId2" Type="http://schemas.microsoft.com/office/2014/relationships/chartEx" Target="../charts/chartEx3.xml"/><Relationship Id="rId1" Type="http://schemas.openxmlformats.org/officeDocument/2006/relationships/chart" Target="../charts/chart1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1857</xdr:colOff>
      <xdr:row>0</xdr:row>
      <xdr:rowOff>209085</xdr:rowOff>
    </xdr:from>
    <xdr:to>
      <xdr:col>15</xdr:col>
      <xdr:colOff>683011</xdr:colOff>
      <xdr:row>15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52887CB-BA8D-4A80-B591-8C5B1CAC7B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201</xdr:colOff>
      <xdr:row>1</xdr:row>
      <xdr:rowOff>2020</xdr:rowOff>
    </xdr:from>
    <xdr:to>
      <xdr:col>21</xdr:col>
      <xdr:colOff>684919</xdr:colOff>
      <xdr:row>14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B58C1CB-0DCB-486B-A07D-29117FFEA2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7</xdr:col>
      <xdr:colOff>7200</xdr:colOff>
      <xdr:row>19</xdr:row>
      <xdr:rowOff>19050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9F8F105-F47E-4A95-909C-CC3752D977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</xdr:row>
      <xdr:rowOff>0</xdr:rowOff>
    </xdr:from>
    <xdr:to>
      <xdr:col>13</xdr:col>
      <xdr:colOff>7200</xdr:colOff>
      <xdr:row>19</xdr:row>
      <xdr:rowOff>19050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B8A0BAF-BE2E-42F4-961E-BD5F406EF0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22</xdr:row>
      <xdr:rowOff>123825</xdr:rowOff>
    </xdr:from>
    <xdr:to>
      <xdr:col>7</xdr:col>
      <xdr:colOff>561975</xdr:colOff>
      <xdr:row>35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6200407-6C72-4DA8-A622-489817CBD8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6</xdr:row>
      <xdr:rowOff>0</xdr:rowOff>
    </xdr:from>
    <xdr:to>
      <xdr:col>16</xdr:col>
      <xdr:colOff>457200</xdr:colOff>
      <xdr:row>19</xdr:row>
      <xdr:rowOff>19050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5">
              <a:extLst>
                <a:ext uri="{FF2B5EF4-FFF2-40B4-BE49-F238E27FC236}">
                  <a16:creationId xmlns:a16="http://schemas.microsoft.com/office/drawing/2014/main" id="{CE51774C-4C16-45D7-B1D8-A42553EF99F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772275" y="125730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16</xdr:col>
      <xdr:colOff>485775</xdr:colOff>
      <xdr:row>6</xdr:row>
      <xdr:rowOff>0</xdr:rowOff>
    </xdr:from>
    <xdr:to>
      <xdr:col>23</xdr:col>
      <xdr:colOff>257175</xdr:colOff>
      <xdr:row>19</xdr:row>
      <xdr:rowOff>19050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Chart 6">
              <a:extLst>
                <a:ext uri="{FF2B5EF4-FFF2-40B4-BE49-F238E27FC236}">
                  <a16:creationId xmlns:a16="http://schemas.microsoft.com/office/drawing/2014/main" id="{FFBEFFB7-B971-48C2-9183-42499CAD0C4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372850" y="125730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14</xdr:col>
      <xdr:colOff>7200</xdr:colOff>
      <xdr:row>19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7078C8D-8AD0-41A9-A8AF-B28424ADA0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6</xdr:row>
      <xdr:rowOff>0</xdr:rowOff>
    </xdr:from>
    <xdr:to>
      <xdr:col>15</xdr:col>
      <xdr:colOff>6484</xdr:colOff>
      <xdr:row>18</xdr:row>
      <xdr:rowOff>211431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FC20189-0148-4263-A650-948424F84C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6</xdr:row>
      <xdr:rowOff>0</xdr:rowOff>
    </xdr:from>
    <xdr:to>
      <xdr:col>8</xdr:col>
      <xdr:colOff>7327</xdr:colOff>
      <xdr:row>18</xdr:row>
      <xdr:rowOff>209659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B566369-4BC0-4597-A869-C6D65CE25D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19</xdr:row>
      <xdr:rowOff>0</xdr:rowOff>
    </xdr:from>
    <xdr:to>
      <xdr:col>8</xdr:col>
      <xdr:colOff>6485</xdr:colOff>
      <xdr:row>31</xdr:row>
      <xdr:rowOff>211431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1094A8C-2797-43BC-BABE-1E7EC173A6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19</xdr:row>
      <xdr:rowOff>0</xdr:rowOff>
    </xdr:from>
    <xdr:to>
      <xdr:col>15</xdr:col>
      <xdr:colOff>6484</xdr:colOff>
      <xdr:row>31</xdr:row>
      <xdr:rowOff>211431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BD4DCB1-9F24-44B8-85BF-1053FDEC9C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352985</xdr:colOff>
      <xdr:row>4</xdr:row>
      <xdr:rowOff>129988</xdr:rowOff>
    </xdr:from>
    <xdr:to>
      <xdr:col>8</xdr:col>
      <xdr:colOff>377673</xdr:colOff>
      <xdr:row>17</xdr:row>
      <xdr:rowOff>87335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F58A527-4781-47AA-9BDF-21525EC4B0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442631</xdr:colOff>
      <xdr:row>4</xdr:row>
      <xdr:rowOff>129988</xdr:rowOff>
    </xdr:from>
    <xdr:to>
      <xdr:col>15</xdr:col>
      <xdr:colOff>467320</xdr:colOff>
      <xdr:row>17</xdr:row>
      <xdr:rowOff>87335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B6AA09E-427D-43BD-A1E1-FCC10616D7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0.90624</cdr:x>
      <cdr:y>0.56257</cdr:y>
    </cdr:from>
    <cdr:to>
      <cdr:x>0.93637</cdr:x>
      <cdr:y>0.60396</cdr:y>
    </cdr:to>
    <cdr:sp macro="" textlink="">
      <cdr:nvSpPr>
        <cdr:cNvPr id="3" name="Star: 5 Points 2">
          <a:extLst xmlns:a="http://schemas.openxmlformats.org/drawingml/2006/main">
            <a:ext uri="{FF2B5EF4-FFF2-40B4-BE49-F238E27FC236}">
              <a16:creationId xmlns:a16="http://schemas.microsoft.com/office/drawing/2014/main" id="{5A9545D7-8699-473B-8F39-61D1CCE05371}"/>
            </a:ext>
          </a:extLst>
        </cdr:cNvPr>
        <cdr:cNvSpPr/>
      </cdr:nvSpPr>
      <cdr:spPr>
        <a:xfrm xmlns:a="http://schemas.openxmlformats.org/drawingml/2006/main">
          <a:off x="3724799" y="1650671"/>
          <a:ext cx="123825" cy="121444"/>
        </a:xfrm>
        <a:prstGeom xmlns:a="http://schemas.openxmlformats.org/drawingml/2006/main" prst="star5">
          <a:avLst>
            <a:gd name="adj" fmla="val 22644"/>
            <a:gd name="hf" fmla="val 105146"/>
            <a:gd name="vf" fmla="val 110557"/>
          </a:avLst>
        </a:prstGeom>
        <a:solidFill xmlns:a="http://schemas.openxmlformats.org/drawingml/2006/main">
          <a:schemeClr val="accent1">
            <a:lumMod val="60000"/>
            <a:lumOff val="40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0.90711</cdr:x>
      <cdr:y>0.22741</cdr:y>
    </cdr:from>
    <cdr:to>
      <cdr:x>0.93723</cdr:x>
      <cdr:y>0.2688</cdr:y>
    </cdr:to>
    <cdr:sp macro="" textlink="">
      <cdr:nvSpPr>
        <cdr:cNvPr id="4" name="Star: 5 Points 3">
          <a:extLst xmlns:a="http://schemas.openxmlformats.org/drawingml/2006/main">
            <a:ext uri="{FF2B5EF4-FFF2-40B4-BE49-F238E27FC236}">
              <a16:creationId xmlns:a16="http://schemas.microsoft.com/office/drawing/2014/main" id="{7A4EEA2A-89BE-49A9-90A6-968A421EB05D}"/>
            </a:ext>
          </a:extLst>
        </cdr:cNvPr>
        <cdr:cNvSpPr/>
      </cdr:nvSpPr>
      <cdr:spPr>
        <a:xfrm xmlns:a="http://schemas.openxmlformats.org/drawingml/2006/main">
          <a:off x="3725568" y="665157"/>
          <a:ext cx="123732" cy="121063"/>
        </a:xfrm>
        <a:prstGeom xmlns:a="http://schemas.openxmlformats.org/drawingml/2006/main" prst="star5">
          <a:avLst>
            <a:gd name="adj" fmla="val 22644"/>
            <a:gd name="hf" fmla="val 105146"/>
            <a:gd name="vf" fmla="val 110557"/>
          </a:avLst>
        </a:prstGeom>
        <a:solidFill xmlns:a="http://schemas.openxmlformats.org/drawingml/2006/main">
          <a:schemeClr val="accent1">
            <a:lumMod val="60000"/>
            <a:lumOff val="40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16</xdr:col>
      <xdr:colOff>7200</xdr:colOff>
      <xdr:row>21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C14ADB-2DDB-472F-867D-0C924076D5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16</xdr:col>
      <xdr:colOff>7200</xdr:colOff>
      <xdr:row>13</xdr:row>
      <xdr:rowOff>19050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8BCA3C3-DA05-49B5-BFF1-DE1643923D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28</xdr:row>
      <xdr:rowOff>0</xdr:rowOff>
    </xdr:from>
    <xdr:to>
      <xdr:col>12</xdr:col>
      <xdr:colOff>7200</xdr:colOff>
      <xdr:row>41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C1C8A4A-C51A-497D-AE8E-27E722CC60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28</xdr:row>
      <xdr:rowOff>0</xdr:rowOff>
    </xdr:from>
    <xdr:to>
      <xdr:col>18</xdr:col>
      <xdr:colOff>7200</xdr:colOff>
      <xdr:row>41</xdr:row>
      <xdr:rowOff>19050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4AF679F-48FF-46CD-98DA-9ED3874822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7</xdr:col>
      <xdr:colOff>457200</xdr:colOff>
      <xdr:row>18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5">
              <a:extLst>
                <a:ext uri="{FF2B5EF4-FFF2-40B4-BE49-F238E27FC236}">
                  <a16:creationId xmlns:a16="http://schemas.microsoft.com/office/drawing/2014/main" id="{99A35EA0-7BB1-4B0A-A978-5A759706449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85800" y="1047750"/>
              <a:ext cx="4572000" cy="27241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7</xdr:col>
      <xdr:colOff>485775</xdr:colOff>
      <xdr:row>5</xdr:row>
      <xdr:rowOff>0</xdr:rowOff>
    </xdr:from>
    <xdr:to>
      <xdr:col>14</xdr:col>
      <xdr:colOff>257175</xdr:colOff>
      <xdr:row>18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Chart 6">
              <a:extLst>
                <a:ext uri="{FF2B5EF4-FFF2-40B4-BE49-F238E27FC236}">
                  <a16:creationId xmlns:a16="http://schemas.microsoft.com/office/drawing/2014/main" id="{44FEE23B-8FCA-42F9-949A-E30192FD07E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286375" y="1047750"/>
              <a:ext cx="4572000" cy="27241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13</xdr:col>
      <xdr:colOff>83400</xdr:colOff>
      <xdr:row>14</xdr:row>
      <xdr:rowOff>19050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98CCAAE-43D2-47F1-B8DD-B6F48A0B0E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66675</xdr:colOff>
      <xdr:row>1</xdr:row>
      <xdr:rowOff>0</xdr:rowOff>
    </xdr:from>
    <xdr:to>
      <xdr:col>18</xdr:col>
      <xdr:colOff>435825</xdr:colOff>
      <xdr:row>14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7962A24-1FA2-49FA-AFBF-D761198E53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6</xdr:col>
      <xdr:colOff>64350</xdr:colOff>
      <xdr:row>18</xdr:row>
      <xdr:rowOff>19050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3B50325-A3E9-4012-BA25-68D4EC5905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5</xdr:row>
      <xdr:rowOff>0</xdr:rowOff>
    </xdr:from>
    <xdr:to>
      <xdr:col>16</xdr:col>
      <xdr:colOff>64350</xdr:colOff>
      <xdr:row>18</xdr:row>
      <xdr:rowOff>19050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06638DA-7354-46C1-836C-FD11910529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8</xdr:row>
      <xdr:rowOff>0</xdr:rowOff>
    </xdr:from>
    <xdr:to>
      <xdr:col>15</xdr:col>
      <xdr:colOff>6484</xdr:colOff>
      <xdr:row>20</xdr:row>
      <xdr:rowOff>211431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3A829EAF-FA0B-48EC-9806-14602FB731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</xdr:row>
      <xdr:rowOff>0</xdr:rowOff>
    </xdr:from>
    <xdr:to>
      <xdr:col>8</xdr:col>
      <xdr:colOff>7327</xdr:colOff>
      <xdr:row>20</xdr:row>
      <xdr:rowOff>209659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14811016-86E9-42C3-A172-8751A4E9BC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21</xdr:row>
      <xdr:rowOff>0</xdr:rowOff>
    </xdr:from>
    <xdr:to>
      <xdr:col>8</xdr:col>
      <xdr:colOff>6485</xdr:colOff>
      <xdr:row>33</xdr:row>
      <xdr:rowOff>211431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9145C60C-2BD7-475A-95CC-5BA21924BA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21</xdr:row>
      <xdr:rowOff>0</xdr:rowOff>
    </xdr:from>
    <xdr:to>
      <xdr:col>15</xdr:col>
      <xdr:colOff>6484</xdr:colOff>
      <xdr:row>33</xdr:row>
      <xdr:rowOff>211431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8B21AD03-F043-4607-A248-D66FE37AB1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14</xdr:col>
      <xdr:colOff>371475</xdr:colOff>
      <xdr:row>14</xdr:row>
      <xdr:rowOff>19050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6DFE112-BD9F-4F28-AD38-CB5109789A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381000</xdr:colOff>
      <xdr:row>1</xdr:row>
      <xdr:rowOff>0</xdr:rowOff>
    </xdr:from>
    <xdr:to>
      <xdr:col>19</xdr:col>
      <xdr:colOff>65775</xdr:colOff>
      <xdr:row>14</xdr:row>
      <xdr:rowOff>19050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E2F0726-7E5A-429F-80F1-624B253BFD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Empire">
      <a:dk1>
        <a:sysClr val="windowText" lastClr="000000"/>
      </a:dk1>
      <a:lt1>
        <a:sysClr val="window" lastClr="FFFFFF"/>
      </a:lt1>
      <a:dk2>
        <a:srgbClr val="FFCF01"/>
      </a:dk2>
      <a:lt2>
        <a:srgbClr val="EEECE1"/>
      </a:lt2>
      <a:accent1>
        <a:srgbClr val="182CC4"/>
      </a:accent1>
      <a:accent2>
        <a:srgbClr val="DC001A"/>
      </a:accent2>
      <a:accent3>
        <a:srgbClr val="2E8C39"/>
      </a:accent3>
      <a:accent4>
        <a:srgbClr val="5F2387"/>
      </a:accent4>
      <a:accent5>
        <a:srgbClr val="0BADD9"/>
      </a:accent5>
      <a:accent6>
        <a:srgbClr val="FF872D"/>
      </a:accent6>
      <a:hlink>
        <a:srgbClr val="0000FF"/>
      </a:hlink>
      <a:folHlink>
        <a:srgbClr val="0000FF"/>
      </a:folHlink>
    </a:clrScheme>
    <a:fontScheme name="Segovia">
      <a:majorFont>
        <a:latin typeface="Segoe UI Semibold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reativecommons.org/licenses/by-sa/4.0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6219E-F476-4B49-B77E-CFD3652B9B01}">
  <dimension ref="B2:K9"/>
  <sheetViews>
    <sheetView tabSelected="1" workbookViewId="0"/>
  </sheetViews>
  <sheetFormatPr defaultRowHeight="16.5" x14ac:dyDescent="0.3"/>
  <cols>
    <col min="1" max="1" width="3.375" customWidth="1"/>
  </cols>
  <sheetData>
    <row r="2" spans="2:11" x14ac:dyDescent="0.3">
      <c r="B2" s="26" t="s">
        <v>131</v>
      </c>
    </row>
    <row r="3" spans="2:11" x14ac:dyDescent="0.3">
      <c r="B3" t="s">
        <v>132</v>
      </c>
    </row>
    <row r="4" spans="2:11" x14ac:dyDescent="0.3">
      <c r="B4" s="27" t="s">
        <v>157</v>
      </c>
    </row>
    <row r="6" spans="2:11" x14ac:dyDescent="0.3">
      <c r="B6" t="s">
        <v>158</v>
      </c>
    </row>
    <row r="7" spans="2:11" x14ac:dyDescent="0.3">
      <c r="B7" t="s">
        <v>130</v>
      </c>
      <c r="K7" s="28" t="s">
        <v>133</v>
      </c>
    </row>
    <row r="9" spans="2:11" x14ac:dyDescent="0.3">
      <c r="B9" t="s">
        <v>159</v>
      </c>
    </row>
  </sheetData>
  <hyperlinks>
    <hyperlink ref="K7" r:id="rId1" xr:uid="{B18629A1-A3EE-4104-9607-DCB7EEA281AD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97DF7-FD0F-45B6-8280-33B75463BAC1}">
  <dimension ref="B2:J33"/>
  <sheetViews>
    <sheetView workbookViewId="0"/>
  </sheetViews>
  <sheetFormatPr defaultRowHeight="16.5" x14ac:dyDescent="0.3"/>
  <sheetData>
    <row r="2" spans="2:2" x14ac:dyDescent="0.3">
      <c r="B2" s="4" t="s">
        <v>114</v>
      </c>
    </row>
    <row r="3" spans="2:2" x14ac:dyDescent="0.3">
      <c r="B3" s="4" t="s">
        <v>115</v>
      </c>
    </row>
    <row r="4" spans="2:2" x14ac:dyDescent="0.3">
      <c r="B4" s="4" t="s">
        <v>116</v>
      </c>
    </row>
    <row r="5" spans="2:2" x14ac:dyDescent="0.3">
      <c r="B5" s="4" t="s">
        <v>45</v>
      </c>
    </row>
    <row r="21" spans="2:10" x14ac:dyDescent="0.3">
      <c r="C21" s="30" t="s">
        <v>74</v>
      </c>
      <c r="D21" s="30"/>
      <c r="I21" s="30" t="s">
        <v>75</v>
      </c>
      <c r="J21" s="30"/>
    </row>
    <row r="22" spans="2:10" x14ac:dyDescent="0.3">
      <c r="C22" s="22" t="s">
        <v>108</v>
      </c>
      <c r="D22" s="22" t="s">
        <v>109</v>
      </c>
      <c r="I22" s="22" t="s">
        <v>108</v>
      </c>
      <c r="J22" s="22" t="s">
        <v>109</v>
      </c>
    </row>
    <row r="23" spans="2:10" x14ac:dyDescent="0.3">
      <c r="B23" s="23" t="s">
        <v>110</v>
      </c>
      <c r="C23" s="15">
        <v>7.5129715549194689</v>
      </c>
      <c r="D23" s="15">
        <v>0.51411862768985295</v>
      </c>
      <c r="H23" s="23" t="s">
        <v>110</v>
      </c>
      <c r="I23" s="15">
        <v>14.079281771683124</v>
      </c>
      <c r="J23" s="15">
        <v>89.223664435267835</v>
      </c>
    </row>
    <row r="24" spans="2:10" x14ac:dyDescent="0.3">
      <c r="B24" s="23" t="s">
        <v>111</v>
      </c>
      <c r="C24" s="15">
        <v>9.5135804783364506</v>
      </c>
      <c r="D24" s="15">
        <v>0.85573045880158838</v>
      </c>
      <c r="H24" s="23" t="s">
        <v>111</v>
      </c>
      <c r="I24" s="15">
        <v>12.344369825175772</v>
      </c>
      <c r="J24" s="15">
        <v>77.538654758554088</v>
      </c>
    </row>
    <row r="25" spans="2:10" x14ac:dyDescent="0.3">
      <c r="B25" s="23" t="s">
        <v>112</v>
      </c>
      <c r="C25" s="15">
        <v>0.6934200488342972</v>
      </c>
      <c r="D25" s="15">
        <v>1.5709671172625401</v>
      </c>
      <c r="H25" s="23" t="s">
        <v>112</v>
      </c>
      <c r="I25" s="15">
        <v>5.0856848076747756</v>
      </c>
      <c r="J25" s="15">
        <v>14.856900302234425</v>
      </c>
    </row>
    <row r="26" spans="2:10" x14ac:dyDescent="0.3">
      <c r="B26" s="23" t="s">
        <v>113</v>
      </c>
      <c r="C26" s="15">
        <v>4.3202504852321422</v>
      </c>
      <c r="D26" s="15">
        <v>1.4681906646967902</v>
      </c>
      <c r="H26" s="23" t="s">
        <v>113</v>
      </c>
      <c r="I26" s="15">
        <v>1.8927050913528025</v>
      </c>
      <c r="J26" s="15">
        <v>27.195127286495239</v>
      </c>
    </row>
    <row r="28" spans="2:10" x14ac:dyDescent="0.3">
      <c r="C28" s="30" t="s">
        <v>74</v>
      </c>
      <c r="D28" s="30"/>
      <c r="I28" s="30" t="s">
        <v>75</v>
      </c>
      <c r="J28" s="30"/>
    </row>
    <row r="29" spans="2:10" x14ac:dyDescent="0.3">
      <c r="C29" s="22" t="s">
        <v>108</v>
      </c>
      <c r="D29" s="22" t="s">
        <v>109</v>
      </c>
      <c r="I29" s="22" t="s">
        <v>108</v>
      </c>
      <c r="J29" s="22" t="s">
        <v>109</v>
      </c>
    </row>
    <row r="30" spans="2:10" x14ac:dyDescent="0.3">
      <c r="B30" s="23" t="s">
        <v>110</v>
      </c>
      <c r="C30" s="24">
        <v>7.942436883720802E-3</v>
      </c>
      <c r="D30" s="24">
        <v>1.2297523524874057E-4</v>
      </c>
      <c r="H30" s="23" t="s">
        <v>110</v>
      </c>
      <c r="I30" s="24">
        <v>1.5341712122279237E-2</v>
      </c>
      <c r="J30" s="24">
        <v>2.3033309719637029E-2</v>
      </c>
    </row>
    <row r="31" spans="2:10" x14ac:dyDescent="0.3">
      <c r="B31" s="23" t="s">
        <v>111</v>
      </c>
      <c r="C31" s="24">
        <v>1.024673902480224E-2</v>
      </c>
      <c r="D31" s="24">
        <v>2.0035748691818307E-4</v>
      </c>
      <c r="H31" s="23" t="s">
        <v>111</v>
      </c>
      <c r="I31" s="24">
        <v>1.4523629149174353E-2</v>
      </c>
      <c r="J31" s="24">
        <v>2.3089202555356323E-2</v>
      </c>
    </row>
    <row r="32" spans="2:10" x14ac:dyDescent="0.3">
      <c r="B32" s="23" t="s">
        <v>112</v>
      </c>
      <c r="C32" s="24">
        <v>7.7397604850340063E-4</v>
      </c>
      <c r="D32" s="24">
        <v>3.5713209970582977E-4</v>
      </c>
      <c r="H32" s="23" t="s">
        <v>112</v>
      </c>
      <c r="I32" s="24">
        <v>6.5384998081915594E-3</v>
      </c>
      <c r="J32" s="24">
        <v>5.1369811731883947E-3</v>
      </c>
    </row>
    <row r="33" spans="2:10" x14ac:dyDescent="0.3">
      <c r="B33" s="23" t="s">
        <v>113</v>
      </c>
      <c r="C33" s="24">
        <v>4.1645370074739037E-3</v>
      </c>
      <c r="D33" s="24">
        <v>2.7957615534373475E-4</v>
      </c>
      <c r="H33" s="23" t="s">
        <v>113</v>
      </c>
      <c r="I33" s="24">
        <v>2.2680709883273757E-3</v>
      </c>
      <c r="J33" s="24">
        <v>9.590152156821987E-3</v>
      </c>
    </row>
  </sheetData>
  <mergeCells count="4">
    <mergeCell ref="C21:D21"/>
    <mergeCell ref="I21:J21"/>
    <mergeCell ref="C28:D28"/>
    <mergeCell ref="I28:J28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AB343-6EE8-411F-B59F-FD972CBED0F0}">
  <dimension ref="B2:AR98"/>
  <sheetViews>
    <sheetView workbookViewId="0"/>
  </sheetViews>
  <sheetFormatPr defaultRowHeight="16.5" x14ac:dyDescent="0.3"/>
  <cols>
    <col min="2" max="2" width="15.125" bestFit="1" customWidth="1"/>
    <col min="6" max="6" width="1.75" customWidth="1"/>
  </cols>
  <sheetData>
    <row r="2" spans="2:11" x14ac:dyDescent="0.3">
      <c r="B2" s="4" t="s">
        <v>150</v>
      </c>
      <c r="K2" s="4" t="s">
        <v>145</v>
      </c>
    </row>
    <row r="3" spans="2:11" x14ac:dyDescent="0.3">
      <c r="B3" s="4" t="s">
        <v>151</v>
      </c>
      <c r="K3" s="4" t="s">
        <v>146</v>
      </c>
    </row>
    <row r="4" spans="2:11" x14ac:dyDescent="0.3">
      <c r="B4" s="4" t="s">
        <v>152</v>
      </c>
      <c r="K4" s="4" t="s">
        <v>147</v>
      </c>
    </row>
    <row r="5" spans="2:11" x14ac:dyDescent="0.3">
      <c r="K5" s="4" t="s">
        <v>149</v>
      </c>
    </row>
    <row r="9" spans="2:11" x14ac:dyDescent="0.3">
      <c r="C9" s="30" t="s">
        <v>118</v>
      </c>
      <c r="D9" s="30"/>
      <c r="E9" s="30"/>
    </row>
    <row r="10" spans="2:11" x14ac:dyDescent="0.3">
      <c r="C10" s="17" t="s">
        <v>74</v>
      </c>
      <c r="D10" s="17" t="s">
        <v>75</v>
      </c>
      <c r="E10" s="17" t="s">
        <v>117</v>
      </c>
      <c r="G10" s="17" t="s">
        <v>119</v>
      </c>
    </row>
    <row r="11" spans="2:11" x14ac:dyDescent="0.3">
      <c r="B11" s="17" t="s">
        <v>69</v>
      </c>
      <c r="C11" s="15">
        <v>0</v>
      </c>
      <c r="D11" s="15">
        <v>51.259341252567381</v>
      </c>
      <c r="E11" s="15">
        <v>51.259341252567381</v>
      </c>
      <c r="G11" s="11">
        <f>E11/D11 - 1</f>
        <v>0</v>
      </c>
    </row>
    <row r="12" spans="2:11" x14ac:dyDescent="0.3">
      <c r="B12" s="17" t="s">
        <v>34</v>
      </c>
      <c r="C12" s="15">
        <v>18.100000000000001</v>
      </c>
      <c r="D12" s="15">
        <v>32.323364634808001</v>
      </c>
      <c r="E12" s="15">
        <v>32.323364634808001</v>
      </c>
      <c r="G12" s="11">
        <f t="shared" ref="G12:G22" si="0">E12/D12 - 1</f>
        <v>0</v>
      </c>
    </row>
    <row r="13" spans="2:11" x14ac:dyDescent="0.3">
      <c r="B13" s="17" t="s">
        <v>29</v>
      </c>
      <c r="C13" s="15">
        <v>0</v>
      </c>
      <c r="D13" s="15">
        <v>20.46</v>
      </c>
      <c r="E13" s="15">
        <v>20.46</v>
      </c>
      <c r="G13" s="11">
        <f t="shared" si="0"/>
        <v>0</v>
      </c>
    </row>
    <row r="14" spans="2:11" x14ac:dyDescent="0.3">
      <c r="B14" s="17" t="s">
        <v>71</v>
      </c>
      <c r="C14" s="15">
        <v>4.9999999999999982</v>
      </c>
      <c r="D14" s="15">
        <v>3.8227058197321528</v>
      </c>
      <c r="E14" s="15">
        <v>3.8227058197321528</v>
      </c>
      <c r="G14" s="11">
        <f t="shared" si="0"/>
        <v>0</v>
      </c>
    </row>
    <row r="15" spans="2:11" x14ac:dyDescent="0.3">
      <c r="B15" s="17" t="s">
        <v>68</v>
      </c>
      <c r="C15" s="15">
        <v>2.5</v>
      </c>
      <c r="D15" s="15">
        <v>79.725631633524273</v>
      </c>
      <c r="E15" s="15">
        <v>81.88563163352427</v>
      </c>
      <c r="G15" s="11">
        <f t="shared" si="0"/>
        <v>2.7092917995669152E-2</v>
      </c>
    </row>
    <row r="16" spans="2:11" x14ac:dyDescent="0.3">
      <c r="B16" s="17" t="s">
        <v>32</v>
      </c>
      <c r="C16" s="15">
        <v>0</v>
      </c>
      <c r="D16" s="15">
        <v>553.29</v>
      </c>
      <c r="E16" s="15">
        <v>608.85873749999996</v>
      </c>
      <c r="G16" s="11">
        <f t="shared" si="0"/>
        <v>0.10043329447486848</v>
      </c>
    </row>
    <row r="17" spans="2:44" x14ac:dyDescent="0.3">
      <c r="B17" s="17" t="s">
        <v>63</v>
      </c>
      <c r="C17" s="15">
        <v>60.100000000000009</v>
      </c>
      <c r="D17" s="15">
        <v>137.26098576008809</v>
      </c>
      <c r="E17" s="15">
        <v>152.57355604910131</v>
      </c>
      <c r="G17" s="11">
        <f t="shared" si="0"/>
        <v>0.11155806731402418</v>
      </c>
    </row>
    <row r="18" spans="2:44" x14ac:dyDescent="0.3">
      <c r="B18" s="17" t="s">
        <v>73</v>
      </c>
      <c r="C18" s="15">
        <v>29.400000000000009</v>
      </c>
      <c r="D18" s="15">
        <v>195.16236878832419</v>
      </c>
      <c r="E18" s="15">
        <v>226.63773923467929</v>
      </c>
      <c r="G18" s="11">
        <f t="shared" si="0"/>
        <v>0.16127786643383968</v>
      </c>
    </row>
    <row r="19" spans="2:44" x14ac:dyDescent="0.3">
      <c r="B19" s="17" t="s">
        <v>72</v>
      </c>
      <c r="C19" s="15">
        <v>13.2</v>
      </c>
      <c r="D19" s="15">
        <v>15.88887008894989</v>
      </c>
      <c r="E19" s="15">
        <v>19.344290488716009</v>
      </c>
      <c r="G19" s="11">
        <f t="shared" si="0"/>
        <v>0.21747426849246088</v>
      </c>
    </row>
    <row r="20" spans="2:44" x14ac:dyDescent="0.3">
      <c r="B20" s="17" t="s">
        <v>64</v>
      </c>
      <c r="C20" s="15">
        <v>0</v>
      </c>
      <c r="D20" s="15">
        <v>15.78050318146127</v>
      </c>
      <c r="E20" s="15">
        <v>21.981503181461271</v>
      </c>
      <c r="G20" s="11">
        <f t="shared" si="0"/>
        <v>0.39295324925284092</v>
      </c>
    </row>
    <row r="21" spans="2:44" x14ac:dyDescent="0.3">
      <c r="B21" s="17" t="s">
        <v>30</v>
      </c>
      <c r="C21" s="15">
        <v>3.8000000000000012</v>
      </c>
      <c r="D21" s="15">
        <v>87.641648170822123</v>
      </c>
      <c r="E21" s="15">
        <v>129.65652511309699</v>
      </c>
      <c r="G21" s="11">
        <f t="shared" si="0"/>
        <v>0.47939396187967365</v>
      </c>
      <c r="L21" s="30" t="s">
        <v>140</v>
      </c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D21" s="30" t="s">
        <v>141</v>
      </c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</row>
    <row r="22" spans="2:44" x14ac:dyDescent="0.3">
      <c r="B22" s="17" t="s">
        <v>33</v>
      </c>
      <c r="C22" s="15">
        <v>0</v>
      </c>
      <c r="D22" s="15">
        <v>18.466522061912841</v>
      </c>
      <c r="E22" s="15">
        <v>28.179772061912839</v>
      </c>
      <c r="G22" s="11">
        <f t="shared" si="0"/>
        <v>0.52599238597470155</v>
      </c>
      <c r="L22" s="17" t="s">
        <v>31</v>
      </c>
      <c r="M22" s="17" t="s">
        <v>63</v>
      </c>
      <c r="N22" s="17" t="s">
        <v>72</v>
      </c>
      <c r="O22" s="17" t="s">
        <v>32</v>
      </c>
      <c r="P22" s="17" t="s">
        <v>30</v>
      </c>
      <c r="Q22" s="17" t="s">
        <v>69</v>
      </c>
      <c r="R22" s="17" t="s">
        <v>34</v>
      </c>
      <c r="S22" s="17" t="s">
        <v>29</v>
      </c>
      <c r="T22" s="17" t="s">
        <v>33</v>
      </c>
      <c r="U22" s="17" t="s">
        <v>71</v>
      </c>
      <c r="V22" s="17" t="s">
        <v>70</v>
      </c>
      <c r="W22" s="17" t="s">
        <v>66</v>
      </c>
      <c r="X22" s="17" t="s">
        <v>68</v>
      </c>
      <c r="Y22" s="17" t="s">
        <v>64</v>
      </c>
      <c r="Z22" s="17" t="s">
        <v>134</v>
      </c>
      <c r="AA22" s="29" t="s">
        <v>142</v>
      </c>
      <c r="AD22" s="17" t="s">
        <v>31</v>
      </c>
      <c r="AE22" s="17" t="s">
        <v>63</v>
      </c>
      <c r="AF22" s="17" t="s">
        <v>72</v>
      </c>
      <c r="AG22" s="17" t="s">
        <v>32</v>
      </c>
      <c r="AH22" s="17" t="s">
        <v>30</v>
      </c>
      <c r="AI22" s="17" t="s">
        <v>69</v>
      </c>
      <c r="AJ22" s="17" t="s">
        <v>34</v>
      </c>
      <c r="AK22" s="17" t="s">
        <v>29</v>
      </c>
      <c r="AL22" s="17" t="s">
        <v>33</v>
      </c>
      <c r="AM22" s="17" t="s">
        <v>71</v>
      </c>
      <c r="AN22" s="17" t="s">
        <v>70</v>
      </c>
      <c r="AO22" s="17" t="s">
        <v>66</v>
      </c>
      <c r="AP22" s="17" t="s">
        <v>68</v>
      </c>
      <c r="AQ22" s="17" t="s">
        <v>64</v>
      </c>
      <c r="AR22" s="17" t="s">
        <v>134</v>
      </c>
    </row>
    <row r="23" spans="2:44" x14ac:dyDescent="0.3">
      <c r="K23" s="23" t="s">
        <v>139</v>
      </c>
      <c r="L23">
        <f>SUM(L30:L50)</f>
        <v>0</v>
      </c>
      <c r="M23">
        <f t="shared" ref="M23:Z23" si="1">SUM(M30:M50)</f>
        <v>60.100000000000009</v>
      </c>
      <c r="N23">
        <f t="shared" si="1"/>
        <v>13.2</v>
      </c>
      <c r="O23">
        <f t="shared" si="1"/>
        <v>0</v>
      </c>
      <c r="P23">
        <f t="shared" si="1"/>
        <v>3.8000000000000012</v>
      </c>
      <c r="Q23">
        <f t="shared" si="1"/>
        <v>0</v>
      </c>
      <c r="R23">
        <f t="shared" si="1"/>
        <v>18.100000000000001</v>
      </c>
      <c r="S23">
        <f t="shared" si="1"/>
        <v>0</v>
      </c>
      <c r="T23">
        <f t="shared" si="1"/>
        <v>0</v>
      </c>
      <c r="U23">
        <f t="shared" si="1"/>
        <v>4.9999999999999982</v>
      </c>
      <c r="V23">
        <f t="shared" si="1"/>
        <v>0</v>
      </c>
      <c r="W23">
        <f t="shared" si="1"/>
        <v>0</v>
      </c>
      <c r="X23">
        <f t="shared" si="1"/>
        <v>2.5</v>
      </c>
      <c r="Y23">
        <f t="shared" si="1"/>
        <v>0</v>
      </c>
      <c r="Z23">
        <f t="shared" si="1"/>
        <v>29.400000000000009</v>
      </c>
      <c r="AA23" s="4">
        <f>SUM(AD23:AR23) - SUM(L23:Z23)</f>
        <v>1077.9000000000001</v>
      </c>
      <c r="AC23" s="23" t="s">
        <v>139</v>
      </c>
      <c r="AD23">
        <f>SUM(AD30:AD50)</f>
        <v>0</v>
      </c>
      <c r="AE23">
        <f t="shared" ref="AE23:AR23" si="2">SUM(AE30:AE50)</f>
        <v>137.4</v>
      </c>
      <c r="AF23">
        <f t="shared" si="2"/>
        <v>15.9</v>
      </c>
      <c r="AG23">
        <f t="shared" si="2"/>
        <v>553.30000000000007</v>
      </c>
      <c r="AH23">
        <f t="shared" si="2"/>
        <v>87.500000000000014</v>
      </c>
      <c r="AI23">
        <f t="shared" si="2"/>
        <v>51.400000000000006</v>
      </c>
      <c r="AJ23">
        <f t="shared" si="2"/>
        <v>32.100000000000009</v>
      </c>
      <c r="AK23">
        <f t="shared" si="2"/>
        <v>20.400000000000002</v>
      </c>
      <c r="AL23">
        <f t="shared" si="2"/>
        <v>18.3</v>
      </c>
      <c r="AM23">
        <f t="shared" si="2"/>
        <v>3.600000000000001</v>
      </c>
      <c r="AN23">
        <f t="shared" si="2"/>
        <v>0</v>
      </c>
      <c r="AO23">
        <f t="shared" si="2"/>
        <v>0</v>
      </c>
      <c r="AP23">
        <f t="shared" si="2"/>
        <v>79.7</v>
      </c>
      <c r="AQ23">
        <f t="shared" si="2"/>
        <v>15.7</v>
      </c>
      <c r="AR23">
        <f t="shared" si="2"/>
        <v>194.7</v>
      </c>
    </row>
    <row r="24" spans="2:44" x14ac:dyDescent="0.3">
      <c r="K24" s="23" t="s">
        <v>76</v>
      </c>
      <c r="L24">
        <f>SUM(L54:L74)</f>
        <v>0</v>
      </c>
      <c r="M24">
        <f t="shared" ref="M24:Z24" si="3">SUM(M54:M74)</f>
        <v>0</v>
      </c>
      <c r="N24">
        <f t="shared" si="3"/>
        <v>0.3</v>
      </c>
      <c r="O24">
        <f t="shared" si="3"/>
        <v>0</v>
      </c>
      <c r="P24">
        <f t="shared" si="3"/>
        <v>0</v>
      </c>
      <c r="Q24">
        <f t="shared" si="3"/>
        <v>0</v>
      </c>
      <c r="R24">
        <f t="shared" si="3"/>
        <v>13.9</v>
      </c>
      <c r="S24">
        <f t="shared" si="3"/>
        <v>0</v>
      </c>
      <c r="T24">
        <f t="shared" si="3"/>
        <v>0</v>
      </c>
      <c r="U24">
        <f t="shared" si="3"/>
        <v>2.3000000000000003</v>
      </c>
      <c r="V24">
        <f t="shared" si="3"/>
        <v>0</v>
      </c>
      <c r="W24">
        <f t="shared" si="3"/>
        <v>0</v>
      </c>
      <c r="X24">
        <f t="shared" si="3"/>
        <v>0</v>
      </c>
      <c r="Y24">
        <f t="shared" si="3"/>
        <v>0</v>
      </c>
      <c r="Z24">
        <f t="shared" si="3"/>
        <v>5.9</v>
      </c>
      <c r="AA24" s="4">
        <f t="shared" ref="AA24:AA25" si="4">SUM(AD24:AR24) - SUM(L24:Z24)</f>
        <v>1021.1999999999999</v>
      </c>
      <c r="AC24" s="23" t="s">
        <v>76</v>
      </c>
      <c r="AD24">
        <f>SUM(AD54:AD74)</f>
        <v>0</v>
      </c>
      <c r="AE24">
        <f t="shared" ref="AE24:AR24" si="5">SUM(AE54:AE74)</f>
        <v>57.6</v>
      </c>
      <c r="AF24">
        <f t="shared" si="5"/>
        <v>3</v>
      </c>
      <c r="AG24">
        <f t="shared" si="5"/>
        <v>548</v>
      </c>
      <c r="AH24">
        <f t="shared" si="5"/>
        <v>78</v>
      </c>
      <c r="AI24">
        <f t="shared" si="5"/>
        <v>51.400000000000006</v>
      </c>
      <c r="AJ24">
        <f t="shared" si="5"/>
        <v>27.900000000000013</v>
      </c>
      <c r="AK24">
        <f t="shared" si="5"/>
        <v>20.400000000000002</v>
      </c>
      <c r="AL24">
        <f t="shared" si="5"/>
        <v>17.8</v>
      </c>
      <c r="AM24">
        <f t="shared" si="5"/>
        <v>2.4000000000000004</v>
      </c>
      <c r="AN24">
        <f t="shared" si="5"/>
        <v>0</v>
      </c>
      <c r="AO24">
        <f t="shared" si="5"/>
        <v>0</v>
      </c>
      <c r="AP24">
        <f t="shared" si="5"/>
        <v>57.7</v>
      </c>
      <c r="AQ24">
        <f t="shared" si="5"/>
        <v>15.7</v>
      </c>
      <c r="AR24">
        <f t="shared" si="5"/>
        <v>163.69999999999999</v>
      </c>
    </row>
    <row r="25" spans="2:44" x14ac:dyDescent="0.3">
      <c r="K25" s="23" t="s">
        <v>77</v>
      </c>
      <c r="L25">
        <f>SUM(L78:L98)</f>
        <v>0</v>
      </c>
      <c r="M25">
        <f t="shared" ref="M25:Z25" si="6">SUM(M78:M98)</f>
        <v>60.100000000000009</v>
      </c>
      <c r="N25">
        <f t="shared" si="6"/>
        <v>12.899999999999999</v>
      </c>
      <c r="O25">
        <f t="shared" si="6"/>
        <v>0</v>
      </c>
      <c r="P25">
        <f t="shared" si="6"/>
        <v>3.8000000000000012</v>
      </c>
      <c r="Q25">
        <f t="shared" si="6"/>
        <v>0</v>
      </c>
      <c r="R25">
        <f t="shared" si="6"/>
        <v>4.2</v>
      </c>
      <c r="S25">
        <f t="shared" si="6"/>
        <v>0</v>
      </c>
      <c r="T25">
        <f t="shared" si="6"/>
        <v>0</v>
      </c>
      <c r="U25">
        <f t="shared" si="6"/>
        <v>2.7</v>
      </c>
      <c r="V25">
        <f t="shared" si="6"/>
        <v>0</v>
      </c>
      <c r="W25">
        <f t="shared" si="6"/>
        <v>0</v>
      </c>
      <c r="X25">
        <f t="shared" si="6"/>
        <v>2.5</v>
      </c>
      <c r="Y25">
        <f t="shared" si="6"/>
        <v>0</v>
      </c>
      <c r="Z25">
        <f t="shared" si="6"/>
        <v>23.500000000000011</v>
      </c>
      <c r="AA25" s="4">
        <f t="shared" si="4"/>
        <v>56.699999999999989</v>
      </c>
      <c r="AC25" s="23" t="s">
        <v>77</v>
      </c>
      <c r="AD25">
        <f>SUM(AD78:AD98)</f>
        <v>0</v>
      </c>
      <c r="AE25">
        <f t="shared" ref="AE25:AR25" si="7">SUM(AE78:AE98)</f>
        <v>79.8</v>
      </c>
      <c r="AF25">
        <f t="shared" si="7"/>
        <v>12.9</v>
      </c>
      <c r="AG25">
        <f t="shared" si="7"/>
        <v>5.3</v>
      </c>
      <c r="AH25">
        <f t="shared" si="7"/>
        <v>9.4999999999999964</v>
      </c>
      <c r="AI25">
        <f t="shared" si="7"/>
        <v>0</v>
      </c>
      <c r="AJ25">
        <f t="shared" si="7"/>
        <v>4.200000000000002</v>
      </c>
      <c r="AK25">
        <f t="shared" si="7"/>
        <v>0</v>
      </c>
      <c r="AL25">
        <f t="shared" si="7"/>
        <v>0.5</v>
      </c>
      <c r="AM25">
        <f t="shared" si="7"/>
        <v>1.2</v>
      </c>
      <c r="AN25">
        <f t="shared" si="7"/>
        <v>0</v>
      </c>
      <c r="AO25">
        <f t="shared" si="7"/>
        <v>0</v>
      </c>
      <c r="AP25">
        <f t="shared" si="7"/>
        <v>22</v>
      </c>
      <c r="AQ25">
        <f t="shared" si="7"/>
        <v>0</v>
      </c>
      <c r="AR25">
        <f t="shared" si="7"/>
        <v>31.000000000000004</v>
      </c>
    </row>
    <row r="28" spans="2:44" x14ac:dyDescent="0.3">
      <c r="L28" s="30" t="s">
        <v>59</v>
      </c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D28" s="30" t="s">
        <v>46</v>
      </c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</row>
    <row r="29" spans="2:44" x14ac:dyDescent="0.3">
      <c r="L29" s="17" t="s">
        <v>31</v>
      </c>
      <c r="M29" s="17" t="s">
        <v>63</v>
      </c>
      <c r="N29" s="17" t="s">
        <v>72</v>
      </c>
      <c r="O29" s="17" t="s">
        <v>32</v>
      </c>
      <c r="P29" s="17" t="s">
        <v>30</v>
      </c>
      <c r="Q29" s="17" t="s">
        <v>69</v>
      </c>
      <c r="R29" s="17" t="s">
        <v>34</v>
      </c>
      <c r="S29" s="17" t="s">
        <v>29</v>
      </c>
      <c r="T29" s="17" t="s">
        <v>33</v>
      </c>
      <c r="U29" s="17" t="s">
        <v>71</v>
      </c>
      <c r="V29" s="17" t="s">
        <v>70</v>
      </c>
      <c r="W29" s="17" t="s">
        <v>66</v>
      </c>
      <c r="X29" s="17" t="s">
        <v>68</v>
      </c>
      <c r="Y29" s="17" t="s">
        <v>64</v>
      </c>
      <c r="Z29" s="17" t="s">
        <v>134</v>
      </c>
      <c r="AD29" s="17" t="s">
        <v>31</v>
      </c>
      <c r="AE29" s="17" t="s">
        <v>63</v>
      </c>
      <c r="AF29" s="17" t="s">
        <v>72</v>
      </c>
      <c r="AG29" s="17" t="s">
        <v>32</v>
      </c>
      <c r="AH29" s="17" t="s">
        <v>30</v>
      </c>
      <c r="AI29" s="17" t="s">
        <v>69</v>
      </c>
      <c r="AJ29" s="17" t="s">
        <v>34</v>
      </c>
      <c r="AK29" s="17" t="s">
        <v>29</v>
      </c>
      <c r="AL29" s="17" t="s">
        <v>33</v>
      </c>
      <c r="AM29" s="17" t="s">
        <v>71</v>
      </c>
      <c r="AN29" s="17" t="s">
        <v>70</v>
      </c>
      <c r="AO29" s="17" t="s">
        <v>66</v>
      </c>
      <c r="AP29" s="17" t="s">
        <v>68</v>
      </c>
      <c r="AQ29" s="17" t="s">
        <v>64</v>
      </c>
      <c r="AR29" s="17" t="s">
        <v>134</v>
      </c>
    </row>
    <row r="30" spans="2:44" x14ac:dyDescent="0.3">
      <c r="K30" s="17">
        <v>2020</v>
      </c>
      <c r="L30">
        <f>L54+L78</f>
        <v>0</v>
      </c>
      <c r="M30">
        <f t="shared" ref="M30:Z30" si="8">M54+M78</f>
        <v>7.1</v>
      </c>
      <c r="N30">
        <f t="shared" si="8"/>
        <v>0</v>
      </c>
      <c r="O30">
        <f t="shared" si="8"/>
        <v>0</v>
      </c>
      <c r="P30">
        <f t="shared" si="8"/>
        <v>0.3</v>
      </c>
      <c r="Q30">
        <f t="shared" si="8"/>
        <v>0</v>
      </c>
      <c r="R30">
        <f t="shared" si="8"/>
        <v>0</v>
      </c>
      <c r="S30">
        <f t="shared" si="8"/>
        <v>0</v>
      </c>
      <c r="T30">
        <f t="shared" si="8"/>
        <v>0</v>
      </c>
      <c r="U30">
        <f t="shared" si="8"/>
        <v>0.2</v>
      </c>
      <c r="V30">
        <f t="shared" si="8"/>
        <v>0</v>
      </c>
      <c r="W30">
        <f t="shared" si="8"/>
        <v>0</v>
      </c>
      <c r="X30">
        <f t="shared" si="8"/>
        <v>0.8</v>
      </c>
      <c r="Y30">
        <f t="shared" si="8"/>
        <v>0</v>
      </c>
      <c r="Z30">
        <f t="shared" si="8"/>
        <v>1.1000000000000001</v>
      </c>
      <c r="AC30" s="17">
        <v>2020</v>
      </c>
      <c r="AD30">
        <f>AD54+AD78</f>
        <v>0</v>
      </c>
      <c r="AE30">
        <f t="shared" ref="AE30:AR30" si="9">AE54+AE78</f>
        <v>29.700000000000003</v>
      </c>
      <c r="AF30">
        <f t="shared" si="9"/>
        <v>0</v>
      </c>
      <c r="AG30">
        <f t="shared" si="9"/>
        <v>37.700000000000003</v>
      </c>
      <c r="AH30">
        <f t="shared" si="9"/>
        <v>1.4</v>
      </c>
      <c r="AI30">
        <f t="shared" si="9"/>
        <v>0</v>
      </c>
      <c r="AJ30">
        <f t="shared" si="9"/>
        <v>0</v>
      </c>
      <c r="AK30">
        <f t="shared" si="9"/>
        <v>0.5</v>
      </c>
      <c r="AL30">
        <f t="shared" si="9"/>
        <v>0</v>
      </c>
      <c r="AM30">
        <f t="shared" si="9"/>
        <v>0.2</v>
      </c>
      <c r="AN30">
        <f t="shared" si="9"/>
        <v>0</v>
      </c>
      <c r="AO30">
        <f t="shared" si="9"/>
        <v>0</v>
      </c>
      <c r="AP30">
        <f t="shared" si="9"/>
        <v>6.9</v>
      </c>
      <c r="AQ30">
        <f t="shared" si="9"/>
        <v>0</v>
      </c>
      <c r="AR30">
        <f t="shared" si="9"/>
        <v>24.900000000000002</v>
      </c>
    </row>
    <row r="31" spans="2:44" x14ac:dyDescent="0.3">
      <c r="K31" s="17">
        <v>2021</v>
      </c>
      <c r="L31">
        <f t="shared" ref="L31:Z46" si="10">L55+L79</f>
        <v>0</v>
      </c>
      <c r="M31">
        <f t="shared" si="10"/>
        <v>6.5</v>
      </c>
      <c r="N31">
        <f t="shared" si="10"/>
        <v>0</v>
      </c>
      <c r="O31">
        <f t="shared" si="10"/>
        <v>0</v>
      </c>
      <c r="P31">
        <f t="shared" si="10"/>
        <v>1.2</v>
      </c>
      <c r="Q31">
        <f t="shared" si="10"/>
        <v>0</v>
      </c>
      <c r="R31">
        <f t="shared" si="10"/>
        <v>0</v>
      </c>
      <c r="S31">
        <f t="shared" si="10"/>
        <v>0</v>
      </c>
      <c r="T31">
        <f t="shared" si="10"/>
        <v>0</v>
      </c>
      <c r="U31">
        <f t="shared" si="10"/>
        <v>0.4</v>
      </c>
      <c r="V31">
        <f t="shared" si="10"/>
        <v>0</v>
      </c>
      <c r="W31">
        <f t="shared" si="10"/>
        <v>0</v>
      </c>
      <c r="X31">
        <f t="shared" si="10"/>
        <v>0</v>
      </c>
      <c r="Y31">
        <f t="shared" si="10"/>
        <v>0</v>
      </c>
      <c r="Z31">
        <f t="shared" si="10"/>
        <v>0.8</v>
      </c>
      <c r="AC31" s="17">
        <v>2021</v>
      </c>
      <c r="AD31">
        <f t="shared" ref="AD31:AR46" si="11">AD55+AD79</f>
        <v>0</v>
      </c>
      <c r="AE31">
        <f t="shared" si="11"/>
        <v>14.6</v>
      </c>
      <c r="AF31">
        <f t="shared" si="11"/>
        <v>1.8</v>
      </c>
      <c r="AG31">
        <f t="shared" si="11"/>
        <v>69.2</v>
      </c>
      <c r="AH31">
        <f t="shared" si="11"/>
        <v>0.1</v>
      </c>
      <c r="AI31">
        <f t="shared" si="11"/>
        <v>0</v>
      </c>
      <c r="AJ31">
        <f t="shared" si="11"/>
        <v>0</v>
      </c>
      <c r="AK31">
        <f t="shared" si="11"/>
        <v>0</v>
      </c>
      <c r="AL31">
        <f t="shared" si="11"/>
        <v>0</v>
      </c>
      <c r="AM31">
        <f t="shared" si="11"/>
        <v>0.4</v>
      </c>
      <c r="AN31">
        <f t="shared" si="11"/>
        <v>0</v>
      </c>
      <c r="AO31">
        <f t="shared" si="11"/>
        <v>0</v>
      </c>
      <c r="AP31">
        <f t="shared" si="11"/>
        <v>2.2000000000000002</v>
      </c>
      <c r="AQ31">
        <f t="shared" si="11"/>
        <v>1.7</v>
      </c>
      <c r="AR31">
        <f t="shared" si="11"/>
        <v>24.3</v>
      </c>
    </row>
    <row r="32" spans="2:44" x14ac:dyDescent="0.3">
      <c r="K32" s="17">
        <v>2022</v>
      </c>
      <c r="L32">
        <f t="shared" si="10"/>
        <v>0</v>
      </c>
      <c r="M32">
        <f t="shared" si="10"/>
        <v>6.4</v>
      </c>
      <c r="N32">
        <f t="shared" si="10"/>
        <v>0</v>
      </c>
      <c r="O32">
        <f t="shared" si="10"/>
        <v>0</v>
      </c>
      <c r="P32">
        <f t="shared" si="10"/>
        <v>0</v>
      </c>
      <c r="Q32">
        <f t="shared" si="10"/>
        <v>0</v>
      </c>
      <c r="R32">
        <f t="shared" si="10"/>
        <v>0</v>
      </c>
      <c r="S32">
        <f t="shared" si="10"/>
        <v>0</v>
      </c>
      <c r="T32">
        <f t="shared" si="10"/>
        <v>0</v>
      </c>
      <c r="U32">
        <f t="shared" si="10"/>
        <v>0.4</v>
      </c>
      <c r="V32">
        <f t="shared" si="10"/>
        <v>0</v>
      </c>
      <c r="W32">
        <f t="shared" si="10"/>
        <v>0</v>
      </c>
      <c r="X32">
        <f t="shared" si="10"/>
        <v>0</v>
      </c>
      <c r="Y32">
        <f t="shared" si="10"/>
        <v>0</v>
      </c>
      <c r="Z32">
        <f t="shared" si="10"/>
        <v>4.7</v>
      </c>
      <c r="AC32" s="17">
        <v>2022</v>
      </c>
      <c r="AD32">
        <f t="shared" si="11"/>
        <v>0</v>
      </c>
      <c r="AE32">
        <f t="shared" si="11"/>
        <v>11.9</v>
      </c>
      <c r="AF32">
        <f t="shared" si="11"/>
        <v>0.7</v>
      </c>
      <c r="AG32">
        <f t="shared" si="11"/>
        <v>60</v>
      </c>
      <c r="AH32">
        <f t="shared" si="11"/>
        <v>0</v>
      </c>
      <c r="AI32">
        <f t="shared" si="11"/>
        <v>0</v>
      </c>
      <c r="AJ32">
        <f t="shared" si="11"/>
        <v>0</v>
      </c>
      <c r="AK32">
        <f t="shared" si="11"/>
        <v>0</v>
      </c>
      <c r="AL32">
        <f t="shared" si="11"/>
        <v>0</v>
      </c>
      <c r="AM32">
        <f t="shared" si="11"/>
        <v>0.4</v>
      </c>
      <c r="AN32">
        <f t="shared" si="11"/>
        <v>0</v>
      </c>
      <c r="AO32">
        <f t="shared" si="11"/>
        <v>0</v>
      </c>
      <c r="AP32">
        <f t="shared" si="11"/>
        <v>14.5</v>
      </c>
      <c r="AQ32">
        <f t="shared" si="11"/>
        <v>0</v>
      </c>
      <c r="AR32">
        <f t="shared" si="11"/>
        <v>26</v>
      </c>
    </row>
    <row r="33" spans="11:44" x14ac:dyDescent="0.3">
      <c r="K33" s="17">
        <v>2023</v>
      </c>
      <c r="L33">
        <f t="shared" si="10"/>
        <v>0</v>
      </c>
      <c r="M33">
        <f t="shared" si="10"/>
        <v>5.0999999999999996</v>
      </c>
      <c r="N33">
        <f t="shared" si="10"/>
        <v>0</v>
      </c>
      <c r="O33">
        <f t="shared" si="10"/>
        <v>0</v>
      </c>
      <c r="P33">
        <f t="shared" si="10"/>
        <v>0</v>
      </c>
      <c r="Q33">
        <f t="shared" si="10"/>
        <v>0</v>
      </c>
      <c r="R33">
        <f t="shared" si="10"/>
        <v>0</v>
      </c>
      <c r="S33">
        <f t="shared" si="10"/>
        <v>0</v>
      </c>
      <c r="T33">
        <f t="shared" si="10"/>
        <v>0</v>
      </c>
      <c r="U33">
        <f t="shared" si="10"/>
        <v>0.4</v>
      </c>
      <c r="V33">
        <f t="shared" si="10"/>
        <v>0</v>
      </c>
      <c r="W33">
        <f t="shared" si="10"/>
        <v>0</v>
      </c>
      <c r="X33">
        <f t="shared" si="10"/>
        <v>0</v>
      </c>
      <c r="Y33">
        <f t="shared" si="10"/>
        <v>0</v>
      </c>
      <c r="Z33">
        <f t="shared" si="10"/>
        <v>2.5</v>
      </c>
      <c r="AC33" s="17">
        <v>2023</v>
      </c>
      <c r="AD33">
        <f t="shared" si="11"/>
        <v>0</v>
      </c>
      <c r="AE33">
        <f t="shared" si="11"/>
        <v>10.7</v>
      </c>
      <c r="AF33">
        <f t="shared" si="11"/>
        <v>0</v>
      </c>
      <c r="AG33">
        <f t="shared" si="11"/>
        <v>68.099999999999994</v>
      </c>
      <c r="AH33">
        <f t="shared" si="11"/>
        <v>0</v>
      </c>
      <c r="AI33">
        <f t="shared" si="11"/>
        <v>0</v>
      </c>
      <c r="AJ33">
        <f t="shared" si="11"/>
        <v>0</v>
      </c>
      <c r="AK33">
        <f t="shared" si="11"/>
        <v>0</v>
      </c>
      <c r="AL33">
        <f t="shared" si="11"/>
        <v>0</v>
      </c>
      <c r="AM33">
        <f t="shared" si="11"/>
        <v>0.2</v>
      </c>
      <c r="AN33">
        <f t="shared" si="11"/>
        <v>0</v>
      </c>
      <c r="AO33">
        <f t="shared" si="11"/>
        <v>0</v>
      </c>
      <c r="AP33">
        <f t="shared" si="11"/>
        <v>0</v>
      </c>
      <c r="AQ33">
        <f t="shared" si="11"/>
        <v>0</v>
      </c>
      <c r="AR33">
        <f t="shared" si="11"/>
        <v>23.1</v>
      </c>
    </row>
    <row r="34" spans="11:44" x14ac:dyDescent="0.3">
      <c r="K34" s="17">
        <v>2024</v>
      </c>
      <c r="L34">
        <f t="shared" si="10"/>
        <v>0</v>
      </c>
      <c r="M34">
        <f t="shared" si="10"/>
        <v>0</v>
      </c>
      <c r="N34">
        <f t="shared" si="10"/>
        <v>0</v>
      </c>
      <c r="O34">
        <f t="shared" si="10"/>
        <v>0</v>
      </c>
      <c r="P34">
        <f t="shared" si="10"/>
        <v>0</v>
      </c>
      <c r="Q34">
        <f t="shared" si="10"/>
        <v>0</v>
      </c>
      <c r="R34">
        <f t="shared" si="10"/>
        <v>0</v>
      </c>
      <c r="S34">
        <f t="shared" si="10"/>
        <v>0</v>
      </c>
      <c r="T34">
        <f t="shared" si="10"/>
        <v>0</v>
      </c>
      <c r="U34">
        <f t="shared" si="10"/>
        <v>0.4</v>
      </c>
      <c r="V34">
        <f t="shared" si="10"/>
        <v>0</v>
      </c>
      <c r="W34">
        <f t="shared" si="10"/>
        <v>0</v>
      </c>
      <c r="X34">
        <f t="shared" si="10"/>
        <v>0.4</v>
      </c>
      <c r="Y34">
        <f t="shared" si="10"/>
        <v>0</v>
      </c>
      <c r="Z34">
        <f t="shared" si="10"/>
        <v>1.6</v>
      </c>
      <c r="AC34" s="17">
        <v>2024</v>
      </c>
      <c r="AD34">
        <f t="shared" si="11"/>
        <v>0</v>
      </c>
      <c r="AE34">
        <f t="shared" si="11"/>
        <v>2.2000000000000002</v>
      </c>
      <c r="AF34">
        <f t="shared" si="11"/>
        <v>1.7</v>
      </c>
      <c r="AG34">
        <f t="shared" si="11"/>
        <v>48.1</v>
      </c>
      <c r="AH34">
        <f t="shared" si="11"/>
        <v>0</v>
      </c>
      <c r="AI34">
        <f t="shared" si="11"/>
        <v>0</v>
      </c>
      <c r="AJ34">
        <f t="shared" si="11"/>
        <v>0</v>
      </c>
      <c r="AK34">
        <f t="shared" si="11"/>
        <v>0</v>
      </c>
      <c r="AL34">
        <f t="shared" si="11"/>
        <v>0.4</v>
      </c>
      <c r="AM34">
        <f t="shared" si="11"/>
        <v>0.3</v>
      </c>
      <c r="AN34">
        <f t="shared" si="11"/>
        <v>0</v>
      </c>
      <c r="AO34">
        <f t="shared" si="11"/>
        <v>0</v>
      </c>
      <c r="AP34">
        <f t="shared" si="11"/>
        <v>0</v>
      </c>
      <c r="AQ34">
        <f t="shared" si="11"/>
        <v>0</v>
      </c>
      <c r="AR34">
        <f t="shared" si="11"/>
        <v>32.6</v>
      </c>
    </row>
    <row r="35" spans="11:44" x14ac:dyDescent="0.3">
      <c r="K35" s="17">
        <v>2025</v>
      </c>
      <c r="L35">
        <f t="shared" si="10"/>
        <v>0</v>
      </c>
      <c r="M35">
        <f t="shared" si="10"/>
        <v>7.2</v>
      </c>
      <c r="N35">
        <f t="shared" si="10"/>
        <v>0</v>
      </c>
      <c r="O35">
        <f t="shared" si="10"/>
        <v>0</v>
      </c>
      <c r="P35">
        <f t="shared" si="10"/>
        <v>0</v>
      </c>
      <c r="Q35">
        <f t="shared" si="10"/>
        <v>0</v>
      </c>
      <c r="R35">
        <f t="shared" si="10"/>
        <v>0</v>
      </c>
      <c r="S35">
        <f t="shared" si="10"/>
        <v>0</v>
      </c>
      <c r="T35">
        <f t="shared" si="10"/>
        <v>0</v>
      </c>
      <c r="U35">
        <f t="shared" si="10"/>
        <v>0.7</v>
      </c>
      <c r="V35">
        <f t="shared" si="10"/>
        <v>0</v>
      </c>
      <c r="W35">
        <f t="shared" si="10"/>
        <v>0</v>
      </c>
      <c r="X35">
        <f t="shared" si="10"/>
        <v>1.3</v>
      </c>
      <c r="Y35">
        <f t="shared" si="10"/>
        <v>0</v>
      </c>
      <c r="Z35">
        <f t="shared" si="10"/>
        <v>4.3</v>
      </c>
      <c r="AC35" s="17">
        <v>2025</v>
      </c>
      <c r="AD35">
        <f t="shared" si="11"/>
        <v>0</v>
      </c>
      <c r="AE35">
        <f t="shared" si="11"/>
        <v>1.6</v>
      </c>
      <c r="AF35">
        <f t="shared" si="11"/>
        <v>1.3</v>
      </c>
      <c r="AG35">
        <f t="shared" si="11"/>
        <v>37.1</v>
      </c>
      <c r="AH35">
        <f t="shared" si="11"/>
        <v>13.4</v>
      </c>
      <c r="AI35">
        <f t="shared" si="11"/>
        <v>0</v>
      </c>
      <c r="AJ35">
        <f t="shared" si="11"/>
        <v>0</v>
      </c>
      <c r="AK35">
        <f t="shared" si="11"/>
        <v>0</v>
      </c>
      <c r="AL35">
        <f t="shared" si="11"/>
        <v>0</v>
      </c>
      <c r="AM35">
        <f t="shared" si="11"/>
        <v>1.1000000000000001</v>
      </c>
      <c r="AN35">
        <f t="shared" si="11"/>
        <v>0</v>
      </c>
      <c r="AO35">
        <f t="shared" si="11"/>
        <v>0</v>
      </c>
      <c r="AP35">
        <f t="shared" si="11"/>
        <v>0.3</v>
      </c>
      <c r="AQ35">
        <f t="shared" si="11"/>
        <v>0</v>
      </c>
      <c r="AR35">
        <f t="shared" si="11"/>
        <v>33.799999999999997</v>
      </c>
    </row>
    <row r="36" spans="11:44" x14ac:dyDescent="0.3">
      <c r="K36" s="17">
        <v>2026</v>
      </c>
      <c r="L36">
        <f t="shared" si="10"/>
        <v>0</v>
      </c>
      <c r="M36">
        <f t="shared" si="10"/>
        <v>10.6</v>
      </c>
      <c r="N36">
        <f t="shared" si="10"/>
        <v>1.2</v>
      </c>
      <c r="O36">
        <f t="shared" si="10"/>
        <v>0</v>
      </c>
      <c r="P36">
        <f t="shared" si="10"/>
        <v>0.1</v>
      </c>
      <c r="Q36">
        <f t="shared" si="10"/>
        <v>0</v>
      </c>
      <c r="R36">
        <f t="shared" si="10"/>
        <v>0</v>
      </c>
      <c r="S36">
        <f t="shared" si="10"/>
        <v>0</v>
      </c>
      <c r="T36">
        <f t="shared" si="10"/>
        <v>0</v>
      </c>
      <c r="U36">
        <f t="shared" si="10"/>
        <v>0.4</v>
      </c>
      <c r="V36">
        <f t="shared" si="10"/>
        <v>0</v>
      </c>
      <c r="W36">
        <f t="shared" si="10"/>
        <v>0</v>
      </c>
      <c r="X36">
        <f t="shared" si="10"/>
        <v>0</v>
      </c>
      <c r="Y36">
        <f t="shared" si="10"/>
        <v>0</v>
      </c>
      <c r="Z36">
        <f t="shared" si="10"/>
        <v>1.7000000000000002</v>
      </c>
      <c r="AC36" s="17">
        <v>2026</v>
      </c>
      <c r="AD36">
        <f t="shared" si="11"/>
        <v>0</v>
      </c>
      <c r="AE36">
        <f t="shared" si="11"/>
        <v>6</v>
      </c>
      <c r="AF36">
        <f t="shared" si="11"/>
        <v>10.4</v>
      </c>
      <c r="AG36">
        <f t="shared" si="11"/>
        <v>77</v>
      </c>
      <c r="AH36">
        <f t="shared" si="11"/>
        <v>5.9</v>
      </c>
      <c r="AI36">
        <f t="shared" si="11"/>
        <v>2.8</v>
      </c>
      <c r="AJ36">
        <f t="shared" si="11"/>
        <v>0.1</v>
      </c>
      <c r="AK36">
        <f t="shared" si="11"/>
        <v>0</v>
      </c>
      <c r="AL36">
        <f t="shared" si="11"/>
        <v>0.1</v>
      </c>
      <c r="AM36">
        <f t="shared" si="11"/>
        <v>0.2</v>
      </c>
      <c r="AN36">
        <f t="shared" si="11"/>
        <v>0</v>
      </c>
      <c r="AO36">
        <f t="shared" si="11"/>
        <v>0</v>
      </c>
      <c r="AP36">
        <f t="shared" si="11"/>
        <v>3</v>
      </c>
      <c r="AQ36">
        <f t="shared" si="11"/>
        <v>0.8</v>
      </c>
      <c r="AR36">
        <f t="shared" si="11"/>
        <v>10.3</v>
      </c>
    </row>
    <row r="37" spans="11:44" x14ac:dyDescent="0.3">
      <c r="K37" s="17">
        <v>2027</v>
      </c>
      <c r="L37">
        <f t="shared" si="10"/>
        <v>0</v>
      </c>
      <c r="M37">
        <f t="shared" si="10"/>
        <v>0</v>
      </c>
      <c r="N37">
        <f t="shared" si="10"/>
        <v>0</v>
      </c>
      <c r="O37">
        <f t="shared" si="10"/>
        <v>0</v>
      </c>
      <c r="P37">
        <f t="shared" si="10"/>
        <v>0.1</v>
      </c>
      <c r="Q37">
        <f t="shared" si="10"/>
        <v>0</v>
      </c>
      <c r="R37">
        <f t="shared" si="10"/>
        <v>0</v>
      </c>
      <c r="S37">
        <f t="shared" si="10"/>
        <v>0</v>
      </c>
      <c r="T37">
        <f t="shared" si="10"/>
        <v>0</v>
      </c>
      <c r="U37">
        <f t="shared" si="10"/>
        <v>0.4</v>
      </c>
      <c r="V37">
        <f t="shared" si="10"/>
        <v>0</v>
      </c>
      <c r="W37">
        <f t="shared" si="10"/>
        <v>0</v>
      </c>
      <c r="X37">
        <f t="shared" si="10"/>
        <v>0</v>
      </c>
      <c r="Y37">
        <f t="shared" si="10"/>
        <v>0</v>
      </c>
      <c r="Z37">
        <f t="shared" si="10"/>
        <v>6.9</v>
      </c>
      <c r="AC37" s="17">
        <v>2027</v>
      </c>
      <c r="AD37">
        <f t="shared" si="11"/>
        <v>0</v>
      </c>
      <c r="AE37">
        <f t="shared" si="11"/>
        <v>3.4</v>
      </c>
      <c r="AF37">
        <f t="shared" si="11"/>
        <v>0</v>
      </c>
      <c r="AG37">
        <f t="shared" si="11"/>
        <v>55.4</v>
      </c>
      <c r="AH37">
        <f t="shared" si="11"/>
        <v>0.30000000000000004</v>
      </c>
      <c r="AI37">
        <f t="shared" si="11"/>
        <v>1.9</v>
      </c>
      <c r="AJ37">
        <f t="shared" si="11"/>
        <v>4.2</v>
      </c>
      <c r="AK37">
        <f t="shared" si="11"/>
        <v>0.4</v>
      </c>
      <c r="AL37">
        <f t="shared" si="11"/>
        <v>0.1</v>
      </c>
      <c r="AM37">
        <f t="shared" si="11"/>
        <v>0.2</v>
      </c>
      <c r="AN37">
        <f t="shared" si="11"/>
        <v>0</v>
      </c>
      <c r="AO37">
        <f t="shared" si="11"/>
        <v>0</v>
      </c>
      <c r="AP37">
        <f t="shared" si="11"/>
        <v>5</v>
      </c>
      <c r="AQ37">
        <f t="shared" si="11"/>
        <v>0</v>
      </c>
      <c r="AR37">
        <f t="shared" si="11"/>
        <v>5.5</v>
      </c>
    </row>
    <row r="38" spans="11:44" x14ac:dyDescent="0.3">
      <c r="K38" s="17">
        <v>2028</v>
      </c>
      <c r="L38">
        <f t="shared" si="10"/>
        <v>0</v>
      </c>
      <c r="M38">
        <f t="shared" si="10"/>
        <v>0</v>
      </c>
      <c r="N38">
        <f t="shared" si="10"/>
        <v>4.5999999999999996</v>
      </c>
      <c r="O38">
        <f t="shared" si="10"/>
        <v>0</v>
      </c>
      <c r="P38">
        <f t="shared" si="10"/>
        <v>0</v>
      </c>
      <c r="Q38">
        <f t="shared" si="10"/>
        <v>0</v>
      </c>
      <c r="R38">
        <f t="shared" si="10"/>
        <v>0</v>
      </c>
      <c r="S38">
        <f t="shared" si="10"/>
        <v>0</v>
      </c>
      <c r="T38">
        <f t="shared" si="10"/>
        <v>0</v>
      </c>
      <c r="U38">
        <f t="shared" si="10"/>
        <v>0.4</v>
      </c>
      <c r="V38">
        <f t="shared" si="10"/>
        <v>0</v>
      </c>
      <c r="W38">
        <f t="shared" si="10"/>
        <v>0</v>
      </c>
      <c r="X38">
        <f t="shared" si="10"/>
        <v>0</v>
      </c>
      <c r="Y38">
        <f t="shared" si="10"/>
        <v>0</v>
      </c>
      <c r="Z38">
        <f t="shared" si="10"/>
        <v>0.5</v>
      </c>
      <c r="AC38" s="17">
        <v>2028</v>
      </c>
      <c r="AD38">
        <f t="shared" si="11"/>
        <v>0</v>
      </c>
      <c r="AE38">
        <f t="shared" si="11"/>
        <v>8.1999999999999993</v>
      </c>
      <c r="AF38">
        <f t="shared" si="11"/>
        <v>0</v>
      </c>
      <c r="AG38">
        <f t="shared" si="11"/>
        <v>82.5</v>
      </c>
      <c r="AH38">
        <f t="shared" si="11"/>
        <v>2.5</v>
      </c>
      <c r="AI38">
        <f t="shared" si="11"/>
        <v>3.8</v>
      </c>
      <c r="AJ38">
        <f t="shared" si="11"/>
        <v>4.2</v>
      </c>
      <c r="AK38">
        <f t="shared" si="11"/>
        <v>0</v>
      </c>
      <c r="AL38">
        <f t="shared" si="11"/>
        <v>0.1</v>
      </c>
      <c r="AM38">
        <f t="shared" si="11"/>
        <v>0.2</v>
      </c>
      <c r="AN38">
        <f t="shared" si="11"/>
        <v>0</v>
      </c>
      <c r="AO38">
        <f t="shared" si="11"/>
        <v>0</v>
      </c>
      <c r="AP38">
        <f t="shared" si="11"/>
        <v>2.7</v>
      </c>
      <c r="AQ38">
        <f t="shared" si="11"/>
        <v>0</v>
      </c>
      <c r="AR38">
        <f t="shared" si="11"/>
        <v>1.1000000000000001</v>
      </c>
    </row>
    <row r="39" spans="11:44" x14ac:dyDescent="0.3">
      <c r="K39" s="17">
        <v>2029</v>
      </c>
      <c r="L39">
        <f t="shared" si="10"/>
        <v>0</v>
      </c>
      <c r="M39">
        <f t="shared" si="10"/>
        <v>0</v>
      </c>
      <c r="N39">
        <f t="shared" si="10"/>
        <v>7.1</v>
      </c>
      <c r="O39">
        <f t="shared" si="10"/>
        <v>0</v>
      </c>
      <c r="P39">
        <f t="shared" si="10"/>
        <v>0.6</v>
      </c>
      <c r="Q39">
        <f t="shared" si="10"/>
        <v>0</v>
      </c>
      <c r="R39">
        <f t="shared" si="10"/>
        <v>0</v>
      </c>
      <c r="S39">
        <f t="shared" si="10"/>
        <v>0</v>
      </c>
      <c r="T39">
        <f t="shared" si="10"/>
        <v>0</v>
      </c>
      <c r="U39">
        <f t="shared" si="10"/>
        <v>0.4</v>
      </c>
      <c r="V39">
        <f t="shared" si="10"/>
        <v>0</v>
      </c>
      <c r="W39">
        <f t="shared" si="10"/>
        <v>0</v>
      </c>
      <c r="X39">
        <f t="shared" si="10"/>
        <v>0</v>
      </c>
      <c r="Y39">
        <f t="shared" si="10"/>
        <v>0</v>
      </c>
      <c r="Z39">
        <f t="shared" si="10"/>
        <v>3.6</v>
      </c>
      <c r="AC39" s="17">
        <v>2029</v>
      </c>
      <c r="AD39">
        <f t="shared" si="11"/>
        <v>0</v>
      </c>
      <c r="AE39">
        <f t="shared" si="11"/>
        <v>8.5</v>
      </c>
      <c r="AF39">
        <f t="shared" si="11"/>
        <v>0</v>
      </c>
      <c r="AG39">
        <f t="shared" si="11"/>
        <v>10.6</v>
      </c>
      <c r="AH39">
        <f t="shared" si="11"/>
        <v>7</v>
      </c>
      <c r="AI39">
        <f t="shared" si="11"/>
        <v>3.9</v>
      </c>
      <c r="AJ39">
        <f t="shared" si="11"/>
        <v>4.9000000000000004</v>
      </c>
      <c r="AK39">
        <f t="shared" si="11"/>
        <v>0</v>
      </c>
      <c r="AL39">
        <f t="shared" si="11"/>
        <v>0.1</v>
      </c>
      <c r="AM39">
        <f t="shared" si="11"/>
        <v>0.2</v>
      </c>
      <c r="AN39">
        <f t="shared" si="11"/>
        <v>0</v>
      </c>
      <c r="AO39">
        <f t="shared" si="11"/>
        <v>0</v>
      </c>
      <c r="AP39">
        <f t="shared" si="11"/>
        <v>20.7</v>
      </c>
      <c r="AQ39">
        <f t="shared" si="11"/>
        <v>0</v>
      </c>
      <c r="AR39">
        <f t="shared" si="11"/>
        <v>6.3999999999999995</v>
      </c>
    </row>
    <row r="40" spans="11:44" x14ac:dyDescent="0.3">
      <c r="K40" s="17">
        <v>2030</v>
      </c>
      <c r="L40">
        <f t="shared" si="10"/>
        <v>0</v>
      </c>
      <c r="M40">
        <f t="shared" si="10"/>
        <v>0</v>
      </c>
      <c r="N40">
        <f t="shared" si="10"/>
        <v>0</v>
      </c>
      <c r="O40">
        <f t="shared" si="10"/>
        <v>0</v>
      </c>
      <c r="P40">
        <f t="shared" si="10"/>
        <v>0.3</v>
      </c>
      <c r="Q40">
        <f t="shared" si="10"/>
        <v>0</v>
      </c>
      <c r="R40">
        <f t="shared" si="10"/>
        <v>0</v>
      </c>
      <c r="S40">
        <f t="shared" si="10"/>
        <v>0</v>
      </c>
      <c r="T40">
        <f t="shared" si="10"/>
        <v>0</v>
      </c>
      <c r="U40">
        <f t="shared" si="10"/>
        <v>0.4</v>
      </c>
      <c r="V40">
        <f t="shared" si="10"/>
        <v>0</v>
      </c>
      <c r="W40">
        <f t="shared" si="10"/>
        <v>0</v>
      </c>
      <c r="X40">
        <f t="shared" si="10"/>
        <v>0</v>
      </c>
      <c r="Y40">
        <f t="shared" si="10"/>
        <v>0</v>
      </c>
      <c r="Z40">
        <f t="shared" si="10"/>
        <v>0.5</v>
      </c>
      <c r="AC40" s="17">
        <v>2030</v>
      </c>
      <c r="AD40">
        <f t="shared" si="11"/>
        <v>0</v>
      </c>
      <c r="AE40">
        <f t="shared" si="11"/>
        <v>0</v>
      </c>
      <c r="AF40">
        <f t="shared" si="11"/>
        <v>0</v>
      </c>
      <c r="AG40">
        <f t="shared" si="11"/>
        <v>0</v>
      </c>
      <c r="AH40">
        <f t="shared" si="11"/>
        <v>1.8</v>
      </c>
      <c r="AI40">
        <f t="shared" si="11"/>
        <v>3.9</v>
      </c>
      <c r="AJ40">
        <f t="shared" si="11"/>
        <v>5.7</v>
      </c>
      <c r="AK40">
        <f t="shared" si="11"/>
        <v>0</v>
      </c>
      <c r="AL40">
        <f t="shared" si="11"/>
        <v>0.1</v>
      </c>
      <c r="AM40">
        <f t="shared" si="11"/>
        <v>0.2</v>
      </c>
      <c r="AN40">
        <f t="shared" si="11"/>
        <v>0</v>
      </c>
      <c r="AO40">
        <f t="shared" si="11"/>
        <v>0</v>
      </c>
      <c r="AP40">
        <f t="shared" si="11"/>
        <v>5.4</v>
      </c>
      <c r="AQ40">
        <f t="shared" si="11"/>
        <v>3.2</v>
      </c>
      <c r="AR40">
        <f t="shared" si="11"/>
        <v>2.2000000000000002</v>
      </c>
    </row>
    <row r="41" spans="11:44" x14ac:dyDescent="0.3">
      <c r="K41" s="17">
        <v>2031</v>
      </c>
      <c r="L41">
        <f t="shared" si="10"/>
        <v>0</v>
      </c>
      <c r="M41">
        <f t="shared" si="10"/>
        <v>0</v>
      </c>
      <c r="N41">
        <f t="shared" si="10"/>
        <v>0</v>
      </c>
      <c r="O41">
        <f t="shared" si="10"/>
        <v>0</v>
      </c>
      <c r="P41">
        <f t="shared" si="10"/>
        <v>0.1</v>
      </c>
      <c r="Q41">
        <f t="shared" si="10"/>
        <v>0</v>
      </c>
      <c r="R41">
        <f t="shared" si="10"/>
        <v>0.5</v>
      </c>
      <c r="S41">
        <f t="shared" si="10"/>
        <v>0</v>
      </c>
      <c r="T41">
        <f t="shared" si="10"/>
        <v>0</v>
      </c>
      <c r="U41">
        <f t="shared" si="10"/>
        <v>0.1</v>
      </c>
      <c r="V41">
        <f t="shared" si="10"/>
        <v>0</v>
      </c>
      <c r="W41">
        <f t="shared" si="10"/>
        <v>0</v>
      </c>
      <c r="X41">
        <f t="shared" si="10"/>
        <v>0</v>
      </c>
      <c r="Y41">
        <f t="shared" si="10"/>
        <v>0</v>
      </c>
      <c r="Z41">
        <f t="shared" si="10"/>
        <v>0.5</v>
      </c>
      <c r="AC41" s="17">
        <v>2031</v>
      </c>
      <c r="AD41">
        <f t="shared" si="11"/>
        <v>0</v>
      </c>
      <c r="AE41">
        <f t="shared" si="11"/>
        <v>11</v>
      </c>
      <c r="AF41">
        <f t="shared" si="11"/>
        <v>0</v>
      </c>
      <c r="AG41">
        <f t="shared" si="11"/>
        <v>0</v>
      </c>
      <c r="AH41">
        <f t="shared" si="11"/>
        <v>0.1</v>
      </c>
      <c r="AI41">
        <f t="shared" si="11"/>
        <v>3.5</v>
      </c>
      <c r="AJ41">
        <f t="shared" si="11"/>
        <v>1.3</v>
      </c>
      <c r="AK41">
        <f t="shared" si="11"/>
        <v>0</v>
      </c>
      <c r="AL41">
        <f t="shared" si="11"/>
        <v>0</v>
      </c>
      <c r="AM41">
        <f t="shared" si="11"/>
        <v>0</v>
      </c>
      <c r="AN41">
        <f t="shared" si="11"/>
        <v>0</v>
      </c>
      <c r="AO41">
        <f t="shared" si="11"/>
        <v>0</v>
      </c>
      <c r="AP41">
        <f t="shared" si="11"/>
        <v>3.7</v>
      </c>
      <c r="AQ41">
        <f t="shared" si="11"/>
        <v>0</v>
      </c>
      <c r="AR41">
        <f t="shared" si="11"/>
        <v>0</v>
      </c>
    </row>
    <row r="42" spans="11:44" x14ac:dyDescent="0.3">
      <c r="K42" s="17">
        <v>2032</v>
      </c>
      <c r="L42">
        <f t="shared" si="10"/>
        <v>0</v>
      </c>
      <c r="M42">
        <f t="shared" si="10"/>
        <v>0</v>
      </c>
      <c r="N42">
        <f t="shared" si="10"/>
        <v>0</v>
      </c>
      <c r="O42">
        <f t="shared" si="10"/>
        <v>0</v>
      </c>
      <c r="P42">
        <f t="shared" si="10"/>
        <v>0.1</v>
      </c>
      <c r="Q42">
        <f t="shared" si="10"/>
        <v>0</v>
      </c>
      <c r="R42">
        <f t="shared" si="10"/>
        <v>2.1</v>
      </c>
      <c r="S42">
        <f t="shared" si="10"/>
        <v>0</v>
      </c>
      <c r="T42">
        <f t="shared" si="10"/>
        <v>0</v>
      </c>
      <c r="U42">
        <f t="shared" si="10"/>
        <v>0.1</v>
      </c>
      <c r="V42">
        <f t="shared" si="10"/>
        <v>0</v>
      </c>
      <c r="W42">
        <f t="shared" si="10"/>
        <v>0</v>
      </c>
      <c r="X42">
        <f t="shared" si="10"/>
        <v>0</v>
      </c>
      <c r="Y42">
        <f t="shared" si="10"/>
        <v>0</v>
      </c>
      <c r="Z42">
        <f t="shared" si="10"/>
        <v>0.1</v>
      </c>
      <c r="AC42" s="17">
        <v>2032</v>
      </c>
      <c r="AD42">
        <f t="shared" si="11"/>
        <v>0</v>
      </c>
      <c r="AE42">
        <f t="shared" si="11"/>
        <v>4.4000000000000004</v>
      </c>
      <c r="AF42">
        <f t="shared" si="11"/>
        <v>0</v>
      </c>
      <c r="AG42">
        <f t="shared" si="11"/>
        <v>0</v>
      </c>
      <c r="AH42">
        <f t="shared" si="11"/>
        <v>10.1</v>
      </c>
      <c r="AI42">
        <f t="shared" si="11"/>
        <v>3.4</v>
      </c>
      <c r="AJ42">
        <f t="shared" si="11"/>
        <v>1.3</v>
      </c>
      <c r="AK42">
        <f t="shared" si="11"/>
        <v>0</v>
      </c>
      <c r="AL42">
        <f t="shared" si="11"/>
        <v>0</v>
      </c>
      <c r="AM42">
        <f t="shared" si="11"/>
        <v>0</v>
      </c>
      <c r="AN42">
        <f t="shared" si="11"/>
        <v>0</v>
      </c>
      <c r="AO42">
        <f t="shared" si="11"/>
        <v>0</v>
      </c>
      <c r="AP42">
        <f t="shared" si="11"/>
        <v>1.2</v>
      </c>
      <c r="AQ42">
        <f t="shared" si="11"/>
        <v>0</v>
      </c>
      <c r="AR42">
        <f t="shared" si="11"/>
        <v>0.3</v>
      </c>
    </row>
    <row r="43" spans="11:44" x14ac:dyDescent="0.3">
      <c r="K43" s="17">
        <v>2033</v>
      </c>
      <c r="L43">
        <f t="shared" si="10"/>
        <v>0</v>
      </c>
      <c r="M43">
        <f t="shared" si="10"/>
        <v>0</v>
      </c>
      <c r="N43">
        <f t="shared" si="10"/>
        <v>0</v>
      </c>
      <c r="O43">
        <f t="shared" si="10"/>
        <v>0</v>
      </c>
      <c r="P43">
        <f t="shared" si="10"/>
        <v>0.1</v>
      </c>
      <c r="Q43">
        <f t="shared" si="10"/>
        <v>0</v>
      </c>
      <c r="R43">
        <f t="shared" si="10"/>
        <v>2.7</v>
      </c>
      <c r="S43">
        <f t="shared" si="10"/>
        <v>0</v>
      </c>
      <c r="T43">
        <f t="shared" si="10"/>
        <v>0</v>
      </c>
      <c r="U43">
        <f t="shared" si="10"/>
        <v>0.1</v>
      </c>
      <c r="V43">
        <f t="shared" si="10"/>
        <v>0</v>
      </c>
      <c r="W43">
        <f t="shared" si="10"/>
        <v>0</v>
      </c>
      <c r="X43">
        <f t="shared" si="10"/>
        <v>0</v>
      </c>
      <c r="Y43">
        <f t="shared" si="10"/>
        <v>0</v>
      </c>
      <c r="Z43">
        <f t="shared" si="10"/>
        <v>0</v>
      </c>
      <c r="AC43" s="17">
        <v>2033</v>
      </c>
      <c r="AD43">
        <f t="shared" si="11"/>
        <v>0</v>
      </c>
      <c r="AE43">
        <f t="shared" si="11"/>
        <v>2.4</v>
      </c>
      <c r="AF43">
        <f t="shared" si="11"/>
        <v>0</v>
      </c>
      <c r="AG43">
        <f t="shared" si="11"/>
        <v>0</v>
      </c>
      <c r="AH43">
        <f t="shared" si="11"/>
        <v>0.7</v>
      </c>
      <c r="AI43">
        <f t="shared" si="11"/>
        <v>3.6</v>
      </c>
      <c r="AJ43">
        <f t="shared" si="11"/>
        <v>1.3</v>
      </c>
      <c r="AK43">
        <f t="shared" si="11"/>
        <v>4.4000000000000004</v>
      </c>
      <c r="AL43">
        <f t="shared" si="11"/>
        <v>0</v>
      </c>
      <c r="AM43">
        <f t="shared" si="11"/>
        <v>0</v>
      </c>
      <c r="AN43">
        <f t="shared" si="11"/>
        <v>0</v>
      </c>
      <c r="AO43">
        <f t="shared" si="11"/>
        <v>0</v>
      </c>
      <c r="AP43">
        <f t="shared" si="11"/>
        <v>0</v>
      </c>
      <c r="AQ43">
        <f t="shared" si="11"/>
        <v>0</v>
      </c>
      <c r="AR43">
        <f t="shared" si="11"/>
        <v>0</v>
      </c>
    </row>
    <row r="44" spans="11:44" x14ac:dyDescent="0.3">
      <c r="K44" s="17">
        <v>2034</v>
      </c>
      <c r="L44">
        <f t="shared" si="10"/>
        <v>0</v>
      </c>
      <c r="M44">
        <f t="shared" si="10"/>
        <v>0</v>
      </c>
      <c r="N44">
        <f t="shared" si="10"/>
        <v>0</v>
      </c>
      <c r="O44">
        <f t="shared" si="10"/>
        <v>0</v>
      </c>
      <c r="P44">
        <f t="shared" si="10"/>
        <v>0.2</v>
      </c>
      <c r="Q44">
        <f t="shared" si="10"/>
        <v>0</v>
      </c>
      <c r="R44">
        <f t="shared" si="10"/>
        <v>2.9000000000000004</v>
      </c>
      <c r="S44">
        <f t="shared" si="10"/>
        <v>0</v>
      </c>
      <c r="T44">
        <f t="shared" si="10"/>
        <v>0</v>
      </c>
      <c r="U44">
        <f t="shared" si="10"/>
        <v>0.1</v>
      </c>
      <c r="V44">
        <f t="shared" si="10"/>
        <v>0</v>
      </c>
      <c r="W44">
        <f t="shared" si="10"/>
        <v>0</v>
      </c>
      <c r="X44">
        <f t="shared" si="10"/>
        <v>0</v>
      </c>
      <c r="Y44">
        <f t="shared" si="10"/>
        <v>0</v>
      </c>
      <c r="Z44">
        <f t="shared" si="10"/>
        <v>0</v>
      </c>
      <c r="AC44" s="17">
        <v>2034</v>
      </c>
      <c r="AD44">
        <f t="shared" si="11"/>
        <v>0</v>
      </c>
      <c r="AE44">
        <f t="shared" si="11"/>
        <v>2.1</v>
      </c>
      <c r="AF44">
        <f t="shared" si="11"/>
        <v>0</v>
      </c>
      <c r="AG44">
        <f t="shared" si="11"/>
        <v>0</v>
      </c>
      <c r="AH44">
        <f t="shared" si="11"/>
        <v>8.2999999999999989</v>
      </c>
      <c r="AI44">
        <f t="shared" si="11"/>
        <v>3.6</v>
      </c>
      <c r="AJ44">
        <f t="shared" si="11"/>
        <v>1.3</v>
      </c>
      <c r="AK44">
        <f t="shared" si="11"/>
        <v>5.5</v>
      </c>
      <c r="AL44">
        <f t="shared" si="11"/>
        <v>0</v>
      </c>
      <c r="AM44">
        <f t="shared" si="11"/>
        <v>0</v>
      </c>
      <c r="AN44">
        <f t="shared" si="11"/>
        <v>0</v>
      </c>
      <c r="AO44">
        <f t="shared" si="11"/>
        <v>0</v>
      </c>
      <c r="AP44">
        <f t="shared" si="11"/>
        <v>0.7</v>
      </c>
      <c r="AQ44">
        <f t="shared" si="11"/>
        <v>0</v>
      </c>
      <c r="AR44">
        <f t="shared" si="11"/>
        <v>2.6</v>
      </c>
    </row>
    <row r="45" spans="11:44" x14ac:dyDescent="0.3">
      <c r="K45" s="17">
        <v>2035</v>
      </c>
      <c r="L45">
        <f t="shared" si="10"/>
        <v>0</v>
      </c>
      <c r="M45">
        <f t="shared" si="10"/>
        <v>0</v>
      </c>
      <c r="N45">
        <f t="shared" si="10"/>
        <v>0</v>
      </c>
      <c r="O45">
        <f t="shared" si="10"/>
        <v>0</v>
      </c>
      <c r="P45">
        <f t="shared" si="10"/>
        <v>0.2</v>
      </c>
      <c r="Q45">
        <f t="shared" si="10"/>
        <v>0</v>
      </c>
      <c r="R45">
        <f t="shared" si="10"/>
        <v>2.9000000000000004</v>
      </c>
      <c r="S45">
        <f t="shared" si="10"/>
        <v>0</v>
      </c>
      <c r="T45">
        <f t="shared" si="10"/>
        <v>0</v>
      </c>
      <c r="U45">
        <f t="shared" si="10"/>
        <v>0.1</v>
      </c>
      <c r="V45">
        <f t="shared" si="10"/>
        <v>0</v>
      </c>
      <c r="W45">
        <f t="shared" si="10"/>
        <v>0</v>
      </c>
      <c r="X45">
        <f t="shared" si="10"/>
        <v>0</v>
      </c>
      <c r="Y45">
        <f t="shared" si="10"/>
        <v>0</v>
      </c>
      <c r="Z45">
        <f t="shared" si="10"/>
        <v>0</v>
      </c>
      <c r="AC45" s="17">
        <v>2035</v>
      </c>
      <c r="AD45">
        <f t="shared" si="11"/>
        <v>0</v>
      </c>
      <c r="AE45">
        <f t="shared" si="11"/>
        <v>2.9</v>
      </c>
      <c r="AF45">
        <f t="shared" si="11"/>
        <v>0</v>
      </c>
      <c r="AG45">
        <f t="shared" si="11"/>
        <v>0</v>
      </c>
      <c r="AH45">
        <f t="shared" si="11"/>
        <v>0.1</v>
      </c>
      <c r="AI45">
        <f t="shared" si="11"/>
        <v>3.6</v>
      </c>
      <c r="AJ45">
        <f t="shared" si="11"/>
        <v>1.3</v>
      </c>
      <c r="AK45">
        <f t="shared" si="11"/>
        <v>7.4</v>
      </c>
      <c r="AL45">
        <f t="shared" si="11"/>
        <v>0</v>
      </c>
      <c r="AM45">
        <f t="shared" si="11"/>
        <v>0</v>
      </c>
      <c r="AN45">
        <f t="shared" si="11"/>
        <v>0</v>
      </c>
      <c r="AO45">
        <f t="shared" si="11"/>
        <v>0</v>
      </c>
      <c r="AP45">
        <f t="shared" si="11"/>
        <v>0</v>
      </c>
      <c r="AQ45">
        <f t="shared" si="11"/>
        <v>0</v>
      </c>
      <c r="AR45">
        <f t="shared" si="11"/>
        <v>0</v>
      </c>
    </row>
    <row r="46" spans="11:44" x14ac:dyDescent="0.3">
      <c r="K46" s="17">
        <v>2036</v>
      </c>
      <c r="L46">
        <f t="shared" si="10"/>
        <v>0</v>
      </c>
      <c r="M46">
        <f t="shared" si="10"/>
        <v>0</v>
      </c>
      <c r="N46">
        <f t="shared" si="10"/>
        <v>0</v>
      </c>
      <c r="O46">
        <f t="shared" si="10"/>
        <v>0</v>
      </c>
      <c r="P46">
        <f t="shared" si="10"/>
        <v>0.1</v>
      </c>
      <c r="Q46">
        <f t="shared" si="10"/>
        <v>0</v>
      </c>
      <c r="R46">
        <f t="shared" si="10"/>
        <v>1.4</v>
      </c>
      <c r="S46">
        <f t="shared" si="10"/>
        <v>0</v>
      </c>
      <c r="T46">
        <f t="shared" si="10"/>
        <v>0</v>
      </c>
      <c r="U46">
        <f t="shared" si="10"/>
        <v>0</v>
      </c>
      <c r="V46">
        <f t="shared" si="10"/>
        <v>0</v>
      </c>
      <c r="W46">
        <f t="shared" si="10"/>
        <v>0</v>
      </c>
      <c r="X46">
        <f t="shared" si="10"/>
        <v>0</v>
      </c>
      <c r="Y46">
        <f t="shared" si="10"/>
        <v>0</v>
      </c>
      <c r="Z46">
        <f t="shared" si="10"/>
        <v>0</v>
      </c>
      <c r="AC46" s="17">
        <v>2036</v>
      </c>
      <c r="AD46">
        <f t="shared" si="11"/>
        <v>0</v>
      </c>
      <c r="AE46">
        <f t="shared" si="11"/>
        <v>0</v>
      </c>
      <c r="AF46">
        <f t="shared" si="11"/>
        <v>0</v>
      </c>
      <c r="AG46">
        <f t="shared" si="11"/>
        <v>0</v>
      </c>
      <c r="AH46">
        <f t="shared" si="11"/>
        <v>10.799999999999999</v>
      </c>
      <c r="AI46">
        <f t="shared" si="11"/>
        <v>3.6</v>
      </c>
      <c r="AJ46">
        <f t="shared" si="11"/>
        <v>1.3</v>
      </c>
      <c r="AK46">
        <f t="shared" si="11"/>
        <v>2.2000000000000002</v>
      </c>
      <c r="AL46">
        <f t="shared" si="11"/>
        <v>0</v>
      </c>
      <c r="AM46">
        <f t="shared" si="11"/>
        <v>0</v>
      </c>
      <c r="AN46">
        <f t="shared" si="11"/>
        <v>0</v>
      </c>
      <c r="AO46">
        <f t="shared" si="11"/>
        <v>0</v>
      </c>
      <c r="AP46">
        <f t="shared" si="11"/>
        <v>0.7</v>
      </c>
      <c r="AQ46">
        <f t="shared" si="11"/>
        <v>0</v>
      </c>
      <c r="AR46">
        <f t="shared" si="11"/>
        <v>0.7</v>
      </c>
    </row>
    <row r="47" spans="11:44" x14ac:dyDescent="0.3">
      <c r="K47" s="17">
        <v>2037</v>
      </c>
      <c r="L47">
        <f t="shared" ref="L47:Z50" si="12">L71+L95</f>
        <v>0</v>
      </c>
      <c r="M47">
        <f t="shared" si="12"/>
        <v>0</v>
      </c>
      <c r="N47">
        <f t="shared" si="12"/>
        <v>0</v>
      </c>
      <c r="O47">
        <f t="shared" si="12"/>
        <v>0</v>
      </c>
      <c r="P47">
        <f t="shared" si="12"/>
        <v>0.1</v>
      </c>
      <c r="Q47">
        <f t="shared" si="12"/>
        <v>0</v>
      </c>
      <c r="R47">
        <f t="shared" si="12"/>
        <v>1.4</v>
      </c>
      <c r="S47">
        <f t="shared" si="12"/>
        <v>0</v>
      </c>
      <c r="T47">
        <f t="shared" si="12"/>
        <v>0</v>
      </c>
      <c r="U47">
        <f t="shared" si="12"/>
        <v>0</v>
      </c>
      <c r="V47">
        <f t="shared" si="12"/>
        <v>0</v>
      </c>
      <c r="W47">
        <f t="shared" si="12"/>
        <v>0</v>
      </c>
      <c r="X47">
        <f t="shared" si="12"/>
        <v>0</v>
      </c>
      <c r="Y47">
        <f t="shared" si="12"/>
        <v>0</v>
      </c>
      <c r="Z47">
        <f t="shared" si="12"/>
        <v>0.1</v>
      </c>
      <c r="AC47" s="17">
        <v>2037</v>
      </c>
      <c r="AD47">
        <f t="shared" ref="AD47:AR50" si="13">AD71+AD95</f>
        <v>0</v>
      </c>
      <c r="AE47">
        <f t="shared" si="13"/>
        <v>17.7</v>
      </c>
      <c r="AF47">
        <f t="shared" si="13"/>
        <v>0</v>
      </c>
      <c r="AG47">
        <f t="shared" si="13"/>
        <v>0</v>
      </c>
      <c r="AH47">
        <f t="shared" si="13"/>
        <v>0.1</v>
      </c>
      <c r="AI47">
        <f t="shared" si="13"/>
        <v>3.6</v>
      </c>
      <c r="AJ47">
        <f t="shared" si="13"/>
        <v>1.3</v>
      </c>
      <c r="AK47">
        <f t="shared" si="13"/>
        <v>0</v>
      </c>
      <c r="AL47">
        <f t="shared" si="13"/>
        <v>0</v>
      </c>
      <c r="AM47">
        <f t="shared" si="13"/>
        <v>0</v>
      </c>
      <c r="AN47">
        <f t="shared" si="13"/>
        <v>0</v>
      </c>
      <c r="AO47">
        <f t="shared" si="13"/>
        <v>0</v>
      </c>
      <c r="AP47">
        <f t="shared" si="13"/>
        <v>0</v>
      </c>
      <c r="AQ47">
        <f t="shared" si="13"/>
        <v>6</v>
      </c>
      <c r="AR47">
        <f t="shared" si="13"/>
        <v>0.6</v>
      </c>
    </row>
    <row r="48" spans="11:44" x14ac:dyDescent="0.3">
      <c r="K48" s="17">
        <v>2038</v>
      </c>
      <c r="L48">
        <f t="shared" si="12"/>
        <v>0</v>
      </c>
      <c r="M48">
        <f t="shared" si="12"/>
        <v>0</v>
      </c>
      <c r="N48">
        <f t="shared" si="12"/>
        <v>0</v>
      </c>
      <c r="O48">
        <f t="shared" si="12"/>
        <v>0</v>
      </c>
      <c r="P48">
        <f t="shared" si="12"/>
        <v>0.1</v>
      </c>
      <c r="Q48">
        <f t="shared" si="12"/>
        <v>0</v>
      </c>
      <c r="R48">
        <f t="shared" si="12"/>
        <v>1.4</v>
      </c>
      <c r="S48">
        <f t="shared" si="12"/>
        <v>0</v>
      </c>
      <c r="T48">
        <f t="shared" si="12"/>
        <v>0</v>
      </c>
      <c r="U48">
        <f t="shared" si="12"/>
        <v>0</v>
      </c>
      <c r="V48">
        <f t="shared" si="12"/>
        <v>0</v>
      </c>
      <c r="W48">
        <f t="shared" si="12"/>
        <v>0</v>
      </c>
      <c r="X48">
        <f t="shared" si="12"/>
        <v>0</v>
      </c>
      <c r="Y48">
        <f t="shared" si="12"/>
        <v>0</v>
      </c>
      <c r="Z48">
        <f t="shared" si="12"/>
        <v>0.1</v>
      </c>
      <c r="AC48" s="17">
        <v>2038</v>
      </c>
      <c r="AD48">
        <f t="shared" si="13"/>
        <v>0</v>
      </c>
      <c r="AE48">
        <f t="shared" si="13"/>
        <v>0</v>
      </c>
      <c r="AF48">
        <f t="shared" si="13"/>
        <v>0</v>
      </c>
      <c r="AG48">
        <f t="shared" si="13"/>
        <v>0</v>
      </c>
      <c r="AH48">
        <f t="shared" si="13"/>
        <v>0.1</v>
      </c>
      <c r="AI48">
        <f t="shared" si="13"/>
        <v>3.6</v>
      </c>
      <c r="AJ48">
        <f t="shared" si="13"/>
        <v>1.3</v>
      </c>
      <c r="AK48">
        <f t="shared" si="13"/>
        <v>0</v>
      </c>
      <c r="AL48">
        <f t="shared" si="13"/>
        <v>0</v>
      </c>
      <c r="AM48">
        <f t="shared" si="13"/>
        <v>0</v>
      </c>
      <c r="AN48">
        <f t="shared" si="13"/>
        <v>0</v>
      </c>
      <c r="AO48">
        <f t="shared" si="13"/>
        <v>0</v>
      </c>
      <c r="AP48">
        <f t="shared" si="13"/>
        <v>10.9</v>
      </c>
      <c r="AQ48">
        <f t="shared" si="13"/>
        <v>0</v>
      </c>
      <c r="AR48">
        <f t="shared" si="13"/>
        <v>0</v>
      </c>
    </row>
    <row r="49" spans="11:44" x14ac:dyDescent="0.3">
      <c r="K49" s="17">
        <v>2039</v>
      </c>
      <c r="L49">
        <f t="shared" si="12"/>
        <v>0</v>
      </c>
      <c r="M49">
        <f t="shared" si="12"/>
        <v>2</v>
      </c>
      <c r="N49">
        <f t="shared" si="12"/>
        <v>0.3</v>
      </c>
      <c r="O49">
        <f t="shared" si="12"/>
        <v>0</v>
      </c>
      <c r="P49">
        <f t="shared" si="12"/>
        <v>0.1</v>
      </c>
      <c r="Q49">
        <f t="shared" si="12"/>
        <v>0</v>
      </c>
      <c r="R49">
        <f t="shared" si="12"/>
        <v>1.4</v>
      </c>
      <c r="S49">
        <f t="shared" si="12"/>
        <v>0</v>
      </c>
      <c r="T49">
        <f t="shared" si="12"/>
        <v>0</v>
      </c>
      <c r="U49">
        <f t="shared" si="12"/>
        <v>0</v>
      </c>
      <c r="V49">
        <f t="shared" si="12"/>
        <v>0</v>
      </c>
      <c r="W49">
        <f t="shared" si="12"/>
        <v>0</v>
      </c>
      <c r="X49">
        <f t="shared" si="12"/>
        <v>0</v>
      </c>
      <c r="Y49">
        <f t="shared" si="12"/>
        <v>0</v>
      </c>
      <c r="Z49">
        <f t="shared" si="12"/>
        <v>0.3</v>
      </c>
      <c r="AC49" s="17">
        <v>2039</v>
      </c>
      <c r="AD49">
        <f t="shared" si="13"/>
        <v>0</v>
      </c>
      <c r="AE49">
        <f t="shared" si="13"/>
        <v>0</v>
      </c>
      <c r="AF49">
        <f t="shared" si="13"/>
        <v>0</v>
      </c>
      <c r="AG49">
        <f t="shared" si="13"/>
        <v>0</v>
      </c>
      <c r="AH49">
        <f t="shared" si="13"/>
        <v>21.400000000000002</v>
      </c>
      <c r="AI49">
        <f t="shared" si="13"/>
        <v>3.6</v>
      </c>
      <c r="AJ49">
        <f t="shared" si="13"/>
        <v>1.3</v>
      </c>
      <c r="AK49">
        <f t="shared" si="13"/>
        <v>0</v>
      </c>
      <c r="AL49">
        <f t="shared" si="13"/>
        <v>1.9</v>
      </c>
      <c r="AM49">
        <f t="shared" si="13"/>
        <v>0</v>
      </c>
      <c r="AN49">
        <f t="shared" si="13"/>
        <v>0</v>
      </c>
      <c r="AO49">
        <f t="shared" si="13"/>
        <v>0</v>
      </c>
      <c r="AP49">
        <f t="shared" si="13"/>
        <v>1.2</v>
      </c>
      <c r="AQ49">
        <f t="shared" si="13"/>
        <v>0</v>
      </c>
      <c r="AR49">
        <f t="shared" si="13"/>
        <v>0</v>
      </c>
    </row>
    <row r="50" spans="11:44" x14ac:dyDescent="0.3">
      <c r="K50" s="17">
        <v>2040</v>
      </c>
      <c r="L50">
        <f t="shared" si="12"/>
        <v>0</v>
      </c>
      <c r="M50">
        <f t="shared" si="12"/>
        <v>15.2</v>
      </c>
      <c r="N50">
        <f t="shared" si="12"/>
        <v>0</v>
      </c>
      <c r="O50">
        <f t="shared" si="12"/>
        <v>0</v>
      </c>
      <c r="P50">
        <f t="shared" si="12"/>
        <v>0.1</v>
      </c>
      <c r="Q50">
        <f t="shared" si="12"/>
        <v>0</v>
      </c>
      <c r="R50">
        <f t="shared" si="12"/>
        <v>1.4</v>
      </c>
      <c r="S50">
        <f t="shared" si="12"/>
        <v>0</v>
      </c>
      <c r="T50">
        <f t="shared" si="12"/>
        <v>0</v>
      </c>
      <c r="U50">
        <f t="shared" si="12"/>
        <v>0</v>
      </c>
      <c r="V50">
        <f t="shared" si="12"/>
        <v>0</v>
      </c>
      <c r="W50">
        <f t="shared" si="12"/>
        <v>0</v>
      </c>
      <c r="X50">
        <f t="shared" si="12"/>
        <v>0</v>
      </c>
      <c r="Y50">
        <f t="shared" si="12"/>
        <v>0</v>
      </c>
      <c r="Z50">
        <f t="shared" si="12"/>
        <v>0.1</v>
      </c>
      <c r="AC50" s="17">
        <v>2040</v>
      </c>
      <c r="AD50">
        <f t="shared" si="13"/>
        <v>0</v>
      </c>
      <c r="AE50">
        <f t="shared" si="13"/>
        <v>0.1</v>
      </c>
      <c r="AF50">
        <f t="shared" si="13"/>
        <v>0</v>
      </c>
      <c r="AG50">
        <f t="shared" si="13"/>
        <v>7.6</v>
      </c>
      <c r="AH50">
        <f t="shared" si="13"/>
        <v>3.4</v>
      </c>
      <c r="AI50">
        <f t="shared" si="13"/>
        <v>3</v>
      </c>
      <c r="AJ50">
        <f t="shared" si="13"/>
        <v>1.3</v>
      </c>
      <c r="AK50">
        <f t="shared" si="13"/>
        <v>0</v>
      </c>
      <c r="AL50">
        <f t="shared" si="13"/>
        <v>15.5</v>
      </c>
      <c r="AM50">
        <f t="shared" si="13"/>
        <v>0</v>
      </c>
      <c r="AN50">
        <f t="shared" si="13"/>
        <v>0</v>
      </c>
      <c r="AO50">
        <f t="shared" si="13"/>
        <v>0</v>
      </c>
      <c r="AP50">
        <f t="shared" si="13"/>
        <v>0.6</v>
      </c>
      <c r="AQ50">
        <f t="shared" si="13"/>
        <v>4</v>
      </c>
      <c r="AR50">
        <f t="shared" si="13"/>
        <v>0.3</v>
      </c>
    </row>
    <row r="52" spans="11:44" x14ac:dyDescent="0.3">
      <c r="L52" s="30" t="s">
        <v>135</v>
      </c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D52" s="30" t="s">
        <v>137</v>
      </c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</row>
    <row r="53" spans="11:44" x14ac:dyDescent="0.3">
      <c r="L53" s="17" t="s">
        <v>31</v>
      </c>
      <c r="M53" s="17" t="s">
        <v>63</v>
      </c>
      <c r="N53" s="17" t="s">
        <v>72</v>
      </c>
      <c r="O53" s="17" t="s">
        <v>32</v>
      </c>
      <c r="P53" s="17" t="s">
        <v>30</v>
      </c>
      <c r="Q53" s="17" t="s">
        <v>69</v>
      </c>
      <c r="R53" s="17" t="s">
        <v>34</v>
      </c>
      <c r="S53" s="17" t="s">
        <v>29</v>
      </c>
      <c r="T53" s="17" t="s">
        <v>33</v>
      </c>
      <c r="U53" s="17" t="s">
        <v>71</v>
      </c>
      <c r="V53" s="17" t="s">
        <v>70</v>
      </c>
      <c r="W53" s="17" t="s">
        <v>66</v>
      </c>
      <c r="X53" s="17" t="s">
        <v>68</v>
      </c>
      <c r="Y53" s="17" t="s">
        <v>64</v>
      </c>
      <c r="Z53" s="17" t="s">
        <v>134</v>
      </c>
      <c r="AD53" s="17" t="s">
        <v>31</v>
      </c>
      <c r="AE53" s="17" t="s">
        <v>63</v>
      </c>
      <c r="AF53" s="17" t="s">
        <v>72</v>
      </c>
      <c r="AG53" s="17" t="s">
        <v>32</v>
      </c>
      <c r="AH53" s="17" t="s">
        <v>30</v>
      </c>
      <c r="AI53" s="17" t="s">
        <v>69</v>
      </c>
      <c r="AJ53" s="17" t="s">
        <v>34</v>
      </c>
      <c r="AK53" s="17" t="s">
        <v>29</v>
      </c>
      <c r="AL53" s="17" t="s">
        <v>33</v>
      </c>
      <c r="AM53" s="17" t="s">
        <v>71</v>
      </c>
      <c r="AN53" s="17" t="s">
        <v>70</v>
      </c>
      <c r="AO53" s="17" t="s">
        <v>66</v>
      </c>
      <c r="AP53" s="17" t="s">
        <v>68</v>
      </c>
      <c r="AQ53" s="17" t="s">
        <v>64</v>
      </c>
      <c r="AR53" s="17" t="s">
        <v>134</v>
      </c>
    </row>
    <row r="54" spans="11:44" x14ac:dyDescent="0.3">
      <c r="K54" s="17">
        <v>2020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0.1</v>
      </c>
      <c r="AC54" s="17">
        <v>2020</v>
      </c>
      <c r="AD54">
        <v>0</v>
      </c>
      <c r="AE54">
        <v>20.3</v>
      </c>
      <c r="AF54">
        <v>0</v>
      </c>
      <c r="AG54">
        <v>37.700000000000003</v>
      </c>
      <c r="AH54">
        <v>1.4</v>
      </c>
      <c r="AI54">
        <v>0</v>
      </c>
      <c r="AJ54">
        <v>0</v>
      </c>
      <c r="AK54">
        <v>0.5</v>
      </c>
      <c r="AL54">
        <v>0</v>
      </c>
      <c r="AM54">
        <v>0</v>
      </c>
      <c r="AN54">
        <v>0</v>
      </c>
      <c r="AO54">
        <v>0</v>
      </c>
      <c r="AP54">
        <v>4.4000000000000004</v>
      </c>
      <c r="AQ54">
        <v>0</v>
      </c>
      <c r="AR54">
        <v>21.1</v>
      </c>
    </row>
    <row r="55" spans="11:44" x14ac:dyDescent="0.3">
      <c r="K55" s="17">
        <v>2021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C55" s="17">
        <v>2021</v>
      </c>
      <c r="AD55">
        <v>0</v>
      </c>
      <c r="AE55">
        <v>0</v>
      </c>
      <c r="AF55">
        <v>1.8</v>
      </c>
      <c r="AG55">
        <v>69.2</v>
      </c>
      <c r="AH55">
        <v>0.1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1.7</v>
      </c>
      <c r="AR55">
        <v>24.1</v>
      </c>
    </row>
    <row r="56" spans="11:44" x14ac:dyDescent="0.3">
      <c r="K56" s="17">
        <v>2022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1.7</v>
      </c>
      <c r="AC56" s="17">
        <v>2022</v>
      </c>
      <c r="AD56">
        <v>0</v>
      </c>
      <c r="AE56">
        <v>0</v>
      </c>
      <c r="AF56">
        <v>0.7</v>
      </c>
      <c r="AG56">
        <v>60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14.5</v>
      </c>
      <c r="AQ56">
        <v>0</v>
      </c>
      <c r="AR56">
        <v>23.2</v>
      </c>
    </row>
    <row r="57" spans="11:44" x14ac:dyDescent="0.3">
      <c r="K57" s="17">
        <v>2023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0.7</v>
      </c>
      <c r="AC57" s="17">
        <v>2023</v>
      </c>
      <c r="AD57">
        <v>0</v>
      </c>
      <c r="AE57">
        <v>0</v>
      </c>
      <c r="AF57">
        <v>0</v>
      </c>
      <c r="AG57">
        <v>68.099999999999994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19.3</v>
      </c>
    </row>
    <row r="58" spans="11:44" x14ac:dyDescent="0.3">
      <c r="K58" s="17">
        <v>2024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C58" s="17">
        <v>2024</v>
      </c>
      <c r="AD58">
        <v>0</v>
      </c>
      <c r="AE58">
        <v>0</v>
      </c>
      <c r="AF58">
        <v>0.5</v>
      </c>
      <c r="AG58">
        <v>48.1</v>
      </c>
      <c r="AH58">
        <v>0</v>
      </c>
      <c r="AI58">
        <v>0</v>
      </c>
      <c r="AJ58">
        <v>0</v>
      </c>
      <c r="AK58">
        <v>0</v>
      </c>
      <c r="AL58">
        <v>0.4</v>
      </c>
      <c r="AM58">
        <v>0.3</v>
      </c>
      <c r="AN58">
        <v>0</v>
      </c>
      <c r="AO58">
        <v>0</v>
      </c>
      <c r="AP58">
        <v>0</v>
      </c>
      <c r="AQ58">
        <v>0</v>
      </c>
      <c r="AR58">
        <v>28.7</v>
      </c>
    </row>
    <row r="59" spans="11:44" x14ac:dyDescent="0.3">
      <c r="K59" s="17">
        <v>2025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0.3</v>
      </c>
      <c r="V59">
        <v>0</v>
      </c>
      <c r="W59">
        <v>0</v>
      </c>
      <c r="X59">
        <v>0</v>
      </c>
      <c r="Y59">
        <v>0</v>
      </c>
      <c r="Z59">
        <v>0</v>
      </c>
      <c r="AC59" s="17">
        <v>2025</v>
      </c>
      <c r="AD59">
        <v>0</v>
      </c>
      <c r="AE59">
        <v>0</v>
      </c>
      <c r="AF59">
        <v>0</v>
      </c>
      <c r="AG59">
        <v>36</v>
      </c>
      <c r="AH59">
        <v>12.8</v>
      </c>
      <c r="AI59">
        <v>0</v>
      </c>
      <c r="AJ59">
        <v>0</v>
      </c>
      <c r="AK59">
        <v>0</v>
      </c>
      <c r="AL59">
        <v>0</v>
      </c>
      <c r="AM59">
        <v>1.1000000000000001</v>
      </c>
      <c r="AN59">
        <v>0</v>
      </c>
      <c r="AO59">
        <v>0</v>
      </c>
      <c r="AP59">
        <v>0.3</v>
      </c>
      <c r="AQ59">
        <v>0</v>
      </c>
      <c r="AR59">
        <v>26.7</v>
      </c>
    </row>
    <row r="60" spans="11:44" x14ac:dyDescent="0.3">
      <c r="K60" s="17">
        <v>2026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0.3</v>
      </c>
      <c r="V60">
        <v>0</v>
      </c>
      <c r="W60">
        <v>0</v>
      </c>
      <c r="X60">
        <v>0</v>
      </c>
      <c r="Y60">
        <v>0</v>
      </c>
      <c r="Z60">
        <v>0.4</v>
      </c>
      <c r="AC60" s="17">
        <v>2026</v>
      </c>
      <c r="AD60">
        <v>0</v>
      </c>
      <c r="AE60">
        <v>6</v>
      </c>
      <c r="AF60">
        <v>0</v>
      </c>
      <c r="AG60">
        <v>73</v>
      </c>
      <c r="AH60">
        <v>2.1</v>
      </c>
      <c r="AI60">
        <v>2.8</v>
      </c>
      <c r="AJ60">
        <v>0.1</v>
      </c>
      <c r="AK60">
        <v>0</v>
      </c>
      <c r="AL60">
        <v>0</v>
      </c>
      <c r="AM60">
        <v>0.2</v>
      </c>
      <c r="AN60">
        <v>0</v>
      </c>
      <c r="AO60">
        <v>0</v>
      </c>
      <c r="AP60">
        <v>3</v>
      </c>
      <c r="AQ60">
        <v>0.8</v>
      </c>
      <c r="AR60">
        <v>8.9</v>
      </c>
    </row>
    <row r="61" spans="11:44" x14ac:dyDescent="0.3">
      <c r="K61" s="17">
        <v>2027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0.3</v>
      </c>
      <c r="V61">
        <v>0</v>
      </c>
      <c r="W61">
        <v>0</v>
      </c>
      <c r="X61">
        <v>0</v>
      </c>
      <c r="Y61">
        <v>0</v>
      </c>
      <c r="Z61">
        <v>0.5</v>
      </c>
      <c r="AC61" s="17">
        <v>2027</v>
      </c>
      <c r="AD61">
        <v>0</v>
      </c>
      <c r="AE61">
        <v>1.9</v>
      </c>
      <c r="AF61">
        <v>0</v>
      </c>
      <c r="AG61">
        <v>55.4</v>
      </c>
      <c r="AH61">
        <v>0.1</v>
      </c>
      <c r="AI61">
        <v>1.9</v>
      </c>
      <c r="AJ61">
        <v>4.2</v>
      </c>
      <c r="AK61">
        <v>0.4</v>
      </c>
      <c r="AL61">
        <v>0</v>
      </c>
      <c r="AM61">
        <v>0.2</v>
      </c>
      <c r="AN61">
        <v>0</v>
      </c>
      <c r="AO61">
        <v>0</v>
      </c>
      <c r="AP61">
        <v>2.2000000000000002</v>
      </c>
      <c r="AQ61">
        <v>0</v>
      </c>
      <c r="AR61">
        <v>3.9</v>
      </c>
    </row>
    <row r="62" spans="11:44" x14ac:dyDescent="0.3">
      <c r="K62" s="17">
        <v>2028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0.3</v>
      </c>
      <c r="V62">
        <v>0</v>
      </c>
      <c r="W62">
        <v>0</v>
      </c>
      <c r="X62">
        <v>0</v>
      </c>
      <c r="Y62">
        <v>0</v>
      </c>
      <c r="Z62">
        <v>0.1</v>
      </c>
      <c r="AC62" s="17">
        <v>2028</v>
      </c>
      <c r="AD62">
        <v>0</v>
      </c>
      <c r="AE62">
        <v>0</v>
      </c>
      <c r="AF62">
        <v>0</v>
      </c>
      <c r="AG62">
        <v>82.5</v>
      </c>
      <c r="AH62">
        <v>2.4</v>
      </c>
      <c r="AI62">
        <v>3.8</v>
      </c>
      <c r="AJ62">
        <v>4.2</v>
      </c>
      <c r="AK62">
        <v>0</v>
      </c>
      <c r="AL62">
        <v>0</v>
      </c>
      <c r="AM62">
        <v>0.2</v>
      </c>
      <c r="AN62">
        <v>0</v>
      </c>
      <c r="AO62">
        <v>0</v>
      </c>
      <c r="AP62">
        <v>0</v>
      </c>
      <c r="AQ62">
        <v>0</v>
      </c>
      <c r="AR62">
        <v>0.6</v>
      </c>
    </row>
    <row r="63" spans="11:44" x14ac:dyDescent="0.3">
      <c r="K63" s="17">
        <v>2029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0.3</v>
      </c>
      <c r="V63">
        <v>0</v>
      </c>
      <c r="W63">
        <v>0</v>
      </c>
      <c r="X63">
        <v>0</v>
      </c>
      <c r="Y63">
        <v>0</v>
      </c>
      <c r="Z63">
        <v>2</v>
      </c>
      <c r="AC63" s="17">
        <v>2029</v>
      </c>
      <c r="AD63">
        <v>0</v>
      </c>
      <c r="AE63">
        <v>0</v>
      </c>
      <c r="AF63">
        <v>0</v>
      </c>
      <c r="AG63">
        <v>10.4</v>
      </c>
      <c r="AH63">
        <v>6.7</v>
      </c>
      <c r="AI63">
        <v>3.9</v>
      </c>
      <c r="AJ63">
        <v>4.2</v>
      </c>
      <c r="AK63">
        <v>0</v>
      </c>
      <c r="AL63">
        <v>0</v>
      </c>
      <c r="AM63">
        <v>0.2</v>
      </c>
      <c r="AN63">
        <v>0</v>
      </c>
      <c r="AO63">
        <v>0</v>
      </c>
      <c r="AP63">
        <v>18.7</v>
      </c>
      <c r="AQ63">
        <v>0</v>
      </c>
      <c r="AR63">
        <v>5.6</v>
      </c>
    </row>
    <row r="64" spans="11:44" x14ac:dyDescent="0.3">
      <c r="K64" s="17">
        <v>2030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0.3</v>
      </c>
      <c r="V64">
        <v>0</v>
      </c>
      <c r="W64">
        <v>0</v>
      </c>
      <c r="X64">
        <v>0</v>
      </c>
      <c r="Y64">
        <v>0</v>
      </c>
      <c r="Z64">
        <v>0.4</v>
      </c>
      <c r="AC64" s="17">
        <v>2030</v>
      </c>
      <c r="AD64">
        <v>0</v>
      </c>
      <c r="AE64">
        <v>0</v>
      </c>
      <c r="AF64">
        <v>0</v>
      </c>
      <c r="AG64">
        <v>0</v>
      </c>
      <c r="AH64">
        <v>1.6</v>
      </c>
      <c r="AI64">
        <v>3.9</v>
      </c>
      <c r="AJ64">
        <v>4.2</v>
      </c>
      <c r="AK64">
        <v>0</v>
      </c>
      <c r="AL64">
        <v>0</v>
      </c>
      <c r="AM64">
        <v>0.2</v>
      </c>
      <c r="AN64">
        <v>0</v>
      </c>
      <c r="AO64">
        <v>0</v>
      </c>
      <c r="AP64">
        <v>0</v>
      </c>
      <c r="AQ64">
        <v>3.2</v>
      </c>
      <c r="AR64">
        <v>0</v>
      </c>
    </row>
    <row r="65" spans="11:44" x14ac:dyDescent="0.3">
      <c r="K65" s="17">
        <v>2031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0.5</v>
      </c>
      <c r="S65">
        <v>0</v>
      </c>
      <c r="T65">
        <v>0</v>
      </c>
      <c r="U65">
        <v>0.1</v>
      </c>
      <c r="V65">
        <v>0</v>
      </c>
      <c r="W65">
        <v>0</v>
      </c>
      <c r="X65">
        <v>0</v>
      </c>
      <c r="Y65">
        <v>0</v>
      </c>
      <c r="Z65">
        <v>0</v>
      </c>
      <c r="AC65" s="17">
        <v>2031</v>
      </c>
      <c r="AD65">
        <v>0</v>
      </c>
      <c r="AE65">
        <v>10.9</v>
      </c>
      <c r="AF65">
        <v>0</v>
      </c>
      <c r="AG65">
        <v>0</v>
      </c>
      <c r="AH65">
        <v>0</v>
      </c>
      <c r="AI65">
        <v>3.5</v>
      </c>
      <c r="AJ65">
        <v>1.1000000000000001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1:44" x14ac:dyDescent="0.3">
      <c r="K66" s="17">
        <v>2032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2.1</v>
      </c>
      <c r="S66">
        <v>0</v>
      </c>
      <c r="T66">
        <v>0</v>
      </c>
      <c r="U66">
        <v>0.1</v>
      </c>
      <c r="V66">
        <v>0</v>
      </c>
      <c r="W66">
        <v>0</v>
      </c>
      <c r="X66">
        <v>0</v>
      </c>
      <c r="Y66">
        <v>0</v>
      </c>
      <c r="Z66">
        <v>0</v>
      </c>
      <c r="AC66" s="17">
        <v>2032</v>
      </c>
      <c r="AD66">
        <v>0</v>
      </c>
      <c r="AE66">
        <v>0</v>
      </c>
      <c r="AF66">
        <v>0</v>
      </c>
      <c r="AG66">
        <v>0</v>
      </c>
      <c r="AH66">
        <v>10</v>
      </c>
      <c r="AI66">
        <v>3.4</v>
      </c>
      <c r="AJ66">
        <v>1.1000000000000001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1.2</v>
      </c>
      <c r="AQ66">
        <v>0</v>
      </c>
      <c r="AR66">
        <v>0.3</v>
      </c>
    </row>
    <row r="67" spans="11:44" x14ac:dyDescent="0.3">
      <c r="K67" s="17">
        <v>2033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2.1</v>
      </c>
      <c r="S67">
        <v>0</v>
      </c>
      <c r="T67">
        <v>0</v>
      </c>
      <c r="U67">
        <v>0.1</v>
      </c>
      <c r="V67">
        <v>0</v>
      </c>
      <c r="W67">
        <v>0</v>
      </c>
      <c r="X67">
        <v>0</v>
      </c>
      <c r="Y67">
        <v>0</v>
      </c>
      <c r="Z67">
        <v>0</v>
      </c>
      <c r="AC67" s="17">
        <v>2033</v>
      </c>
      <c r="AD67">
        <v>0</v>
      </c>
      <c r="AE67">
        <v>0.7</v>
      </c>
      <c r="AF67">
        <v>0</v>
      </c>
      <c r="AG67">
        <v>0</v>
      </c>
      <c r="AH67">
        <v>0.6</v>
      </c>
      <c r="AI67">
        <v>3.6</v>
      </c>
      <c r="AJ67">
        <v>1.1000000000000001</v>
      </c>
      <c r="AK67">
        <v>4.4000000000000004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1:44" x14ac:dyDescent="0.3">
      <c r="K68" s="17">
        <v>2034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2.1</v>
      </c>
      <c r="S68">
        <v>0</v>
      </c>
      <c r="T68">
        <v>0</v>
      </c>
      <c r="U68">
        <v>0.1</v>
      </c>
      <c r="V68">
        <v>0</v>
      </c>
      <c r="W68">
        <v>0</v>
      </c>
      <c r="X68">
        <v>0</v>
      </c>
      <c r="Y68">
        <v>0</v>
      </c>
      <c r="Z68">
        <v>0</v>
      </c>
      <c r="AC68" s="17">
        <v>2034</v>
      </c>
      <c r="AD68">
        <v>0</v>
      </c>
      <c r="AE68">
        <v>0</v>
      </c>
      <c r="AF68">
        <v>0</v>
      </c>
      <c r="AG68">
        <v>0</v>
      </c>
      <c r="AH68">
        <v>8.1999999999999993</v>
      </c>
      <c r="AI68">
        <v>3.6</v>
      </c>
      <c r="AJ68">
        <v>1.1000000000000001</v>
      </c>
      <c r="AK68">
        <v>5.5</v>
      </c>
      <c r="AL68">
        <v>0</v>
      </c>
      <c r="AM68">
        <v>0</v>
      </c>
      <c r="AN68">
        <v>0</v>
      </c>
      <c r="AO68">
        <v>0</v>
      </c>
      <c r="AP68">
        <v>0.7</v>
      </c>
      <c r="AQ68">
        <v>0</v>
      </c>
      <c r="AR68">
        <v>0</v>
      </c>
    </row>
    <row r="69" spans="11:44" x14ac:dyDescent="0.3">
      <c r="K69" s="17">
        <v>2035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2.1</v>
      </c>
      <c r="S69">
        <v>0</v>
      </c>
      <c r="T69">
        <v>0</v>
      </c>
      <c r="U69">
        <v>0.1</v>
      </c>
      <c r="V69">
        <v>0</v>
      </c>
      <c r="W69">
        <v>0</v>
      </c>
      <c r="X69">
        <v>0</v>
      </c>
      <c r="Y69">
        <v>0</v>
      </c>
      <c r="Z69">
        <v>0</v>
      </c>
      <c r="AC69" s="17">
        <v>2035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3.6</v>
      </c>
      <c r="AJ69">
        <v>1.1000000000000001</v>
      </c>
      <c r="AK69">
        <v>7.4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1:44" x14ac:dyDescent="0.3">
      <c r="K70" s="17">
        <v>2036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1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C70" s="17">
        <v>2036</v>
      </c>
      <c r="AD70">
        <v>0</v>
      </c>
      <c r="AE70">
        <v>0</v>
      </c>
      <c r="AF70">
        <v>0</v>
      </c>
      <c r="AG70">
        <v>0</v>
      </c>
      <c r="AH70">
        <v>10.7</v>
      </c>
      <c r="AI70">
        <v>3.6</v>
      </c>
      <c r="AJ70">
        <v>1.1000000000000001</v>
      </c>
      <c r="AK70">
        <v>2.2000000000000002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0.7</v>
      </c>
    </row>
    <row r="71" spans="11:44" x14ac:dyDescent="0.3">
      <c r="K71" s="17">
        <v>2037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1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C71" s="17">
        <v>2037</v>
      </c>
      <c r="AD71">
        <v>0</v>
      </c>
      <c r="AE71">
        <v>17.7</v>
      </c>
      <c r="AF71">
        <v>0</v>
      </c>
      <c r="AG71">
        <v>0</v>
      </c>
      <c r="AH71">
        <v>0</v>
      </c>
      <c r="AI71">
        <v>3.6</v>
      </c>
      <c r="AJ71">
        <v>1.1000000000000001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6</v>
      </c>
      <c r="AR71">
        <v>0.6</v>
      </c>
    </row>
    <row r="72" spans="11:44" x14ac:dyDescent="0.3">
      <c r="K72" s="17">
        <v>2038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1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C72" s="17">
        <v>2038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3.6</v>
      </c>
      <c r="AJ72">
        <v>1.1000000000000001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10.9</v>
      </c>
      <c r="AQ72">
        <v>0</v>
      </c>
      <c r="AR72">
        <v>0</v>
      </c>
    </row>
    <row r="73" spans="11:44" x14ac:dyDescent="0.3">
      <c r="K73" s="17">
        <v>2039</v>
      </c>
      <c r="L73">
        <v>0</v>
      </c>
      <c r="M73">
        <v>0</v>
      </c>
      <c r="N73">
        <v>0.3</v>
      </c>
      <c r="O73">
        <v>0</v>
      </c>
      <c r="P73">
        <v>0</v>
      </c>
      <c r="Q73">
        <v>0</v>
      </c>
      <c r="R73">
        <v>1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C73" s="17">
        <v>2039</v>
      </c>
      <c r="AD73">
        <v>0</v>
      </c>
      <c r="AE73">
        <v>0</v>
      </c>
      <c r="AF73">
        <v>0</v>
      </c>
      <c r="AG73">
        <v>0</v>
      </c>
      <c r="AH73">
        <v>21.3</v>
      </c>
      <c r="AI73">
        <v>3.6</v>
      </c>
      <c r="AJ73">
        <v>1.1000000000000001</v>
      </c>
      <c r="AK73">
        <v>0</v>
      </c>
      <c r="AL73">
        <v>1.9</v>
      </c>
      <c r="AM73">
        <v>0</v>
      </c>
      <c r="AN73">
        <v>0</v>
      </c>
      <c r="AO73">
        <v>0</v>
      </c>
      <c r="AP73">
        <v>1.2</v>
      </c>
      <c r="AQ73">
        <v>0</v>
      </c>
      <c r="AR73">
        <v>0</v>
      </c>
    </row>
    <row r="74" spans="11:44" x14ac:dyDescent="0.3">
      <c r="K74" s="17">
        <v>2040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1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C74" s="17">
        <v>2040</v>
      </c>
      <c r="AD74">
        <v>0</v>
      </c>
      <c r="AE74">
        <v>0.1</v>
      </c>
      <c r="AF74">
        <v>0</v>
      </c>
      <c r="AG74">
        <v>7.6</v>
      </c>
      <c r="AH74">
        <v>0</v>
      </c>
      <c r="AI74">
        <v>3</v>
      </c>
      <c r="AJ74">
        <v>1.1000000000000001</v>
      </c>
      <c r="AK74">
        <v>0</v>
      </c>
      <c r="AL74">
        <v>15.5</v>
      </c>
      <c r="AM74">
        <v>0</v>
      </c>
      <c r="AN74">
        <v>0</v>
      </c>
      <c r="AO74">
        <v>0</v>
      </c>
      <c r="AP74">
        <v>0.6</v>
      </c>
      <c r="AQ74">
        <v>4</v>
      </c>
      <c r="AR74">
        <v>0</v>
      </c>
    </row>
    <row r="76" spans="11:44" x14ac:dyDescent="0.3">
      <c r="L76" s="30" t="s">
        <v>136</v>
      </c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D76" s="30" t="s">
        <v>138</v>
      </c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0"/>
    </row>
    <row r="77" spans="11:44" x14ac:dyDescent="0.3">
      <c r="L77" s="17" t="s">
        <v>31</v>
      </c>
      <c r="M77" s="17" t="s">
        <v>63</v>
      </c>
      <c r="N77" s="17" t="s">
        <v>72</v>
      </c>
      <c r="O77" s="17" t="s">
        <v>32</v>
      </c>
      <c r="P77" s="17" t="s">
        <v>30</v>
      </c>
      <c r="Q77" s="17" t="s">
        <v>69</v>
      </c>
      <c r="R77" s="17" t="s">
        <v>34</v>
      </c>
      <c r="S77" s="17" t="s">
        <v>29</v>
      </c>
      <c r="T77" s="17" t="s">
        <v>33</v>
      </c>
      <c r="U77" s="17" t="s">
        <v>71</v>
      </c>
      <c r="V77" s="17" t="s">
        <v>70</v>
      </c>
      <c r="W77" s="17" t="s">
        <v>66</v>
      </c>
      <c r="X77" s="17" t="s">
        <v>68</v>
      </c>
      <c r="Y77" s="17" t="s">
        <v>64</v>
      </c>
      <c r="Z77" s="17" t="s">
        <v>134</v>
      </c>
      <c r="AD77" s="17" t="s">
        <v>31</v>
      </c>
      <c r="AE77" s="17" t="s">
        <v>63</v>
      </c>
      <c r="AF77" s="17" t="s">
        <v>72</v>
      </c>
      <c r="AG77" s="17" t="s">
        <v>32</v>
      </c>
      <c r="AH77" s="17" t="s">
        <v>30</v>
      </c>
      <c r="AI77" s="17" t="s">
        <v>69</v>
      </c>
      <c r="AJ77" s="17" t="s">
        <v>34</v>
      </c>
      <c r="AK77" s="17" t="s">
        <v>29</v>
      </c>
      <c r="AL77" s="17" t="s">
        <v>33</v>
      </c>
      <c r="AM77" s="17" t="s">
        <v>71</v>
      </c>
      <c r="AN77" s="17" t="s">
        <v>70</v>
      </c>
      <c r="AO77" s="17" t="s">
        <v>66</v>
      </c>
      <c r="AP77" s="17" t="s">
        <v>68</v>
      </c>
      <c r="AQ77" s="17" t="s">
        <v>64</v>
      </c>
      <c r="AR77" s="17" t="s">
        <v>134</v>
      </c>
    </row>
    <row r="78" spans="11:44" x14ac:dyDescent="0.3">
      <c r="K78" s="17">
        <v>2020</v>
      </c>
      <c r="L78">
        <v>0</v>
      </c>
      <c r="M78">
        <v>7.1</v>
      </c>
      <c r="N78">
        <v>0</v>
      </c>
      <c r="O78">
        <v>0</v>
      </c>
      <c r="P78">
        <v>0.3</v>
      </c>
      <c r="Q78">
        <v>0</v>
      </c>
      <c r="R78">
        <v>0</v>
      </c>
      <c r="S78">
        <v>0</v>
      </c>
      <c r="T78">
        <v>0</v>
      </c>
      <c r="U78">
        <v>0.2</v>
      </c>
      <c r="V78">
        <v>0</v>
      </c>
      <c r="W78">
        <v>0</v>
      </c>
      <c r="X78">
        <v>0.8</v>
      </c>
      <c r="Y78">
        <v>0</v>
      </c>
      <c r="Z78">
        <v>1</v>
      </c>
      <c r="AC78" s="17">
        <v>2020</v>
      </c>
      <c r="AD78">
        <v>0</v>
      </c>
      <c r="AE78">
        <v>9.4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0.2</v>
      </c>
      <c r="AN78">
        <v>0</v>
      </c>
      <c r="AO78">
        <v>0</v>
      </c>
      <c r="AP78">
        <v>2.5</v>
      </c>
      <c r="AQ78">
        <v>0</v>
      </c>
      <c r="AR78">
        <v>3.8</v>
      </c>
    </row>
    <row r="79" spans="11:44" x14ac:dyDescent="0.3">
      <c r="K79" s="17">
        <v>2021</v>
      </c>
      <c r="L79">
        <v>0</v>
      </c>
      <c r="M79">
        <v>6.5</v>
      </c>
      <c r="N79">
        <v>0</v>
      </c>
      <c r="O79">
        <v>0</v>
      </c>
      <c r="P79">
        <v>1.2</v>
      </c>
      <c r="Q79">
        <v>0</v>
      </c>
      <c r="R79">
        <v>0</v>
      </c>
      <c r="S79">
        <v>0</v>
      </c>
      <c r="T79">
        <v>0</v>
      </c>
      <c r="U79">
        <v>0.4</v>
      </c>
      <c r="V79">
        <v>0</v>
      </c>
      <c r="W79">
        <v>0</v>
      </c>
      <c r="X79">
        <v>0</v>
      </c>
      <c r="Y79">
        <v>0</v>
      </c>
      <c r="Z79">
        <v>0.8</v>
      </c>
      <c r="AC79" s="17">
        <v>2021</v>
      </c>
      <c r="AD79">
        <v>0</v>
      </c>
      <c r="AE79">
        <v>14.6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0.4</v>
      </c>
      <c r="AN79">
        <v>0</v>
      </c>
      <c r="AO79">
        <v>0</v>
      </c>
      <c r="AP79">
        <v>2.2000000000000002</v>
      </c>
      <c r="AQ79">
        <v>0</v>
      </c>
      <c r="AR79">
        <v>0.2</v>
      </c>
    </row>
    <row r="80" spans="11:44" x14ac:dyDescent="0.3">
      <c r="K80" s="17">
        <v>2022</v>
      </c>
      <c r="L80">
        <v>0</v>
      </c>
      <c r="M80">
        <v>6.4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0.4</v>
      </c>
      <c r="V80">
        <v>0</v>
      </c>
      <c r="W80">
        <v>0</v>
      </c>
      <c r="X80">
        <v>0</v>
      </c>
      <c r="Y80">
        <v>0</v>
      </c>
      <c r="Z80">
        <v>3</v>
      </c>
      <c r="AC80" s="17">
        <v>2022</v>
      </c>
      <c r="AD80">
        <v>0</v>
      </c>
      <c r="AE80">
        <v>11.9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0.4</v>
      </c>
      <c r="AN80">
        <v>0</v>
      </c>
      <c r="AO80">
        <v>0</v>
      </c>
      <c r="AP80">
        <v>0</v>
      </c>
      <c r="AQ80">
        <v>0</v>
      </c>
      <c r="AR80">
        <v>2.8</v>
      </c>
    </row>
    <row r="81" spans="11:44" x14ac:dyDescent="0.3">
      <c r="K81" s="17">
        <v>2023</v>
      </c>
      <c r="L81">
        <v>0</v>
      </c>
      <c r="M81">
        <v>5.0999999999999996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0.4</v>
      </c>
      <c r="V81">
        <v>0</v>
      </c>
      <c r="W81">
        <v>0</v>
      </c>
      <c r="X81">
        <v>0</v>
      </c>
      <c r="Y81">
        <v>0</v>
      </c>
      <c r="Z81">
        <v>1.8</v>
      </c>
      <c r="AC81" s="17">
        <v>2023</v>
      </c>
      <c r="AD81">
        <v>0</v>
      </c>
      <c r="AE81">
        <v>10.7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0.2</v>
      </c>
      <c r="AN81">
        <v>0</v>
      </c>
      <c r="AO81">
        <v>0</v>
      </c>
      <c r="AP81">
        <v>0</v>
      </c>
      <c r="AQ81">
        <v>0</v>
      </c>
      <c r="AR81">
        <v>3.8</v>
      </c>
    </row>
    <row r="82" spans="11:44" x14ac:dyDescent="0.3">
      <c r="K82" s="17">
        <v>2024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0.4</v>
      </c>
      <c r="V82">
        <v>0</v>
      </c>
      <c r="W82">
        <v>0</v>
      </c>
      <c r="X82">
        <v>0.4</v>
      </c>
      <c r="Y82">
        <v>0</v>
      </c>
      <c r="Z82">
        <v>1.6</v>
      </c>
      <c r="AC82" s="17">
        <v>2024</v>
      </c>
      <c r="AD82">
        <v>0</v>
      </c>
      <c r="AE82">
        <v>2.2000000000000002</v>
      </c>
      <c r="AF82">
        <v>1.2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3.9</v>
      </c>
    </row>
    <row r="83" spans="11:44" x14ac:dyDescent="0.3">
      <c r="K83" s="17">
        <v>2025</v>
      </c>
      <c r="L83">
        <v>0</v>
      </c>
      <c r="M83">
        <v>7.2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0.4</v>
      </c>
      <c r="V83">
        <v>0</v>
      </c>
      <c r="W83">
        <v>0</v>
      </c>
      <c r="X83">
        <v>1.3</v>
      </c>
      <c r="Y83">
        <v>0</v>
      </c>
      <c r="Z83">
        <v>4.3</v>
      </c>
      <c r="AC83" s="17">
        <v>2025</v>
      </c>
      <c r="AD83">
        <v>0</v>
      </c>
      <c r="AE83">
        <v>1.6</v>
      </c>
      <c r="AF83">
        <v>1.3</v>
      </c>
      <c r="AG83">
        <v>1.1000000000000001</v>
      </c>
      <c r="AH83">
        <v>0.6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7.1</v>
      </c>
    </row>
    <row r="84" spans="11:44" x14ac:dyDescent="0.3">
      <c r="K84" s="17">
        <v>2026</v>
      </c>
      <c r="L84">
        <v>0</v>
      </c>
      <c r="M84">
        <v>10.6</v>
      </c>
      <c r="N84">
        <v>1.2</v>
      </c>
      <c r="O84">
        <v>0</v>
      </c>
      <c r="P84">
        <v>0.1</v>
      </c>
      <c r="Q84">
        <v>0</v>
      </c>
      <c r="R84">
        <v>0</v>
      </c>
      <c r="S84">
        <v>0</v>
      </c>
      <c r="T84">
        <v>0</v>
      </c>
      <c r="U84">
        <v>0.1</v>
      </c>
      <c r="V84">
        <v>0</v>
      </c>
      <c r="W84">
        <v>0</v>
      </c>
      <c r="X84">
        <v>0</v>
      </c>
      <c r="Y84">
        <v>0</v>
      </c>
      <c r="Z84">
        <v>1.3</v>
      </c>
      <c r="AC84" s="17">
        <v>2026</v>
      </c>
      <c r="AD84">
        <v>0</v>
      </c>
      <c r="AE84">
        <v>0</v>
      </c>
      <c r="AF84">
        <v>10.4</v>
      </c>
      <c r="AG84">
        <v>4</v>
      </c>
      <c r="AH84">
        <v>3.8</v>
      </c>
      <c r="AI84">
        <v>0</v>
      </c>
      <c r="AJ84">
        <v>0</v>
      </c>
      <c r="AK84">
        <v>0</v>
      </c>
      <c r="AL84">
        <v>0.1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1.4</v>
      </c>
    </row>
    <row r="85" spans="11:44" x14ac:dyDescent="0.3">
      <c r="K85" s="17">
        <v>2027</v>
      </c>
      <c r="L85">
        <v>0</v>
      </c>
      <c r="M85">
        <v>0</v>
      </c>
      <c r="N85">
        <v>0</v>
      </c>
      <c r="O85">
        <v>0</v>
      </c>
      <c r="P85">
        <v>0.1</v>
      </c>
      <c r="Q85">
        <v>0</v>
      </c>
      <c r="R85">
        <v>0</v>
      </c>
      <c r="S85">
        <v>0</v>
      </c>
      <c r="T85">
        <v>0</v>
      </c>
      <c r="U85">
        <v>0.1</v>
      </c>
      <c r="V85">
        <v>0</v>
      </c>
      <c r="W85">
        <v>0</v>
      </c>
      <c r="X85">
        <v>0</v>
      </c>
      <c r="Y85">
        <v>0</v>
      </c>
      <c r="Z85">
        <v>6.4</v>
      </c>
      <c r="AC85" s="17">
        <v>2027</v>
      </c>
      <c r="AD85">
        <v>0</v>
      </c>
      <c r="AE85">
        <v>1.5</v>
      </c>
      <c r="AF85">
        <v>0</v>
      </c>
      <c r="AG85">
        <v>0</v>
      </c>
      <c r="AH85">
        <v>0.2</v>
      </c>
      <c r="AI85">
        <v>0</v>
      </c>
      <c r="AJ85">
        <v>0</v>
      </c>
      <c r="AK85">
        <v>0</v>
      </c>
      <c r="AL85">
        <v>0.1</v>
      </c>
      <c r="AM85">
        <v>0</v>
      </c>
      <c r="AN85">
        <v>0</v>
      </c>
      <c r="AO85">
        <v>0</v>
      </c>
      <c r="AP85">
        <v>2.8</v>
      </c>
      <c r="AQ85">
        <v>0</v>
      </c>
      <c r="AR85">
        <v>1.6</v>
      </c>
    </row>
    <row r="86" spans="11:44" x14ac:dyDescent="0.3">
      <c r="K86" s="17">
        <v>2028</v>
      </c>
      <c r="L86">
        <v>0</v>
      </c>
      <c r="M86">
        <v>0</v>
      </c>
      <c r="N86">
        <v>4.5999999999999996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0.1</v>
      </c>
      <c r="V86">
        <v>0</v>
      </c>
      <c r="W86">
        <v>0</v>
      </c>
      <c r="X86">
        <v>0</v>
      </c>
      <c r="Y86">
        <v>0</v>
      </c>
      <c r="Z86">
        <v>0.4</v>
      </c>
      <c r="AC86" s="17">
        <v>2028</v>
      </c>
      <c r="AD86">
        <v>0</v>
      </c>
      <c r="AE86">
        <v>8.1999999999999993</v>
      </c>
      <c r="AF86">
        <v>0</v>
      </c>
      <c r="AG86">
        <v>0</v>
      </c>
      <c r="AH86">
        <v>0.1</v>
      </c>
      <c r="AI86">
        <v>0</v>
      </c>
      <c r="AJ86">
        <v>0</v>
      </c>
      <c r="AK86">
        <v>0</v>
      </c>
      <c r="AL86">
        <v>0.1</v>
      </c>
      <c r="AM86">
        <v>0</v>
      </c>
      <c r="AN86">
        <v>0</v>
      </c>
      <c r="AO86">
        <v>0</v>
      </c>
      <c r="AP86">
        <v>2.7</v>
      </c>
      <c r="AQ86">
        <v>0</v>
      </c>
      <c r="AR86">
        <v>0.5</v>
      </c>
    </row>
    <row r="87" spans="11:44" x14ac:dyDescent="0.3">
      <c r="K87" s="17">
        <v>2029</v>
      </c>
      <c r="L87">
        <v>0</v>
      </c>
      <c r="M87">
        <v>0</v>
      </c>
      <c r="N87">
        <v>7.1</v>
      </c>
      <c r="O87">
        <v>0</v>
      </c>
      <c r="P87">
        <v>0.6</v>
      </c>
      <c r="Q87">
        <v>0</v>
      </c>
      <c r="R87">
        <v>0</v>
      </c>
      <c r="S87">
        <v>0</v>
      </c>
      <c r="T87">
        <v>0</v>
      </c>
      <c r="U87">
        <v>0.1</v>
      </c>
      <c r="V87">
        <v>0</v>
      </c>
      <c r="W87">
        <v>0</v>
      </c>
      <c r="X87">
        <v>0</v>
      </c>
      <c r="Y87">
        <v>0</v>
      </c>
      <c r="Z87">
        <v>1.6</v>
      </c>
      <c r="AC87" s="17">
        <v>2029</v>
      </c>
      <c r="AD87">
        <v>0</v>
      </c>
      <c r="AE87">
        <v>8.5</v>
      </c>
      <c r="AF87">
        <v>0</v>
      </c>
      <c r="AG87">
        <v>0.2</v>
      </c>
      <c r="AH87">
        <v>0.3</v>
      </c>
      <c r="AI87">
        <v>0</v>
      </c>
      <c r="AJ87">
        <v>0.7</v>
      </c>
      <c r="AK87">
        <v>0</v>
      </c>
      <c r="AL87">
        <v>0.1</v>
      </c>
      <c r="AM87">
        <v>0</v>
      </c>
      <c r="AN87">
        <v>0</v>
      </c>
      <c r="AO87">
        <v>0</v>
      </c>
      <c r="AP87">
        <v>2</v>
      </c>
      <c r="AQ87">
        <v>0</v>
      </c>
      <c r="AR87">
        <v>0.8</v>
      </c>
    </row>
    <row r="88" spans="11:44" x14ac:dyDescent="0.3">
      <c r="K88" s="17">
        <v>2030</v>
      </c>
      <c r="L88">
        <v>0</v>
      </c>
      <c r="M88">
        <v>0</v>
      </c>
      <c r="N88">
        <v>0</v>
      </c>
      <c r="O88">
        <v>0</v>
      </c>
      <c r="P88">
        <v>0.3</v>
      </c>
      <c r="Q88">
        <v>0</v>
      </c>
      <c r="R88">
        <v>0</v>
      </c>
      <c r="S88">
        <v>0</v>
      </c>
      <c r="T88">
        <v>0</v>
      </c>
      <c r="U88">
        <v>0.1</v>
      </c>
      <c r="V88">
        <v>0</v>
      </c>
      <c r="W88">
        <v>0</v>
      </c>
      <c r="X88">
        <v>0</v>
      </c>
      <c r="Y88">
        <v>0</v>
      </c>
      <c r="Z88">
        <v>0.1</v>
      </c>
      <c r="AC88" s="17">
        <v>2030</v>
      </c>
      <c r="AD88">
        <v>0</v>
      </c>
      <c r="AE88">
        <v>0</v>
      </c>
      <c r="AF88">
        <v>0</v>
      </c>
      <c r="AG88">
        <v>0</v>
      </c>
      <c r="AH88">
        <v>0.2</v>
      </c>
      <c r="AI88">
        <v>0</v>
      </c>
      <c r="AJ88">
        <v>1.5</v>
      </c>
      <c r="AK88">
        <v>0</v>
      </c>
      <c r="AL88">
        <v>0.1</v>
      </c>
      <c r="AM88">
        <v>0</v>
      </c>
      <c r="AN88">
        <v>0</v>
      </c>
      <c r="AO88">
        <v>0</v>
      </c>
      <c r="AP88">
        <v>5.4</v>
      </c>
      <c r="AQ88">
        <v>0</v>
      </c>
      <c r="AR88">
        <v>2.2000000000000002</v>
      </c>
    </row>
    <row r="89" spans="11:44" x14ac:dyDescent="0.3">
      <c r="K89" s="17">
        <v>2031</v>
      </c>
      <c r="L89">
        <v>0</v>
      </c>
      <c r="M89">
        <v>0</v>
      </c>
      <c r="N89">
        <v>0</v>
      </c>
      <c r="O89">
        <v>0</v>
      </c>
      <c r="P89">
        <v>0.1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0.5</v>
      </c>
      <c r="AC89" s="17">
        <v>2031</v>
      </c>
      <c r="AD89">
        <v>0</v>
      </c>
      <c r="AE89">
        <v>0.1</v>
      </c>
      <c r="AF89">
        <v>0</v>
      </c>
      <c r="AG89">
        <v>0</v>
      </c>
      <c r="AH89">
        <v>0.1</v>
      </c>
      <c r="AI89">
        <v>0</v>
      </c>
      <c r="AJ89">
        <v>0.2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3.7</v>
      </c>
      <c r="AQ89">
        <v>0</v>
      </c>
      <c r="AR89">
        <v>0</v>
      </c>
    </row>
    <row r="90" spans="11:44" x14ac:dyDescent="0.3">
      <c r="K90" s="17">
        <v>2032</v>
      </c>
      <c r="L90">
        <v>0</v>
      </c>
      <c r="M90">
        <v>0</v>
      </c>
      <c r="N90">
        <v>0</v>
      </c>
      <c r="O90">
        <v>0</v>
      </c>
      <c r="P90">
        <v>0.1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0.1</v>
      </c>
      <c r="AC90" s="17">
        <v>2032</v>
      </c>
      <c r="AD90">
        <v>0</v>
      </c>
      <c r="AE90">
        <v>4.4000000000000004</v>
      </c>
      <c r="AF90">
        <v>0</v>
      </c>
      <c r="AG90">
        <v>0</v>
      </c>
      <c r="AH90">
        <v>0.1</v>
      </c>
      <c r="AI90">
        <v>0</v>
      </c>
      <c r="AJ90">
        <v>0.2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1:44" x14ac:dyDescent="0.3">
      <c r="K91" s="17">
        <v>2033</v>
      </c>
      <c r="L91">
        <v>0</v>
      </c>
      <c r="M91">
        <v>0</v>
      </c>
      <c r="N91">
        <v>0</v>
      </c>
      <c r="O91">
        <v>0</v>
      </c>
      <c r="P91">
        <v>0.1</v>
      </c>
      <c r="Q91">
        <v>0</v>
      </c>
      <c r="R91">
        <v>0.6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C91" s="17">
        <v>2033</v>
      </c>
      <c r="AD91">
        <v>0</v>
      </c>
      <c r="AE91">
        <v>1.7</v>
      </c>
      <c r="AF91">
        <v>0</v>
      </c>
      <c r="AG91">
        <v>0</v>
      </c>
      <c r="AH91">
        <v>0.1</v>
      </c>
      <c r="AI91">
        <v>0</v>
      </c>
      <c r="AJ91">
        <v>0.2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1:44" x14ac:dyDescent="0.3">
      <c r="K92" s="17">
        <v>2034</v>
      </c>
      <c r="L92">
        <v>0</v>
      </c>
      <c r="M92">
        <v>0</v>
      </c>
      <c r="N92">
        <v>0</v>
      </c>
      <c r="O92">
        <v>0</v>
      </c>
      <c r="P92">
        <v>0.2</v>
      </c>
      <c r="Q92">
        <v>0</v>
      </c>
      <c r="R92">
        <v>0.8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C92" s="17">
        <v>2034</v>
      </c>
      <c r="AD92">
        <v>0</v>
      </c>
      <c r="AE92">
        <v>2.1</v>
      </c>
      <c r="AF92">
        <v>0</v>
      </c>
      <c r="AG92">
        <v>0</v>
      </c>
      <c r="AH92">
        <v>0.1</v>
      </c>
      <c r="AI92">
        <v>0</v>
      </c>
      <c r="AJ92">
        <v>0.2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2.6</v>
      </c>
    </row>
    <row r="93" spans="11:44" x14ac:dyDescent="0.3">
      <c r="K93" s="17">
        <v>2035</v>
      </c>
      <c r="L93">
        <v>0</v>
      </c>
      <c r="M93">
        <v>0</v>
      </c>
      <c r="N93">
        <v>0</v>
      </c>
      <c r="O93">
        <v>0</v>
      </c>
      <c r="P93">
        <v>0.2</v>
      </c>
      <c r="Q93">
        <v>0</v>
      </c>
      <c r="R93">
        <v>0.8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C93" s="17">
        <v>2035</v>
      </c>
      <c r="AD93">
        <v>0</v>
      </c>
      <c r="AE93">
        <v>2.9</v>
      </c>
      <c r="AF93">
        <v>0</v>
      </c>
      <c r="AG93">
        <v>0</v>
      </c>
      <c r="AH93">
        <v>0.1</v>
      </c>
      <c r="AI93">
        <v>0</v>
      </c>
      <c r="AJ93">
        <v>0.2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1:44" x14ac:dyDescent="0.3">
      <c r="K94" s="17">
        <v>2036</v>
      </c>
      <c r="L94">
        <v>0</v>
      </c>
      <c r="M94">
        <v>0</v>
      </c>
      <c r="N94">
        <v>0</v>
      </c>
      <c r="O94">
        <v>0</v>
      </c>
      <c r="P94">
        <v>0.1</v>
      </c>
      <c r="Q94">
        <v>0</v>
      </c>
      <c r="R94">
        <v>0.4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C94" s="17">
        <v>2036</v>
      </c>
      <c r="AD94">
        <v>0</v>
      </c>
      <c r="AE94">
        <v>0</v>
      </c>
      <c r="AF94">
        <v>0</v>
      </c>
      <c r="AG94">
        <v>0</v>
      </c>
      <c r="AH94">
        <v>0.1</v>
      </c>
      <c r="AI94">
        <v>0</v>
      </c>
      <c r="AJ94">
        <v>0.2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0.7</v>
      </c>
      <c r="AQ94">
        <v>0</v>
      </c>
      <c r="AR94">
        <v>0</v>
      </c>
    </row>
    <row r="95" spans="11:44" x14ac:dyDescent="0.3">
      <c r="K95" s="17">
        <v>2037</v>
      </c>
      <c r="L95">
        <v>0</v>
      </c>
      <c r="M95">
        <v>0</v>
      </c>
      <c r="N95">
        <v>0</v>
      </c>
      <c r="O95">
        <v>0</v>
      </c>
      <c r="P95">
        <v>0.1</v>
      </c>
      <c r="Q95">
        <v>0</v>
      </c>
      <c r="R95">
        <v>0.4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0.1</v>
      </c>
      <c r="AC95" s="17">
        <v>2037</v>
      </c>
      <c r="AD95">
        <v>0</v>
      </c>
      <c r="AE95">
        <v>0</v>
      </c>
      <c r="AF95">
        <v>0</v>
      </c>
      <c r="AG95">
        <v>0</v>
      </c>
      <c r="AH95">
        <v>0.1</v>
      </c>
      <c r="AI95">
        <v>0</v>
      </c>
      <c r="AJ95">
        <v>0.2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1:44" x14ac:dyDescent="0.3">
      <c r="K96" s="17">
        <v>2038</v>
      </c>
      <c r="L96">
        <v>0</v>
      </c>
      <c r="M96">
        <v>0</v>
      </c>
      <c r="N96">
        <v>0</v>
      </c>
      <c r="O96">
        <v>0</v>
      </c>
      <c r="P96">
        <v>0.1</v>
      </c>
      <c r="Q96">
        <v>0</v>
      </c>
      <c r="R96">
        <v>0.4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0.1</v>
      </c>
      <c r="AC96" s="17">
        <v>2038</v>
      </c>
      <c r="AD96">
        <v>0</v>
      </c>
      <c r="AE96">
        <v>0</v>
      </c>
      <c r="AF96">
        <v>0</v>
      </c>
      <c r="AG96">
        <v>0</v>
      </c>
      <c r="AH96">
        <v>0.1</v>
      </c>
      <c r="AI96">
        <v>0</v>
      </c>
      <c r="AJ96">
        <v>0.2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1:44" x14ac:dyDescent="0.3">
      <c r="K97" s="17">
        <v>2039</v>
      </c>
      <c r="L97">
        <v>0</v>
      </c>
      <c r="M97">
        <v>2</v>
      </c>
      <c r="N97">
        <v>0</v>
      </c>
      <c r="O97">
        <v>0</v>
      </c>
      <c r="P97">
        <v>0.1</v>
      </c>
      <c r="Q97">
        <v>0</v>
      </c>
      <c r="R97">
        <v>0.4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0.3</v>
      </c>
      <c r="AC97" s="17">
        <v>2039</v>
      </c>
      <c r="AD97">
        <v>0</v>
      </c>
      <c r="AE97">
        <v>0</v>
      </c>
      <c r="AF97">
        <v>0</v>
      </c>
      <c r="AG97">
        <v>0</v>
      </c>
      <c r="AH97">
        <v>0.1</v>
      </c>
      <c r="AI97">
        <v>0</v>
      </c>
      <c r="AJ97">
        <v>0.2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1:44" x14ac:dyDescent="0.3">
      <c r="K98" s="17">
        <v>2040</v>
      </c>
      <c r="L98">
        <v>0</v>
      </c>
      <c r="M98">
        <v>15.2</v>
      </c>
      <c r="N98">
        <v>0</v>
      </c>
      <c r="O98">
        <v>0</v>
      </c>
      <c r="P98">
        <v>0.1</v>
      </c>
      <c r="Q98">
        <v>0</v>
      </c>
      <c r="R98">
        <v>0.4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0.1</v>
      </c>
      <c r="AC98" s="17">
        <v>2040</v>
      </c>
      <c r="AD98">
        <v>0</v>
      </c>
      <c r="AE98">
        <v>0</v>
      </c>
      <c r="AF98">
        <v>0</v>
      </c>
      <c r="AG98">
        <v>0</v>
      </c>
      <c r="AH98">
        <v>3.4</v>
      </c>
      <c r="AI98">
        <v>0</v>
      </c>
      <c r="AJ98">
        <v>0.2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0.3</v>
      </c>
    </row>
  </sheetData>
  <mergeCells count="9">
    <mergeCell ref="L52:Z52"/>
    <mergeCell ref="AD52:AR52"/>
    <mergeCell ref="L76:Z76"/>
    <mergeCell ref="AD76:AR76"/>
    <mergeCell ref="C9:E9"/>
    <mergeCell ref="L21:Z21"/>
    <mergeCell ref="AD21:AR21"/>
    <mergeCell ref="L28:Z28"/>
    <mergeCell ref="AD28:AR28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A659E-642C-4F5B-86C9-E060C2C2A8D2}">
  <dimension ref="B2:F295"/>
  <sheetViews>
    <sheetView workbookViewId="0"/>
  </sheetViews>
  <sheetFormatPr defaultRowHeight="16.5" x14ac:dyDescent="0.3"/>
  <cols>
    <col min="2" max="3" width="11.25" customWidth="1"/>
    <col min="5" max="6" width="11.25" customWidth="1"/>
  </cols>
  <sheetData>
    <row r="2" spans="2:6" x14ac:dyDescent="0.3">
      <c r="B2" s="4" t="s">
        <v>124</v>
      </c>
    </row>
    <row r="3" spans="2:6" x14ac:dyDescent="0.3">
      <c r="B3" s="4" t="s">
        <v>125</v>
      </c>
    </row>
    <row r="6" spans="2:6" ht="50.25" customHeight="1" x14ac:dyDescent="0.3">
      <c r="B6" s="32" t="s">
        <v>123</v>
      </c>
      <c r="C6" s="32"/>
      <c r="E6" s="32" t="s">
        <v>122</v>
      </c>
      <c r="F6" s="32"/>
    </row>
    <row r="7" spans="2:6" ht="33" x14ac:dyDescent="0.3">
      <c r="B7" s="25" t="s">
        <v>120</v>
      </c>
      <c r="C7" s="25" t="s">
        <v>121</v>
      </c>
      <c r="E7" s="25" t="s">
        <v>120</v>
      </c>
      <c r="F7" s="25" t="s">
        <v>121</v>
      </c>
    </row>
    <row r="8" spans="2:6" x14ac:dyDescent="0.3">
      <c r="B8" s="15">
        <v>0.53</v>
      </c>
      <c r="C8" s="15">
        <v>24</v>
      </c>
      <c r="E8" s="15">
        <v>0.5</v>
      </c>
      <c r="F8" s="15">
        <v>13.7</v>
      </c>
    </row>
    <row r="9" spans="2:6" x14ac:dyDescent="0.3">
      <c r="B9" s="15">
        <v>0.96</v>
      </c>
      <c r="C9" s="15">
        <v>24</v>
      </c>
      <c r="E9" s="15">
        <v>0.6</v>
      </c>
      <c r="F9" s="15">
        <v>16</v>
      </c>
    </row>
    <row r="10" spans="2:6" x14ac:dyDescent="0.3">
      <c r="B10" s="15">
        <v>6.22</v>
      </c>
      <c r="C10" s="15">
        <v>24.39</v>
      </c>
      <c r="E10" s="15">
        <v>4.5999999999999996</v>
      </c>
      <c r="F10" s="15">
        <v>16.7</v>
      </c>
    </row>
    <row r="11" spans="2:6" x14ac:dyDescent="0.3">
      <c r="B11" s="15">
        <v>12.14</v>
      </c>
      <c r="C11" s="15">
        <v>32.78</v>
      </c>
      <c r="E11" s="15">
        <v>4.6999999999999993</v>
      </c>
      <c r="F11" s="15">
        <v>17.399999999999999</v>
      </c>
    </row>
    <row r="12" spans="2:6" x14ac:dyDescent="0.3">
      <c r="B12" s="15">
        <v>13.84</v>
      </c>
      <c r="C12" s="15">
        <v>36.9</v>
      </c>
      <c r="E12" s="15">
        <v>6.6999999999999993</v>
      </c>
      <c r="F12" s="15">
        <v>18.3</v>
      </c>
    </row>
    <row r="13" spans="2:6" x14ac:dyDescent="0.3">
      <c r="B13" s="15">
        <v>18.079999999999998</v>
      </c>
      <c r="C13" s="15">
        <v>36.92</v>
      </c>
      <c r="E13" s="15">
        <v>9.8999999999999986</v>
      </c>
      <c r="F13" s="15">
        <v>22.3</v>
      </c>
    </row>
    <row r="14" spans="2:6" x14ac:dyDescent="0.3">
      <c r="B14" s="15">
        <v>21.79</v>
      </c>
      <c r="C14" s="15">
        <v>37.4</v>
      </c>
      <c r="E14" s="15">
        <v>15.399999999999999</v>
      </c>
      <c r="F14" s="15">
        <v>24.7</v>
      </c>
    </row>
    <row r="15" spans="2:6" x14ac:dyDescent="0.3">
      <c r="B15" s="15">
        <v>22.49</v>
      </c>
      <c r="C15" s="15">
        <v>37.46</v>
      </c>
      <c r="E15" s="15">
        <v>15.499999999999998</v>
      </c>
      <c r="F15" s="15">
        <v>25.2</v>
      </c>
    </row>
    <row r="16" spans="2:6" x14ac:dyDescent="0.3">
      <c r="B16" s="15">
        <v>24.26</v>
      </c>
      <c r="C16" s="15">
        <v>37.58</v>
      </c>
      <c r="E16" s="15">
        <v>16.099999999999998</v>
      </c>
      <c r="F16" s="15">
        <v>25.5</v>
      </c>
    </row>
    <row r="17" spans="2:6" x14ac:dyDescent="0.3">
      <c r="B17" s="15">
        <v>58.27</v>
      </c>
      <c r="C17" s="15">
        <v>39.35</v>
      </c>
      <c r="E17" s="15">
        <v>16.099999999999998</v>
      </c>
      <c r="F17" s="15">
        <v>26.1</v>
      </c>
    </row>
    <row r="18" spans="2:6" x14ac:dyDescent="0.3">
      <c r="B18" s="15">
        <v>64</v>
      </c>
      <c r="C18" s="15">
        <v>39.5</v>
      </c>
      <c r="E18" s="15">
        <v>17.999999999999996</v>
      </c>
      <c r="F18" s="15">
        <v>26.2</v>
      </c>
    </row>
    <row r="19" spans="2:6" x14ac:dyDescent="0.3">
      <c r="B19" s="15">
        <v>70.33</v>
      </c>
      <c r="C19" s="15">
        <v>39.71</v>
      </c>
      <c r="E19" s="15">
        <v>18.299999999999997</v>
      </c>
      <c r="F19" s="15">
        <v>27.2</v>
      </c>
    </row>
    <row r="20" spans="2:6" x14ac:dyDescent="0.3">
      <c r="B20" s="15">
        <v>74.59</v>
      </c>
      <c r="C20" s="15">
        <v>39.869999999999997</v>
      </c>
      <c r="E20" s="15">
        <v>21.099999999999998</v>
      </c>
      <c r="F20" s="15">
        <v>28.5</v>
      </c>
    </row>
    <row r="21" spans="2:6" x14ac:dyDescent="0.3">
      <c r="B21" s="15">
        <v>82.95</v>
      </c>
      <c r="C21" s="15">
        <v>40.42</v>
      </c>
      <c r="E21" s="15">
        <v>21.7</v>
      </c>
      <c r="F21" s="15">
        <v>29.3</v>
      </c>
    </row>
    <row r="22" spans="2:6" x14ac:dyDescent="0.3">
      <c r="B22" s="15">
        <v>132.02000000000001</v>
      </c>
      <c r="C22" s="15">
        <v>40.630000000000003</v>
      </c>
      <c r="E22" s="15">
        <v>22.4</v>
      </c>
      <c r="F22" s="15">
        <v>29.6</v>
      </c>
    </row>
    <row r="23" spans="2:6" x14ac:dyDescent="0.3">
      <c r="B23" s="15">
        <v>136.26</v>
      </c>
      <c r="C23" s="15">
        <v>41.16</v>
      </c>
      <c r="E23" s="15">
        <v>23</v>
      </c>
      <c r="F23" s="15">
        <v>29.7</v>
      </c>
    </row>
    <row r="24" spans="2:6" x14ac:dyDescent="0.3">
      <c r="B24" s="15">
        <v>144.22</v>
      </c>
      <c r="C24" s="15">
        <v>41.56</v>
      </c>
      <c r="E24" s="15">
        <v>28.5</v>
      </c>
      <c r="F24" s="15">
        <v>29.7</v>
      </c>
    </row>
    <row r="25" spans="2:6" x14ac:dyDescent="0.3">
      <c r="B25" s="15">
        <v>150.52000000000001</v>
      </c>
      <c r="C25" s="15">
        <v>42.15</v>
      </c>
      <c r="E25" s="15">
        <v>35.5</v>
      </c>
      <c r="F25" s="15">
        <v>29.9</v>
      </c>
    </row>
    <row r="26" spans="2:6" x14ac:dyDescent="0.3">
      <c r="B26" s="15">
        <v>158.71</v>
      </c>
      <c r="C26" s="15">
        <v>42.36</v>
      </c>
      <c r="E26" s="15">
        <v>36</v>
      </c>
      <c r="F26" s="15">
        <v>29.9</v>
      </c>
    </row>
    <row r="27" spans="2:6" x14ac:dyDescent="0.3">
      <c r="B27" s="15">
        <v>182.04</v>
      </c>
      <c r="C27" s="15">
        <v>42.42</v>
      </c>
      <c r="E27" s="15">
        <v>41</v>
      </c>
      <c r="F27" s="15">
        <v>29.9</v>
      </c>
    </row>
    <row r="28" spans="2:6" x14ac:dyDescent="0.3">
      <c r="B28" s="15">
        <v>183.57</v>
      </c>
      <c r="C28" s="15">
        <v>42.67</v>
      </c>
      <c r="E28" s="15">
        <v>42</v>
      </c>
      <c r="F28" s="15">
        <v>30.5</v>
      </c>
    </row>
    <row r="29" spans="2:6" x14ac:dyDescent="0.3">
      <c r="B29" s="15">
        <v>192.7</v>
      </c>
      <c r="C29" s="15">
        <v>42.92</v>
      </c>
      <c r="E29" s="15">
        <v>43.8</v>
      </c>
      <c r="F29" s="15">
        <v>31.1</v>
      </c>
    </row>
    <row r="30" spans="2:6" x14ac:dyDescent="0.3">
      <c r="B30" s="15">
        <v>216.88</v>
      </c>
      <c r="C30" s="15">
        <v>43.44</v>
      </c>
      <c r="E30" s="15">
        <v>45.099999999999994</v>
      </c>
      <c r="F30" s="15">
        <v>31.4</v>
      </c>
    </row>
    <row r="31" spans="2:6" x14ac:dyDescent="0.3">
      <c r="B31" s="15">
        <v>226.29</v>
      </c>
      <c r="C31" s="15">
        <v>43.45</v>
      </c>
      <c r="E31" s="15">
        <v>45.999999999999993</v>
      </c>
      <c r="F31" s="15">
        <v>31.5</v>
      </c>
    </row>
    <row r="32" spans="2:6" x14ac:dyDescent="0.3">
      <c r="B32" s="15">
        <v>226.53</v>
      </c>
      <c r="C32" s="15">
        <v>43.62</v>
      </c>
      <c r="E32" s="15">
        <v>48.399999999999991</v>
      </c>
      <c r="F32" s="15">
        <v>32.5</v>
      </c>
    </row>
    <row r="33" spans="2:6" x14ac:dyDescent="0.3">
      <c r="B33" s="15">
        <v>239.25</v>
      </c>
      <c r="C33" s="15">
        <v>43.76</v>
      </c>
      <c r="E33" s="15">
        <v>48.499999999999993</v>
      </c>
      <c r="F33" s="15">
        <v>32.700000000000003</v>
      </c>
    </row>
    <row r="34" spans="2:6" x14ac:dyDescent="0.3">
      <c r="B34" s="15">
        <v>249.85</v>
      </c>
      <c r="C34" s="15">
        <v>44.2</v>
      </c>
      <c r="E34" s="15">
        <v>49.499999999999993</v>
      </c>
      <c r="F34" s="15">
        <v>33.1</v>
      </c>
    </row>
    <row r="35" spans="2:6" x14ac:dyDescent="0.3">
      <c r="B35" s="15">
        <v>255.38</v>
      </c>
      <c r="C35" s="15">
        <v>44.93</v>
      </c>
      <c r="E35" s="15">
        <v>49.899999999999991</v>
      </c>
      <c r="F35" s="15">
        <v>33.4</v>
      </c>
    </row>
    <row r="36" spans="2:6" x14ac:dyDescent="0.3">
      <c r="B36" s="15">
        <v>263.47000000000003</v>
      </c>
      <c r="C36" s="15">
        <v>45.43</v>
      </c>
      <c r="E36" s="15">
        <v>50.099999999999994</v>
      </c>
      <c r="F36" s="15">
        <v>34.1</v>
      </c>
    </row>
    <row r="37" spans="2:6" x14ac:dyDescent="0.3">
      <c r="B37" s="15">
        <v>266.67</v>
      </c>
      <c r="C37" s="15">
        <v>45.45</v>
      </c>
      <c r="E37" s="15">
        <v>50.599999999999994</v>
      </c>
      <c r="F37" s="15">
        <v>34.299999999999997</v>
      </c>
    </row>
    <row r="38" spans="2:6" x14ac:dyDescent="0.3">
      <c r="B38" s="15">
        <v>269.85000000000002</v>
      </c>
      <c r="C38" s="15">
        <v>45.51</v>
      </c>
      <c r="E38" s="15">
        <v>55.599999999999994</v>
      </c>
      <c r="F38" s="15">
        <v>34.700000000000003</v>
      </c>
    </row>
    <row r="39" spans="2:6" x14ac:dyDescent="0.3">
      <c r="B39" s="15">
        <v>271.33</v>
      </c>
      <c r="C39" s="15">
        <v>47.44</v>
      </c>
      <c r="E39" s="15">
        <v>56.099999999999994</v>
      </c>
      <c r="F39" s="15">
        <v>35</v>
      </c>
    </row>
    <row r="40" spans="2:6" x14ac:dyDescent="0.3">
      <c r="B40" s="15">
        <v>279.22000000000003</v>
      </c>
      <c r="C40" s="15">
        <v>47.52</v>
      </c>
      <c r="E40" s="15">
        <v>65.599999999999994</v>
      </c>
      <c r="F40" s="15">
        <v>35</v>
      </c>
    </row>
    <row r="41" spans="2:6" x14ac:dyDescent="0.3">
      <c r="B41" s="15">
        <v>279.42</v>
      </c>
      <c r="C41" s="15">
        <v>47.65</v>
      </c>
      <c r="E41" s="15">
        <v>67.599999999999994</v>
      </c>
      <c r="F41" s="15">
        <v>35.1</v>
      </c>
    </row>
    <row r="42" spans="2:6" x14ac:dyDescent="0.3">
      <c r="B42" s="15">
        <v>281.13</v>
      </c>
      <c r="C42" s="15">
        <v>48.02</v>
      </c>
      <c r="E42" s="15">
        <v>67.8</v>
      </c>
      <c r="F42" s="15">
        <v>35.1</v>
      </c>
    </row>
    <row r="43" spans="2:6" x14ac:dyDescent="0.3">
      <c r="B43" s="15">
        <v>288.76</v>
      </c>
      <c r="C43" s="15">
        <v>48.5</v>
      </c>
      <c r="E43" s="15">
        <v>69.599999999999994</v>
      </c>
      <c r="F43" s="15">
        <v>35.4</v>
      </c>
    </row>
    <row r="44" spans="2:6" x14ac:dyDescent="0.3">
      <c r="B44" s="15">
        <v>290.08</v>
      </c>
      <c r="C44" s="15">
        <v>48.7</v>
      </c>
      <c r="E44" s="15">
        <v>70</v>
      </c>
      <c r="F44" s="15">
        <v>35.4</v>
      </c>
    </row>
    <row r="45" spans="2:6" x14ac:dyDescent="0.3">
      <c r="B45" s="15">
        <v>298.83999999999997</v>
      </c>
      <c r="C45" s="15">
        <v>48.99</v>
      </c>
      <c r="E45" s="15">
        <v>75.400000000000006</v>
      </c>
      <c r="F45" s="15">
        <v>35.4</v>
      </c>
    </row>
    <row r="46" spans="2:6" x14ac:dyDescent="0.3">
      <c r="B46" s="15">
        <v>324.83</v>
      </c>
      <c r="C46" s="15">
        <v>49.25</v>
      </c>
      <c r="E46" s="15">
        <v>80.7</v>
      </c>
      <c r="F46" s="15">
        <v>35.6</v>
      </c>
    </row>
    <row r="47" spans="2:6" x14ac:dyDescent="0.3">
      <c r="B47" s="15">
        <v>328.86</v>
      </c>
      <c r="C47" s="15">
        <v>49.46</v>
      </c>
      <c r="E47" s="15">
        <v>82.7</v>
      </c>
      <c r="F47" s="15">
        <v>35.6</v>
      </c>
    </row>
    <row r="48" spans="2:6" x14ac:dyDescent="0.3">
      <c r="B48" s="15">
        <v>334.74</v>
      </c>
      <c r="C48" s="15">
        <v>49.82</v>
      </c>
      <c r="E48" s="15">
        <v>85.7</v>
      </c>
      <c r="F48" s="15">
        <v>35.6</v>
      </c>
    </row>
    <row r="49" spans="2:6" x14ac:dyDescent="0.3">
      <c r="B49" s="15">
        <v>335.92</v>
      </c>
      <c r="C49" s="15">
        <v>49.85</v>
      </c>
      <c r="E49" s="15">
        <v>91.100000000000009</v>
      </c>
      <c r="F49" s="15">
        <v>35.799999999999997</v>
      </c>
    </row>
    <row r="50" spans="2:6" x14ac:dyDescent="0.3">
      <c r="B50" s="15">
        <v>354.02</v>
      </c>
      <c r="C50" s="15">
        <v>50.06</v>
      </c>
      <c r="E50" s="15">
        <v>93.600000000000009</v>
      </c>
      <c r="F50" s="15">
        <v>35.9</v>
      </c>
    </row>
    <row r="51" spans="2:6" x14ac:dyDescent="0.3">
      <c r="B51" s="15">
        <v>354.41</v>
      </c>
      <c r="C51" s="15">
        <v>51.29</v>
      </c>
      <c r="E51" s="15">
        <v>94.100000000000009</v>
      </c>
      <c r="F51" s="15">
        <v>36.4</v>
      </c>
    </row>
    <row r="52" spans="2:6" x14ac:dyDescent="0.3">
      <c r="B52" s="15">
        <v>359.18</v>
      </c>
      <c r="C52" s="15">
        <v>51.36</v>
      </c>
      <c r="E52" s="15">
        <v>100.60000000000001</v>
      </c>
      <c r="F52" s="15">
        <v>36.799999999999997</v>
      </c>
    </row>
    <row r="53" spans="2:6" x14ac:dyDescent="0.3">
      <c r="B53" s="15">
        <v>367.01</v>
      </c>
      <c r="C53" s="15">
        <v>51.63</v>
      </c>
      <c r="E53" s="15">
        <v>101.30000000000001</v>
      </c>
      <c r="F53" s="15">
        <v>37.200000000000003</v>
      </c>
    </row>
    <row r="54" spans="2:6" x14ac:dyDescent="0.3">
      <c r="B54" s="15">
        <v>370.64</v>
      </c>
      <c r="C54" s="15">
        <v>52.02</v>
      </c>
      <c r="E54" s="15">
        <v>104.30000000000001</v>
      </c>
      <c r="F54" s="15">
        <v>37.5</v>
      </c>
    </row>
    <row r="55" spans="2:6" x14ac:dyDescent="0.3">
      <c r="B55" s="15">
        <v>371.53</v>
      </c>
      <c r="C55" s="15">
        <v>52.04</v>
      </c>
      <c r="E55" s="15">
        <v>107.80000000000001</v>
      </c>
      <c r="F55" s="15">
        <v>37.700000000000003</v>
      </c>
    </row>
    <row r="56" spans="2:6" x14ac:dyDescent="0.3">
      <c r="B56" s="15">
        <v>383.72</v>
      </c>
      <c r="C56" s="15">
        <v>52.24</v>
      </c>
      <c r="E56" s="15">
        <v>108.50000000000001</v>
      </c>
      <c r="F56" s="15">
        <v>37.799999999999997</v>
      </c>
    </row>
    <row r="57" spans="2:6" x14ac:dyDescent="0.3">
      <c r="B57" s="15">
        <v>387.28</v>
      </c>
      <c r="C57" s="15">
        <v>52.31</v>
      </c>
      <c r="E57" s="15">
        <v>111.50000000000001</v>
      </c>
      <c r="F57" s="15">
        <v>38</v>
      </c>
    </row>
    <row r="58" spans="2:6" x14ac:dyDescent="0.3">
      <c r="B58" s="15">
        <v>387.57</v>
      </c>
      <c r="C58" s="15">
        <v>52.88</v>
      </c>
      <c r="E58" s="15">
        <v>112.00000000000001</v>
      </c>
      <c r="F58" s="15">
        <v>38.200000000000003</v>
      </c>
    </row>
    <row r="59" spans="2:6" x14ac:dyDescent="0.3">
      <c r="B59" s="15">
        <v>393.09</v>
      </c>
      <c r="C59" s="15">
        <v>53.08</v>
      </c>
      <c r="E59" s="15">
        <v>114.40000000000002</v>
      </c>
      <c r="F59" s="15">
        <v>38.200000000000003</v>
      </c>
    </row>
    <row r="60" spans="2:6" x14ac:dyDescent="0.3">
      <c r="B60" s="15">
        <v>393.67</v>
      </c>
      <c r="C60" s="15">
        <v>53.09</v>
      </c>
      <c r="E60" s="15">
        <v>116.00000000000001</v>
      </c>
      <c r="F60" s="15">
        <v>38.700000000000003</v>
      </c>
    </row>
    <row r="61" spans="2:6" x14ac:dyDescent="0.3">
      <c r="B61" s="15">
        <v>395.31</v>
      </c>
      <c r="C61" s="15">
        <v>53.17</v>
      </c>
      <c r="E61" s="15">
        <v>118.40000000000002</v>
      </c>
      <c r="F61" s="15">
        <v>38.9</v>
      </c>
    </row>
    <row r="62" spans="2:6" x14ac:dyDescent="0.3">
      <c r="B62" s="15">
        <v>408.04</v>
      </c>
      <c r="C62" s="15">
        <v>53.26</v>
      </c>
      <c r="E62" s="15">
        <v>121.40000000000002</v>
      </c>
      <c r="F62" s="15">
        <v>39</v>
      </c>
    </row>
    <row r="63" spans="2:6" x14ac:dyDescent="0.3">
      <c r="B63" s="15">
        <v>411.22</v>
      </c>
      <c r="C63" s="15">
        <v>53.33</v>
      </c>
      <c r="E63" s="15">
        <v>124.00000000000001</v>
      </c>
      <c r="F63" s="15">
        <v>39.200000000000003</v>
      </c>
    </row>
    <row r="64" spans="2:6" x14ac:dyDescent="0.3">
      <c r="B64" s="15">
        <v>411.82</v>
      </c>
      <c r="C64" s="15">
        <v>53.33</v>
      </c>
      <c r="E64" s="15">
        <v>127.00000000000001</v>
      </c>
      <c r="F64" s="15">
        <v>39.299999999999997</v>
      </c>
    </row>
    <row r="65" spans="2:6" x14ac:dyDescent="0.3">
      <c r="B65" s="15">
        <v>416.53</v>
      </c>
      <c r="C65" s="15">
        <v>53.43</v>
      </c>
      <c r="E65" s="15">
        <v>129</v>
      </c>
      <c r="F65" s="15">
        <v>39.799999999999997</v>
      </c>
    </row>
    <row r="66" spans="2:6" x14ac:dyDescent="0.3">
      <c r="B66" s="15">
        <v>417.94</v>
      </c>
      <c r="C66" s="15">
        <v>53.52</v>
      </c>
      <c r="E66" s="15">
        <v>129.80000000000001</v>
      </c>
      <c r="F66" s="15">
        <v>39.799999999999997</v>
      </c>
    </row>
    <row r="67" spans="2:6" x14ac:dyDescent="0.3">
      <c r="B67" s="15">
        <v>420.05</v>
      </c>
      <c r="C67" s="15">
        <v>53.91</v>
      </c>
      <c r="E67" s="15">
        <v>129.9</v>
      </c>
      <c r="F67" s="15">
        <v>40</v>
      </c>
    </row>
    <row r="68" spans="2:6" x14ac:dyDescent="0.3">
      <c r="B68" s="15">
        <v>422.6</v>
      </c>
      <c r="C68" s="15">
        <v>54.11</v>
      </c>
      <c r="E68" s="15">
        <v>132.4</v>
      </c>
      <c r="F68" s="15">
        <v>40</v>
      </c>
    </row>
    <row r="69" spans="2:6" x14ac:dyDescent="0.3">
      <c r="B69" s="15">
        <v>425.14</v>
      </c>
      <c r="C69" s="15">
        <v>54.34</v>
      </c>
      <c r="E69" s="15">
        <v>144.70000000000002</v>
      </c>
      <c r="F69" s="15">
        <v>40</v>
      </c>
    </row>
    <row r="70" spans="2:6" x14ac:dyDescent="0.3">
      <c r="B70" s="15">
        <v>426.87</v>
      </c>
      <c r="C70" s="15">
        <v>54.6</v>
      </c>
      <c r="E70" s="15">
        <v>147.70000000000002</v>
      </c>
      <c r="F70" s="15">
        <v>40.1</v>
      </c>
    </row>
    <row r="71" spans="2:6" x14ac:dyDescent="0.3">
      <c r="B71" s="15">
        <v>428.45</v>
      </c>
      <c r="C71" s="15">
        <v>54.65</v>
      </c>
      <c r="E71" s="15">
        <v>184.20000000000002</v>
      </c>
      <c r="F71" s="15">
        <v>40.200000000000003</v>
      </c>
    </row>
    <row r="72" spans="2:6" x14ac:dyDescent="0.3">
      <c r="B72" s="15">
        <v>432.8</v>
      </c>
      <c r="C72" s="15">
        <v>54.68</v>
      </c>
      <c r="E72" s="15">
        <v>187.20000000000002</v>
      </c>
      <c r="F72" s="15">
        <v>40.200000000000003</v>
      </c>
    </row>
    <row r="73" spans="2:6" x14ac:dyDescent="0.3">
      <c r="B73" s="15">
        <v>442.87</v>
      </c>
      <c r="C73" s="15">
        <v>54.77</v>
      </c>
      <c r="E73" s="15">
        <v>188.60000000000002</v>
      </c>
      <c r="F73" s="15">
        <v>40.299999999999997</v>
      </c>
    </row>
    <row r="74" spans="2:6" x14ac:dyDescent="0.3">
      <c r="B74" s="15">
        <v>445.02</v>
      </c>
      <c r="C74" s="15">
        <v>54.86</v>
      </c>
      <c r="E74" s="15">
        <v>188.70000000000002</v>
      </c>
      <c r="F74" s="15">
        <v>40.4</v>
      </c>
    </row>
    <row r="75" spans="2:6" x14ac:dyDescent="0.3">
      <c r="B75" s="15">
        <v>450.56</v>
      </c>
      <c r="C75" s="15">
        <v>54.87</v>
      </c>
      <c r="E75" s="15">
        <v>190.20000000000002</v>
      </c>
      <c r="F75" s="15">
        <v>40.6</v>
      </c>
    </row>
    <row r="76" spans="2:6" x14ac:dyDescent="0.3">
      <c r="B76" s="15">
        <v>455.06</v>
      </c>
      <c r="C76" s="15">
        <v>54.88</v>
      </c>
      <c r="E76" s="15">
        <v>193.50000000000003</v>
      </c>
      <c r="F76" s="15">
        <v>40.799999999999997</v>
      </c>
    </row>
    <row r="77" spans="2:6" x14ac:dyDescent="0.3">
      <c r="B77" s="15">
        <v>456.97</v>
      </c>
      <c r="C77" s="15">
        <v>55.15</v>
      </c>
      <c r="E77" s="15">
        <v>201.00000000000003</v>
      </c>
      <c r="F77" s="15">
        <v>40.9</v>
      </c>
    </row>
    <row r="78" spans="2:6" x14ac:dyDescent="0.3">
      <c r="B78" s="15">
        <v>457.82</v>
      </c>
      <c r="C78" s="15">
        <v>55.21</v>
      </c>
      <c r="E78" s="15">
        <v>201.20000000000002</v>
      </c>
      <c r="F78" s="15">
        <v>41</v>
      </c>
    </row>
    <row r="79" spans="2:6" x14ac:dyDescent="0.3">
      <c r="B79" s="15">
        <v>459.62</v>
      </c>
      <c r="C79" s="15">
        <v>55.23</v>
      </c>
      <c r="E79" s="15">
        <v>208.20000000000002</v>
      </c>
      <c r="F79" s="15">
        <v>41</v>
      </c>
    </row>
    <row r="80" spans="2:6" x14ac:dyDescent="0.3">
      <c r="B80" s="15">
        <v>462.06</v>
      </c>
      <c r="C80" s="15">
        <v>55.67</v>
      </c>
      <c r="E80" s="15">
        <v>210.50000000000003</v>
      </c>
      <c r="F80" s="15">
        <v>41.3</v>
      </c>
    </row>
    <row r="81" spans="2:6" x14ac:dyDescent="0.3">
      <c r="B81" s="15">
        <v>464.35</v>
      </c>
      <c r="C81" s="15">
        <v>55.74</v>
      </c>
      <c r="E81" s="15">
        <v>215.00000000000003</v>
      </c>
      <c r="F81" s="15">
        <v>41.4</v>
      </c>
    </row>
    <row r="82" spans="2:6" x14ac:dyDescent="0.3">
      <c r="B82" s="15">
        <v>465.12</v>
      </c>
      <c r="C82" s="15">
        <v>55.79</v>
      </c>
      <c r="E82" s="15">
        <v>215.20000000000002</v>
      </c>
      <c r="F82" s="15">
        <v>41.4</v>
      </c>
    </row>
    <row r="83" spans="2:6" x14ac:dyDescent="0.3">
      <c r="B83" s="15">
        <v>466.48</v>
      </c>
      <c r="C83" s="15">
        <v>56.04</v>
      </c>
      <c r="E83" s="15">
        <v>250.3</v>
      </c>
      <c r="F83" s="15">
        <v>41.5</v>
      </c>
    </row>
    <row r="84" spans="2:6" x14ac:dyDescent="0.3">
      <c r="B84" s="15">
        <v>468.39</v>
      </c>
      <c r="C84" s="15">
        <v>56.33</v>
      </c>
      <c r="E84" s="15">
        <v>257.3</v>
      </c>
      <c r="F84" s="15">
        <v>41.6</v>
      </c>
    </row>
    <row r="85" spans="2:6" x14ac:dyDescent="0.3">
      <c r="B85" s="15">
        <v>477.59</v>
      </c>
      <c r="C85" s="15">
        <v>56.6</v>
      </c>
      <c r="E85" s="15">
        <v>261.8</v>
      </c>
      <c r="F85" s="15">
        <v>41.8</v>
      </c>
    </row>
    <row r="86" spans="2:6" x14ac:dyDescent="0.3">
      <c r="B86" s="15">
        <v>480.19</v>
      </c>
      <c r="C86" s="15">
        <v>56.76</v>
      </c>
      <c r="E86" s="15">
        <v>262</v>
      </c>
      <c r="F86" s="15">
        <v>42</v>
      </c>
    </row>
    <row r="87" spans="2:6" x14ac:dyDescent="0.3">
      <c r="B87" s="15">
        <v>490.37</v>
      </c>
      <c r="C87" s="15">
        <v>56.85</v>
      </c>
      <c r="E87" s="15">
        <v>267.10000000000002</v>
      </c>
      <c r="F87" s="15">
        <v>42.4</v>
      </c>
    </row>
    <row r="88" spans="2:6" x14ac:dyDescent="0.3">
      <c r="B88" s="15">
        <v>492.06</v>
      </c>
      <c r="C88" s="15">
        <v>56.9</v>
      </c>
      <c r="E88" s="15">
        <v>286.10000000000002</v>
      </c>
      <c r="F88" s="15">
        <v>42.4</v>
      </c>
    </row>
    <row r="89" spans="2:6" x14ac:dyDescent="0.3">
      <c r="B89" s="15">
        <v>493.61</v>
      </c>
      <c r="C89" s="15">
        <v>57.08</v>
      </c>
      <c r="E89" s="15">
        <v>295</v>
      </c>
      <c r="F89" s="15">
        <v>42.7</v>
      </c>
    </row>
    <row r="90" spans="2:6" x14ac:dyDescent="0.3">
      <c r="B90" s="15">
        <v>497.98</v>
      </c>
      <c r="C90" s="15">
        <v>57.55</v>
      </c>
      <c r="E90" s="15">
        <v>295.10000000000002</v>
      </c>
      <c r="F90" s="15">
        <v>42.8</v>
      </c>
    </row>
    <row r="91" spans="2:6" x14ac:dyDescent="0.3">
      <c r="B91" s="15">
        <v>502.86</v>
      </c>
      <c r="C91" s="15">
        <v>58.07</v>
      </c>
      <c r="E91" s="15">
        <v>296.3</v>
      </c>
      <c r="F91" s="15">
        <v>43.1</v>
      </c>
    </row>
    <row r="92" spans="2:6" x14ac:dyDescent="0.3">
      <c r="B92" s="15">
        <v>510.28</v>
      </c>
      <c r="C92" s="15">
        <v>58.1</v>
      </c>
      <c r="E92" s="15">
        <v>305.10000000000002</v>
      </c>
      <c r="F92" s="15">
        <v>43.1</v>
      </c>
    </row>
    <row r="93" spans="2:6" x14ac:dyDescent="0.3">
      <c r="B93" s="15">
        <v>512</v>
      </c>
      <c r="C93" s="15">
        <v>58.34</v>
      </c>
      <c r="E93" s="15">
        <v>313.10000000000002</v>
      </c>
      <c r="F93" s="15">
        <v>43.1</v>
      </c>
    </row>
    <row r="94" spans="2:6" x14ac:dyDescent="0.3">
      <c r="B94" s="15">
        <v>517.29999999999995</v>
      </c>
      <c r="C94" s="15">
        <v>58.38</v>
      </c>
      <c r="E94" s="15">
        <v>313.70000000000005</v>
      </c>
      <c r="F94" s="15">
        <v>43.5</v>
      </c>
    </row>
    <row r="95" spans="2:6" x14ac:dyDescent="0.3">
      <c r="B95" s="15">
        <v>526.21</v>
      </c>
      <c r="C95" s="15">
        <v>58.4</v>
      </c>
      <c r="E95" s="15">
        <v>315.00000000000006</v>
      </c>
      <c r="F95" s="15">
        <v>43.7</v>
      </c>
    </row>
    <row r="96" spans="2:6" x14ac:dyDescent="0.3">
      <c r="B96" s="15">
        <v>527.5</v>
      </c>
      <c r="C96" s="15">
        <v>58.42</v>
      </c>
      <c r="E96" s="15">
        <v>315.20000000000005</v>
      </c>
      <c r="F96" s="15">
        <v>43.7</v>
      </c>
    </row>
    <row r="97" spans="2:6" x14ac:dyDescent="0.3">
      <c r="B97" s="15">
        <v>529.51</v>
      </c>
      <c r="C97" s="15">
        <v>58.58</v>
      </c>
      <c r="E97" s="15">
        <v>317.10000000000002</v>
      </c>
      <c r="F97" s="15">
        <v>44</v>
      </c>
    </row>
    <row r="98" spans="2:6" x14ac:dyDescent="0.3">
      <c r="B98" s="15">
        <v>529.99</v>
      </c>
      <c r="C98" s="15">
        <v>58.64</v>
      </c>
      <c r="E98" s="15">
        <v>322.10000000000002</v>
      </c>
      <c r="F98" s="15">
        <v>44.1</v>
      </c>
    </row>
    <row r="99" spans="2:6" x14ac:dyDescent="0.3">
      <c r="B99" s="15">
        <v>539.38</v>
      </c>
      <c r="C99" s="15">
        <v>58.9</v>
      </c>
      <c r="E99" s="15">
        <v>324.8</v>
      </c>
      <c r="F99" s="15">
        <v>44.4</v>
      </c>
    </row>
    <row r="100" spans="2:6" x14ac:dyDescent="0.3">
      <c r="B100" s="15">
        <v>540.28</v>
      </c>
      <c r="C100" s="15">
        <v>58.93</v>
      </c>
      <c r="E100" s="15">
        <v>328.7</v>
      </c>
      <c r="F100" s="15">
        <v>44.5</v>
      </c>
    </row>
    <row r="101" spans="2:6" x14ac:dyDescent="0.3">
      <c r="B101" s="15">
        <v>541.22</v>
      </c>
      <c r="C101" s="15">
        <v>58.98</v>
      </c>
      <c r="E101" s="15">
        <v>329.2</v>
      </c>
      <c r="F101" s="15">
        <v>44.9</v>
      </c>
    </row>
    <row r="102" spans="2:6" x14ac:dyDescent="0.3">
      <c r="B102" s="15">
        <v>545.25</v>
      </c>
      <c r="C102" s="15">
        <v>59.28</v>
      </c>
      <c r="E102" s="15">
        <v>331.7</v>
      </c>
      <c r="F102" s="15">
        <v>45.1</v>
      </c>
    </row>
    <row r="103" spans="2:6" x14ac:dyDescent="0.3">
      <c r="B103" s="15">
        <v>587.99</v>
      </c>
      <c r="C103" s="15">
        <v>59.41</v>
      </c>
      <c r="E103" s="15">
        <v>332.2</v>
      </c>
      <c r="F103" s="15">
        <v>45.2</v>
      </c>
    </row>
    <row r="104" spans="2:6" x14ac:dyDescent="0.3">
      <c r="B104" s="15">
        <v>588.38</v>
      </c>
      <c r="C104" s="15">
        <v>59.44</v>
      </c>
      <c r="E104" s="15">
        <v>337.2</v>
      </c>
      <c r="F104" s="15">
        <v>45.5</v>
      </c>
    </row>
    <row r="105" spans="2:6" x14ac:dyDescent="0.3">
      <c r="B105" s="15">
        <v>605.70000000000005</v>
      </c>
      <c r="C105" s="15">
        <v>59.58</v>
      </c>
      <c r="E105" s="15">
        <v>337.3</v>
      </c>
      <c r="F105" s="15">
        <v>45.8</v>
      </c>
    </row>
    <row r="106" spans="2:6" x14ac:dyDescent="0.3">
      <c r="B106" s="15">
        <v>606.13</v>
      </c>
      <c r="C106" s="15">
        <v>59.71</v>
      </c>
      <c r="E106" s="15">
        <v>338.90000000000003</v>
      </c>
      <c r="F106" s="15">
        <v>45.8</v>
      </c>
    </row>
    <row r="107" spans="2:6" x14ac:dyDescent="0.3">
      <c r="B107" s="15">
        <v>622.02</v>
      </c>
      <c r="C107" s="15">
        <v>59.87</v>
      </c>
      <c r="E107" s="15">
        <v>341.70000000000005</v>
      </c>
      <c r="F107" s="15">
        <v>45.9</v>
      </c>
    </row>
    <row r="108" spans="2:6" x14ac:dyDescent="0.3">
      <c r="B108" s="15">
        <v>622.4</v>
      </c>
      <c r="C108" s="15">
        <v>60.14</v>
      </c>
      <c r="E108" s="15">
        <v>342.00000000000006</v>
      </c>
      <c r="F108" s="15">
        <v>46.3</v>
      </c>
    </row>
    <row r="109" spans="2:6" x14ac:dyDescent="0.3">
      <c r="B109" s="15">
        <v>635.53</v>
      </c>
      <c r="C109" s="15">
        <v>60.32</v>
      </c>
      <c r="E109" s="15">
        <v>342.10000000000008</v>
      </c>
      <c r="F109" s="15">
        <v>46.3</v>
      </c>
    </row>
    <row r="110" spans="2:6" x14ac:dyDescent="0.3">
      <c r="B110" s="15">
        <v>648.57000000000005</v>
      </c>
      <c r="C110" s="15">
        <v>60.71</v>
      </c>
      <c r="E110" s="15">
        <v>342.60000000000008</v>
      </c>
      <c r="F110" s="15">
        <v>46.3</v>
      </c>
    </row>
    <row r="111" spans="2:6" x14ac:dyDescent="0.3">
      <c r="B111" s="15">
        <v>657.62</v>
      </c>
      <c r="C111" s="15">
        <v>60.84</v>
      </c>
      <c r="E111" s="15">
        <v>342.90000000000009</v>
      </c>
      <c r="F111" s="15">
        <v>46.3</v>
      </c>
    </row>
    <row r="112" spans="2:6" x14ac:dyDescent="0.3">
      <c r="B112" s="15">
        <v>660</v>
      </c>
      <c r="C112" s="15">
        <v>60.85</v>
      </c>
      <c r="E112" s="15">
        <v>343.30000000000007</v>
      </c>
      <c r="F112" s="15">
        <v>46.3</v>
      </c>
    </row>
    <row r="113" spans="2:6" x14ac:dyDescent="0.3">
      <c r="B113" s="15">
        <v>660.89</v>
      </c>
      <c r="C113" s="15">
        <v>61.09</v>
      </c>
      <c r="E113" s="15">
        <v>343.50000000000006</v>
      </c>
      <c r="F113" s="15">
        <v>46.3</v>
      </c>
    </row>
    <row r="114" spans="2:6" x14ac:dyDescent="0.3">
      <c r="B114" s="15">
        <v>660.89</v>
      </c>
      <c r="C114" s="15">
        <v>61.33</v>
      </c>
      <c r="E114" s="15">
        <v>343.60000000000008</v>
      </c>
      <c r="F114" s="15">
        <v>46.3</v>
      </c>
    </row>
    <row r="115" spans="2:6" x14ac:dyDescent="0.3">
      <c r="B115" s="15">
        <v>665.27</v>
      </c>
      <c r="C115" s="15">
        <v>61.47</v>
      </c>
      <c r="E115" s="15">
        <v>343.80000000000007</v>
      </c>
      <c r="F115" s="15">
        <v>46.3</v>
      </c>
    </row>
    <row r="116" spans="2:6" x14ac:dyDescent="0.3">
      <c r="B116" s="15">
        <v>669.87</v>
      </c>
      <c r="C116" s="15">
        <v>61.48</v>
      </c>
      <c r="E116" s="15">
        <v>346.80000000000007</v>
      </c>
      <c r="F116" s="15">
        <v>46.3</v>
      </c>
    </row>
    <row r="117" spans="2:6" x14ac:dyDescent="0.3">
      <c r="B117" s="15">
        <v>673.9</v>
      </c>
      <c r="C117" s="15">
        <v>61.6</v>
      </c>
      <c r="E117" s="15">
        <v>346.90000000000009</v>
      </c>
      <c r="F117" s="15">
        <v>46.5</v>
      </c>
    </row>
    <row r="118" spans="2:6" x14ac:dyDescent="0.3">
      <c r="B118" s="15">
        <v>676.93</v>
      </c>
      <c r="C118" s="15">
        <v>61.74</v>
      </c>
      <c r="E118" s="15">
        <v>347.60000000000008</v>
      </c>
      <c r="F118" s="15">
        <v>46.6</v>
      </c>
    </row>
    <row r="119" spans="2:6" x14ac:dyDescent="0.3">
      <c r="B119" s="15">
        <v>682.25</v>
      </c>
      <c r="C119" s="15">
        <v>61.77</v>
      </c>
      <c r="E119" s="15">
        <v>347.60000000000008</v>
      </c>
      <c r="F119" s="15">
        <v>46.6</v>
      </c>
    </row>
    <row r="120" spans="2:6" x14ac:dyDescent="0.3">
      <c r="B120" s="15">
        <v>684.25</v>
      </c>
      <c r="C120" s="15">
        <v>61.94</v>
      </c>
      <c r="E120" s="15">
        <v>349.10000000000008</v>
      </c>
      <c r="F120" s="15">
        <v>46.8</v>
      </c>
    </row>
    <row r="121" spans="2:6" x14ac:dyDescent="0.3">
      <c r="B121" s="15">
        <v>686.64</v>
      </c>
      <c r="C121" s="15">
        <v>62.11</v>
      </c>
      <c r="E121" s="15">
        <v>354.80000000000007</v>
      </c>
      <c r="F121" s="15">
        <v>46.8</v>
      </c>
    </row>
    <row r="122" spans="2:6" x14ac:dyDescent="0.3">
      <c r="B122" s="15">
        <v>687.7</v>
      </c>
      <c r="C122" s="15">
        <v>62.33</v>
      </c>
      <c r="E122" s="15">
        <v>355.30000000000007</v>
      </c>
      <c r="F122" s="15">
        <v>46.9</v>
      </c>
    </row>
    <row r="123" spans="2:6" x14ac:dyDescent="0.3">
      <c r="B123" s="15">
        <v>688.2</v>
      </c>
      <c r="C123" s="15">
        <v>62.43</v>
      </c>
      <c r="E123" s="15">
        <v>356.50000000000006</v>
      </c>
      <c r="F123" s="15">
        <v>47</v>
      </c>
    </row>
    <row r="124" spans="2:6" x14ac:dyDescent="0.3">
      <c r="B124" s="15">
        <v>690.32</v>
      </c>
      <c r="C124" s="15">
        <v>62.57</v>
      </c>
      <c r="E124" s="15">
        <v>386.50000000000006</v>
      </c>
      <c r="F124" s="15">
        <v>47.2</v>
      </c>
    </row>
    <row r="125" spans="2:6" x14ac:dyDescent="0.3">
      <c r="B125" s="15">
        <v>698.8</v>
      </c>
      <c r="C125" s="15">
        <v>62.59</v>
      </c>
      <c r="E125" s="15">
        <v>387.70000000000005</v>
      </c>
      <c r="F125" s="15">
        <v>47.2</v>
      </c>
    </row>
    <row r="126" spans="2:6" x14ac:dyDescent="0.3">
      <c r="B126" s="15">
        <v>708.98</v>
      </c>
      <c r="C126" s="15">
        <v>62.72</v>
      </c>
      <c r="E126" s="15">
        <v>404.00000000000006</v>
      </c>
      <c r="F126" s="15">
        <v>47.3</v>
      </c>
    </row>
    <row r="127" spans="2:6" x14ac:dyDescent="0.3">
      <c r="B127" s="15">
        <v>711.17</v>
      </c>
      <c r="C127" s="15">
        <v>62.81</v>
      </c>
      <c r="E127" s="15">
        <v>407.50000000000006</v>
      </c>
      <c r="F127" s="15">
        <v>47.8</v>
      </c>
    </row>
    <row r="128" spans="2:6" x14ac:dyDescent="0.3">
      <c r="B128" s="15">
        <v>713.5</v>
      </c>
      <c r="C128" s="15">
        <v>62.84</v>
      </c>
      <c r="E128" s="15">
        <v>412.00000000000006</v>
      </c>
      <c r="F128" s="15">
        <v>47.8</v>
      </c>
    </row>
    <row r="129" spans="2:6" x14ac:dyDescent="0.3">
      <c r="B129" s="15">
        <v>721.14</v>
      </c>
      <c r="C129" s="15">
        <v>63.09</v>
      </c>
      <c r="E129" s="15">
        <v>412.20000000000005</v>
      </c>
      <c r="F129" s="15">
        <v>47.9</v>
      </c>
    </row>
    <row r="130" spans="2:6" x14ac:dyDescent="0.3">
      <c r="B130" s="15">
        <v>723.31</v>
      </c>
      <c r="C130" s="15">
        <v>63.12</v>
      </c>
      <c r="E130" s="15">
        <v>413.70000000000005</v>
      </c>
      <c r="F130" s="15">
        <v>48.3</v>
      </c>
    </row>
    <row r="131" spans="2:6" x14ac:dyDescent="0.3">
      <c r="B131" s="15">
        <v>725.64</v>
      </c>
      <c r="C131" s="15">
        <v>63.17</v>
      </c>
      <c r="E131" s="15">
        <v>414.20000000000005</v>
      </c>
      <c r="F131" s="15">
        <v>48.4</v>
      </c>
    </row>
    <row r="132" spans="2:6" x14ac:dyDescent="0.3">
      <c r="B132" s="15">
        <v>732.35</v>
      </c>
      <c r="C132" s="15">
        <v>63.39</v>
      </c>
      <c r="E132" s="15">
        <v>417.20000000000005</v>
      </c>
      <c r="F132" s="15">
        <v>48.5</v>
      </c>
    </row>
    <row r="133" spans="2:6" x14ac:dyDescent="0.3">
      <c r="B133" s="15">
        <v>732.99</v>
      </c>
      <c r="C133" s="15">
        <v>63.9</v>
      </c>
      <c r="E133" s="15">
        <v>418.20000000000005</v>
      </c>
      <c r="F133" s="15">
        <v>48.6</v>
      </c>
    </row>
    <row r="134" spans="2:6" x14ac:dyDescent="0.3">
      <c r="B134" s="15">
        <v>735.11</v>
      </c>
      <c r="C134" s="15">
        <v>64.069999999999993</v>
      </c>
      <c r="E134" s="15">
        <v>420.00000000000006</v>
      </c>
      <c r="F134" s="15">
        <v>48.6</v>
      </c>
    </row>
    <row r="135" spans="2:6" x14ac:dyDescent="0.3">
      <c r="B135" s="15">
        <v>736.7</v>
      </c>
      <c r="C135" s="15">
        <v>64.27</v>
      </c>
      <c r="E135" s="15">
        <v>420.20000000000005</v>
      </c>
      <c r="F135" s="15">
        <v>48.6</v>
      </c>
    </row>
    <row r="136" spans="2:6" x14ac:dyDescent="0.3">
      <c r="B136" s="15">
        <v>741.47</v>
      </c>
      <c r="C136" s="15">
        <v>64.650000000000006</v>
      </c>
      <c r="E136" s="15">
        <v>421.6</v>
      </c>
      <c r="F136" s="15">
        <v>48.9</v>
      </c>
    </row>
    <row r="137" spans="2:6" x14ac:dyDescent="0.3">
      <c r="B137" s="15">
        <v>756.39</v>
      </c>
      <c r="C137" s="15">
        <v>64.7</v>
      </c>
      <c r="E137" s="15">
        <v>422</v>
      </c>
      <c r="F137" s="15">
        <v>48.9</v>
      </c>
    </row>
    <row r="138" spans="2:6" x14ac:dyDescent="0.3">
      <c r="B138" s="15">
        <v>758.3</v>
      </c>
      <c r="C138" s="15">
        <v>64.760000000000005</v>
      </c>
      <c r="E138" s="15">
        <v>434.9</v>
      </c>
      <c r="F138" s="15">
        <v>49.2</v>
      </c>
    </row>
    <row r="139" spans="2:6" x14ac:dyDescent="0.3">
      <c r="B139" s="15">
        <v>760.79</v>
      </c>
      <c r="C139" s="15">
        <v>64.77</v>
      </c>
      <c r="E139" s="15">
        <v>453.09999999999997</v>
      </c>
      <c r="F139" s="15">
        <v>49.3</v>
      </c>
    </row>
    <row r="140" spans="2:6" x14ac:dyDescent="0.3">
      <c r="B140" s="15">
        <v>768.12</v>
      </c>
      <c r="C140" s="15">
        <v>65.040000000000006</v>
      </c>
      <c r="E140" s="15">
        <v>466.09999999999997</v>
      </c>
      <c r="F140" s="15">
        <v>49.6</v>
      </c>
    </row>
    <row r="141" spans="2:6" x14ac:dyDescent="0.3">
      <c r="B141" s="15">
        <v>772.1</v>
      </c>
      <c r="C141" s="15">
        <v>65.489999999999995</v>
      </c>
      <c r="E141" s="15">
        <v>477.99999999999994</v>
      </c>
      <c r="F141" s="15">
        <v>49.8</v>
      </c>
    </row>
    <row r="142" spans="2:6" x14ac:dyDescent="0.3">
      <c r="B142" s="15">
        <v>772.52</v>
      </c>
      <c r="C142" s="15">
        <v>65.64</v>
      </c>
      <c r="E142" s="15">
        <v>480.99999999999994</v>
      </c>
      <c r="F142" s="15">
        <v>50.1</v>
      </c>
    </row>
    <row r="143" spans="2:6" x14ac:dyDescent="0.3">
      <c r="B143" s="15">
        <v>773.05</v>
      </c>
      <c r="C143" s="15">
        <v>65.95</v>
      </c>
      <c r="E143" s="15">
        <v>485.99999999999994</v>
      </c>
      <c r="F143" s="15">
        <v>50.1</v>
      </c>
    </row>
    <row r="144" spans="2:6" x14ac:dyDescent="0.3">
      <c r="B144" s="15">
        <v>782.51</v>
      </c>
      <c r="C144" s="15">
        <v>66.040000000000006</v>
      </c>
      <c r="E144" s="15">
        <v>491.49999999999994</v>
      </c>
      <c r="F144" s="15">
        <v>50.2</v>
      </c>
    </row>
    <row r="145" spans="2:6" x14ac:dyDescent="0.3">
      <c r="B145" s="15">
        <v>784.11</v>
      </c>
      <c r="C145" s="15">
        <v>66.19</v>
      </c>
      <c r="E145" s="15">
        <v>497.49999999999994</v>
      </c>
      <c r="F145" s="15">
        <v>50.5</v>
      </c>
    </row>
    <row r="146" spans="2:6" x14ac:dyDescent="0.3">
      <c r="B146" s="15">
        <v>789.67</v>
      </c>
      <c r="C146" s="15">
        <v>66.400000000000006</v>
      </c>
      <c r="E146" s="15">
        <v>497.69999999999993</v>
      </c>
      <c r="F146" s="15">
        <v>50.7</v>
      </c>
    </row>
    <row r="147" spans="2:6" x14ac:dyDescent="0.3">
      <c r="B147" s="15">
        <v>790.89</v>
      </c>
      <c r="C147" s="15">
        <v>66.44</v>
      </c>
      <c r="E147" s="15">
        <v>505.19999999999993</v>
      </c>
      <c r="F147" s="15">
        <v>50.8</v>
      </c>
    </row>
    <row r="148" spans="2:6" x14ac:dyDescent="0.3">
      <c r="B148" s="15">
        <v>792.67</v>
      </c>
      <c r="C148" s="15">
        <v>67.36</v>
      </c>
      <c r="E148" s="15">
        <v>506.69999999999993</v>
      </c>
      <c r="F148" s="15">
        <v>50.9</v>
      </c>
    </row>
    <row r="149" spans="2:6" x14ac:dyDescent="0.3">
      <c r="B149" s="15">
        <v>793.78</v>
      </c>
      <c r="C149" s="15">
        <v>68.11</v>
      </c>
      <c r="E149" s="15">
        <v>506.69999999999993</v>
      </c>
      <c r="F149" s="15">
        <v>51</v>
      </c>
    </row>
    <row r="150" spans="2:6" x14ac:dyDescent="0.3">
      <c r="B150" s="15">
        <v>819.02</v>
      </c>
      <c r="C150" s="15">
        <v>68.430000000000007</v>
      </c>
      <c r="E150" s="15">
        <v>522.19999999999993</v>
      </c>
      <c r="F150" s="15">
        <v>51</v>
      </c>
    </row>
    <row r="151" spans="2:6" x14ac:dyDescent="0.3">
      <c r="B151" s="15">
        <v>823.67</v>
      </c>
      <c r="C151" s="15">
        <v>68.63</v>
      </c>
      <c r="E151" s="15">
        <v>528.19999999999993</v>
      </c>
      <c r="F151" s="15">
        <v>51.3</v>
      </c>
    </row>
    <row r="152" spans="2:6" x14ac:dyDescent="0.3">
      <c r="B152" s="15">
        <v>825.26</v>
      </c>
      <c r="C152" s="15">
        <v>68.69</v>
      </c>
      <c r="E152" s="15">
        <v>528.99999999999989</v>
      </c>
      <c r="F152" s="15">
        <v>51.4</v>
      </c>
    </row>
    <row r="153" spans="2:6" x14ac:dyDescent="0.3">
      <c r="B153" s="15">
        <v>826.32</v>
      </c>
      <c r="C153" s="15">
        <v>69.22</v>
      </c>
      <c r="E153" s="15">
        <v>529.99999999999989</v>
      </c>
      <c r="F153" s="15">
        <v>51.6</v>
      </c>
    </row>
    <row r="154" spans="2:6" x14ac:dyDescent="0.3">
      <c r="B154" s="15">
        <v>827.91</v>
      </c>
      <c r="C154" s="15">
        <v>69.31</v>
      </c>
      <c r="E154" s="15">
        <v>536.39999999999986</v>
      </c>
      <c r="F154" s="15">
        <v>51.6</v>
      </c>
    </row>
    <row r="155" spans="2:6" x14ac:dyDescent="0.3">
      <c r="B155" s="15">
        <v>837.35</v>
      </c>
      <c r="C155" s="15">
        <v>69.52</v>
      </c>
      <c r="E155" s="15">
        <v>538.99999999999989</v>
      </c>
      <c r="F155" s="15">
        <v>51.9</v>
      </c>
    </row>
    <row r="156" spans="2:6" x14ac:dyDescent="0.3">
      <c r="B156" s="15">
        <v>841.81</v>
      </c>
      <c r="C156" s="15">
        <v>69.52</v>
      </c>
      <c r="E156" s="15">
        <v>541.49999999999989</v>
      </c>
      <c r="F156" s="15">
        <v>52</v>
      </c>
    </row>
    <row r="157" spans="2:6" x14ac:dyDescent="0.3">
      <c r="B157" s="15">
        <v>842.98</v>
      </c>
      <c r="C157" s="15">
        <v>69.569999999999993</v>
      </c>
      <c r="E157" s="15">
        <v>542.29999999999984</v>
      </c>
      <c r="F157" s="15">
        <v>52.1</v>
      </c>
    </row>
    <row r="158" spans="2:6" x14ac:dyDescent="0.3">
      <c r="B158" s="15">
        <v>847.54</v>
      </c>
      <c r="C158" s="15">
        <v>69.72</v>
      </c>
      <c r="E158" s="15">
        <v>543.5999999999998</v>
      </c>
      <c r="F158" s="15">
        <v>52.2</v>
      </c>
    </row>
    <row r="159" spans="2:6" x14ac:dyDescent="0.3">
      <c r="B159" s="15">
        <v>852.92</v>
      </c>
      <c r="C159" s="15">
        <v>69.84</v>
      </c>
      <c r="E159" s="15">
        <v>543.99999999999977</v>
      </c>
      <c r="F159" s="15">
        <v>52.3</v>
      </c>
    </row>
    <row r="160" spans="2:6" x14ac:dyDescent="0.3">
      <c r="B160" s="15">
        <v>853.71</v>
      </c>
      <c r="C160" s="15">
        <v>69.930000000000007</v>
      </c>
      <c r="E160" s="15">
        <v>544.0999999999998</v>
      </c>
      <c r="F160" s="15">
        <v>52.4</v>
      </c>
    </row>
    <row r="161" spans="2:6" x14ac:dyDescent="0.3">
      <c r="B161" s="15">
        <v>854.9</v>
      </c>
      <c r="C161" s="15">
        <v>69.98</v>
      </c>
      <c r="E161" s="15">
        <v>546.0999999999998</v>
      </c>
      <c r="F161" s="15">
        <v>53.3</v>
      </c>
    </row>
    <row r="162" spans="2:6" x14ac:dyDescent="0.3">
      <c r="B162" s="15">
        <v>855.1</v>
      </c>
      <c r="C162" s="15">
        <v>70.069999999999993</v>
      </c>
      <c r="E162" s="15">
        <v>555.0999999999998</v>
      </c>
      <c r="F162" s="15">
        <v>53.3</v>
      </c>
    </row>
    <row r="163" spans="2:6" x14ac:dyDescent="0.3">
      <c r="B163" s="15">
        <v>858.35</v>
      </c>
      <c r="C163" s="15">
        <v>70.41</v>
      </c>
      <c r="E163" s="15">
        <v>558.69999999999982</v>
      </c>
      <c r="F163" s="15">
        <v>53.5</v>
      </c>
    </row>
    <row r="164" spans="2:6" x14ac:dyDescent="0.3">
      <c r="B164" s="15">
        <v>859.83</v>
      </c>
      <c r="C164" s="15">
        <v>70.48</v>
      </c>
      <c r="E164" s="15">
        <v>560.69999999999982</v>
      </c>
      <c r="F164" s="15">
        <v>53.6</v>
      </c>
    </row>
    <row r="165" spans="2:6" x14ac:dyDescent="0.3">
      <c r="B165" s="15">
        <v>864.92</v>
      </c>
      <c r="C165" s="15">
        <v>70.63</v>
      </c>
      <c r="E165" s="15">
        <v>564.69999999999982</v>
      </c>
      <c r="F165" s="15">
        <v>53.7</v>
      </c>
    </row>
    <row r="166" spans="2:6" x14ac:dyDescent="0.3">
      <c r="B166" s="15">
        <v>866.04</v>
      </c>
      <c r="C166" s="15">
        <v>70.86</v>
      </c>
      <c r="E166" s="15">
        <v>565.19999999999982</v>
      </c>
      <c r="F166" s="15">
        <v>53.9</v>
      </c>
    </row>
    <row r="167" spans="2:6" x14ac:dyDescent="0.3">
      <c r="B167" s="15">
        <v>877.28</v>
      </c>
      <c r="C167" s="15">
        <v>71.260000000000005</v>
      </c>
      <c r="E167" s="15">
        <v>571.19999999999982</v>
      </c>
      <c r="F167" s="15">
        <v>54</v>
      </c>
    </row>
    <row r="168" spans="2:6" x14ac:dyDescent="0.3">
      <c r="B168" s="15">
        <v>878.39</v>
      </c>
      <c r="C168" s="15">
        <v>71.42</v>
      </c>
      <c r="E168" s="15">
        <v>577.0999999999998</v>
      </c>
      <c r="F168" s="15">
        <v>54.1</v>
      </c>
    </row>
    <row r="169" spans="2:6" x14ac:dyDescent="0.3">
      <c r="B169" s="15">
        <v>881.42</v>
      </c>
      <c r="C169" s="15">
        <v>71.75</v>
      </c>
      <c r="E169" s="15">
        <v>580.79999999999984</v>
      </c>
      <c r="F169" s="15">
        <v>54.7</v>
      </c>
    </row>
    <row r="170" spans="2:6" x14ac:dyDescent="0.3">
      <c r="B170" s="15">
        <v>882.59</v>
      </c>
      <c r="C170" s="15">
        <v>72.78</v>
      </c>
      <c r="E170" s="15">
        <v>585.19999999999982</v>
      </c>
      <c r="F170" s="15">
        <v>54.8</v>
      </c>
    </row>
    <row r="171" spans="2:6" x14ac:dyDescent="0.3">
      <c r="B171" s="15">
        <v>883.64</v>
      </c>
      <c r="C171" s="15">
        <v>73.25</v>
      </c>
      <c r="E171" s="15">
        <v>592.19999999999982</v>
      </c>
      <c r="F171" s="15">
        <v>54.9</v>
      </c>
    </row>
    <row r="172" spans="2:6" x14ac:dyDescent="0.3">
      <c r="B172" s="15">
        <v>884.17</v>
      </c>
      <c r="C172" s="15">
        <v>73.650000000000006</v>
      </c>
      <c r="E172" s="15">
        <v>594.0999999999998</v>
      </c>
      <c r="F172" s="15">
        <v>55.6</v>
      </c>
    </row>
    <row r="173" spans="2:6" x14ac:dyDescent="0.3">
      <c r="B173" s="15">
        <v>884.56</v>
      </c>
      <c r="C173" s="15">
        <v>74.25</v>
      </c>
      <c r="E173" s="15">
        <v>595.29999999999984</v>
      </c>
      <c r="F173" s="15">
        <v>55.7</v>
      </c>
    </row>
    <row r="174" spans="2:6" x14ac:dyDescent="0.3">
      <c r="B174" s="15">
        <v>885.2</v>
      </c>
      <c r="C174" s="15">
        <v>74.48</v>
      </c>
      <c r="E174" s="15">
        <v>595.79999999999984</v>
      </c>
      <c r="F174" s="15">
        <v>55.8</v>
      </c>
    </row>
    <row r="175" spans="2:6" x14ac:dyDescent="0.3">
      <c r="B175" s="15">
        <v>885.94</v>
      </c>
      <c r="C175" s="15">
        <v>74.58</v>
      </c>
      <c r="E175" s="15">
        <v>597.0999999999998</v>
      </c>
      <c r="F175" s="15">
        <v>56</v>
      </c>
    </row>
    <row r="176" spans="2:6" x14ac:dyDescent="0.3">
      <c r="B176" s="15">
        <v>887.19</v>
      </c>
      <c r="C176" s="15">
        <v>74.8</v>
      </c>
      <c r="E176" s="15">
        <v>605.0999999999998</v>
      </c>
      <c r="F176" s="15">
        <v>56</v>
      </c>
    </row>
    <row r="177" spans="2:6" x14ac:dyDescent="0.3">
      <c r="B177" s="15">
        <v>891.59</v>
      </c>
      <c r="C177" s="15">
        <v>75.03</v>
      </c>
      <c r="E177" s="15">
        <v>605.49999999999977</v>
      </c>
      <c r="F177" s="15">
        <v>56.2</v>
      </c>
    </row>
    <row r="178" spans="2:6" x14ac:dyDescent="0.3">
      <c r="B178" s="15">
        <v>891.79</v>
      </c>
      <c r="C178" s="15">
        <v>75.33</v>
      </c>
      <c r="E178" s="15">
        <v>607.5999999999998</v>
      </c>
      <c r="F178" s="15">
        <v>56.5</v>
      </c>
    </row>
    <row r="179" spans="2:6" x14ac:dyDescent="0.3">
      <c r="B179" s="15">
        <v>892.23</v>
      </c>
      <c r="C179" s="15">
        <v>75.52</v>
      </c>
      <c r="E179" s="15">
        <v>607.69999999999982</v>
      </c>
      <c r="F179" s="15">
        <v>56.6</v>
      </c>
    </row>
    <row r="180" spans="2:6" x14ac:dyDescent="0.3">
      <c r="B180" s="15">
        <v>900.08</v>
      </c>
      <c r="C180" s="15">
        <v>76.08</v>
      </c>
      <c r="E180" s="15">
        <v>608.29999999999984</v>
      </c>
      <c r="F180" s="15">
        <v>57</v>
      </c>
    </row>
    <row r="181" spans="2:6" x14ac:dyDescent="0.3">
      <c r="B181" s="15">
        <v>905.38</v>
      </c>
      <c r="C181" s="15">
        <v>76.150000000000006</v>
      </c>
      <c r="E181" s="15">
        <v>615.0999999999998</v>
      </c>
      <c r="F181" s="15">
        <v>57</v>
      </c>
    </row>
    <row r="182" spans="2:6" x14ac:dyDescent="0.3">
      <c r="B182" s="15">
        <v>909.53</v>
      </c>
      <c r="C182" s="15">
        <v>76.53</v>
      </c>
      <c r="E182" s="15">
        <v>622.5999999999998</v>
      </c>
      <c r="F182" s="15">
        <v>57.3</v>
      </c>
    </row>
    <row r="183" spans="2:6" x14ac:dyDescent="0.3">
      <c r="B183" s="15">
        <v>911.57</v>
      </c>
      <c r="C183" s="15">
        <v>77.150000000000006</v>
      </c>
      <c r="E183" s="15">
        <v>625.79999999999984</v>
      </c>
      <c r="F183" s="15">
        <v>57.5</v>
      </c>
    </row>
    <row r="184" spans="2:6" x14ac:dyDescent="0.3">
      <c r="B184" s="15">
        <v>911.78</v>
      </c>
      <c r="C184" s="15">
        <v>77.39</v>
      </c>
      <c r="E184" s="15">
        <v>626.69999999999982</v>
      </c>
      <c r="F184" s="15">
        <v>57.8</v>
      </c>
    </row>
    <row r="185" spans="2:6" x14ac:dyDescent="0.3">
      <c r="B185" s="15">
        <v>913.02</v>
      </c>
      <c r="C185" s="15">
        <v>77.39</v>
      </c>
      <c r="E185" s="15">
        <v>627.49999999999977</v>
      </c>
      <c r="F185" s="15">
        <v>58.3</v>
      </c>
    </row>
    <row r="186" spans="2:6" x14ac:dyDescent="0.3">
      <c r="B186" s="15">
        <v>913.04</v>
      </c>
      <c r="C186" s="15">
        <v>77.400000000000006</v>
      </c>
      <c r="E186" s="15">
        <v>628.49999999999977</v>
      </c>
      <c r="F186" s="15">
        <v>58.4</v>
      </c>
    </row>
    <row r="187" spans="2:6" x14ac:dyDescent="0.3">
      <c r="B187" s="15">
        <v>914.39</v>
      </c>
      <c r="C187" s="15">
        <v>78</v>
      </c>
      <c r="E187" s="15">
        <v>635.49999999999977</v>
      </c>
      <c r="F187" s="15">
        <v>58.5</v>
      </c>
    </row>
    <row r="188" spans="2:6" x14ac:dyDescent="0.3">
      <c r="B188" s="15">
        <v>920.22</v>
      </c>
      <c r="C188" s="15">
        <v>78.72</v>
      </c>
      <c r="E188" s="15">
        <v>635.49999999999977</v>
      </c>
      <c r="F188" s="15">
        <v>58.7</v>
      </c>
    </row>
    <row r="189" spans="2:6" x14ac:dyDescent="0.3">
      <c r="B189" s="15">
        <v>920.27</v>
      </c>
      <c r="C189" s="15">
        <v>79.150000000000006</v>
      </c>
      <c r="E189" s="15">
        <v>637.89999999999975</v>
      </c>
      <c r="F189" s="15">
        <v>58.7</v>
      </c>
    </row>
    <row r="190" spans="2:6" x14ac:dyDescent="0.3">
      <c r="B190" s="15">
        <v>921.76</v>
      </c>
      <c r="C190" s="15">
        <v>80.23</v>
      </c>
      <c r="E190" s="15">
        <v>641.89999999999975</v>
      </c>
      <c r="F190" s="15">
        <v>59.5</v>
      </c>
    </row>
    <row r="191" spans="2:6" x14ac:dyDescent="0.3">
      <c r="B191" s="15">
        <v>923.03</v>
      </c>
      <c r="C191" s="15">
        <v>80.760000000000005</v>
      </c>
      <c r="E191" s="15">
        <v>643.89999999999975</v>
      </c>
      <c r="F191" s="15">
        <v>59.5</v>
      </c>
    </row>
    <row r="192" spans="2:6" x14ac:dyDescent="0.3">
      <c r="B192" s="15">
        <v>927.16</v>
      </c>
      <c r="C192" s="15">
        <v>82.01</v>
      </c>
      <c r="E192" s="15">
        <v>645.89999999999975</v>
      </c>
      <c r="F192" s="15">
        <v>59.8</v>
      </c>
    </row>
    <row r="193" spans="2:6" x14ac:dyDescent="0.3">
      <c r="B193" s="15">
        <v>927.29</v>
      </c>
      <c r="C193" s="15">
        <v>83.09</v>
      </c>
      <c r="E193" s="15">
        <v>650.1999999999997</v>
      </c>
      <c r="F193" s="15">
        <v>60.1</v>
      </c>
    </row>
    <row r="194" spans="2:6" x14ac:dyDescent="0.3">
      <c r="B194" s="15">
        <v>927.73</v>
      </c>
      <c r="C194" s="15">
        <v>83.75</v>
      </c>
      <c r="E194" s="15">
        <v>651.59999999999968</v>
      </c>
      <c r="F194" s="15">
        <v>60.1</v>
      </c>
    </row>
    <row r="195" spans="2:6" x14ac:dyDescent="0.3">
      <c r="B195" s="15">
        <v>928.79</v>
      </c>
      <c r="C195" s="15">
        <v>84.59</v>
      </c>
      <c r="E195" s="15">
        <v>651.79999999999973</v>
      </c>
      <c r="F195" s="15">
        <v>60.3</v>
      </c>
    </row>
    <row r="196" spans="2:6" x14ac:dyDescent="0.3">
      <c r="B196" s="15">
        <v>929.01</v>
      </c>
      <c r="C196" s="15">
        <v>85.08</v>
      </c>
      <c r="E196" s="15">
        <v>653.29999999999973</v>
      </c>
      <c r="F196" s="15">
        <v>60.5</v>
      </c>
    </row>
    <row r="197" spans="2:6" x14ac:dyDescent="0.3">
      <c r="B197" s="15">
        <v>929.1</v>
      </c>
      <c r="C197" s="15">
        <v>85.52</v>
      </c>
      <c r="E197" s="15">
        <v>660.09999999999968</v>
      </c>
      <c r="F197" s="15">
        <v>60.6</v>
      </c>
    </row>
    <row r="198" spans="2:6" x14ac:dyDescent="0.3">
      <c r="B198" s="15">
        <v>929.18</v>
      </c>
      <c r="C198" s="15">
        <v>85.56</v>
      </c>
      <c r="E198" s="15">
        <v>671.49999999999966</v>
      </c>
      <c r="F198" s="15">
        <v>60.7</v>
      </c>
    </row>
    <row r="199" spans="2:6" x14ac:dyDescent="0.3">
      <c r="B199" s="15">
        <v>929.27</v>
      </c>
      <c r="C199" s="15">
        <v>86.61</v>
      </c>
      <c r="E199" s="15">
        <v>678.79999999999961</v>
      </c>
      <c r="F199" s="15">
        <v>60.7</v>
      </c>
    </row>
    <row r="200" spans="2:6" x14ac:dyDescent="0.3">
      <c r="B200" s="15">
        <v>929.38</v>
      </c>
      <c r="C200" s="15">
        <v>86.91</v>
      </c>
      <c r="E200" s="15">
        <v>679.39999999999964</v>
      </c>
      <c r="F200" s="15">
        <v>60.8</v>
      </c>
    </row>
    <row r="201" spans="2:6" x14ac:dyDescent="0.3">
      <c r="B201" s="15">
        <v>933.59</v>
      </c>
      <c r="C201" s="15">
        <v>87.71</v>
      </c>
      <c r="E201" s="15">
        <v>697.59999999999968</v>
      </c>
      <c r="F201" s="15">
        <v>60.8</v>
      </c>
    </row>
    <row r="202" spans="2:6" x14ac:dyDescent="0.3">
      <c r="B202" s="15">
        <v>934.38</v>
      </c>
      <c r="C202" s="15">
        <v>87.74</v>
      </c>
      <c r="E202" s="15">
        <v>701.79999999999973</v>
      </c>
      <c r="F202" s="15">
        <v>61</v>
      </c>
    </row>
    <row r="203" spans="2:6" x14ac:dyDescent="0.3">
      <c r="B203" s="15">
        <v>949.34</v>
      </c>
      <c r="C203" s="15">
        <v>87.77</v>
      </c>
      <c r="E203" s="15">
        <v>702.59999999999968</v>
      </c>
      <c r="F203" s="15">
        <v>61</v>
      </c>
    </row>
    <row r="204" spans="2:6" x14ac:dyDescent="0.3">
      <c r="B204" s="15">
        <v>950.19</v>
      </c>
      <c r="C204" s="15">
        <v>88.79</v>
      </c>
      <c r="E204" s="15">
        <v>704.6999999999997</v>
      </c>
      <c r="F204" s="15">
        <v>61.3</v>
      </c>
    </row>
    <row r="205" spans="2:6" x14ac:dyDescent="0.3">
      <c r="B205" s="15">
        <v>950.35</v>
      </c>
      <c r="C205" s="15">
        <v>88.94</v>
      </c>
      <c r="E205" s="15">
        <v>709.79999999999973</v>
      </c>
      <c r="F205" s="15">
        <v>61.5</v>
      </c>
    </row>
    <row r="206" spans="2:6" x14ac:dyDescent="0.3">
      <c r="B206" s="15">
        <v>950.37</v>
      </c>
      <c r="C206" s="15">
        <v>89.08</v>
      </c>
      <c r="E206" s="15">
        <v>711.29999999999973</v>
      </c>
      <c r="F206" s="15">
        <v>61.9</v>
      </c>
    </row>
    <row r="207" spans="2:6" x14ac:dyDescent="0.3">
      <c r="B207" s="15">
        <v>950.98</v>
      </c>
      <c r="C207" s="15">
        <v>90.07</v>
      </c>
      <c r="E207" s="15">
        <v>712.29999999999973</v>
      </c>
      <c r="F207" s="15">
        <v>62</v>
      </c>
    </row>
    <row r="208" spans="2:6" x14ac:dyDescent="0.3">
      <c r="B208" s="15">
        <v>951.4</v>
      </c>
      <c r="C208" s="15">
        <v>90.09</v>
      </c>
      <c r="E208" s="15">
        <v>714.1999999999997</v>
      </c>
      <c r="F208" s="15">
        <v>62.1</v>
      </c>
    </row>
    <row r="209" spans="2:6" x14ac:dyDescent="0.3">
      <c r="B209" s="15">
        <v>951.44</v>
      </c>
      <c r="C209" s="15">
        <v>90.38</v>
      </c>
      <c r="E209" s="15">
        <v>721.6999999999997</v>
      </c>
      <c r="F209" s="15">
        <v>62.2</v>
      </c>
    </row>
    <row r="210" spans="2:6" x14ac:dyDescent="0.3">
      <c r="B210" s="15">
        <v>954.22</v>
      </c>
      <c r="C210" s="15">
        <v>90.64</v>
      </c>
      <c r="E210" s="15">
        <v>721.99999999999966</v>
      </c>
      <c r="F210" s="15">
        <v>62.5</v>
      </c>
    </row>
    <row r="211" spans="2:6" x14ac:dyDescent="0.3">
      <c r="B211" s="15">
        <v>958.4</v>
      </c>
      <c r="C211" s="15">
        <v>90.87</v>
      </c>
      <c r="E211" s="15">
        <v>722.6999999999997</v>
      </c>
      <c r="F211" s="15">
        <v>62.7</v>
      </c>
    </row>
    <row r="212" spans="2:6" x14ac:dyDescent="0.3">
      <c r="B212" s="15">
        <v>959.14</v>
      </c>
      <c r="C212" s="15">
        <v>91.63</v>
      </c>
      <c r="E212" s="15">
        <v>725.59999999999968</v>
      </c>
      <c r="F212" s="15">
        <v>62.8</v>
      </c>
    </row>
    <row r="213" spans="2:6" x14ac:dyDescent="0.3">
      <c r="B213" s="15">
        <v>959.18</v>
      </c>
      <c r="C213" s="15">
        <v>94.9</v>
      </c>
      <c r="E213" s="15">
        <v>725.99999999999966</v>
      </c>
      <c r="F213" s="15">
        <v>63</v>
      </c>
    </row>
    <row r="214" spans="2:6" x14ac:dyDescent="0.3">
      <c r="B214" s="15">
        <v>959.85</v>
      </c>
      <c r="C214" s="15">
        <v>95.24</v>
      </c>
      <c r="E214" s="15">
        <v>730.09999999999968</v>
      </c>
      <c r="F214" s="15">
        <v>63.3</v>
      </c>
    </row>
    <row r="215" spans="2:6" x14ac:dyDescent="0.3">
      <c r="B215" s="15">
        <v>961.07</v>
      </c>
      <c r="C215" s="15">
        <v>99.77</v>
      </c>
      <c r="E215" s="15">
        <v>739.09999999999968</v>
      </c>
      <c r="F215" s="15">
        <v>63.8</v>
      </c>
    </row>
    <row r="216" spans="2:6" x14ac:dyDescent="0.3">
      <c r="B216" s="15">
        <v>961.1</v>
      </c>
      <c r="C216" s="15">
        <v>100.78</v>
      </c>
      <c r="E216" s="15">
        <v>741.59999999999968</v>
      </c>
      <c r="F216" s="15">
        <v>63.9</v>
      </c>
    </row>
    <row r="217" spans="2:6" x14ac:dyDescent="0.3">
      <c r="B217" s="15">
        <v>961.14</v>
      </c>
      <c r="C217" s="15">
        <v>103.13</v>
      </c>
      <c r="E217" s="15">
        <v>742.09999999999968</v>
      </c>
      <c r="F217" s="15">
        <v>64.2</v>
      </c>
    </row>
    <row r="218" spans="2:6" x14ac:dyDescent="0.3">
      <c r="B218" s="15">
        <v>961.56</v>
      </c>
      <c r="C218" s="15">
        <v>103.75</v>
      </c>
      <c r="E218" s="15">
        <v>744.89999999999964</v>
      </c>
      <c r="F218" s="15">
        <v>64.3</v>
      </c>
    </row>
    <row r="219" spans="2:6" x14ac:dyDescent="0.3">
      <c r="B219" s="15">
        <v>962.91</v>
      </c>
      <c r="C219" s="15">
        <v>105.44</v>
      </c>
      <c r="E219" s="15">
        <v>748.09999999999968</v>
      </c>
      <c r="F219" s="15">
        <v>64.900000000000006</v>
      </c>
    </row>
    <row r="220" spans="2:6" x14ac:dyDescent="0.3">
      <c r="B220" s="15">
        <v>963.34</v>
      </c>
      <c r="C220" s="15">
        <v>108.68</v>
      </c>
      <c r="E220" s="15">
        <v>748.59999999999968</v>
      </c>
      <c r="F220" s="15">
        <v>65</v>
      </c>
    </row>
    <row r="221" spans="2:6" x14ac:dyDescent="0.3">
      <c r="B221" s="15">
        <v>963.39</v>
      </c>
      <c r="C221" s="15">
        <v>109.09</v>
      </c>
      <c r="E221" s="15">
        <v>763.09999999999968</v>
      </c>
      <c r="F221" s="15">
        <v>65.099999999999994</v>
      </c>
    </row>
    <row r="222" spans="2:6" x14ac:dyDescent="0.3">
      <c r="B222" s="15">
        <v>963.43</v>
      </c>
      <c r="C222" s="15">
        <v>109.25</v>
      </c>
      <c r="E222" s="15">
        <v>767.59999999999968</v>
      </c>
      <c r="F222" s="15">
        <v>65.3</v>
      </c>
    </row>
    <row r="223" spans="2:6" x14ac:dyDescent="0.3">
      <c r="B223" s="15">
        <v>963.67</v>
      </c>
      <c r="C223" s="15">
        <v>109.39</v>
      </c>
      <c r="E223" s="15">
        <v>769.09999999999968</v>
      </c>
      <c r="F223" s="15">
        <v>65.5</v>
      </c>
    </row>
    <row r="224" spans="2:6" x14ac:dyDescent="0.3">
      <c r="B224" s="15">
        <v>965.33</v>
      </c>
      <c r="C224" s="15">
        <v>110.11</v>
      </c>
      <c r="E224" s="15">
        <v>773.99999999999966</v>
      </c>
      <c r="F224" s="15">
        <v>65.7</v>
      </c>
    </row>
    <row r="225" spans="2:6" x14ac:dyDescent="0.3">
      <c r="B225" s="15">
        <v>965.97</v>
      </c>
      <c r="C225" s="15">
        <v>110.22</v>
      </c>
      <c r="E225" s="15">
        <v>778.99999999999966</v>
      </c>
      <c r="F225" s="15">
        <v>65.8</v>
      </c>
    </row>
    <row r="226" spans="2:6" x14ac:dyDescent="0.3">
      <c r="B226" s="15">
        <v>967.14</v>
      </c>
      <c r="C226" s="15">
        <v>122.16</v>
      </c>
      <c r="E226" s="15">
        <v>787.29999999999961</v>
      </c>
      <c r="F226" s="15">
        <v>66.099999999999994</v>
      </c>
    </row>
    <row r="227" spans="2:6" x14ac:dyDescent="0.3">
      <c r="B227" s="15">
        <v>969.27</v>
      </c>
      <c r="C227" s="15">
        <v>130.69999999999999</v>
      </c>
      <c r="E227" s="15">
        <v>790.29999999999961</v>
      </c>
      <c r="F227" s="15">
        <v>66.599999999999994</v>
      </c>
    </row>
    <row r="228" spans="2:6" x14ac:dyDescent="0.3">
      <c r="B228" s="15">
        <v>969.7</v>
      </c>
      <c r="C228" s="15">
        <v>131.47</v>
      </c>
      <c r="E228" s="15">
        <v>794.99999999999966</v>
      </c>
      <c r="F228" s="15">
        <v>66.599999999999994</v>
      </c>
    </row>
    <row r="229" spans="2:6" x14ac:dyDescent="0.3">
      <c r="B229" s="15">
        <v>969.93</v>
      </c>
      <c r="C229" s="15">
        <v>164.42</v>
      </c>
      <c r="E229" s="15">
        <v>797.1999999999997</v>
      </c>
      <c r="F229" s="15">
        <v>67</v>
      </c>
    </row>
    <row r="230" spans="2:6" x14ac:dyDescent="0.3">
      <c r="B230" s="15">
        <v>970.01</v>
      </c>
      <c r="C230" s="15">
        <v>227.55</v>
      </c>
      <c r="E230" s="15">
        <v>802.89999999999975</v>
      </c>
      <c r="F230" s="15">
        <v>67</v>
      </c>
    </row>
    <row r="231" spans="2:6" x14ac:dyDescent="0.3">
      <c r="E231" s="15">
        <v>804.89999999999975</v>
      </c>
      <c r="F231" s="15">
        <v>67</v>
      </c>
    </row>
    <row r="232" spans="2:6" x14ac:dyDescent="0.3">
      <c r="E232" s="15">
        <v>804.99999999999977</v>
      </c>
      <c r="F232" s="15">
        <v>67.099999999999994</v>
      </c>
    </row>
    <row r="233" spans="2:6" x14ac:dyDescent="0.3">
      <c r="E233" s="15">
        <v>809.19999999999982</v>
      </c>
      <c r="F233" s="15">
        <v>67.400000000000006</v>
      </c>
    </row>
    <row r="234" spans="2:6" x14ac:dyDescent="0.3">
      <c r="E234" s="15">
        <v>809.69999999999982</v>
      </c>
      <c r="F234" s="15">
        <v>68</v>
      </c>
    </row>
    <row r="235" spans="2:6" x14ac:dyDescent="0.3">
      <c r="E235" s="15">
        <v>810.0999999999998</v>
      </c>
      <c r="F235" s="15">
        <v>68.400000000000006</v>
      </c>
    </row>
    <row r="236" spans="2:6" x14ac:dyDescent="0.3">
      <c r="E236" s="15">
        <v>810.69999999999982</v>
      </c>
      <c r="F236" s="15">
        <v>68.5</v>
      </c>
    </row>
    <row r="237" spans="2:6" x14ac:dyDescent="0.3">
      <c r="E237" s="15">
        <v>814.49999999999977</v>
      </c>
      <c r="F237" s="15">
        <v>68.5</v>
      </c>
    </row>
    <row r="238" spans="2:6" x14ac:dyDescent="0.3">
      <c r="E238" s="15">
        <v>823.79999999999973</v>
      </c>
      <c r="F238" s="15">
        <v>69.099999999999994</v>
      </c>
    </row>
    <row r="239" spans="2:6" x14ac:dyDescent="0.3">
      <c r="E239" s="15">
        <v>826.29999999999973</v>
      </c>
      <c r="F239" s="15">
        <v>69.5</v>
      </c>
    </row>
    <row r="240" spans="2:6" x14ac:dyDescent="0.3">
      <c r="E240" s="15">
        <v>826.59999999999968</v>
      </c>
      <c r="F240" s="15">
        <v>70.2</v>
      </c>
    </row>
    <row r="241" spans="5:6" x14ac:dyDescent="0.3">
      <c r="E241" s="15">
        <v>826.89999999999964</v>
      </c>
      <c r="F241" s="15">
        <v>70.3</v>
      </c>
    </row>
    <row r="242" spans="5:6" x14ac:dyDescent="0.3">
      <c r="E242" s="15">
        <v>827.29999999999961</v>
      </c>
      <c r="F242" s="15">
        <v>70.3</v>
      </c>
    </row>
    <row r="243" spans="5:6" x14ac:dyDescent="0.3">
      <c r="E243" s="15">
        <v>828.59999999999957</v>
      </c>
      <c r="F243" s="15">
        <v>70.5</v>
      </c>
    </row>
    <row r="244" spans="5:6" x14ac:dyDescent="0.3">
      <c r="E244" s="15">
        <v>829.29999999999961</v>
      </c>
      <c r="F244" s="15">
        <v>70.7</v>
      </c>
    </row>
    <row r="245" spans="5:6" x14ac:dyDescent="0.3">
      <c r="E245" s="15">
        <v>830.29999999999961</v>
      </c>
      <c r="F245" s="15">
        <v>71.5</v>
      </c>
    </row>
    <row r="246" spans="5:6" x14ac:dyDescent="0.3">
      <c r="E246" s="15">
        <v>830.89999999999964</v>
      </c>
      <c r="F246" s="15">
        <v>71.599999999999994</v>
      </c>
    </row>
    <row r="247" spans="5:6" x14ac:dyDescent="0.3">
      <c r="E247" s="15">
        <v>835.89999999999964</v>
      </c>
      <c r="F247" s="15">
        <v>71.900000000000006</v>
      </c>
    </row>
    <row r="248" spans="5:6" x14ac:dyDescent="0.3">
      <c r="E248" s="15">
        <v>837.29999999999961</v>
      </c>
      <c r="F248" s="15">
        <v>72</v>
      </c>
    </row>
    <row r="249" spans="5:6" x14ac:dyDescent="0.3">
      <c r="E249" s="15">
        <v>838.59999999999957</v>
      </c>
      <c r="F249" s="15">
        <v>72.400000000000006</v>
      </c>
    </row>
    <row r="250" spans="5:6" x14ac:dyDescent="0.3">
      <c r="E250" s="15">
        <v>840.09999999999957</v>
      </c>
      <c r="F250" s="15">
        <v>72.599999999999994</v>
      </c>
    </row>
    <row r="251" spans="5:6" x14ac:dyDescent="0.3">
      <c r="E251" s="15">
        <v>841.79999999999961</v>
      </c>
      <c r="F251" s="15">
        <v>72.900000000000006</v>
      </c>
    </row>
    <row r="252" spans="5:6" x14ac:dyDescent="0.3">
      <c r="E252" s="15">
        <v>842.19999999999959</v>
      </c>
      <c r="F252" s="15">
        <v>73</v>
      </c>
    </row>
    <row r="253" spans="5:6" x14ac:dyDescent="0.3">
      <c r="E253" s="15">
        <v>850.79999999999961</v>
      </c>
      <c r="F253" s="15">
        <v>73</v>
      </c>
    </row>
    <row r="254" spans="5:6" x14ac:dyDescent="0.3">
      <c r="E254" s="15">
        <v>852.89999999999964</v>
      </c>
      <c r="F254" s="15">
        <v>73.900000000000006</v>
      </c>
    </row>
    <row r="255" spans="5:6" x14ac:dyDescent="0.3">
      <c r="E255" s="15">
        <v>855.39999999999964</v>
      </c>
      <c r="F255" s="15">
        <v>74.7</v>
      </c>
    </row>
    <row r="256" spans="5:6" x14ac:dyDescent="0.3">
      <c r="E256" s="15">
        <v>856.39999999999964</v>
      </c>
      <c r="F256" s="15">
        <v>75.099999999999994</v>
      </c>
    </row>
    <row r="257" spans="5:6" x14ac:dyDescent="0.3">
      <c r="E257" s="15">
        <v>856.59999999999968</v>
      </c>
      <c r="F257" s="15">
        <v>75.2</v>
      </c>
    </row>
    <row r="258" spans="5:6" x14ac:dyDescent="0.3">
      <c r="E258" s="15">
        <v>856.89999999999964</v>
      </c>
      <c r="F258" s="15">
        <v>76.400000000000006</v>
      </c>
    </row>
    <row r="259" spans="5:6" x14ac:dyDescent="0.3">
      <c r="E259" s="15">
        <v>857.39999999999964</v>
      </c>
      <c r="F259" s="15">
        <v>76.5</v>
      </c>
    </row>
    <row r="260" spans="5:6" x14ac:dyDescent="0.3">
      <c r="E260" s="15">
        <v>865.39999999999964</v>
      </c>
      <c r="F260" s="15">
        <v>76.7</v>
      </c>
    </row>
    <row r="261" spans="5:6" x14ac:dyDescent="0.3">
      <c r="E261" s="15">
        <v>866.39999999999964</v>
      </c>
      <c r="F261" s="15">
        <v>76.900000000000006</v>
      </c>
    </row>
    <row r="262" spans="5:6" x14ac:dyDescent="0.3">
      <c r="E262" s="15">
        <v>870.89999999999964</v>
      </c>
      <c r="F262" s="15">
        <v>77.599999999999994</v>
      </c>
    </row>
    <row r="263" spans="5:6" x14ac:dyDescent="0.3">
      <c r="E263" s="15">
        <v>871.79999999999961</v>
      </c>
      <c r="F263" s="15">
        <v>77.8</v>
      </c>
    </row>
    <row r="264" spans="5:6" x14ac:dyDescent="0.3">
      <c r="E264" s="15">
        <v>876.09999999999957</v>
      </c>
      <c r="F264" s="15">
        <v>78</v>
      </c>
    </row>
    <row r="265" spans="5:6" x14ac:dyDescent="0.3">
      <c r="E265" s="15">
        <v>877.29999999999961</v>
      </c>
      <c r="F265" s="15">
        <v>78</v>
      </c>
    </row>
    <row r="266" spans="5:6" x14ac:dyDescent="0.3">
      <c r="E266" s="15">
        <v>879.19999999999959</v>
      </c>
      <c r="F266" s="15">
        <v>78.7</v>
      </c>
    </row>
    <row r="267" spans="5:6" x14ac:dyDescent="0.3">
      <c r="E267" s="15">
        <v>885.89999999999964</v>
      </c>
      <c r="F267" s="15">
        <v>79</v>
      </c>
    </row>
    <row r="268" spans="5:6" x14ac:dyDescent="0.3">
      <c r="E268" s="15">
        <v>887.19999999999959</v>
      </c>
      <c r="F268" s="15">
        <v>79.900000000000006</v>
      </c>
    </row>
    <row r="269" spans="5:6" x14ac:dyDescent="0.3">
      <c r="E269" s="15">
        <v>887.89999999999964</v>
      </c>
      <c r="F269" s="15">
        <v>80.599999999999994</v>
      </c>
    </row>
    <row r="270" spans="5:6" x14ac:dyDescent="0.3">
      <c r="E270" s="15">
        <v>893.19999999999959</v>
      </c>
      <c r="F270" s="15">
        <v>81.599999999999994</v>
      </c>
    </row>
    <row r="271" spans="5:6" x14ac:dyDescent="0.3">
      <c r="E271" s="15">
        <v>894.99999999999955</v>
      </c>
      <c r="F271" s="15">
        <v>82.8</v>
      </c>
    </row>
    <row r="272" spans="5:6" x14ac:dyDescent="0.3">
      <c r="E272" s="15">
        <v>895.39999999999952</v>
      </c>
      <c r="F272" s="15">
        <v>83</v>
      </c>
    </row>
    <row r="273" spans="5:6" x14ac:dyDescent="0.3">
      <c r="E273" s="15">
        <v>896.09999999999957</v>
      </c>
      <c r="F273" s="15">
        <v>85.6</v>
      </c>
    </row>
    <row r="274" spans="5:6" x14ac:dyDescent="0.3">
      <c r="E274" s="15">
        <v>897.89999999999952</v>
      </c>
      <c r="F274" s="15">
        <v>88.4</v>
      </c>
    </row>
    <row r="275" spans="5:6" x14ac:dyDescent="0.3">
      <c r="E275" s="15">
        <v>898.09999999999957</v>
      </c>
      <c r="F275" s="15">
        <v>89</v>
      </c>
    </row>
    <row r="276" spans="5:6" x14ac:dyDescent="0.3">
      <c r="E276" s="15">
        <v>898.39999999999952</v>
      </c>
      <c r="F276" s="15">
        <v>90.6</v>
      </c>
    </row>
    <row r="277" spans="5:6" x14ac:dyDescent="0.3">
      <c r="E277" s="15">
        <v>898.99999999999955</v>
      </c>
      <c r="F277" s="15">
        <v>91.5</v>
      </c>
    </row>
    <row r="278" spans="5:6" x14ac:dyDescent="0.3">
      <c r="E278" s="15">
        <v>901.49999999999955</v>
      </c>
      <c r="F278" s="15">
        <v>91.9</v>
      </c>
    </row>
    <row r="279" spans="5:6" x14ac:dyDescent="0.3">
      <c r="E279" s="15">
        <v>903.39999999999952</v>
      </c>
      <c r="F279" s="15">
        <v>94.5</v>
      </c>
    </row>
    <row r="280" spans="5:6" x14ac:dyDescent="0.3">
      <c r="E280" s="15">
        <v>904.89999999999952</v>
      </c>
      <c r="F280" s="15">
        <v>95.4</v>
      </c>
    </row>
    <row r="281" spans="5:6" x14ac:dyDescent="0.3">
      <c r="E281" s="15">
        <v>907.49999999999955</v>
      </c>
      <c r="F281" s="15">
        <v>96.4</v>
      </c>
    </row>
    <row r="282" spans="5:6" x14ac:dyDescent="0.3">
      <c r="E282" s="15">
        <v>908.39999999999952</v>
      </c>
      <c r="F282" s="15">
        <v>98.2</v>
      </c>
    </row>
    <row r="283" spans="5:6" x14ac:dyDescent="0.3">
      <c r="E283" s="15">
        <v>909.19999999999948</v>
      </c>
      <c r="F283" s="15">
        <v>100.4</v>
      </c>
    </row>
    <row r="284" spans="5:6" x14ac:dyDescent="0.3">
      <c r="E284" s="15">
        <v>910.89999999999952</v>
      </c>
      <c r="F284" s="15">
        <v>102.4</v>
      </c>
    </row>
    <row r="285" spans="5:6" x14ac:dyDescent="0.3">
      <c r="E285" s="15">
        <v>911.99999999999955</v>
      </c>
      <c r="F285" s="15">
        <v>102.6</v>
      </c>
    </row>
    <row r="286" spans="5:6" x14ac:dyDescent="0.3">
      <c r="E286" s="15">
        <v>914.49999999999955</v>
      </c>
      <c r="F286" s="15">
        <v>103.5</v>
      </c>
    </row>
    <row r="287" spans="5:6" x14ac:dyDescent="0.3">
      <c r="E287" s="15">
        <v>915.69999999999959</v>
      </c>
      <c r="F287" s="15">
        <v>105</v>
      </c>
    </row>
    <row r="288" spans="5:6" x14ac:dyDescent="0.3">
      <c r="E288" s="15">
        <v>918.29999999999961</v>
      </c>
      <c r="F288" s="15">
        <v>105.8</v>
      </c>
    </row>
    <row r="289" spans="5:6" x14ac:dyDescent="0.3">
      <c r="E289" s="15">
        <v>919.79999999999961</v>
      </c>
      <c r="F289" s="15">
        <v>106.1</v>
      </c>
    </row>
    <row r="290" spans="5:6" x14ac:dyDescent="0.3">
      <c r="E290" s="15">
        <v>920.39999999999964</v>
      </c>
      <c r="F290" s="15">
        <v>107</v>
      </c>
    </row>
    <row r="291" spans="5:6" x14ac:dyDescent="0.3">
      <c r="E291" s="15">
        <v>920.79999999999961</v>
      </c>
      <c r="F291" s="15">
        <v>111.4</v>
      </c>
    </row>
    <row r="292" spans="5:6" x14ac:dyDescent="0.3">
      <c r="E292" s="15">
        <v>921.99999999999966</v>
      </c>
      <c r="F292" s="15">
        <v>113.3</v>
      </c>
    </row>
    <row r="293" spans="5:6" x14ac:dyDescent="0.3">
      <c r="E293" s="15">
        <v>929.1999999999997</v>
      </c>
      <c r="F293" s="15">
        <v>168.2</v>
      </c>
    </row>
    <row r="294" spans="5:6" x14ac:dyDescent="0.3">
      <c r="E294" s="15">
        <v>930.29999999999973</v>
      </c>
      <c r="F294" s="15">
        <v>176.3</v>
      </c>
    </row>
    <row r="295" spans="5:6" x14ac:dyDescent="0.3">
      <c r="E295" s="15">
        <v>930.59999999999968</v>
      </c>
      <c r="F295" s="15">
        <v>179.6</v>
      </c>
    </row>
  </sheetData>
  <mergeCells count="2">
    <mergeCell ref="B6:C6"/>
    <mergeCell ref="E6:F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A034B-9D5C-4303-9145-BE1D7744372C}">
  <dimension ref="B2:AK89"/>
  <sheetViews>
    <sheetView zoomScaleNormal="100" workbookViewId="0"/>
  </sheetViews>
  <sheetFormatPr defaultRowHeight="16.5" x14ac:dyDescent="0.3"/>
  <sheetData>
    <row r="2" spans="2:2" x14ac:dyDescent="0.3">
      <c r="B2" s="4" t="s">
        <v>126</v>
      </c>
    </row>
    <row r="3" spans="2:2" x14ac:dyDescent="0.3">
      <c r="B3" s="4" t="s">
        <v>127</v>
      </c>
    </row>
    <row r="4" spans="2:2" x14ac:dyDescent="0.3">
      <c r="B4" s="4" t="s">
        <v>128</v>
      </c>
    </row>
    <row r="5" spans="2:2" x14ac:dyDescent="0.3">
      <c r="B5" s="4" t="s">
        <v>129</v>
      </c>
    </row>
    <row r="34" spans="2:37" x14ac:dyDescent="0.3">
      <c r="C34" s="30" t="s">
        <v>102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V34" s="30" t="s">
        <v>103</v>
      </c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</row>
    <row r="35" spans="2:37" ht="33" x14ac:dyDescent="0.3">
      <c r="B35" s="9"/>
      <c r="C35" s="20" t="s">
        <v>63</v>
      </c>
      <c r="D35" s="20" t="s">
        <v>64</v>
      </c>
      <c r="E35" s="20" t="s">
        <v>65</v>
      </c>
      <c r="F35" s="20" t="s">
        <v>32</v>
      </c>
      <c r="G35" s="20" t="s">
        <v>29</v>
      </c>
      <c r="H35" s="20" t="s">
        <v>66</v>
      </c>
      <c r="I35" s="20" t="s">
        <v>67</v>
      </c>
      <c r="J35" s="20" t="s">
        <v>68</v>
      </c>
      <c r="K35" s="20" t="s">
        <v>69</v>
      </c>
      <c r="L35" s="20" t="s">
        <v>34</v>
      </c>
      <c r="M35" s="20" t="s">
        <v>31</v>
      </c>
      <c r="N35" s="20" t="s">
        <v>70</v>
      </c>
      <c r="O35" s="20" t="s">
        <v>33</v>
      </c>
      <c r="P35" s="20" t="s">
        <v>71</v>
      </c>
      <c r="Q35" s="20" t="s">
        <v>72</v>
      </c>
      <c r="R35" s="20" t="s">
        <v>73</v>
      </c>
      <c r="U35" s="9"/>
      <c r="V35" s="20" t="s">
        <v>63</v>
      </c>
      <c r="W35" s="20" t="s">
        <v>64</v>
      </c>
      <c r="X35" s="20" t="s">
        <v>65</v>
      </c>
      <c r="Y35" s="20" t="s">
        <v>32</v>
      </c>
      <c r="Z35" s="20" t="s">
        <v>29</v>
      </c>
      <c r="AA35" s="20" t="s">
        <v>66</v>
      </c>
      <c r="AB35" s="20" t="s">
        <v>67</v>
      </c>
      <c r="AC35" s="20" t="s">
        <v>68</v>
      </c>
      <c r="AD35" s="20" t="s">
        <v>69</v>
      </c>
      <c r="AE35" s="20" t="s">
        <v>34</v>
      </c>
      <c r="AF35" s="20" t="s">
        <v>31</v>
      </c>
      <c r="AG35" s="20" t="s">
        <v>70</v>
      </c>
      <c r="AH35" s="20" t="s">
        <v>33</v>
      </c>
      <c r="AI35" s="20" t="s">
        <v>71</v>
      </c>
      <c r="AJ35" s="20" t="s">
        <v>72</v>
      </c>
      <c r="AK35" s="20" t="s">
        <v>73</v>
      </c>
    </row>
    <row r="36" spans="2:37" x14ac:dyDescent="0.3">
      <c r="B36" s="17">
        <v>2016</v>
      </c>
      <c r="C36" s="15">
        <v>0</v>
      </c>
      <c r="D36" s="15">
        <v>0</v>
      </c>
      <c r="E36" s="15">
        <v>0.21175409780200941</v>
      </c>
      <c r="F36" s="15">
        <v>17.883719598271174</v>
      </c>
      <c r="G36" s="15">
        <v>10.811298937389564</v>
      </c>
      <c r="H36" s="15">
        <v>23.873023452318019</v>
      </c>
      <c r="I36" s="15">
        <v>8.1736110004548355</v>
      </c>
      <c r="J36" s="15">
        <v>1.349088854601356</v>
      </c>
      <c r="K36" s="15">
        <v>1.6327166284152888</v>
      </c>
      <c r="L36" s="15">
        <v>17.08942927459287</v>
      </c>
      <c r="M36" s="15">
        <v>0.78337115144031799</v>
      </c>
      <c r="N36" s="15">
        <v>0.31347344587348297</v>
      </c>
      <c r="O36" s="15">
        <v>3.0194393348634585</v>
      </c>
      <c r="P36" s="15">
        <v>0.62580320580492255</v>
      </c>
      <c r="Q36" s="15">
        <v>0.10541004969953489</v>
      </c>
      <c r="R36" s="15">
        <v>0</v>
      </c>
      <c r="U36" s="17">
        <v>2016</v>
      </c>
      <c r="V36" s="15">
        <v>0</v>
      </c>
      <c r="W36" s="15">
        <v>0</v>
      </c>
      <c r="X36" s="15">
        <v>0.21175409780200941</v>
      </c>
      <c r="Y36" s="15">
        <v>17.883719598271163</v>
      </c>
      <c r="Z36" s="15">
        <v>10.811298937389564</v>
      </c>
      <c r="AA36" s="15">
        <v>23.873023452318019</v>
      </c>
      <c r="AB36" s="15">
        <v>8.1736110004548355</v>
      </c>
      <c r="AC36" s="15">
        <v>1.349088854601356</v>
      </c>
      <c r="AD36" s="15">
        <v>1.6327166284152888</v>
      </c>
      <c r="AE36" s="15">
        <v>17.08942927459287</v>
      </c>
      <c r="AF36" s="15">
        <v>0.78337115144031799</v>
      </c>
      <c r="AG36" s="15">
        <v>0.31347344587348297</v>
      </c>
      <c r="AH36" s="15">
        <v>3.0194393348634585</v>
      </c>
      <c r="AI36" s="15">
        <v>0.62580320580492255</v>
      </c>
      <c r="AJ36" s="15">
        <v>0.10541004969953489</v>
      </c>
      <c r="AK36" s="15">
        <v>0</v>
      </c>
    </row>
    <row r="37" spans="2:37" x14ac:dyDescent="0.3">
      <c r="B37" s="17">
        <v>2017</v>
      </c>
      <c r="C37" s="15">
        <v>0</v>
      </c>
      <c r="D37" s="15">
        <v>0</v>
      </c>
      <c r="E37" s="15">
        <v>0.24051598047652256</v>
      </c>
      <c r="F37" s="15">
        <v>18.562444772067568</v>
      </c>
      <c r="G37" s="15">
        <v>12.651794097951429</v>
      </c>
      <c r="H37" s="15">
        <v>26.165686638168875</v>
      </c>
      <c r="I37" s="15">
        <v>9.8749712791084114</v>
      </c>
      <c r="J37" s="15">
        <v>1.4951410502382161</v>
      </c>
      <c r="K37" s="15">
        <v>1.870044074346314</v>
      </c>
      <c r="L37" s="15">
        <v>18.027277794687905</v>
      </c>
      <c r="M37" s="15">
        <v>0.87381525131405757</v>
      </c>
      <c r="N37" s="15">
        <v>0.27023814559183723</v>
      </c>
      <c r="O37" s="15">
        <v>3.2881642292863256</v>
      </c>
      <c r="P37" s="15">
        <v>0.70812178016480964</v>
      </c>
      <c r="Q37" s="15">
        <v>0.2201333686053297</v>
      </c>
      <c r="R37" s="15">
        <v>0</v>
      </c>
      <c r="U37" s="17">
        <v>2017</v>
      </c>
      <c r="V37" s="15">
        <v>0</v>
      </c>
      <c r="W37" s="15">
        <v>0</v>
      </c>
      <c r="X37" s="15">
        <v>0.232792006029714</v>
      </c>
      <c r="Y37" s="15">
        <v>16.853121100816089</v>
      </c>
      <c r="Z37" s="15">
        <v>11.679651174913559</v>
      </c>
      <c r="AA37" s="15">
        <v>24.374484491379079</v>
      </c>
      <c r="AB37" s="15">
        <v>8.8185694356036954</v>
      </c>
      <c r="AC37" s="15">
        <v>1.3830567403231648</v>
      </c>
      <c r="AD37" s="15">
        <v>1.7875927859292022</v>
      </c>
      <c r="AE37" s="15">
        <v>16.657854643964633</v>
      </c>
      <c r="AF37" s="15">
        <v>0.85001582492540528</v>
      </c>
      <c r="AG37" s="15">
        <v>0.26069566114552811</v>
      </c>
      <c r="AH37" s="15">
        <v>3.0619040285694976</v>
      </c>
      <c r="AI37" s="15">
        <v>0.64011453875824509</v>
      </c>
      <c r="AJ37" s="15">
        <v>0.18301863097831289</v>
      </c>
      <c r="AK37" s="15">
        <v>0</v>
      </c>
    </row>
    <row r="38" spans="2:37" x14ac:dyDescent="0.3">
      <c r="B38" s="17">
        <v>2018</v>
      </c>
      <c r="C38" s="15">
        <v>0</v>
      </c>
      <c r="D38" s="15">
        <v>0</v>
      </c>
      <c r="E38" s="15">
        <v>0.2746730260897019</v>
      </c>
      <c r="F38" s="15">
        <v>18.801087543205142</v>
      </c>
      <c r="G38" s="15">
        <v>14.650175700170456</v>
      </c>
      <c r="H38" s="15">
        <v>27.450307750969149</v>
      </c>
      <c r="I38" s="15">
        <v>11.389029677619568</v>
      </c>
      <c r="J38" s="15">
        <v>1.5569569921569471</v>
      </c>
      <c r="K38" s="15">
        <v>2.0485521365476025</v>
      </c>
      <c r="L38" s="15">
        <v>18.017415219800391</v>
      </c>
      <c r="M38" s="15">
        <v>0.9826112229378281</v>
      </c>
      <c r="N38" s="15">
        <v>0.23294325051360301</v>
      </c>
      <c r="O38" s="15">
        <v>3.4766727805227369</v>
      </c>
      <c r="P38" s="15">
        <v>0.70381893039436694</v>
      </c>
      <c r="Q38" s="15">
        <v>0.23503779669377281</v>
      </c>
      <c r="R38" s="15">
        <v>0</v>
      </c>
      <c r="U38" s="17">
        <v>2018</v>
      </c>
      <c r="V38" s="15">
        <v>0</v>
      </c>
      <c r="W38" s="15">
        <v>0</v>
      </c>
      <c r="X38" s="15">
        <v>0.2650732877638059</v>
      </c>
      <c r="Y38" s="15">
        <v>14.182219204755631</v>
      </c>
      <c r="Z38" s="15">
        <v>12.727793914142149</v>
      </c>
      <c r="AA38" s="15">
        <v>23.685785054842235</v>
      </c>
      <c r="AB38" s="15">
        <v>9.082307721118708</v>
      </c>
      <c r="AC38" s="15">
        <v>1.3967321739954821</v>
      </c>
      <c r="AD38" s="15">
        <v>1.8156794098738407</v>
      </c>
      <c r="AE38" s="15">
        <v>15.147157245765008</v>
      </c>
      <c r="AF38" s="15">
        <v>0.89788373610962935</v>
      </c>
      <c r="AG38" s="15">
        <v>0.20987842853837707</v>
      </c>
      <c r="AH38" s="15">
        <v>2.9920832563147761</v>
      </c>
      <c r="AI38" s="15">
        <v>0.57461405252368192</v>
      </c>
      <c r="AJ38" s="15">
        <v>0.17375147483806061</v>
      </c>
      <c r="AK38" s="15">
        <v>0</v>
      </c>
    </row>
    <row r="39" spans="2:37" x14ac:dyDescent="0.3">
      <c r="B39" s="17">
        <v>2019</v>
      </c>
      <c r="C39" s="15">
        <v>0</v>
      </c>
      <c r="D39" s="15">
        <v>0</v>
      </c>
      <c r="E39" s="15">
        <v>0.28546335196703421</v>
      </c>
      <c r="F39" s="15">
        <v>17.920922737887498</v>
      </c>
      <c r="G39" s="15">
        <v>14.965948583484783</v>
      </c>
      <c r="H39" s="15">
        <v>25.434223604867991</v>
      </c>
      <c r="I39" s="15">
        <v>11.01442591733473</v>
      </c>
      <c r="J39" s="15">
        <v>1.388484484720689</v>
      </c>
      <c r="K39" s="15">
        <v>1.9309133690881297</v>
      </c>
      <c r="L39" s="15">
        <v>16.121993029835291</v>
      </c>
      <c r="M39" s="15">
        <v>1.0193149664378902</v>
      </c>
      <c r="N39" s="15">
        <v>0.244824060920426</v>
      </c>
      <c r="O39" s="15">
        <v>3.3162400941498245</v>
      </c>
      <c r="P39" s="15">
        <v>0.53057608213370755</v>
      </c>
      <c r="Q39" s="15">
        <v>3.5400015059069416E-2</v>
      </c>
      <c r="R39" s="15">
        <v>0</v>
      </c>
      <c r="U39" s="17">
        <v>2019</v>
      </c>
      <c r="V39" s="15">
        <v>0</v>
      </c>
      <c r="W39" s="15">
        <v>0</v>
      </c>
      <c r="X39" s="15">
        <v>0.2875600347765806</v>
      </c>
      <c r="Y39" s="15">
        <v>10.901612407544864</v>
      </c>
      <c r="Z39" s="15">
        <v>13.087374917551344</v>
      </c>
      <c r="AA39" s="15">
        <v>21.305464103646436</v>
      </c>
      <c r="AB39" s="15">
        <v>8.3198674218510149</v>
      </c>
      <c r="AC39" s="15">
        <v>1.3561472698964989</v>
      </c>
      <c r="AD39" s="15">
        <v>1.5621003427352897</v>
      </c>
      <c r="AE39" s="15">
        <v>12.988911710622229</v>
      </c>
      <c r="AF39" s="15">
        <v>0.86033021150790323</v>
      </c>
      <c r="AG39" s="15">
        <v>0.21379953277998495</v>
      </c>
      <c r="AH39" s="15">
        <v>2.767512324393254</v>
      </c>
      <c r="AI39" s="15">
        <v>0.41499041414791055</v>
      </c>
      <c r="AJ39" s="15">
        <v>0</v>
      </c>
      <c r="AK39" s="15">
        <v>0</v>
      </c>
    </row>
    <row r="40" spans="2:37" x14ac:dyDescent="0.3">
      <c r="B40" s="17">
        <v>2020</v>
      </c>
      <c r="C40" s="15">
        <v>0</v>
      </c>
      <c r="D40" s="15">
        <v>0</v>
      </c>
      <c r="E40" s="15">
        <v>0.3198789996490517</v>
      </c>
      <c r="F40" s="15">
        <v>17.301518350733708</v>
      </c>
      <c r="G40" s="15">
        <v>16.357035991671687</v>
      </c>
      <c r="H40" s="15">
        <v>24.519784454345675</v>
      </c>
      <c r="I40" s="15">
        <v>11.298588852275564</v>
      </c>
      <c r="J40" s="15">
        <v>1.3226425049738451</v>
      </c>
      <c r="K40" s="15">
        <v>1.8372844344588335</v>
      </c>
      <c r="L40" s="15">
        <v>15.176122933659663</v>
      </c>
      <c r="M40" s="15">
        <v>1.1190958448771724</v>
      </c>
      <c r="N40" s="15">
        <v>0.26119516553916838</v>
      </c>
      <c r="O40" s="15">
        <v>3.3045676960884793</v>
      </c>
      <c r="P40" s="15">
        <v>0.4225179250272213</v>
      </c>
      <c r="Q40" s="15">
        <v>0</v>
      </c>
      <c r="R40" s="15">
        <v>0</v>
      </c>
      <c r="U40" s="17">
        <v>2020</v>
      </c>
      <c r="V40" s="15">
        <v>0</v>
      </c>
      <c r="W40" s="15">
        <v>0</v>
      </c>
      <c r="X40" s="15">
        <v>0.28892614833078117</v>
      </c>
      <c r="Y40" s="15">
        <v>9.8796189361922746</v>
      </c>
      <c r="Z40" s="15">
        <v>12.367557678059709</v>
      </c>
      <c r="AA40" s="15">
        <v>19.720752366161872</v>
      </c>
      <c r="AB40" s="15">
        <v>7.863855376723925</v>
      </c>
      <c r="AC40" s="15">
        <v>1.3618578145731002</v>
      </c>
      <c r="AD40" s="15">
        <v>1.3735171255379335</v>
      </c>
      <c r="AE40" s="15">
        <v>11.491388127573131</v>
      </c>
      <c r="AF40" s="15">
        <v>0.85623095067422039</v>
      </c>
      <c r="AG40" s="15">
        <v>0.22296663679165152</v>
      </c>
      <c r="AH40" s="15">
        <v>2.6436679715855735</v>
      </c>
      <c r="AI40" s="15">
        <v>0.30810663822356782</v>
      </c>
      <c r="AJ40" s="15">
        <v>0</v>
      </c>
      <c r="AK40" s="15">
        <v>0</v>
      </c>
    </row>
    <row r="41" spans="2:37" x14ac:dyDescent="0.3">
      <c r="B41" s="17">
        <v>2021</v>
      </c>
      <c r="C41" s="15">
        <v>0</v>
      </c>
      <c r="D41" s="15">
        <v>0</v>
      </c>
      <c r="E41" s="15">
        <v>0.32693157555958891</v>
      </c>
      <c r="F41" s="15">
        <v>16.132384773585276</v>
      </c>
      <c r="G41" s="15">
        <v>17.162352118419026</v>
      </c>
      <c r="H41" s="15">
        <v>23.324977600697618</v>
      </c>
      <c r="I41" s="15">
        <v>11.355227608583824</v>
      </c>
      <c r="J41" s="15">
        <v>1.2298303024864861</v>
      </c>
      <c r="K41" s="15">
        <v>1.7406976820298814</v>
      </c>
      <c r="L41" s="15">
        <v>13.927569580273486</v>
      </c>
      <c r="M41" s="15">
        <v>1.1871346250573576</v>
      </c>
      <c r="N41" s="15">
        <v>0.2756006368458192</v>
      </c>
      <c r="O41" s="15">
        <v>3.2463338154534132</v>
      </c>
      <c r="P41" s="15">
        <v>0.32006628580246571</v>
      </c>
      <c r="Q41" s="15">
        <v>0</v>
      </c>
      <c r="R41" s="15">
        <v>0</v>
      </c>
      <c r="U41" s="17">
        <v>2021</v>
      </c>
      <c r="V41" s="15">
        <v>0</v>
      </c>
      <c r="W41" s="15">
        <v>0</v>
      </c>
      <c r="X41" s="15">
        <v>0.29418094224794628</v>
      </c>
      <c r="Y41" s="15">
        <v>11.401123132308454</v>
      </c>
      <c r="Z41" s="15">
        <v>11.619357285605757</v>
      </c>
      <c r="AA41" s="15">
        <v>18.519270270113974</v>
      </c>
      <c r="AB41" s="15">
        <v>7.5937314400633067</v>
      </c>
      <c r="AC41" s="15">
        <v>1.3975243275498899</v>
      </c>
      <c r="AD41" s="15">
        <v>1.2067792833289661</v>
      </c>
      <c r="AE41" s="15">
        <v>10.135557755129861</v>
      </c>
      <c r="AF41" s="15">
        <v>0.86395605351552263</v>
      </c>
      <c r="AG41" s="15">
        <v>0.23525250767164407</v>
      </c>
      <c r="AH41" s="15">
        <v>2.5525030703918041</v>
      </c>
      <c r="AI41" s="15">
        <v>0.22048451600811442</v>
      </c>
      <c r="AJ41" s="15">
        <v>0</v>
      </c>
      <c r="AK41" s="15">
        <v>0</v>
      </c>
    </row>
    <row r="42" spans="2:37" x14ac:dyDescent="0.3">
      <c r="B42" s="17">
        <v>2022</v>
      </c>
      <c r="C42" s="15">
        <v>0</v>
      </c>
      <c r="D42" s="15">
        <v>0</v>
      </c>
      <c r="E42" s="15">
        <v>0.34006082307686802</v>
      </c>
      <c r="F42" s="15">
        <v>15.76524426080265</v>
      </c>
      <c r="G42" s="15">
        <v>18.226789816260791</v>
      </c>
      <c r="H42" s="15">
        <v>22.649618263098887</v>
      </c>
      <c r="I42" s="15">
        <v>11.722615740909507</v>
      </c>
      <c r="J42" s="15">
        <v>1.170311173598511</v>
      </c>
      <c r="K42" s="15">
        <v>1.6792754493561493</v>
      </c>
      <c r="L42" s="15">
        <v>13.012350947465512</v>
      </c>
      <c r="M42" s="15">
        <v>1.280408913300519</v>
      </c>
      <c r="N42" s="15">
        <v>0.29508078296448925</v>
      </c>
      <c r="O42" s="15">
        <v>3.2452504653751757</v>
      </c>
      <c r="P42" s="15">
        <v>0.23084071496609432</v>
      </c>
      <c r="Q42" s="15">
        <v>0</v>
      </c>
      <c r="R42" s="15">
        <v>0</v>
      </c>
      <c r="U42" s="17">
        <v>2022</v>
      </c>
      <c r="V42" s="15">
        <v>0</v>
      </c>
      <c r="W42" s="15">
        <v>0</v>
      </c>
      <c r="X42" s="15">
        <v>0.29791591320081262</v>
      </c>
      <c r="Y42" s="15">
        <v>12.621226632711387</v>
      </c>
      <c r="Z42" s="15">
        <v>10.954188756349394</v>
      </c>
      <c r="AA42" s="15">
        <v>17.457719640390657</v>
      </c>
      <c r="AB42" s="15">
        <v>7.4850489440502264</v>
      </c>
      <c r="AC42" s="15">
        <v>1.4488812226933452</v>
      </c>
      <c r="AD42" s="15">
        <v>1.0458688327094059</v>
      </c>
      <c r="AE42" s="15">
        <v>9.0168182593287014</v>
      </c>
      <c r="AF42" s="15">
        <v>0.884006028148278</v>
      </c>
      <c r="AG42" s="15">
        <v>0.24747605029886016</v>
      </c>
      <c r="AH42" s="15">
        <v>2.4926836493491593</v>
      </c>
      <c r="AI42" s="15">
        <v>0.14033921140944419</v>
      </c>
      <c r="AJ42" s="15">
        <v>0</v>
      </c>
      <c r="AK42" s="15">
        <v>0</v>
      </c>
    </row>
    <row r="43" spans="2:37" x14ac:dyDescent="0.3">
      <c r="B43" s="17">
        <v>2023</v>
      </c>
      <c r="C43" s="15">
        <v>0</v>
      </c>
      <c r="D43" s="15">
        <v>0</v>
      </c>
      <c r="E43" s="15">
        <v>0.34489108950389707</v>
      </c>
      <c r="F43" s="15">
        <v>14.908309986258619</v>
      </c>
      <c r="G43" s="15">
        <v>19.603394216589987</v>
      </c>
      <c r="H43" s="15">
        <v>21.897420781386639</v>
      </c>
      <c r="I43" s="15">
        <v>12.12966567465133</v>
      </c>
      <c r="J43" s="15">
        <v>1.1152756491962379</v>
      </c>
      <c r="K43" s="15">
        <v>1.5947446917735184</v>
      </c>
      <c r="L43" s="15">
        <v>12.162001066769413</v>
      </c>
      <c r="M43" s="15">
        <v>1.3812381278399166</v>
      </c>
      <c r="N43" s="15">
        <v>0.31078755720332496</v>
      </c>
      <c r="O43" s="15">
        <v>3.2490729895193287</v>
      </c>
      <c r="P43" s="15">
        <v>0.14571678930391341</v>
      </c>
      <c r="Q43" s="15">
        <v>0</v>
      </c>
      <c r="R43" s="15">
        <v>0</v>
      </c>
      <c r="U43" s="17">
        <v>2023</v>
      </c>
      <c r="V43" s="15">
        <v>0</v>
      </c>
      <c r="W43" s="15">
        <v>0</v>
      </c>
      <c r="X43" s="15">
        <v>0.30468851430175747</v>
      </c>
      <c r="Y43" s="15">
        <v>14.235709239821734</v>
      </c>
      <c r="Z43" s="15">
        <v>10.648437382375425</v>
      </c>
      <c r="AA43" s="15">
        <v>16.505997492597352</v>
      </c>
      <c r="AB43" s="15">
        <v>7.3870461819678468</v>
      </c>
      <c r="AC43" s="15">
        <v>1.506656117316399</v>
      </c>
      <c r="AD43" s="15">
        <v>0.93641235067299911</v>
      </c>
      <c r="AE43" s="15">
        <v>7.9626307564977852</v>
      </c>
      <c r="AF43" s="15">
        <v>0.90836302796721502</v>
      </c>
      <c r="AG43" s="15">
        <v>0.26145956880305743</v>
      </c>
      <c r="AH43" s="15">
        <v>2.4490412550436425</v>
      </c>
      <c r="AI43" s="15">
        <v>6.1114604466721387E-2</v>
      </c>
      <c r="AJ43" s="15">
        <v>0</v>
      </c>
      <c r="AK43" s="15">
        <v>0</v>
      </c>
    </row>
    <row r="44" spans="2:37" x14ac:dyDescent="0.3">
      <c r="B44" s="17">
        <v>2024</v>
      </c>
      <c r="C44" s="15">
        <v>0</v>
      </c>
      <c r="D44" s="15">
        <v>0</v>
      </c>
      <c r="E44" s="15">
        <v>0.35822935867415984</v>
      </c>
      <c r="F44" s="15">
        <v>15.287079046873579</v>
      </c>
      <c r="G44" s="15">
        <v>21.081490743329603</v>
      </c>
      <c r="H44" s="15">
        <v>21.403816074984992</v>
      </c>
      <c r="I44" s="15">
        <v>12.752652196766192</v>
      </c>
      <c r="J44" s="15">
        <v>1.0688294594294649</v>
      </c>
      <c r="K44" s="15">
        <v>1.5459343871564337</v>
      </c>
      <c r="L44" s="15">
        <v>11.489379187920109</v>
      </c>
      <c r="M44" s="15">
        <v>1.4986198662116057</v>
      </c>
      <c r="N44" s="15">
        <v>0.33259289150340432</v>
      </c>
      <c r="O44" s="15">
        <v>3.2940431834591815</v>
      </c>
      <c r="P44" s="15">
        <v>6.1047201114153536E-2</v>
      </c>
      <c r="Q44" s="15">
        <v>0</v>
      </c>
      <c r="R44" s="15">
        <v>0</v>
      </c>
      <c r="U44" s="17">
        <v>2024</v>
      </c>
      <c r="V44" s="15">
        <v>0</v>
      </c>
      <c r="W44" s="15">
        <v>0</v>
      </c>
      <c r="X44" s="15">
        <v>0.30810022272940407</v>
      </c>
      <c r="Y44" s="15">
        <v>15.215578510176933</v>
      </c>
      <c r="Z44" s="15">
        <v>10.108645800804023</v>
      </c>
      <c r="AA44" s="15">
        <v>15.447667725811575</v>
      </c>
      <c r="AB44" s="15">
        <v>7.2724309217408525</v>
      </c>
      <c r="AC44" s="15">
        <v>1.5545097880560361</v>
      </c>
      <c r="AD44" s="15">
        <v>0.85971769351868943</v>
      </c>
      <c r="AE44" s="15">
        <v>6.8300310849692885</v>
      </c>
      <c r="AF44" s="15">
        <v>0.92408324958171084</v>
      </c>
      <c r="AG44" s="15">
        <v>0.27305566896114714</v>
      </c>
      <c r="AH44" s="15">
        <v>2.3879276159647178</v>
      </c>
      <c r="AI44" s="15">
        <v>0</v>
      </c>
      <c r="AJ44" s="15">
        <v>0</v>
      </c>
      <c r="AK44" s="15">
        <v>0</v>
      </c>
    </row>
    <row r="45" spans="2:37" x14ac:dyDescent="0.3">
      <c r="B45" s="17">
        <v>2025</v>
      </c>
      <c r="C45" s="15">
        <v>0</v>
      </c>
      <c r="D45" s="15">
        <v>0</v>
      </c>
      <c r="E45" s="15">
        <v>0.36956555177484901</v>
      </c>
      <c r="F45" s="15">
        <v>15.027926189272366</v>
      </c>
      <c r="G45" s="15">
        <v>22.005375466578165</v>
      </c>
      <c r="H45" s="15">
        <v>20.757231381918753</v>
      </c>
      <c r="I45" s="15">
        <v>13.194796238177796</v>
      </c>
      <c r="J45" s="15">
        <v>1.0126118528719441</v>
      </c>
      <c r="K45" s="15">
        <v>1.4884361670101747</v>
      </c>
      <c r="L45" s="15">
        <v>10.73616202424753</v>
      </c>
      <c r="M45" s="15">
        <v>1.6011887367184607</v>
      </c>
      <c r="N45" s="15">
        <v>0.35136278212578903</v>
      </c>
      <c r="O45" s="15">
        <v>3.3160635801828331</v>
      </c>
      <c r="P45" s="15">
        <v>0</v>
      </c>
      <c r="Q45" s="15">
        <v>0</v>
      </c>
      <c r="R45" s="15">
        <v>0</v>
      </c>
      <c r="U45" s="17">
        <v>2025</v>
      </c>
      <c r="V45" s="15">
        <v>0</v>
      </c>
      <c r="W45" s="15">
        <v>0</v>
      </c>
      <c r="X45" s="15">
        <v>0.31290429735872771</v>
      </c>
      <c r="Y45" s="15">
        <v>14.75490780136499</v>
      </c>
      <c r="Z45" s="15">
        <v>9.4060732427692244</v>
      </c>
      <c r="AA45" s="15">
        <v>14.390866245072235</v>
      </c>
      <c r="AB45" s="15">
        <v>7.1387210381700257</v>
      </c>
      <c r="AC45" s="15">
        <v>1.2881610135807151</v>
      </c>
      <c r="AD45" s="15">
        <v>0.7904386237086819</v>
      </c>
      <c r="AE45" s="15">
        <v>5.7481700589710734</v>
      </c>
      <c r="AF45" s="15">
        <v>0.93974760847826999</v>
      </c>
      <c r="AG45" s="15">
        <v>0.28488082872799086</v>
      </c>
      <c r="AH45" s="15">
        <v>2.3265409868162159</v>
      </c>
      <c r="AI45" s="15">
        <v>0</v>
      </c>
      <c r="AJ45" s="15">
        <v>0</v>
      </c>
      <c r="AK45" s="15">
        <v>0</v>
      </c>
    </row>
    <row r="46" spans="2:37" x14ac:dyDescent="0.3">
      <c r="B46" s="17">
        <v>2026</v>
      </c>
      <c r="C46" s="15">
        <v>0</v>
      </c>
      <c r="D46" s="15">
        <v>0</v>
      </c>
      <c r="E46" s="15">
        <v>0.37767405759205119</v>
      </c>
      <c r="F46" s="15">
        <v>13.672926342877261</v>
      </c>
      <c r="G46" s="15">
        <v>22.70518569337721</v>
      </c>
      <c r="H46" s="15">
        <v>20.349176654467048</v>
      </c>
      <c r="I46" s="15">
        <v>13.536754119299232</v>
      </c>
      <c r="J46" s="15">
        <v>0.94987383356359045</v>
      </c>
      <c r="K46" s="15">
        <v>1.4634808315155374</v>
      </c>
      <c r="L46" s="15">
        <v>9.8191184027501333</v>
      </c>
      <c r="M46" s="15">
        <v>1.7598410459609739</v>
      </c>
      <c r="N46" s="15">
        <v>0.35781218224121891</v>
      </c>
      <c r="O46" s="15">
        <v>3.276142455953758</v>
      </c>
      <c r="P46" s="15">
        <v>0</v>
      </c>
      <c r="Q46" s="15">
        <v>0</v>
      </c>
      <c r="R46" s="15">
        <v>0</v>
      </c>
      <c r="U46" s="17">
        <v>2026</v>
      </c>
      <c r="V46" s="15">
        <v>0</v>
      </c>
      <c r="W46" s="15">
        <v>0</v>
      </c>
      <c r="X46" s="15">
        <v>0.30080440637300698</v>
      </c>
      <c r="Y46" s="15">
        <v>16.168035335122877</v>
      </c>
      <c r="Z46" s="15">
        <v>8.0316854423228019</v>
      </c>
      <c r="AA46" s="15">
        <v>13.418893200887572</v>
      </c>
      <c r="AB46" s="15">
        <v>6.6285432364682855</v>
      </c>
      <c r="AC46" s="15">
        <v>0.92574742745784289</v>
      </c>
      <c r="AD46" s="15">
        <v>0.74544699405577131</v>
      </c>
      <c r="AE46" s="15">
        <v>4.8352526997719236</v>
      </c>
      <c r="AF46" s="15">
        <v>1.0535135888392859</v>
      </c>
      <c r="AG46" s="15">
        <v>0.29036395518466129</v>
      </c>
      <c r="AH46" s="15">
        <v>2.2129058947627254</v>
      </c>
      <c r="AI46" s="15">
        <v>0</v>
      </c>
      <c r="AJ46" s="15">
        <v>0</v>
      </c>
      <c r="AK46" s="15">
        <v>0</v>
      </c>
    </row>
    <row r="47" spans="2:37" x14ac:dyDescent="0.3">
      <c r="B47" s="17">
        <v>2027</v>
      </c>
      <c r="C47" s="15">
        <v>0</v>
      </c>
      <c r="D47" s="15">
        <v>0</v>
      </c>
      <c r="E47" s="15">
        <v>0.3894221438853237</v>
      </c>
      <c r="F47" s="15">
        <v>13.712455911792333</v>
      </c>
      <c r="G47" s="15">
        <v>23.433456173642675</v>
      </c>
      <c r="H47" s="15">
        <v>20.200043607724954</v>
      </c>
      <c r="I47" s="15">
        <v>14.146524721883758</v>
      </c>
      <c r="J47" s="15">
        <v>0.90817438520190064</v>
      </c>
      <c r="K47" s="15">
        <v>1.4393518635980622</v>
      </c>
      <c r="L47" s="15">
        <v>9.0492894467349139</v>
      </c>
      <c r="M47" s="15">
        <v>1.9484034756921687</v>
      </c>
      <c r="N47" s="15">
        <v>0.3657815190637192</v>
      </c>
      <c r="O47" s="15">
        <v>3.2741584719621022</v>
      </c>
      <c r="P47" s="15">
        <v>0</v>
      </c>
      <c r="Q47" s="15">
        <v>0</v>
      </c>
      <c r="R47" s="15">
        <v>0</v>
      </c>
      <c r="U47" s="17">
        <v>2027</v>
      </c>
      <c r="V47" s="15">
        <v>0</v>
      </c>
      <c r="W47" s="15">
        <v>0</v>
      </c>
      <c r="X47" s="15">
        <v>0.28816211483026727</v>
      </c>
      <c r="Y47" s="15">
        <v>17.020214622458877</v>
      </c>
      <c r="Z47" s="15">
        <v>6.4133436004414417</v>
      </c>
      <c r="AA47" s="15">
        <v>12.363751344434904</v>
      </c>
      <c r="AB47" s="15">
        <v>6.1236172557357511</v>
      </c>
      <c r="AC47" s="15">
        <v>0.81635792802869145</v>
      </c>
      <c r="AD47" s="15">
        <v>0.68799778103185827</v>
      </c>
      <c r="AE47" s="15">
        <v>4.2445463010013267</v>
      </c>
      <c r="AF47" s="15">
        <v>1.1544456934935985</v>
      </c>
      <c r="AG47" s="15">
        <v>0.29002700330603493</v>
      </c>
      <c r="AH47" s="15">
        <v>2.0844297245234169</v>
      </c>
      <c r="AI47" s="15">
        <v>0</v>
      </c>
      <c r="AJ47" s="15">
        <v>0</v>
      </c>
      <c r="AK47" s="15">
        <v>0</v>
      </c>
    </row>
    <row r="48" spans="2:37" x14ac:dyDescent="0.3">
      <c r="B48" s="17">
        <v>2028</v>
      </c>
      <c r="C48" s="15">
        <v>0</v>
      </c>
      <c r="D48" s="15">
        <v>0</v>
      </c>
      <c r="E48" s="15">
        <v>0.40490484090464413</v>
      </c>
      <c r="F48" s="15">
        <v>13.762168752603662</v>
      </c>
      <c r="G48" s="15">
        <v>22.943924598465266</v>
      </c>
      <c r="H48" s="15">
        <v>19.748530342697812</v>
      </c>
      <c r="I48" s="15">
        <v>14.394992200690822</v>
      </c>
      <c r="J48" s="15">
        <v>0.84240438315212907</v>
      </c>
      <c r="K48" s="15">
        <v>1.4198586608112005</v>
      </c>
      <c r="L48" s="15">
        <v>8.1350409197081621</v>
      </c>
      <c r="M48" s="15">
        <v>2.2171933526972532</v>
      </c>
      <c r="N48" s="15">
        <v>0.37228531382151697</v>
      </c>
      <c r="O48" s="15">
        <v>3.2243408919665915</v>
      </c>
      <c r="P48" s="15">
        <v>0</v>
      </c>
      <c r="Q48" s="15">
        <v>0</v>
      </c>
      <c r="R48" s="15">
        <v>0</v>
      </c>
      <c r="U48" s="17">
        <v>2028</v>
      </c>
      <c r="V48" s="15">
        <v>0</v>
      </c>
      <c r="W48" s="15">
        <v>0</v>
      </c>
      <c r="X48" s="15">
        <v>0.2833173500622943</v>
      </c>
      <c r="Y48" s="15">
        <v>19.992457852629258</v>
      </c>
      <c r="Z48" s="15">
        <v>4.0788680161168118</v>
      </c>
      <c r="AA48" s="15">
        <v>11.398662433569832</v>
      </c>
      <c r="AB48" s="15">
        <v>5.6061896355915195</v>
      </c>
      <c r="AC48" s="15">
        <v>0.73268834632108493</v>
      </c>
      <c r="AD48" s="15">
        <v>0.6501297341086788</v>
      </c>
      <c r="AE48" s="15">
        <v>3.6879034193820757</v>
      </c>
      <c r="AF48" s="15">
        <v>1.2517875117977468</v>
      </c>
      <c r="AG48" s="15">
        <v>0.2947921384323563</v>
      </c>
      <c r="AH48" s="15">
        <v>1.9657925211351071</v>
      </c>
      <c r="AI48" s="15">
        <v>0</v>
      </c>
      <c r="AJ48" s="15">
        <v>0</v>
      </c>
      <c r="AK48" s="15">
        <v>0</v>
      </c>
    </row>
    <row r="49" spans="2:37" x14ac:dyDescent="0.3">
      <c r="B49" s="17">
        <v>2029</v>
      </c>
      <c r="C49" s="15">
        <v>0</v>
      </c>
      <c r="D49" s="15">
        <v>0</v>
      </c>
      <c r="E49" s="15">
        <v>0.42008869236905488</v>
      </c>
      <c r="F49" s="15">
        <v>12.528334518339069</v>
      </c>
      <c r="G49" s="15">
        <v>22.546483077579531</v>
      </c>
      <c r="H49" s="15">
        <v>18.955158770826049</v>
      </c>
      <c r="I49" s="15">
        <v>14.261605540639898</v>
      </c>
      <c r="J49" s="15">
        <v>0.75712827793026705</v>
      </c>
      <c r="K49" s="15">
        <v>1.3926386592172917</v>
      </c>
      <c r="L49" s="15">
        <v>7.100654624500585</v>
      </c>
      <c r="M49" s="15">
        <v>2.3195275480435082</v>
      </c>
      <c r="N49" s="15">
        <v>0.3748801442642356</v>
      </c>
      <c r="O49" s="15">
        <v>3.1186794333780301</v>
      </c>
      <c r="P49" s="15">
        <v>0</v>
      </c>
      <c r="Q49" s="15">
        <v>0</v>
      </c>
      <c r="R49" s="15">
        <v>0</v>
      </c>
      <c r="U49" s="17">
        <v>2029</v>
      </c>
      <c r="V49" s="15">
        <v>0</v>
      </c>
      <c r="W49" s="15">
        <v>0</v>
      </c>
      <c r="X49" s="15">
        <v>0.27403687379026109</v>
      </c>
      <c r="Y49" s="15">
        <v>19.958168672558848</v>
      </c>
      <c r="Z49" s="15">
        <v>3.0487686545774113</v>
      </c>
      <c r="AA49" s="15">
        <v>10.40179342807345</v>
      </c>
      <c r="AB49" s="15">
        <v>5.1001796957789889</v>
      </c>
      <c r="AC49" s="15">
        <v>0.64824462096782987</v>
      </c>
      <c r="AD49" s="15">
        <v>0.60167450720496229</v>
      </c>
      <c r="AE49" s="15">
        <v>3.1773192522742395</v>
      </c>
      <c r="AF49" s="15">
        <v>1.3492124387756639</v>
      </c>
      <c r="AG49" s="15">
        <v>0.297629888607093</v>
      </c>
      <c r="AH49" s="15">
        <v>1.84406158277357</v>
      </c>
      <c r="AI49" s="15">
        <v>0</v>
      </c>
      <c r="AJ49" s="15">
        <v>0</v>
      </c>
      <c r="AK49" s="15">
        <v>0</v>
      </c>
    </row>
    <row r="50" spans="2:37" x14ac:dyDescent="0.3">
      <c r="B50" s="17">
        <v>2030</v>
      </c>
      <c r="C50" s="15">
        <v>0</v>
      </c>
      <c r="D50" s="15">
        <v>0</v>
      </c>
      <c r="E50" s="15">
        <v>0.43512312105601098</v>
      </c>
      <c r="F50" s="15">
        <v>13.044181316368725</v>
      </c>
      <c r="G50" s="15">
        <v>21.851358294151026</v>
      </c>
      <c r="H50" s="15">
        <v>18.559459399356928</v>
      </c>
      <c r="I50" s="15">
        <v>14.486304134027325</v>
      </c>
      <c r="J50" s="15">
        <v>0.69937869990383805</v>
      </c>
      <c r="K50" s="15">
        <v>1.3747143603673599</v>
      </c>
      <c r="L50" s="15">
        <v>6.2622985650902327</v>
      </c>
      <c r="M50" s="15">
        <v>2.4490723244042125</v>
      </c>
      <c r="N50" s="15">
        <v>0.38148198541588552</v>
      </c>
      <c r="O50" s="15">
        <v>3.0813385789125403</v>
      </c>
      <c r="P50" s="15">
        <v>0</v>
      </c>
      <c r="Q50" s="15">
        <v>0</v>
      </c>
      <c r="R50" s="15">
        <v>0</v>
      </c>
      <c r="U50" s="17">
        <v>2030</v>
      </c>
      <c r="V50" s="15">
        <v>0</v>
      </c>
      <c r="W50" s="15">
        <v>0</v>
      </c>
      <c r="X50" s="15">
        <v>0.26587727531680311</v>
      </c>
      <c r="Y50" s="15">
        <v>19.216536623895575</v>
      </c>
      <c r="Z50" s="15">
        <v>3.133666586470591</v>
      </c>
      <c r="AA50" s="15">
        <v>9.4570410582735711</v>
      </c>
      <c r="AB50" s="15">
        <v>4.5982545241441493</v>
      </c>
      <c r="AC50" s="15">
        <v>0.56341382379175076</v>
      </c>
      <c r="AD50" s="15">
        <v>0.56063265651145389</v>
      </c>
      <c r="AE50" s="15">
        <v>2.7503011435273992</v>
      </c>
      <c r="AF50" s="15">
        <v>1.4453583122481974</v>
      </c>
      <c r="AG50" s="15">
        <v>0.30114249230598678</v>
      </c>
      <c r="AH50" s="15">
        <v>1.7383384324567206</v>
      </c>
      <c r="AI50" s="15">
        <v>0</v>
      </c>
      <c r="AJ50" s="15">
        <v>0</v>
      </c>
      <c r="AK50" s="15">
        <v>0</v>
      </c>
    </row>
    <row r="51" spans="2:37" x14ac:dyDescent="0.3">
      <c r="B51" s="17">
        <v>2031</v>
      </c>
      <c r="C51" s="15">
        <v>0</v>
      </c>
      <c r="D51" s="15">
        <v>0</v>
      </c>
      <c r="E51" s="15">
        <v>0.45374809521729242</v>
      </c>
      <c r="F51" s="15">
        <v>15.445506912958198</v>
      </c>
      <c r="G51" s="15">
        <v>20.868301997912077</v>
      </c>
      <c r="H51" s="15">
        <v>18.504880770863199</v>
      </c>
      <c r="I51" s="15">
        <v>15.32619847226877</v>
      </c>
      <c r="J51" s="15">
        <v>0.69221751347834359</v>
      </c>
      <c r="K51" s="15">
        <v>1.370331188736857</v>
      </c>
      <c r="L51" s="15">
        <v>5.9929101321574514</v>
      </c>
      <c r="M51" s="15">
        <v>2.6073743001551337</v>
      </c>
      <c r="N51" s="15">
        <v>0.403808887498737</v>
      </c>
      <c r="O51" s="15">
        <v>3.1010739413245147</v>
      </c>
      <c r="P51" s="15">
        <v>0</v>
      </c>
      <c r="Q51" s="15">
        <v>0</v>
      </c>
      <c r="R51" s="15">
        <v>0</v>
      </c>
      <c r="U51" s="17">
        <v>2031</v>
      </c>
      <c r="V51" s="15">
        <v>0</v>
      </c>
      <c r="W51" s="15">
        <v>0</v>
      </c>
      <c r="X51" s="15">
        <v>0.26121717950162504</v>
      </c>
      <c r="Y51" s="15">
        <v>19.334916498914129</v>
      </c>
      <c r="Z51" s="15">
        <v>2.203331875619468</v>
      </c>
      <c r="AA51" s="15">
        <v>9.0386334702913178</v>
      </c>
      <c r="AB51" s="15">
        <v>4.2677426395464124</v>
      </c>
      <c r="AC51" s="15">
        <v>0.50784293258381263</v>
      </c>
      <c r="AD51" s="15">
        <v>0.5384124753267937</v>
      </c>
      <c r="AE51" s="15">
        <v>2.6208355209804477</v>
      </c>
      <c r="AF51" s="15">
        <v>1.4786186038300397</v>
      </c>
      <c r="AG51" s="15">
        <v>0.30224803887985274</v>
      </c>
      <c r="AH51" s="15">
        <v>1.6856050618667628</v>
      </c>
      <c r="AI51" s="15">
        <v>0</v>
      </c>
      <c r="AJ51" s="15">
        <v>0</v>
      </c>
      <c r="AK51" s="15">
        <v>0</v>
      </c>
    </row>
    <row r="52" spans="2:37" x14ac:dyDescent="0.3">
      <c r="B52" s="17">
        <v>2032</v>
      </c>
      <c r="C52" s="15">
        <v>0</v>
      </c>
      <c r="D52" s="15">
        <v>0</v>
      </c>
      <c r="E52" s="15">
        <v>0.46391891693170284</v>
      </c>
      <c r="F52" s="15">
        <v>16.426970134199991</v>
      </c>
      <c r="G52" s="15">
        <v>19.769556360536804</v>
      </c>
      <c r="H52" s="15">
        <v>18.19124730731135</v>
      </c>
      <c r="I52" s="15">
        <v>15.895987609193048</v>
      </c>
      <c r="J52" s="15">
        <v>0.67111927793931969</v>
      </c>
      <c r="K52" s="15">
        <v>1.3565484177392044</v>
      </c>
      <c r="L52" s="15">
        <v>5.7613737940868575</v>
      </c>
      <c r="M52" s="15">
        <v>2.723876644235748</v>
      </c>
      <c r="N52" s="15">
        <v>0.42228696711544034</v>
      </c>
      <c r="O52" s="15">
        <v>3.0797792181433308</v>
      </c>
      <c r="P52" s="15">
        <v>0</v>
      </c>
      <c r="Q52" s="15">
        <v>0</v>
      </c>
      <c r="R52" s="15">
        <v>0</v>
      </c>
      <c r="U52" s="17">
        <v>2032</v>
      </c>
      <c r="V52" s="15">
        <v>0</v>
      </c>
      <c r="W52" s="15">
        <v>0</v>
      </c>
      <c r="X52" s="15">
        <v>0.25533174303702599</v>
      </c>
      <c r="Y52" s="15">
        <v>17.758829925989048</v>
      </c>
      <c r="Z52" s="15">
        <v>1.6194973114026801</v>
      </c>
      <c r="AA52" s="15">
        <v>8.5855469508655649</v>
      </c>
      <c r="AB52" s="15">
        <v>3.8715796865992487</v>
      </c>
      <c r="AC52" s="15">
        <v>0.4552718480027636</v>
      </c>
      <c r="AD52" s="15">
        <v>0.52403515961748781</v>
      </c>
      <c r="AE52" s="15">
        <v>2.4781857158777765</v>
      </c>
      <c r="AF52" s="15">
        <v>1.4934161856265953</v>
      </c>
      <c r="AG52" s="15">
        <v>0.30519128888916908</v>
      </c>
      <c r="AH52" s="15">
        <v>1.6328337543726064</v>
      </c>
      <c r="AI52" s="15">
        <v>0</v>
      </c>
      <c r="AJ52" s="15">
        <v>0</v>
      </c>
      <c r="AK52" s="15">
        <v>0</v>
      </c>
    </row>
    <row r="53" spans="2:37" x14ac:dyDescent="0.3">
      <c r="B53" s="17">
        <v>2033</v>
      </c>
      <c r="C53" s="15">
        <v>0</v>
      </c>
      <c r="D53" s="15">
        <v>0</v>
      </c>
      <c r="E53" s="15">
        <v>0.45942613196910453</v>
      </c>
      <c r="F53" s="15">
        <v>18.023002963542428</v>
      </c>
      <c r="G53" s="15">
        <v>18.775853151165759</v>
      </c>
      <c r="H53" s="15">
        <v>17.876819583507043</v>
      </c>
      <c r="I53" s="15">
        <v>16.641032000733858</v>
      </c>
      <c r="J53" s="15">
        <v>0.65790248558504683</v>
      </c>
      <c r="K53" s="15">
        <v>1.3108182760988716</v>
      </c>
      <c r="L53" s="15">
        <v>5.596074549385194</v>
      </c>
      <c r="M53" s="15">
        <v>2.8636034574776157</v>
      </c>
      <c r="N53" s="15">
        <v>0.43469497121684469</v>
      </c>
      <c r="O53" s="15">
        <v>3.0546850924548101</v>
      </c>
      <c r="P53" s="15">
        <v>0</v>
      </c>
      <c r="Q53" s="15">
        <v>0</v>
      </c>
      <c r="R53" s="15">
        <v>0</v>
      </c>
      <c r="U53" s="17">
        <v>2033</v>
      </c>
      <c r="V53" s="15">
        <v>0</v>
      </c>
      <c r="W53" s="15">
        <v>0</v>
      </c>
      <c r="X53" s="15">
        <v>0.24715287717524129</v>
      </c>
      <c r="Y53" s="15">
        <v>18.277651532514298</v>
      </c>
      <c r="Z53" s="15">
        <v>1.3544908957720299</v>
      </c>
      <c r="AA53" s="15">
        <v>8.1722463786448021</v>
      </c>
      <c r="AB53" s="15">
        <v>3.534922755180181</v>
      </c>
      <c r="AC53" s="15">
        <v>0.3948171073939617</v>
      </c>
      <c r="AD53" s="15">
        <v>0.50332790906172031</v>
      </c>
      <c r="AE53" s="15">
        <v>2.353917682034611</v>
      </c>
      <c r="AF53" s="15">
        <v>1.5240238358647324</v>
      </c>
      <c r="AG53" s="15">
        <v>0.30701346813289038</v>
      </c>
      <c r="AH53" s="15">
        <v>1.5855695802599625</v>
      </c>
      <c r="AI53" s="15">
        <v>0</v>
      </c>
      <c r="AJ53" s="15">
        <v>0</v>
      </c>
      <c r="AK53" s="15">
        <v>0</v>
      </c>
    </row>
    <row r="54" spans="2:37" x14ac:dyDescent="0.3">
      <c r="B54" s="17">
        <v>2034</v>
      </c>
      <c r="C54" s="15">
        <v>0</v>
      </c>
      <c r="D54" s="15">
        <v>0</v>
      </c>
      <c r="E54" s="15">
        <v>0.4818533715224218</v>
      </c>
      <c r="F54" s="15">
        <v>20.362249315623213</v>
      </c>
      <c r="G54" s="15">
        <v>17.218209821317096</v>
      </c>
      <c r="H54" s="15">
        <v>17.700880221935236</v>
      </c>
      <c r="I54" s="15">
        <v>17.19682698790831</v>
      </c>
      <c r="J54" s="15">
        <v>0.63861974572418856</v>
      </c>
      <c r="K54" s="15">
        <v>1.3232206770219976</v>
      </c>
      <c r="L54" s="15">
        <v>5.466124190944039</v>
      </c>
      <c r="M54" s="15">
        <v>2.9937642449803046</v>
      </c>
      <c r="N54" s="15">
        <v>0.4595908931300991</v>
      </c>
      <c r="O54" s="15">
        <v>3.0622872497234721</v>
      </c>
      <c r="P54" s="15">
        <v>0</v>
      </c>
      <c r="Q54" s="15">
        <v>0</v>
      </c>
      <c r="R54" s="15">
        <v>0</v>
      </c>
      <c r="U54" s="17">
        <v>2034</v>
      </c>
      <c r="V54" s="15">
        <v>0</v>
      </c>
      <c r="W54" s="15">
        <v>0</v>
      </c>
      <c r="X54" s="15">
        <v>0.24211101448630351</v>
      </c>
      <c r="Y54" s="15">
        <v>16.5850631379524</v>
      </c>
      <c r="Z54" s="15">
        <v>1.1071638145651921</v>
      </c>
      <c r="AA54" s="15">
        <v>7.7838313015504053</v>
      </c>
      <c r="AB54" s="15">
        <v>3.1372512851513146</v>
      </c>
      <c r="AC54" s="15">
        <v>0.33511231844188161</v>
      </c>
      <c r="AD54" s="15">
        <v>0.48911991981736991</v>
      </c>
      <c r="AE54" s="15">
        <v>2.2323278441762251</v>
      </c>
      <c r="AF54" s="15">
        <v>1.5503028933145191</v>
      </c>
      <c r="AG54" s="15">
        <v>0.31079871046188762</v>
      </c>
      <c r="AH54" s="15">
        <v>1.5439859953739647</v>
      </c>
      <c r="AI54" s="15">
        <v>0</v>
      </c>
      <c r="AJ54" s="15">
        <v>1.395437353345095E-3</v>
      </c>
      <c r="AK54" s="15">
        <v>0</v>
      </c>
    </row>
    <row r="55" spans="2:37" x14ac:dyDescent="0.3">
      <c r="B55" s="17">
        <v>2035</v>
      </c>
      <c r="C55" s="15">
        <v>0</v>
      </c>
      <c r="D55" s="15">
        <v>0</v>
      </c>
      <c r="E55" s="15">
        <v>0.5063619414294076</v>
      </c>
      <c r="F55" s="15">
        <v>25.668144449890132</v>
      </c>
      <c r="G55" s="15">
        <v>15.846440530413386</v>
      </c>
      <c r="H55" s="15">
        <v>17.923073295040648</v>
      </c>
      <c r="I55" s="15">
        <v>18.463701672770089</v>
      </c>
      <c r="J55" s="15">
        <v>0.63979833193121805</v>
      </c>
      <c r="K55" s="15">
        <v>1.3463881540722746</v>
      </c>
      <c r="L55" s="15">
        <v>5.4651458067444088</v>
      </c>
      <c r="M55" s="15">
        <v>3.0607864102520845</v>
      </c>
      <c r="N55" s="15">
        <v>0.49146718564649305</v>
      </c>
      <c r="O55" s="15">
        <v>3.13633575996352</v>
      </c>
      <c r="P55" s="15">
        <v>0</v>
      </c>
      <c r="Q55" s="15">
        <v>0</v>
      </c>
      <c r="R55" s="15">
        <v>0</v>
      </c>
      <c r="U55" s="17">
        <v>2035</v>
      </c>
      <c r="V55" s="15">
        <v>0</v>
      </c>
      <c r="W55" s="15">
        <v>0</v>
      </c>
      <c r="X55" s="15">
        <v>0.23259345340951651</v>
      </c>
      <c r="Y55" s="15">
        <v>17.689145527416809</v>
      </c>
      <c r="Z55" s="15">
        <v>0.84367413680808967</v>
      </c>
      <c r="AA55" s="15">
        <v>7.3976091639346198</v>
      </c>
      <c r="AB55" s="15">
        <v>2.9133185839509648</v>
      </c>
      <c r="AC55" s="15">
        <v>0.27578250531816323</v>
      </c>
      <c r="AD55" s="15">
        <v>0.4660381096733463</v>
      </c>
      <c r="AE55" s="15">
        <v>2.1161094072302209</v>
      </c>
      <c r="AF55" s="15">
        <v>1.587924329331966</v>
      </c>
      <c r="AG55" s="15">
        <v>0.31129579397605278</v>
      </c>
      <c r="AH55" s="15">
        <v>1.4974546209651154</v>
      </c>
      <c r="AI55" s="15">
        <v>0</v>
      </c>
      <c r="AJ55" s="15">
        <v>1.3207016566338069E-2</v>
      </c>
      <c r="AK55" s="15">
        <v>0</v>
      </c>
    </row>
    <row r="56" spans="2:37" x14ac:dyDescent="0.3">
      <c r="B56" s="17">
        <v>2036</v>
      </c>
      <c r="C56" s="15">
        <v>0</v>
      </c>
      <c r="D56" s="15">
        <v>0</v>
      </c>
      <c r="E56" s="15">
        <v>0.5185956463843121</v>
      </c>
      <c r="F56" s="15">
        <v>25.801231598878061</v>
      </c>
      <c r="G56" s="15">
        <v>14.465313729160957</v>
      </c>
      <c r="H56" s="15">
        <v>17.36538355255065</v>
      </c>
      <c r="I56" s="15">
        <v>18.693938049400149</v>
      </c>
      <c r="J56" s="15">
        <v>0.57133247309246671</v>
      </c>
      <c r="K56" s="15">
        <v>1.3784415536776919</v>
      </c>
      <c r="L56" s="15">
        <v>5.3206203751657375</v>
      </c>
      <c r="M56" s="15">
        <v>3.2751892860759515</v>
      </c>
      <c r="N56" s="15">
        <v>0.50579419982929319</v>
      </c>
      <c r="O56" s="15">
        <v>3.1066336837357493</v>
      </c>
      <c r="P56" s="15">
        <v>0</v>
      </c>
      <c r="Q56" s="15">
        <v>0</v>
      </c>
      <c r="R56" s="15">
        <v>0</v>
      </c>
      <c r="U56" s="17">
        <v>2036</v>
      </c>
      <c r="V56" s="15">
        <v>0</v>
      </c>
      <c r="W56" s="15">
        <v>0</v>
      </c>
      <c r="X56" s="15">
        <v>0.2250084207747558</v>
      </c>
      <c r="Y56" s="15">
        <v>15.756123174700905</v>
      </c>
      <c r="Z56" s="15">
        <v>0.59376919042589926</v>
      </c>
      <c r="AA56" s="15">
        <v>6.9788858155136815</v>
      </c>
      <c r="AB56" s="15">
        <v>2.6263119670345589</v>
      </c>
      <c r="AC56" s="15">
        <v>0.21664018010862479</v>
      </c>
      <c r="AD56" s="15">
        <v>0.44668967317729019</v>
      </c>
      <c r="AE56" s="15">
        <v>1.9876503056606392</v>
      </c>
      <c r="AF56" s="15">
        <v>1.6078374337292085</v>
      </c>
      <c r="AG56" s="15">
        <v>0.3121348958034843</v>
      </c>
      <c r="AH56" s="15">
        <v>1.447020213303067</v>
      </c>
      <c r="AI56" s="15">
        <v>0</v>
      </c>
      <c r="AJ56" s="15">
        <v>4.7262363165681789E-2</v>
      </c>
      <c r="AK56" s="15">
        <v>0</v>
      </c>
    </row>
    <row r="57" spans="2:37" x14ac:dyDescent="0.3">
      <c r="B57" s="17">
        <v>2037</v>
      </c>
      <c r="C57" s="15">
        <v>0</v>
      </c>
      <c r="D57" s="15">
        <v>0</v>
      </c>
      <c r="E57" s="15">
        <v>0.53086553966813155</v>
      </c>
      <c r="F57" s="15">
        <v>27.66599417209337</v>
      </c>
      <c r="G57" s="15">
        <v>13.346513652197878</v>
      </c>
      <c r="H57" s="15">
        <v>17.435474250625798</v>
      </c>
      <c r="I57" s="15">
        <v>19.826968038614623</v>
      </c>
      <c r="J57" s="15">
        <v>0.53452184930160884</v>
      </c>
      <c r="K57" s="15">
        <v>1.4227806059528123</v>
      </c>
      <c r="L57" s="15">
        <v>5.3908848149330453</v>
      </c>
      <c r="M57" s="15">
        <v>3.4844678925083805</v>
      </c>
      <c r="N57" s="15">
        <v>0.53011557303504353</v>
      </c>
      <c r="O57" s="15">
        <v>3.1850756418271349</v>
      </c>
      <c r="P57" s="15">
        <v>0</v>
      </c>
      <c r="Q57" s="15">
        <v>0</v>
      </c>
      <c r="R57" s="15">
        <v>0</v>
      </c>
      <c r="U57" s="17">
        <v>2037</v>
      </c>
      <c r="V57" s="15">
        <v>0</v>
      </c>
      <c r="W57" s="15">
        <v>0</v>
      </c>
      <c r="X57" s="15">
        <v>0.21705985514716011</v>
      </c>
      <c r="Y57" s="15">
        <v>13.941651382036968</v>
      </c>
      <c r="Z57" s="15">
        <v>0.34890402677115789</v>
      </c>
      <c r="AA57" s="15">
        <v>6.5281809376466953</v>
      </c>
      <c r="AB57" s="15">
        <v>2.3119278855476271</v>
      </c>
      <c r="AC57" s="15">
        <v>0.1575915988561768</v>
      </c>
      <c r="AD57" s="15">
        <v>0.42935917158257553</v>
      </c>
      <c r="AE57" s="15">
        <v>1.8499662668639749</v>
      </c>
      <c r="AF57" s="15">
        <v>1.6115657917037303</v>
      </c>
      <c r="AG57" s="15">
        <v>0.31150814092682583</v>
      </c>
      <c r="AH57" s="15">
        <v>1.3889337032560192</v>
      </c>
      <c r="AI57" s="15">
        <v>0</v>
      </c>
      <c r="AJ57" s="15">
        <v>4.8186064099454917E-2</v>
      </c>
      <c r="AK57" s="15">
        <v>0</v>
      </c>
    </row>
    <row r="58" spans="2:37" x14ac:dyDescent="0.3">
      <c r="B58" s="17">
        <v>2038</v>
      </c>
      <c r="C58" s="15">
        <v>0</v>
      </c>
      <c r="D58" s="15">
        <v>0</v>
      </c>
      <c r="E58" s="15">
        <v>0.56897420655241193</v>
      </c>
      <c r="F58" s="15">
        <v>30.83867377904393</v>
      </c>
      <c r="G58" s="15">
        <v>12.342410927908004</v>
      </c>
      <c r="H58" s="15">
        <v>17.594658176765147</v>
      </c>
      <c r="I58" s="15">
        <v>20.699675044306037</v>
      </c>
      <c r="J58" s="15">
        <v>0.49091670528381859</v>
      </c>
      <c r="K58" s="15">
        <v>1.5170965961333054</v>
      </c>
      <c r="L58" s="15">
        <v>5.4670992412497021</v>
      </c>
      <c r="M58" s="15">
        <v>3.5278339164035226</v>
      </c>
      <c r="N58" s="15">
        <v>0.56578754287518751</v>
      </c>
      <c r="O58" s="15">
        <v>3.2880627830824478</v>
      </c>
      <c r="P58" s="15">
        <v>0</v>
      </c>
      <c r="Q58" s="15">
        <v>0</v>
      </c>
      <c r="R58" s="15">
        <v>0</v>
      </c>
      <c r="U58" s="17">
        <v>2038</v>
      </c>
      <c r="V58" s="15">
        <v>0</v>
      </c>
      <c r="W58" s="15">
        <v>0</v>
      </c>
      <c r="X58" s="15">
        <v>0.2156981005879933</v>
      </c>
      <c r="Y58" s="15">
        <v>13.360708884777932</v>
      </c>
      <c r="Z58" s="15">
        <v>0.1142495607752067</v>
      </c>
      <c r="AA58" s="15">
        <v>6.178748168485396</v>
      </c>
      <c r="AB58" s="15">
        <v>2.03776135094129</v>
      </c>
      <c r="AC58" s="15">
        <v>9.8636761560819311E-2</v>
      </c>
      <c r="AD58" s="15">
        <v>0.41913285186673604</v>
      </c>
      <c r="AE58" s="15">
        <v>1.737679537936287</v>
      </c>
      <c r="AF58" s="15">
        <v>1.6303149576435767</v>
      </c>
      <c r="AG58" s="15">
        <v>0.31817253173082077</v>
      </c>
      <c r="AH58" s="15">
        <v>1.358915339732323</v>
      </c>
      <c r="AI58" s="15">
        <v>0</v>
      </c>
      <c r="AJ58" s="15">
        <v>4.9962646715790378E-2</v>
      </c>
      <c r="AK58" s="15">
        <v>0</v>
      </c>
    </row>
    <row r="59" spans="2:37" x14ac:dyDescent="0.3">
      <c r="B59" s="17">
        <v>2039</v>
      </c>
      <c r="C59" s="15">
        <v>0</v>
      </c>
      <c r="D59" s="15">
        <v>0</v>
      </c>
      <c r="E59" s="15">
        <v>0.56455918662480153</v>
      </c>
      <c r="F59" s="15">
        <v>28.713879016707583</v>
      </c>
      <c r="G59" s="15">
        <v>11.241475404615139</v>
      </c>
      <c r="H59" s="15">
        <v>16.685154166113012</v>
      </c>
      <c r="I59" s="15">
        <v>20.787241025662553</v>
      </c>
      <c r="J59" s="15">
        <v>0.41693982258709461</v>
      </c>
      <c r="K59" s="15">
        <v>1.5084805628622111</v>
      </c>
      <c r="L59" s="15">
        <v>5.2150768892879231</v>
      </c>
      <c r="M59" s="15">
        <v>3.6777375160242634</v>
      </c>
      <c r="N59" s="15">
        <v>0.56783406789387825</v>
      </c>
      <c r="O59" s="15">
        <v>3.1884008396087244</v>
      </c>
      <c r="P59" s="15">
        <v>0</v>
      </c>
      <c r="Q59" s="15">
        <v>0</v>
      </c>
      <c r="R59" s="15">
        <v>0</v>
      </c>
      <c r="U59" s="17">
        <v>2039</v>
      </c>
      <c r="V59" s="15">
        <v>0</v>
      </c>
      <c r="W59" s="15">
        <v>0</v>
      </c>
      <c r="X59" s="15">
        <v>0.21057353356788078</v>
      </c>
      <c r="Y59" s="15">
        <v>10.705533288175271</v>
      </c>
      <c r="Z59" s="15">
        <v>0</v>
      </c>
      <c r="AA59" s="15">
        <v>5.8306430483655909</v>
      </c>
      <c r="AB59" s="15">
        <v>1.9185752611983893</v>
      </c>
      <c r="AC59" s="15">
        <v>3.9681924265461493E-2</v>
      </c>
      <c r="AD59" s="15">
        <v>0.40445817905250575</v>
      </c>
      <c r="AE59" s="15">
        <v>1.6298504718386932</v>
      </c>
      <c r="AF59" s="15">
        <v>1.6585220715056395</v>
      </c>
      <c r="AG59" s="15">
        <v>0.32170048174836602</v>
      </c>
      <c r="AH59" s="15">
        <v>1.43568188345311</v>
      </c>
      <c r="AI59" s="15">
        <v>0</v>
      </c>
      <c r="AJ59" s="15">
        <v>5.1191544241296759E-2</v>
      </c>
      <c r="AK59" s="15">
        <v>0</v>
      </c>
    </row>
    <row r="60" spans="2:37" x14ac:dyDescent="0.3">
      <c r="B60" s="17">
        <v>2040</v>
      </c>
      <c r="C60" s="15">
        <v>0</v>
      </c>
      <c r="D60" s="15">
        <v>0</v>
      </c>
      <c r="E60" s="15">
        <v>0.53954444920808975</v>
      </c>
      <c r="F60" s="15">
        <v>24.060304860905863</v>
      </c>
      <c r="G60" s="15">
        <v>9.9195777598841879</v>
      </c>
      <c r="H60" s="15">
        <v>15.991796633570809</v>
      </c>
      <c r="I60" s="15">
        <v>21.129663253666362</v>
      </c>
      <c r="J60" s="15">
        <v>0.35930043877224227</v>
      </c>
      <c r="K60" s="15">
        <v>1.4660886505039321</v>
      </c>
      <c r="L60" s="15">
        <v>5.0569749487898425</v>
      </c>
      <c r="M60" s="15">
        <v>3.7047242081814917</v>
      </c>
      <c r="N60" s="15">
        <v>0.55780967065774834</v>
      </c>
      <c r="O60" s="15">
        <v>3.1167698461259876</v>
      </c>
      <c r="P60" s="15">
        <v>0</v>
      </c>
      <c r="Q60" s="15">
        <v>0</v>
      </c>
      <c r="R60" s="15">
        <v>0</v>
      </c>
      <c r="U60" s="17">
        <v>2040</v>
      </c>
      <c r="V60" s="15">
        <v>0</v>
      </c>
      <c r="W60" s="15">
        <v>0</v>
      </c>
      <c r="X60" s="15">
        <v>0.1950931769910168</v>
      </c>
      <c r="Y60" s="15">
        <v>7.44607210234064</v>
      </c>
      <c r="Z60" s="15">
        <v>2.7999296312168419E-2</v>
      </c>
      <c r="AA60" s="15">
        <v>5.2643463747348189</v>
      </c>
      <c r="AB60" s="15">
        <v>1.5844238839977645</v>
      </c>
      <c r="AC60" s="15">
        <v>0</v>
      </c>
      <c r="AD60" s="15">
        <v>0.37329828643946278</v>
      </c>
      <c r="AE60" s="15">
        <v>1.4633543536490325</v>
      </c>
      <c r="AF60" s="15">
        <v>1.619347196886556</v>
      </c>
      <c r="AG60" s="15">
        <v>0.31050669637754813</v>
      </c>
      <c r="AH60" s="15">
        <v>1.3412125686887002</v>
      </c>
      <c r="AI60" s="15">
        <v>0</v>
      </c>
      <c r="AJ60" s="15">
        <v>5.0036645439389876E-2</v>
      </c>
      <c r="AK60" s="15">
        <v>0</v>
      </c>
    </row>
    <row r="63" spans="2:37" x14ac:dyDescent="0.3">
      <c r="C63" s="30" t="s">
        <v>104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V63" s="30" t="s">
        <v>105</v>
      </c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</row>
    <row r="64" spans="2:37" ht="33" x14ac:dyDescent="0.3">
      <c r="B64" s="9"/>
      <c r="C64" s="20" t="s">
        <v>63</v>
      </c>
      <c r="D64" s="20" t="s">
        <v>64</v>
      </c>
      <c r="E64" s="20" t="s">
        <v>65</v>
      </c>
      <c r="F64" s="20" t="s">
        <v>32</v>
      </c>
      <c r="G64" s="20" t="s">
        <v>29</v>
      </c>
      <c r="H64" s="20" t="s">
        <v>66</v>
      </c>
      <c r="I64" s="20" t="s">
        <v>67</v>
      </c>
      <c r="J64" s="20" t="s">
        <v>68</v>
      </c>
      <c r="K64" s="20" t="s">
        <v>69</v>
      </c>
      <c r="L64" s="20" t="s">
        <v>34</v>
      </c>
      <c r="M64" s="20" t="s">
        <v>31</v>
      </c>
      <c r="N64" s="20" t="s">
        <v>70</v>
      </c>
      <c r="O64" s="20" t="s">
        <v>33</v>
      </c>
      <c r="P64" s="20" t="s">
        <v>71</v>
      </c>
      <c r="Q64" s="20" t="s">
        <v>72</v>
      </c>
      <c r="R64" s="20" t="s">
        <v>73</v>
      </c>
      <c r="U64" s="9"/>
      <c r="V64" s="20" t="s">
        <v>63</v>
      </c>
      <c r="W64" s="20" t="s">
        <v>64</v>
      </c>
      <c r="X64" s="20" t="s">
        <v>65</v>
      </c>
      <c r="Y64" s="20" t="s">
        <v>32</v>
      </c>
      <c r="Z64" s="20" t="s">
        <v>29</v>
      </c>
      <c r="AA64" s="20" t="s">
        <v>66</v>
      </c>
      <c r="AB64" s="20" t="s">
        <v>67</v>
      </c>
      <c r="AC64" s="20" t="s">
        <v>68</v>
      </c>
      <c r="AD64" s="20" t="s">
        <v>69</v>
      </c>
      <c r="AE64" s="20" t="s">
        <v>34</v>
      </c>
      <c r="AF64" s="20" t="s">
        <v>31</v>
      </c>
      <c r="AG64" s="20" t="s">
        <v>70</v>
      </c>
      <c r="AH64" s="20" t="s">
        <v>33</v>
      </c>
      <c r="AI64" s="20" t="s">
        <v>71</v>
      </c>
      <c r="AJ64" s="20" t="s">
        <v>72</v>
      </c>
      <c r="AK64" s="20" t="s">
        <v>73</v>
      </c>
    </row>
    <row r="65" spans="2:37" x14ac:dyDescent="0.3">
      <c r="B65" s="17">
        <v>2016</v>
      </c>
      <c r="C65" s="15">
        <v>23.837841143927349</v>
      </c>
      <c r="D65" s="15">
        <v>4.7112515363234166</v>
      </c>
      <c r="E65" s="15">
        <v>19.941043078365013</v>
      </c>
      <c r="F65" s="15">
        <v>7.2579274941054803E-2</v>
      </c>
      <c r="G65" s="15">
        <v>0</v>
      </c>
      <c r="H65" s="15">
        <v>0</v>
      </c>
      <c r="I65" s="15">
        <v>0.80444015434390237</v>
      </c>
      <c r="J65" s="15">
        <v>11.142405703998934</v>
      </c>
      <c r="K65" s="15">
        <v>1.1694739449016691</v>
      </c>
      <c r="L65" s="15">
        <v>0</v>
      </c>
      <c r="M65" s="15">
        <v>0</v>
      </c>
      <c r="N65" s="15">
        <v>0</v>
      </c>
      <c r="O65" s="15">
        <v>5.2067198911497359</v>
      </c>
      <c r="P65" s="15">
        <v>0</v>
      </c>
      <c r="Q65" s="15">
        <v>1.386640797996195</v>
      </c>
      <c r="R65" s="15">
        <v>3.0357010376595852</v>
      </c>
      <c r="U65" s="17">
        <v>2016</v>
      </c>
      <c r="V65" s="15">
        <v>23.837841143927349</v>
      </c>
      <c r="W65" s="15">
        <v>4.7112515363234149</v>
      </c>
      <c r="X65" s="15">
        <v>19.941043078365023</v>
      </c>
      <c r="Y65" s="15">
        <v>7.2579274941054803E-2</v>
      </c>
      <c r="Z65" s="15">
        <v>0</v>
      </c>
      <c r="AA65" s="15">
        <v>0</v>
      </c>
      <c r="AB65" s="15">
        <v>0.80444015434390237</v>
      </c>
      <c r="AC65" s="15">
        <v>11.142405703998934</v>
      </c>
      <c r="AD65" s="15">
        <v>1.1694739449016691</v>
      </c>
      <c r="AE65" s="15">
        <v>0</v>
      </c>
      <c r="AF65" s="15">
        <v>0</v>
      </c>
      <c r="AG65" s="15">
        <v>0</v>
      </c>
      <c r="AH65" s="15">
        <v>5.2067198911497359</v>
      </c>
      <c r="AI65" s="15">
        <v>0</v>
      </c>
      <c r="AJ65" s="15">
        <v>1.386640797996195</v>
      </c>
      <c r="AK65" s="15">
        <v>3.0357010376595852</v>
      </c>
    </row>
    <row r="66" spans="2:37" x14ac:dyDescent="0.3">
      <c r="B66" s="17">
        <v>2017</v>
      </c>
      <c r="C66" s="15">
        <v>24.71405272144311</v>
      </c>
      <c r="D66" s="15">
        <v>4.9701122674703546</v>
      </c>
      <c r="E66" s="15">
        <v>22.53128380915626</v>
      </c>
      <c r="F66" s="15">
        <v>5.6138355942182756E-2</v>
      </c>
      <c r="G66" s="15">
        <v>0</v>
      </c>
      <c r="H66" s="15">
        <v>0</v>
      </c>
      <c r="I66" s="15">
        <v>1.0294314208812025</v>
      </c>
      <c r="J66" s="15">
        <v>12.265912877443835</v>
      </c>
      <c r="K66" s="15">
        <v>1.3135906149244196</v>
      </c>
      <c r="L66" s="15">
        <v>0</v>
      </c>
      <c r="M66" s="15">
        <v>0</v>
      </c>
      <c r="N66" s="15">
        <v>0</v>
      </c>
      <c r="O66" s="15">
        <v>5.7190090110810701</v>
      </c>
      <c r="P66" s="15">
        <v>0</v>
      </c>
      <c r="Q66" s="15">
        <v>1.5417173416601639</v>
      </c>
      <c r="R66" s="15">
        <v>5.2245961041737159</v>
      </c>
      <c r="U66" s="17">
        <v>2017</v>
      </c>
      <c r="V66" s="15">
        <v>22.889190444903306</v>
      </c>
      <c r="W66" s="15">
        <v>4.5058484899980158</v>
      </c>
      <c r="X66" s="15">
        <v>18.968486262486604</v>
      </c>
      <c r="Y66" s="15">
        <v>4.8331028320837577E-2</v>
      </c>
      <c r="Z66" s="15">
        <v>0</v>
      </c>
      <c r="AA66" s="15">
        <v>0</v>
      </c>
      <c r="AB66" s="15">
        <v>1.030190342462399</v>
      </c>
      <c r="AC66" s="15">
        <v>11.336081396911135</v>
      </c>
      <c r="AD66" s="15">
        <v>1.1973969041938224</v>
      </c>
      <c r="AE66" s="15">
        <v>0</v>
      </c>
      <c r="AF66" s="15">
        <v>0</v>
      </c>
      <c r="AG66" s="15">
        <v>0</v>
      </c>
      <c r="AH66" s="15">
        <v>5.0146837790986689</v>
      </c>
      <c r="AI66" s="15">
        <v>0</v>
      </c>
      <c r="AJ66" s="15">
        <v>1.5303101942856188</v>
      </c>
      <c r="AK66" s="15">
        <v>5.5319554021141233</v>
      </c>
    </row>
    <row r="67" spans="2:37" x14ac:dyDescent="0.3">
      <c r="B67" s="17">
        <v>2018</v>
      </c>
      <c r="C67" s="15">
        <v>24.669411851118987</v>
      </c>
      <c r="D67" s="15">
        <v>5.1047516942684386</v>
      </c>
      <c r="E67" s="15">
        <v>24.004965500053764</v>
      </c>
      <c r="F67" s="15">
        <v>3.9581006115882306E-2</v>
      </c>
      <c r="G67" s="15">
        <v>0</v>
      </c>
      <c r="H67" s="15">
        <v>0</v>
      </c>
      <c r="I67" s="15">
        <v>1.2363609899094903</v>
      </c>
      <c r="J67" s="15">
        <v>12.920753798149732</v>
      </c>
      <c r="K67" s="15">
        <v>1.3770318395397181</v>
      </c>
      <c r="L67" s="15">
        <v>0</v>
      </c>
      <c r="M67" s="15">
        <v>0</v>
      </c>
      <c r="N67" s="15">
        <v>0</v>
      </c>
      <c r="O67" s="15">
        <v>5.99243811308693</v>
      </c>
      <c r="P67" s="15">
        <v>0</v>
      </c>
      <c r="Q67" s="15">
        <v>1.6917637987935306</v>
      </c>
      <c r="R67" s="15">
        <v>7.5888846547166411</v>
      </c>
      <c r="U67" s="17">
        <v>2018</v>
      </c>
      <c r="V67" s="15">
        <v>19.97379411214165</v>
      </c>
      <c r="W67" s="15">
        <v>4.1765344620759475</v>
      </c>
      <c r="X67" s="15">
        <v>17.032202318674251</v>
      </c>
      <c r="Y67" s="15">
        <v>2.256827505980271E-2</v>
      </c>
      <c r="Z67" s="15">
        <v>0</v>
      </c>
      <c r="AA67" s="15">
        <v>0</v>
      </c>
      <c r="AB67" s="15">
        <v>1.1673660218905029</v>
      </c>
      <c r="AC67" s="15">
        <v>10.870635503437468</v>
      </c>
      <c r="AD67" s="15">
        <v>1.2003694181160691</v>
      </c>
      <c r="AE67" s="15">
        <v>0</v>
      </c>
      <c r="AF67" s="15">
        <v>0</v>
      </c>
      <c r="AG67" s="15">
        <v>0</v>
      </c>
      <c r="AH67" s="15">
        <v>4.5696928353878317</v>
      </c>
      <c r="AI67" s="15">
        <v>0</v>
      </c>
      <c r="AJ67" s="15">
        <v>1.6302330362715738</v>
      </c>
      <c r="AK67" s="15">
        <v>7.9823763084745112</v>
      </c>
    </row>
    <row r="68" spans="2:37" x14ac:dyDescent="0.3">
      <c r="B68" s="17">
        <v>2019</v>
      </c>
      <c r="C68" s="15">
        <v>22.827706955439229</v>
      </c>
      <c r="D68" s="15">
        <v>4.8563090855707332</v>
      </c>
      <c r="E68" s="15">
        <v>21.771847420266273</v>
      </c>
      <c r="F68" s="15">
        <v>3.9348144461025497E-2</v>
      </c>
      <c r="G68" s="15">
        <v>0</v>
      </c>
      <c r="H68" s="15">
        <v>0</v>
      </c>
      <c r="I68" s="15">
        <v>1.2002375948914654</v>
      </c>
      <c r="J68" s="15">
        <v>11.98342129267172</v>
      </c>
      <c r="K68" s="15">
        <v>1.2156809487248139</v>
      </c>
      <c r="L68" s="15">
        <v>0</v>
      </c>
      <c r="M68" s="15">
        <v>0</v>
      </c>
      <c r="N68" s="15">
        <v>0</v>
      </c>
      <c r="O68" s="15">
        <v>5.5147180772359814</v>
      </c>
      <c r="P68" s="15">
        <v>0</v>
      </c>
      <c r="Q68" s="15">
        <v>1.6817036257323255</v>
      </c>
      <c r="R68" s="15">
        <v>7.939671622774231</v>
      </c>
      <c r="U68" s="17">
        <v>2019</v>
      </c>
      <c r="V68" s="15">
        <v>16.040302844666432</v>
      </c>
      <c r="W68" s="15">
        <v>3.9287124988826112</v>
      </c>
      <c r="X68" s="15">
        <v>15.10474806280639</v>
      </c>
      <c r="Y68" s="15">
        <v>1.9539261778167422E-2</v>
      </c>
      <c r="Z68" s="15">
        <v>0</v>
      </c>
      <c r="AA68" s="15">
        <v>0</v>
      </c>
      <c r="AB68" s="15">
        <v>0.99021700450971661</v>
      </c>
      <c r="AC68" s="15">
        <v>9.5523923306657341</v>
      </c>
      <c r="AD68" s="15">
        <v>1.1504685273762569</v>
      </c>
      <c r="AE68" s="15">
        <v>0</v>
      </c>
      <c r="AF68" s="15">
        <v>0</v>
      </c>
      <c r="AG68" s="15">
        <v>0</v>
      </c>
      <c r="AH68" s="15">
        <v>4.063783172068292</v>
      </c>
      <c r="AI68" s="15">
        <v>0</v>
      </c>
      <c r="AJ68" s="15">
        <v>1.5427399276646361</v>
      </c>
      <c r="AK68" s="15">
        <v>7.8907093922862117</v>
      </c>
    </row>
    <row r="69" spans="2:37" x14ac:dyDescent="0.3">
      <c r="B69" s="17">
        <v>2020</v>
      </c>
      <c r="C69" s="15">
        <v>21.653773322840053</v>
      </c>
      <c r="D69" s="15">
        <v>4.9446832675914676</v>
      </c>
      <c r="E69" s="15">
        <v>21.450402674007641</v>
      </c>
      <c r="F69" s="15">
        <v>3.6328086132367904E-2</v>
      </c>
      <c r="G69" s="15">
        <v>0</v>
      </c>
      <c r="H69" s="15">
        <v>0</v>
      </c>
      <c r="I69" s="15">
        <v>1.1699651880640105</v>
      </c>
      <c r="J69" s="15">
        <v>11.714688382145532</v>
      </c>
      <c r="K69" s="15">
        <v>1.156960585599325</v>
      </c>
      <c r="L69" s="15">
        <v>0</v>
      </c>
      <c r="M69" s="15">
        <v>0</v>
      </c>
      <c r="N69" s="15">
        <v>0</v>
      </c>
      <c r="O69" s="15">
        <v>5.4589266444249009</v>
      </c>
      <c r="P69" s="15">
        <v>0</v>
      </c>
      <c r="Q69" s="15">
        <v>1.810288330383909</v>
      </c>
      <c r="R69" s="15">
        <v>8.66455014197218</v>
      </c>
      <c r="U69" s="17">
        <v>2020</v>
      </c>
      <c r="V69" s="15">
        <v>13.543775911175942</v>
      </c>
      <c r="W69" s="15">
        <v>3.8041075071623727</v>
      </c>
      <c r="X69" s="15">
        <v>14.077412316946221</v>
      </c>
      <c r="Y69" s="15">
        <v>1.9560147420052378E-2</v>
      </c>
      <c r="Z69" s="15">
        <v>0</v>
      </c>
      <c r="AA69" s="15">
        <v>0</v>
      </c>
      <c r="AB69" s="15">
        <v>0.96157458126655171</v>
      </c>
      <c r="AC69" s="15">
        <v>8.9424749670590131</v>
      </c>
      <c r="AD69" s="15">
        <v>1.1468630854120281</v>
      </c>
      <c r="AE69" s="15">
        <v>0</v>
      </c>
      <c r="AF69" s="15">
        <v>0</v>
      </c>
      <c r="AG69" s="15">
        <v>0</v>
      </c>
      <c r="AH69" s="15">
        <v>3.8292380828315582</v>
      </c>
      <c r="AI69" s="15">
        <v>0</v>
      </c>
      <c r="AJ69" s="15">
        <v>1.6075215102516147</v>
      </c>
      <c r="AK69" s="15">
        <v>7.3479083004241215</v>
      </c>
    </row>
    <row r="70" spans="2:37" x14ac:dyDescent="0.3">
      <c r="B70" s="17">
        <v>2021</v>
      </c>
      <c r="C70" s="15">
        <v>20.517644185150456</v>
      </c>
      <c r="D70" s="15">
        <v>4.8596001740484223</v>
      </c>
      <c r="E70" s="15">
        <v>20.372935188446494</v>
      </c>
      <c r="F70" s="15">
        <v>3.5735846569326567E-2</v>
      </c>
      <c r="G70" s="15">
        <v>0</v>
      </c>
      <c r="H70" s="15">
        <v>0</v>
      </c>
      <c r="I70" s="15">
        <v>1.0587879813744949</v>
      </c>
      <c r="J70" s="15">
        <v>11.072558488961</v>
      </c>
      <c r="K70" s="15">
        <v>1.0712699997333199</v>
      </c>
      <c r="L70" s="15">
        <v>0</v>
      </c>
      <c r="M70" s="15">
        <v>1.37401873980386E-2</v>
      </c>
      <c r="N70" s="15">
        <v>0</v>
      </c>
      <c r="O70" s="15">
        <v>5.2627989429078754</v>
      </c>
      <c r="P70" s="15">
        <v>0</v>
      </c>
      <c r="Q70" s="15">
        <v>1.8522575262737135</v>
      </c>
      <c r="R70" s="15">
        <v>9.0100717127544367</v>
      </c>
      <c r="U70" s="17">
        <v>2021</v>
      </c>
      <c r="V70" s="15">
        <v>12.619638038247322</v>
      </c>
      <c r="W70" s="15">
        <v>3.722358737705417</v>
      </c>
      <c r="X70" s="15">
        <v>13.582353164150858</v>
      </c>
      <c r="Y70" s="15">
        <v>1.9617315797523256E-2</v>
      </c>
      <c r="Z70" s="15">
        <v>0</v>
      </c>
      <c r="AA70" s="15">
        <v>0</v>
      </c>
      <c r="AB70" s="15">
        <v>0.96329053663567898</v>
      </c>
      <c r="AC70" s="15">
        <v>8.8532258018936805</v>
      </c>
      <c r="AD70" s="15">
        <v>1.1732136117479879</v>
      </c>
      <c r="AE70" s="15">
        <v>0</v>
      </c>
      <c r="AF70" s="15">
        <v>1.3183241717285811E-2</v>
      </c>
      <c r="AG70" s="15">
        <v>0</v>
      </c>
      <c r="AH70" s="15">
        <v>3.724044498248015</v>
      </c>
      <c r="AI70" s="15">
        <v>0</v>
      </c>
      <c r="AJ70" s="15">
        <v>1.480931822530142</v>
      </c>
      <c r="AK70" s="15">
        <v>7.0412182888770838</v>
      </c>
    </row>
    <row r="71" spans="2:37" x14ac:dyDescent="0.3">
      <c r="B71" s="17">
        <v>2022</v>
      </c>
      <c r="C71" s="15">
        <v>20.186724324534211</v>
      </c>
      <c r="D71" s="15">
        <v>4.95314973826226</v>
      </c>
      <c r="E71" s="15">
        <v>20.175747200799233</v>
      </c>
      <c r="F71" s="15">
        <v>3.5802312684117939E-2</v>
      </c>
      <c r="G71" s="15">
        <v>0</v>
      </c>
      <c r="H71" s="15">
        <v>0</v>
      </c>
      <c r="I71" s="15">
        <v>1.2139002195692929</v>
      </c>
      <c r="J71" s="15">
        <v>10.872719940515198</v>
      </c>
      <c r="K71" s="15">
        <v>1.018872487466699</v>
      </c>
      <c r="L71" s="15">
        <v>0</v>
      </c>
      <c r="M71" s="15">
        <v>3.3753006983145262E-2</v>
      </c>
      <c r="N71" s="15">
        <v>0</v>
      </c>
      <c r="O71" s="15">
        <v>5.2729702556063858</v>
      </c>
      <c r="P71" s="15">
        <v>0</v>
      </c>
      <c r="Q71" s="15">
        <v>1.9307325794170849</v>
      </c>
      <c r="R71" s="15">
        <v>8.8532184494873682</v>
      </c>
      <c r="U71" s="17">
        <v>2022</v>
      </c>
      <c r="V71" s="15">
        <v>11.888442793139873</v>
      </c>
      <c r="W71" s="15">
        <v>3.8809864371500824</v>
      </c>
      <c r="X71" s="15">
        <v>13.385870747112158</v>
      </c>
      <c r="Y71" s="15">
        <v>1.9501724462422647E-2</v>
      </c>
      <c r="Z71" s="15">
        <v>0</v>
      </c>
      <c r="AA71" s="15">
        <v>0</v>
      </c>
      <c r="AB71" s="15">
        <v>1.0454089114496588</v>
      </c>
      <c r="AC71" s="15">
        <v>8.0476663306591867</v>
      </c>
      <c r="AD71" s="15">
        <v>1.2152545202506131</v>
      </c>
      <c r="AE71" s="15">
        <v>0</v>
      </c>
      <c r="AF71" s="15">
        <v>3.2041853609549344E-2</v>
      </c>
      <c r="AG71" s="15">
        <v>0</v>
      </c>
      <c r="AH71" s="15">
        <v>3.7142009619666276</v>
      </c>
      <c r="AI71" s="15">
        <v>0</v>
      </c>
      <c r="AJ71" s="15">
        <v>1.3759191986944184</v>
      </c>
      <c r="AK71" s="15">
        <v>6.8887410788628038</v>
      </c>
    </row>
    <row r="72" spans="2:37" x14ac:dyDescent="0.3">
      <c r="B72" s="17">
        <v>2023</v>
      </c>
      <c r="C72" s="15">
        <v>19.678967846544616</v>
      </c>
      <c r="D72" s="15">
        <v>5.1174956202725728</v>
      </c>
      <c r="E72" s="15">
        <v>19.971108754280223</v>
      </c>
      <c r="F72" s="15">
        <v>3.5439077383781117E-2</v>
      </c>
      <c r="G72" s="15">
        <v>0</v>
      </c>
      <c r="H72" s="15">
        <v>0</v>
      </c>
      <c r="I72" s="15">
        <v>1.2608344938254634</v>
      </c>
      <c r="J72" s="15">
        <v>10.67438026141034</v>
      </c>
      <c r="K72" s="15">
        <v>0.97095857968577937</v>
      </c>
      <c r="L72" s="15">
        <v>0</v>
      </c>
      <c r="M72" s="15">
        <v>5.5822427446076558E-2</v>
      </c>
      <c r="N72" s="15">
        <v>0</v>
      </c>
      <c r="O72" s="15">
        <v>5.3651272605960942</v>
      </c>
      <c r="P72" s="15">
        <v>0</v>
      </c>
      <c r="Q72" s="15">
        <v>2.0332058502726964</v>
      </c>
      <c r="R72" s="15">
        <v>8.644755573427636</v>
      </c>
      <c r="U72" s="17">
        <v>2023</v>
      </c>
      <c r="V72" s="15">
        <v>11.190477980941161</v>
      </c>
      <c r="W72" s="15">
        <v>4.0445964875328029</v>
      </c>
      <c r="X72" s="15">
        <v>12.921291783896679</v>
      </c>
      <c r="Y72" s="15">
        <v>1.9516863210352675E-2</v>
      </c>
      <c r="Z72" s="15">
        <v>0</v>
      </c>
      <c r="AA72" s="15">
        <v>0</v>
      </c>
      <c r="AB72" s="15">
        <v>1.1230424255820062</v>
      </c>
      <c r="AC72" s="15">
        <v>8.2949822232709653</v>
      </c>
      <c r="AD72" s="15">
        <v>1.2985276560601919</v>
      </c>
      <c r="AE72" s="15">
        <v>0</v>
      </c>
      <c r="AF72" s="15">
        <v>5.4356894928790402E-2</v>
      </c>
      <c r="AG72" s="15">
        <v>0</v>
      </c>
      <c r="AH72" s="15">
        <v>3.7189986551194569</v>
      </c>
      <c r="AI72" s="15">
        <v>0</v>
      </c>
      <c r="AJ72" s="15">
        <v>1.4335970937020914</v>
      </c>
      <c r="AK72" s="15">
        <v>6.6320520371791503</v>
      </c>
    </row>
    <row r="73" spans="2:37" x14ac:dyDescent="0.3">
      <c r="B73" s="17">
        <v>2024</v>
      </c>
      <c r="C73" s="15">
        <v>19.583813677263286</v>
      </c>
      <c r="D73" s="15">
        <v>5.1301297713978604</v>
      </c>
      <c r="E73" s="15">
        <v>20.598417939667737</v>
      </c>
      <c r="F73" s="15">
        <v>3.5635819628658208E-2</v>
      </c>
      <c r="G73" s="15">
        <v>0</v>
      </c>
      <c r="H73" s="15">
        <v>0</v>
      </c>
      <c r="I73" s="15">
        <v>1.3021639907265272</v>
      </c>
      <c r="J73" s="15">
        <v>10.943493631238521</v>
      </c>
      <c r="K73" s="15">
        <v>0.93163400654036077</v>
      </c>
      <c r="L73" s="15">
        <v>0</v>
      </c>
      <c r="M73" s="15">
        <v>9.6376118981732498E-2</v>
      </c>
      <c r="N73" s="15">
        <v>0</v>
      </c>
      <c r="O73" s="15">
        <v>5.6759757384011218</v>
      </c>
      <c r="P73" s="15">
        <v>0</v>
      </c>
      <c r="Q73" s="15">
        <v>2.1397064696455228</v>
      </c>
      <c r="R73" s="15">
        <v>8.5980095092586097</v>
      </c>
      <c r="U73" s="17">
        <v>2024</v>
      </c>
      <c r="V73" s="15">
        <v>10.715697307168336</v>
      </c>
      <c r="W73" s="15">
        <v>3.9380234764940472</v>
      </c>
      <c r="X73" s="15">
        <v>12.262834760904868</v>
      </c>
      <c r="Y73" s="15">
        <v>1.92914278676421E-2</v>
      </c>
      <c r="Z73" s="15">
        <v>0</v>
      </c>
      <c r="AA73" s="15">
        <v>0</v>
      </c>
      <c r="AB73" s="15">
        <v>1.153137600455316</v>
      </c>
      <c r="AC73" s="15">
        <v>8.3252569759773642</v>
      </c>
      <c r="AD73" s="15">
        <v>1.4061277419031009</v>
      </c>
      <c r="AE73" s="15">
        <v>0</v>
      </c>
      <c r="AF73" s="15">
        <v>8.7129933603528706E-2</v>
      </c>
      <c r="AG73" s="15">
        <v>0</v>
      </c>
      <c r="AH73" s="15">
        <v>3.7127880412698979</v>
      </c>
      <c r="AI73" s="15">
        <v>0</v>
      </c>
      <c r="AJ73" s="15">
        <v>1.4214170821946599</v>
      </c>
      <c r="AK73" s="15">
        <v>5.9889278969865929</v>
      </c>
    </row>
    <row r="74" spans="2:37" x14ac:dyDescent="0.3">
      <c r="B74" s="17">
        <v>2025</v>
      </c>
      <c r="C74" s="15">
        <v>19.261475402259652</v>
      </c>
      <c r="D74" s="15">
        <v>5.2014610158501497</v>
      </c>
      <c r="E74" s="15">
        <v>20.619586297850436</v>
      </c>
      <c r="F74" s="15">
        <v>3.5547158806611502E-2</v>
      </c>
      <c r="G74" s="15">
        <v>0</v>
      </c>
      <c r="H74" s="15">
        <v>0</v>
      </c>
      <c r="I74" s="15">
        <v>1.3171586914021827</v>
      </c>
      <c r="J74" s="15">
        <v>11.196820053460147</v>
      </c>
      <c r="K74" s="15">
        <v>0.88253801660419373</v>
      </c>
      <c r="L74" s="15">
        <v>0</v>
      </c>
      <c r="M74" s="15">
        <v>0.1320049426282652</v>
      </c>
      <c r="N74" s="15">
        <v>0</v>
      </c>
      <c r="O74" s="15">
        <v>5.7655915433325866</v>
      </c>
      <c r="P74" s="15">
        <v>0</v>
      </c>
      <c r="Q74" s="15">
        <v>2.2517386914116728</v>
      </c>
      <c r="R74" s="15">
        <v>8.0930448572748599</v>
      </c>
      <c r="U74" s="17">
        <v>2025</v>
      </c>
      <c r="V74" s="15">
        <v>10.337016675697713</v>
      </c>
      <c r="W74" s="15">
        <v>3.8027826383317871</v>
      </c>
      <c r="X74" s="15">
        <v>10.988375060472647</v>
      </c>
      <c r="Y74" s="15">
        <v>1.9116251409557222E-2</v>
      </c>
      <c r="Z74" s="15">
        <v>0</v>
      </c>
      <c r="AA74" s="15">
        <v>0</v>
      </c>
      <c r="AB74" s="15">
        <v>1.0495160525365361</v>
      </c>
      <c r="AC74" s="15">
        <v>8.12583691115322</v>
      </c>
      <c r="AD74" s="15">
        <v>1.198362250180792</v>
      </c>
      <c r="AE74" s="15">
        <v>0</v>
      </c>
      <c r="AF74" s="15">
        <v>9.8116206550953211E-2</v>
      </c>
      <c r="AG74" s="15">
        <v>0</v>
      </c>
      <c r="AH74" s="15">
        <v>3.6111825533790487</v>
      </c>
      <c r="AI74" s="15">
        <v>0</v>
      </c>
      <c r="AJ74" s="15">
        <v>1.165737132022449</v>
      </c>
      <c r="AK74" s="15">
        <v>5.3862064131057279</v>
      </c>
    </row>
    <row r="75" spans="2:37" x14ac:dyDescent="0.3">
      <c r="B75" s="17">
        <v>2026</v>
      </c>
      <c r="C75" s="15">
        <v>18.271132554851246</v>
      </c>
      <c r="D75" s="15">
        <v>5.3069663703478431</v>
      </c>
      <c r="E75" s="15">
        <v>20.457857440606251</v>
      </c>
      <c r="F75" s="15">
        <v>3.5155710625338545E-2</v>
      </c>
      <c r="G75" s="15">
        <v>0</v>
      </c>
      <c r="H75" s="15">
        <v>0</v>
      </c>
      <c r="I75" s="15">
        <v>1.3061779548125891</v>
      </c>
      <c r="J75" s="15">
        <v>11.179441724871166</v>
      </c>
      <c r="K75" s="15">
        <v>0.82591217637626668</v>
      </c>
      <c r="L75" s="15">
        <v>0</v>
      </c>
      <c r="M75" s="15">
        <v>0.21269062385855211</v>
      </c>
      <c r="N75" s="15">
        <v>0</v>
      </c>
      <c r="O75" s="15">
        <v>5.712804066212315</v>
      </c>
      <c r="P75" s="15">
        <v>0</v>
      </c>
      <c r="Q75" s="15">
        <v>2.3894928610485588</v>
      </c>
      <c r="R75" s="15">
        <v>7.5896838292893705</v>
      </c>
      <c r="U75" s="17">
        <v>2026</v>
      </c>
      <c r="V75" s="15">
        <v>9.775223767652486</v>
      </c>
      <c r="W75" s="15">
        <v>3.9115690601885382</v>
      </c>
      <c r="X75" s="15">
        <v>10.626350260707293</v>
      </c>
      <c r="Y75" s="15">
        <v>1.8942629508444553E-2</v>
      </c>
      <c r="Z75" s="15">
        <v>0</v>
      </c>
      <c r="AA75" s="15">
        <v>0</v>
      </c>
      <c r="AB75" s="15">
        <v>0.73578854190599441</v>
      </c>
      <c r="AC75" s="15">
        <v>8.2286298218878624</v>
      </c>
      <c r="AD75" s="15">
        <v>0.69231546453282033</v>
      </c>
      <c r="AE75" s="15">
        <v>0</v>
      </c>
      <c r="AF75" s="15">
        <v>0.1294995774592915</v>
      </c>
      <c r="AG75" s="15">
        <v>0</v>
      </c>
      <c r="AH75" s="15">
        <v>3.5454584897536972</v>
      </c>
      <c r="AI75" s="15">
        <v>0</v>
      </c>
      <c r="AJ75" s="15">
        <v>0.57837122623002335</v>
      </c>
      <c r="AK75" s="15">
        <v>5.1356261660005966</v>
      </c>
    </row>
    <row r="76" spans="2:37" x14ac:dyDescent="0.3">
      <c r="B76" s="17">
        <v>2027</v>
      </c>
      <c r="C76" s="15">
        <v>18.581318089687613</v>
      </c>
      <c r="D76" s="15">
        <v>5.6856271150688373</v>
      </c>
      <c r="E76" s="15">
        <v>20.667842541896341</v>
      </c>
      <c r="F76" s="15">
        <v>3.507365302830158E-2</v>
      </c>
      <c r="G76" s="15">
        <v>0</v>
      </c>
      <c r="H76" s="15">
        <v>0</v>
      </c>
      <c r="I76" s="15">
        <v>1.2940391915048817</v>
      </c>
      <c r="J76" s="15">
        <v>11.204053747953605</v>
      </c>
      <c r="K76" s="15">
        <v>0.79032490709500325</v>
      </c>
      <c r="L76" s="15">
        <v>0</v>
      </c>
      <c r="M76" s="15">
        <v>0.3064565547164555</v>
      </c>
      <c r="N76" s="15">
        <v>0</v>
      </c>
      <c r="O76" s="15">
        <v>5.680188241929252</v>
      </c>
      <c r="P76" s="15">
        <v>0</v>
      </c>
      <c r="Q76" s="15">
        <v>2.6258134437142426</v>
      </c>
      <c r="R76" s="15">
        <v>6.942851315761815</v>
      </c>
      <c r="U76" s="17">
        <v>2027</v>
      </c>
      <c r="V76" s="15">
        <v>9.0657427237983672</v>
      </c>
      <c r="W76" s="15">
        <v>4.0442266060054415</v>
      </c>
      <c r="X76" s="15">
        <v>9.5457622745027511</v>
      </c>
      <c r="Y76" s="15">
        <v>1.843258156431515E-2</v>
      </c>
      <c r="Z76" s="15">
        <v>0</v>
      </c>
      <c r="AA76" s="15">
        <v>0</v>
      </c>
      <c r="AB76" s="15">
        <v>0.56669475180291939</v>
      </c>
      <c r="AC76" s="15">
        <v>7.8700227476554367</v>
      </c>
      <c r="AD76" s="15">
        <v>0.58688112531847192</v>
      </c>
      <c r="AE76" s="15">
        <v>0</v>
      </c>
      <c r="AF76" s="15">
        <v>0.16335909916588928</v>
      </c>
      <c r="AG76" s="15">
        <v>0</v>
      </c>
      <c r="AH76" s="15">
        <v>3.4211591693467271</v>
      </c>
      <c r="AI76" s="15">
        <v>0</v>
      </c>
      <c r="AJ76" s="15">
        <v>0.53851292105318738</v>
      </c>
      <c r="AK76" s="15">
        <v>4.8455294734362218</v>
      </c>
    </row>
    <row r="77" spans="2:37" x14ac:dyDescent="0.3">
      <c r="B77" s="17">
        <v>2028</v>
      </c>
      <c r="C77" s="15">
        <v>18.633706180431222</v>
      </c>
      <c r="D77" s="15">
        <v>5.7877815785471194</v>
      </c>
      <c r="E77" s="15">
        <v>20.144689305026482</v>
      </c>
      <c r="F77" s="15">
        <v>3.4656654467203438E-2</v>
      </c>
      <c r="G77" s="15">
        <v>0</v>
      </c>
      <c r="H77" s="15">
        <v>0</v>
      </c>
      <c r="I77" s="15">
        <v>1.2880828328904481</v>
      </c>
      <c r="J77" s="15">
        <v>11.001433993752014</v>
      </c>
      <c r="K77" s="15">
        <v>0.73066708412565784</v>
      </c>
      <c r="L77" s="15">
        <v>0</v>
      </c>
      <c r="M77" s="15">
        <v>0.37794026817649817</v>
      </c>
      <c r="N77" s="15">
        <v>0</v>
      </c>
      <c r="O77" s="15">
        <v>5.4780457929462081</v>
      </c>
      <c r="P77" s="15">
        <v>0</v>
      </c>
      <c r="Q77" s="15">
        <v>2.4194027050895337</v>
      </c>
      <c r="R77" s="15">
        <v>6.5535511103556363</v>
      </c>
      <c r="U77" s="17">
        <v>2028</v>
      </c>
      <c r="V77" s="15">
        <v>8.2451440714824873</v>
      </c>
      <c r="W77" s="15">
        <v>4.0983290623465898</v>
      </c>
      <c r="X77" s="15">
        <v>9.553286838940636</v>
      </c>
      <c r="Y77" s="15">
        <v>1.8322679821706926E-2</v>
      </c>
      <c r="Z77" s="15">
        <v>0</v>
      </c>
      <c r="AA77" s="15">
        <v>0</v>
      </c>
      <c r="AB77" s="15">
        <v>0.56341377276664573</v>
      </c>
      <c r="AC77" s="15">
        <v>7.5903821274796268</v>
      </c>
      <c r="AD77" s="15">
        <v>0.52666117830653725</v>
      </c>
      <c r="AE77" s="15">
        <v>0</v>
      </c>
      <c r="AF77" s="15">
        <v>0.18235589909375241</v>
      </c>
      <c r="AG77" s="15">
        <v>0</v>
      </c>
      <c r="AH77" s="15">
        <v>3.2486633199906119</v>
      </c>
      <c r="AI77" s="15">
        <v>0</v>
      </c>
      <c r="AJ77" s="15">
        <v>0.61556772564842843</v>
      </c>
      <c r="AK77" s="15">
        <v>4.6309207749034842</v>
      </c>
    </row>
    <row r="78" spans="2:37" x14ac:dyDescent="0.3">
      <c r="B78" s="17">
        <v>2029</v>
      </c>
      <c r="C78" s="15">
        <v>18.937334966813847</v>
      </c>
      <c r="D78" s="15">
        <v>6.1243863283616191</v>
      </c>
      <c r="E78" s="15">
        <v>17.758135943360244</v>
      </c>
      <c r="F78" s="15">
        <v>2.0254081143687833E-2</v>
      </c>
      <c r="G78" s="15">
        <v>0</v>
      </c>
      <c r="H78" s="15">
        <v>0</v>
      </c>
      <c r="I78" s="15">
        <v>1.2748532703426962</v>
      </c>
      <c r="J78" s="15">
        <v>10.595020179038698</v>
      </c>
      <c r="K78" s="15">
        <v>0.6515031579842222</v>
      </c>
      <c r="L78" s="15">
        <v>0</v>
      </c>
      <c r="M78" s="15">
        <v>0.43588835437657347</v>
      </c>
      <c r="N78" s="15">
        <v>0</v>
      </c>
      <c r="O78" s="15">
        <v>5.0808846693757754</v>
      </c>
      <c r="P78" s="15">
        <v>0</v>
      </c>
      <c r="Q78" s="15">
        <v>2.0660311380775673</v>
      </c>
      <c r="R78" s="15">
        <v>5.9006919777536453</v>
      </c>
      <c r="U78" s="17">
        <v>2029</v>
      </c>
      <c r="V78" s="15">
        <v>7.5338569380925895</v>
      </c>
      <c r="W78" s="15">
        <v>4.2826216325794926</v>
      </c>
      <c r="X78" s="15">
        <v>9.5425514070811808</v>
      </c>
      <c r="Y78" s="15">
        <v>4.0754209205297416E-3</v>
      </c>
      <c r="Z78" s="15">
        <v>0</v>
      </c>
      <c r="AA78" s="15">
        <v>0</v>
      </c>
      <c r="AB78" s="15">
        <v>0.45890701623311431</v>
      </c>
      <c r="AC78" s="15">
        <v>6.23496283101594</v>
      </c>
      <c r="AD78" s="15">
        <v>0.46591009629460289</v>
      </c>
      <c r="AE78" s="15">
        <v>0</v>
      </c>
      <c r="AF78" s="15">
        <v>0.18777586290215259</v>
      </c>
      <c r="AG78" s="15">
        <v>0</v>
      </c>
      <c r="AH78" s="15">
        <v>3.046581861494591</v>
      </c>
      <c r="AI78" s="15">
        <v>0</v>
      </c>
      <c r="AJ78" s="15">
        <v>0.65309156831215609</v>
      </c>
      <c r="AK78" s="15">
        <v>4.1046939877567601</v>
      </c>
    </row>
    <row r="79" spans="2:37" x14ac:dyDescent="0.3">
      <c r="B79" s="17">
        <v>2030</v>
      </c>
      <c r="C79" s="15">
        <v>19.25648765961682</v>
      </c>
      <c r="D79" s="15">
        <v>6.3423851663070447</v>
      </c>
      <c r="E79" s="15">
        <v>16.772698610716866</v>
      </c>
      <c r="F79" s="15">
        <v>2.0776777068090085E-2</v>
      </c>
      <c r="G79" s="15">
        <v>0</v>
      </c>
      <c r="H79" s="15">
        <v>0</v>
      </c>
      <c r="I79" s="15">
        <v>1.2698601944806274</v>
      </c>
      <c r="J79" s="15">
        <v>10.401046589272099</v>
      </c>
      <c r="K79" s="15">
        <v>0.59986575903821948</v>
      </c>
      <c r="L79" s="15">
        <v>0</v>
      </c>
      <c r="M79" s="15">
        <v>0.48037506883280628</v>
      </c>
      <c r="N79" s="15">
        <v>0</v>
      </c>
      <c r="O79" s="15">
        <v>5.0297065669223118</v>
      </c>
      <c r="P79" s="15">
        <v>0</v>
      </c>
      <c r="Q79" s="15">
        <v>2.0315951201521907</v>
      </c>
      <c r="R79" s="15">
        <v>5.4725653274457562</v>
      </c>
      <c r="U79" s="17">
        <v>2030</v>
      </c>
      <c r="V79" s="15">
        <v>7.5434140866887907</v>
      </c>
      <c r="W79" s="15">
        <v>4.2219255363036456</v>
      </c>
      <c r="X79" s="15">
        <v>8.7473665368273217</v>
      </c>
      <c r="Y79" s="15">
        <v>4.5109209723603822E-3</v>
      </c>
      <c r="Z79" s="15">
        <v>0</v>
      </c>
      <c r="AA79" s="15">
        <v>0</v>
      </c>
      <c r="AB79" s="15">
        <v>0.46389357986947793</v>
      </c>
      <c r="AC79" s="15">
        <v>5.3381545294888877</v>
      </c>
      <c r="AD79" s="15">
        <v>0.4048934467826687</v>
      </c>
      <c r="AE79" s="15">
        <v>0</v>
      </c>
      <c r="AF79" s="15">
        <v>0.1953977361817614</v>
      </c>
      <c r="AG79" s="15">
        <v>0</v>
      </c>
      <c r="AH79" s="15">
        <v>2.9250967932970964</v>
      </c>
      <c r="AI79" s="15">
        <v>0</v>
      </c>
      <c r="AJ79" s="15">
        <v>0.67244527915009034</v>
      </c>
      <c r="AK79" s="15">
        <v>3.7199455717043128</v>
      </c>
    </row>
    <row r="80" spans="2:37" x14ac:dyDescent="0.3">
      <c r="B80" s="17">
        <v>2031</v>
      </c>
      <c r="C80" s="15">
        <v>20.175752598406728</v>
      </c>
      <c r="D80" s="15">
        <v>6.8290342834412225</v>
      </c>
      <c r="E80" s="15">
        <v>17.188043249597072</v>
      </c>
      <c r="F80" s="15">
        <v>2.1829514720765001E-2</v>
      </c>
      <c r="G80" s="15">
        <v>0</v>
      </c>
      <c r="H80" s="15">
        <v>0</v>
      </c>
      <c r="I80" s="15">
        <v>1.2748532703426962</v>
      </c>
      <c r="J80" s="15">
        <v>10.443422138813206</v>
      </c>
      <c r="K80" s="15">
        <v>0.59564793600888732</v>
      </c>
      <c r="L80" s="15">
        <v>0</v>
      </c>
      <c r="M80" s="15">
        <v>0.51756075050235106</v>
      </c>
      <c r="N80" s="15">
        <v>0</v>
      </c>
      <c r="O80" s="15">
        <v>5.1641016170765175</v>
      </c>
      <c r="P80" s="15">
        <v>0</v>
      </c>
      <c r="Q80" s="15">
        <v>2.1041511537213244</v>
      </c>
      <c r="R80" s="15">
        <v>5.3307397938775081</v>
      </c>
      <c r="U80" s="17">
        <v>2031</v>
      </c>
      <c r="V80" s="15">
        <v>7.0032703722584086</v>
      </c>
      <c r="W80" s="15">
        <v>4.3282993699566736</v>
      </c>
      <c r="X80" s="15">
        <v>8.5007812560036413</v>
      </c>
      <c r="Y80" s="15">
        <v>5.2324811430873829E-3</v>
      </c>
      <c r="Z80" s="15">
        <v>0</v>
      </c>
      <c r="AA80" s="15">
        <v>0</v>
      </c>
      <c r="AB80" s="15">
        <v>0.45606458532402339</v>
      </c>
      <c r="AC80" s="15">
        <v>4.9480563925624717</v>
      </c>
      <c r="AD80" s="15">
        <v>0.36602521311407571</v>
      </c>
      <c r="AE80" s="15">
        <v>0</v>
      </c>
      <c r="AF80" s="15">
        <v>0.19175217564631258</v>
      </c>
      <c r="AG80" s="15">
        <v>0</v>
      </c>
      <c r="AH80" s="15">
        <v>2.8426585656982111</v>
      </c>
      <c r="AI80" s="15">
        <v>0</v>
      </c>
      <c r="AJ80" s="15">
        <v>0.65864584705205032</v>
      </c>
      <c r="AK80" s="15">
        <v>3.4481670260839352</v>
      </c>
    </row>
    <row r="81" spans="2:37" x14ac:dyDescent="0.3">
      <c r="B81" s="17">
        <v>2032</v>
      </c>
      <c r="C81" s="15">
        <v>20.339573029953151</v>
      </c>
      <c r="D81" s="15">
        <v>6.8718668913200087</v>
      </c>
      <c r="E81" s="15">
        <v>17.019408391645342</v>
      </c>
      <c r="F81" s="15">
        <v>2.3195259188021029E-2</v>
      </c>
      <c r="G81" s="15">
        <v>0</v>
      </c>
      <c r="H81" s="15">
        <v>0</v>
      </c>
      <c r="I81" s="15">
        <v>1.2688623142426965</v>
      </c>
      <c r="J81" s="15">
        <v>10.511661846600008</v>
      </c>
      <c r="K81" s="15">
        <v>0.57749306386602561</v>
      </c>
      <c r="L81" s="15">
        <v>0</v>
      </c>
      <c r="M81" s="15">
        <v>0.54789631591128252</v>
      </c>
      <c r="N81" s="15">
        <v>0</v>
      </c>
      <c r="O81" s="15">
        <v>5.2486742165948099</v>
      </c>
      <c r="P81" s="15">
        <v>0</v>
      </c>
      <c r="Q81" s="15">
        <v>2.1414551719713106</v>
      </c>
      <c r="R81" s="15">
        <v>5.1057558013533848</v>
      </c>
      <c r="U81" s="17">
        <v>2032</v>
      </c>
      <c r="V81" s="15">
        <v>6.6116523586741334</v>
      </c>
      <c r="W81" s="15">
        <v>4.1336156674684137</v>
      </c>
      <c r="X81" s="15">
        <v>7.3920320416158045</v>
      </c>
      <c r="Y81" s="15">
        <v>5.9715802138543446E-3</v>
      </c>
      <c r="Z81" s="15">
        <v>0</v>
      </c>
      <c r="AA81" s="15">
        <v>0</v>
      </c>
      <c r="AB81" s="15">
        <v>0.44734345896457933</v>
      </c>
      <c r="AC81" s="15">
        <v>4.7300457471272601</v>
      </c>
      <c r="AD81" s="15">
        <v>0.32921512757048249</v>
      </c>
      <c r="AE81" s="15">
        <v>0</v>
      </c>
      <c r="AF81" s="15">
        <v>0.19175217564631258</v>
      </c>
      <c r="AG81" s="15">
        <v>0</v>
      </c>
      <c r="AH81" s="15">
        <v>2.4126965497348594</v>
      </c>
      <c r="AI81" s="15">
        <v>0</v>
      </c>
      <c r="AJ81" s="15">
        <v>0.65864584705205032</v>
      </c>
      <c r="AK81" s="15">
        <v>3.1787963992984509</v>
      </c>
    </row>
    <row r="82" spans="2:37" x14ac:dyDescent="0.3">
      <c r="B82" s="17">
        <v>2033</v>
      </c>
      <c r="C82" s="15">
        <v>20.259283614774787</v>
      </c>
      <c r="D82" s="15">
        <v>7.0809028541254895</v>
      </c>
      <c r="E82" s="15">
        <v>17.718389244442282</v>
      </c>
      <c r="F82" s="15">
        <v>3.3324471367071326E-2</v>
      </c>
      <c r="G82" s="15">
        <v>0</v>
      </c>
      <c r="H82" s="15">
        <v>0</v>
      </c>
      <c r="I82" s="15">
        <v>1.2287807123473444</v>
      </c>
      <c r="J82" s="15">
        <v>10.627330008891846</v>
      </c>
      <c r="K82" s="15">
        <v>0.56721963490791494</v>
      </c>
      <c r="L82" s="15">
        <v>0</v>
      </c>
      <c r="M82" s="15">
        <v>0.53457348113757941</v>
      </c>
      <c r="N82" s="15">
        <v>0</v>
      </c>
      <c r="O82" s="15">
        <v>5.3956255448226313</v>
      </c>
      <c r="P82" s="15">
        <v>0</v>
      </c>
      <c r="Q82" s="15">
        <v>2.1166092799536056</v>
      </c>
      <c r="R82" s="15">
        <v>4.936698673549154</v>
      </c>
      <c r="U82" s="17">
        <v>2033</v>
      </c>
      <c r="V82" s="15">
        <v>6.4128295768962671</v>
      </c>
      <c r="W82" s="15">
        <v>4.1425950287073778</v>
      </c>
      <c r="X82" s="15">
        <v>7.2282952238801066</v>
      </c>
      <c r="Y82" s="15">
        <v>6.8347480148250438E-3</v>
      </c>
      <c r="Z82" s="15">
        <v>0</v>
      </c>
      <c r="AA82" s="15">
        <v>0</v>
      </c>
      <c r="AB82" s="15">
        <v>0.4466964820273468</v>
      </c>
      <c r="AC82" s="15">
        <v>4.599543285020931</v>
      </c>
      <c r="AD82" s="15">
        <v>0.28699611608938991</v>
      </c>
      <c r="AE82" s="15">
        <v>0</v>
      </c>
      <c r="AF82" s="15">
        <v>0.18924293582485041</v>
      </c>
      <c r="AG82" s="15">
        <v>0</v>
      </c>
      <c r="AH82" s="15">
        <v>2.3912925039355049</v>
      </c>
      <c r="AI82" s="15">
        <v>0</v>
      </c>
      <c r="AJ82" s="15">
        <v>0.64914769602773781</v>
      </c>
      <c r="AK82" s="15">
        <v>3.0944966388126511</v>
      </c>
    </row>
    <row r="83" spans="2:37" x14ac:dyDescent="0.3">
      <c r="B83" s="17">
        <v>2034</v>
      </c>
      <c r="C83" s="15">
        <v>21.045060708374454</v>
      </c>
      <c r="D83" s="15">
        <v>7.1694365150952555</v>
      </c>
      <c r="E83" s="15">
        <v>17.901693098436724</v>
      </c>
      <c r="F83" s="15">
        <v>3.1687152638442899E-2</v>
      </c>
      <c r="G83" s="15">
        <v>0</v>
      </c>
      <c r="H83" s="15">
        <v>0</v>
      </c>
      <c r="I83" s="15">
        <v>1.2525583112579646</v>
      </c>
      <c r="J83" s="15">
        <v>10.817181661007835</v>
      </c>
      <c r="K83" s="15">
        <v>0.55088025844321897</v>
      </c>
      <c r="L83" s="15">
        <v>0</v>
      </c>
      <c r="M83" s="15">
        <v>0.5570186029330606</v>
      </c>
      <c r="N83" s="15">
        <v>0</v>
      </c>
      <c r="O83" s="15">
        <v>5.4864330597523461</v>
      </c>
      <c r="P83" s="15">
        <v>0</v>
      </c>
      <c r="Q83" s="15">
        <v>2.1806194925751301</v>
      </c>
      <c r="R83" s="15">
        <v>4.6169673344885984</v>
      </c>
      <c r="U83" s="17">
        <v>2034</v>
      </c>
      <c r="V83" s="15">
        <v>5.9377387446610497</v>
      </c>
      <c r="W83" s="15">
        <v>4.0299524872202692</v>
      </c>
      <c r="X83" s="15">
        <v>5.884138545815393</v>
      </c>
      <c r="Y83" s="15">
        <v>8.1586099039051459E-3</v>
      </c>
      <c r="Z83" s="15">
        <v>0</v>
      </c>
      <c r="AA83" s="15">
        <v>0</v>
      </c>
      <c r="AB83" s="15">
        <v>0.44567040884647513</v>
      </c>
      <c r="AC83" s="15">
        <v>4.5918581317014437</v>
      </c>
      <c r="AD83" s="15">
        <v>0.24529164163954681</v>
      </c>
      <c r="AE83" s="15">
        <v>0</v>
      </c>
      <c r="AF83" s="15">
        <v>0.18924293582485041</v>
      </c>
      <c r="AG83" s="15">
        <v>0</v>
      </c>
      <c r="AH83" s="15">
        <v>2.3573422711050798</v>
      </c>
      <c r="AI83" s="15">
        <v>0</v>
      </c>
      <c r="AJ83" s="15">
        <v>0.64914769602773781</v>
      </c>
      <c r="AK83" s="15">
        <v>2.7536596984812132</v>
      </c>
    </row>
    <row r="84" spans="2:37" x14ac:dyDescent="0.3">
      <c r="B84" s="17">
        <v>2035</v>
      </c>
      <c r="C84" s="15">
        <v>23.053868364617653</v>
      </c>
      <c r="D84" s="15">
        <v>7.5844922820984522</v>
      </c>
      <c r="E84" s="15">
        <v>19.249938735815842</v>
      </c>
      <c r="F84" s="15">
        <v>3.0816789372310926E-2</v>
      </c>
      <c r="G84" s="15">
        <v>0</v>
      </c>
      <c r="H84" s="15">
        <v>0</v>
      </c>
      <c r="I84" s="15">
        <v>1.2882962212730167</v>
      </c>
      <c r="J84" s="15">
        <v>11.343768366780616</v>
      </c>
      <c r="K84" s="15">
        <v>0.55500220804641076</v>
      </c>
      <c r="L84" s="15">
        <v>0</v>
      </c>
      <c r="M84" s="15">
        <v>0.58177988273871895</v>
      </c>
      <c r="N84" s="15">
        <v>0</v>
      </c>
      <c r="O84" s="15">
        <v>5.8138873655568188</v>
      </c>
      <c r="P84" s="15">
        <v>0</v>
      </c>
      <c r="Q84" s="15">
        <v>2.2903872625055159</v>
      </c>
      <c r="R84" s="15">
        <v>4.9180472533342732</v>
      </c>
      <c r="U84" s="17">
        <v>2035</v>
      </c>
      <c r="V84" s="15">
        <v>5.7501103006873118</v>
      </c>
      <c r="W84" s="15">
        <v>4.1046871600114052</v>
      </c>
      <c r="X84" s="15">
        <v>6.0357062943568538</v>
      </c>
      <c r="Y84" s="15">
        <v>9.3390869284842304E-3</v>
      </c>
      <c r="Z84" s="15">
        <v>0</v>
      </c>
      <c r="AA84" s="15">
        <v>0</v>
      </c>
      <c r="AB84" s="15">
        <v>0.44567040884647513</v>
      </c>
      <c r="AC84" s="15">
        <v>4.6401482560509315</v>
      </c>
      <c r="AD84" s="15">
        <v>0.20384443570532909</v>
      </c>
      <c r="AE84" s="15">
        <v>0</v>
      </c>
      <c r="AF84" s="15">
        <v>0.1849694274350844</v>
      </c>
      <c r="AG84" s="15">
        <v>0</v>
      </c>
      <c r="AH84" s="15">
        <v>2.3573432688940104</v>
      </c>
      <c r="AI84" s="15">
        <v>0</v>
      </c>
      <c r="AJ84" s="15">
        <v>0.63297131155365005</v>
      </c>
      <c r="AK84" s="15">
        <v>2.7136710367286936</v>
      </c>
    </row>
    <row r="85" spans="2:37" x14ac:dyDescent="0.3">
      <c r="B85" s="17">
        <v>2036</v>
      </c>
      <c r="C85" s="15">
        <v>23.160053621412203</v>
      </c>
      <c r="D85" s="15">
        <v>7.4903117127984586</v>
      </c>
      <c r="E85" s="15">
        <v>18.352364782093233</v>
      </c>
      <c r="F85" s="15">
        <v>2.7440346047719139E-2</v>
      </c>
      <c r="G85" s="15">
        <v>0</v>
      </c>
      <c r="H85" s="15">
        <v>0</v>
      </c>
      <c r="I85" s="15">
        <v>1.2809505841358</v>
      </c>
      <c r="J85" s="15">
        <v>11.270844584167351</v>
      </c>
      <c r="K85" s="15">
        <v>0.49348467411990182</v>
      </c>
      <c r="L85" s="15">
        <v>0</v>
      </c>
      <c r="M85" s="15">
        <v>0.59201035146330372</v>
      </c>
      <c r="N85" s="15">
        <v>0</v>
      </c>
      <c r="O85" s="15">
        <v>5.6895566910953272</v>
      </c>
      <c r="P85" s="15">
        <v>0</v>
      </c>
      <c r="Q85" s="15">
        <v>2.2687532230984635</v>
      </c>
      <c r="R85" s="15">
        <v>4.5169098919981669</v>
      </c>
      <c r="U85" s="17">
        <v>2036</v>
      </c>
      <c r="V85" s="15">
        <v>5.3911148892014591</v>
      </c>
      <c r="W85" s="15">
        <v>4.0539942208182991</v>
      </c>
      <c r="X85" s="15">
        <v>4.8093585374903958</v>
      </c>
      <c r="Y85" s="15">
        <v>9.4289067630106641E-3</v>
      </c>
      <c r="Z85" s="15">
        <v>0</v>
      </c>
      <c r="AA85" s="15">
        <v>0</v>
      </c>
      <c r="AB85" s="15">
        <v>0.45012777851766972</v>
      </c>
      <c r="AC85" s="15">
        <v>4.2077170618736099</v>
      </c>
      <c r="AD85" s="15">
        <v>0.16252586402892361</v>
      </c>
      <c r="AE85" s="15">
        <v>0</v>
      </c>
      <c r="AF85" s="15">
        <v>0.18228698067050519</v>
      </c>
      <c r="AG85" s="15">
        <v>0</v>
      </c>
      <c r="AH85" s="15">
        <v>2.3174627012386599</v>
      </c>
      <c r="AI85" s="15">
        <v>0</v>
      </c>
      <c r="AJ85" s="15">
        <v>0.62281752542817514</v>
      </c>
      <c r="AK85" s="15">
        <v>2.3610364001649637</v>
      </c>
    </row>
    <row r="86" spans="2:37" x14ac:dyDescent="0.3">
      <c r="B86" s="17">
        <v>2037</v>
      </c>
      <c r="C86" s="15">
        <v>24.106709862757796</v>
      </c>
      <c r="D86" s="15">
        <v>7.913174077239514</v>
      </c>
      <c r="E86" s="15">
        <v>19.153752270837533</v>
      </c>
      <c r="F86" s="15">
        <v>2.2890632585717524E-2</v>
      </c>
      <c r="G86" s="15">
        <v>0</v>
      </c>
      <c r="H86" s="15">
        <v>0</v>
      </c>
      <c r="I86" s="15">
        <v>1.2880828328904481</v>
      </c>
      <c r="J86" s="15">
        <v>11.37588112869002</v>
      </c>
      <c r="K86" s="15">
        <v>0.46362237524128647</v>
      </c>
      <c r="L86" s="15">
        <v>0</v>
      </c>
      <c r="M86" s="15">
        <v>0.60224115833396075</v>
      </c>
      <c r="N86" s="15">
        <v>0</v>
      </c>
      <c r="O86" s="15">
        <v>5.8629237651979444</v>
      </c>
      <c r="P86" s="15">
        <v>0</v>
      </c>
      <c r="Q86" s="15">
        <v>2.3291203011718089</v>
      </c>
      <c r="R86" s="15">
        <v>4.2995650029102706</v>
      </c>
      <c r="U86" s="17">
        <v>2037</v>
      </c>
      <c r="V86" s="15">
        <v>4.3139551388046939</v>
      </c>
      <c r="W86" s="15">
        <v>3.6654763644389159</v>
      </c>
      <c r="X86" s="15">
        <v>4.50870790845988</v>
      </c>
      <c r="Y86" s="15">
        <v>9.1855973448962732E-3</v>
      </c>
      <c r="Z86" s="15">
        <v>0</v>
      </c>
      <c r="AA86" s="15">
        <v>0</v>
      </c>
      <c r="AB86" s="15">
        <v>0.45357693752773071</v>
      </c>
      <c r="AC86" s="15">
        <v>3.9495062399526066</v>
      </c>
      <c r="AD86" s="15">
        <v>0.12127160948142431</v>
      </c>
      <c r="AE86" s="15">
        <v>0</v>
      </c>
      <c r="AF86" s="15">
        <v>0.18046815476612532</v>
      </c>
      <c r="AG86" s="15">
        <v>0</v>
      </c>
      <c r="AH86" s="15">
        <v>2.2452288261357238</v>
      </c>
      <c r="AI86" s="15">
        <v>0</v>
      </c>
      <c r="AJ86" s="15">
        <v>0.61078652610272743</v>
      </c>
      <c r="AK86" s="15">
        <v>2.039459377300517</v>
      </c>
    </row>
    <row r="87" spans="2:37" x14ac:dyDescent="0.3">
      <c r="B87" s="17">
        <v>2038</v>
      </c>
      <c r="C87" s="15">
        <v>26.330763688093437</v>
      </c>
      <c r="D87" s="15">
        <v>8.3440201379755514</v>
      </c>
      <c r="E87" s="15">
        <v>19.087630979584791</v>
      </c>
      <c r="F87" s="15">
        <v>2.3464847691179087E-2</v>
      </c>
      <c r="G87" s="15">
        <v>0</v>
      </c>
      <c r="H87" s="15">
        <v>0</v>
      </c>
      <c r="I87" s="15">
        <v>1.3490709736591966</v>
      </c>
      <c r="J87" s="15">
        <v>11.696997579209693</v>
      </c>
      <c r="K87" s="15">
        <v>0.42696555613573878</v>
      </c>
      <c r="L87" s="15">
        <v>0</v>
      </c>
      <c r="M87" s="15">
        <v>0.64460476048373927</v>
      </c>
      <c r="N87" s="15">
        <v>0</v>
      </c>
      <c r="O87" s="15">
        <v>5.9817900052843278</v>
      </c>
      <c r="P87" s="15">
        <v>0</v>
      </c>
      <c r="Q87" s="15">
        <v>2.463928537278381</v>
      </c>
      <c r="R87" s="15">
        <v>4.2877791902819302</v>
      </c>
      <c r="U87" s="17">
        <v>2038</v>
      </c>
      <c r="V87" s="15">
        <v>4.503269310055102</v>
      </c>
      <c r="W87" s="15">
        <v>3.3936565603316331</v>
      </c>
      <c r="X87" s="15">
        <v>3.9872416285108345</v>
      </c>
      <c r="Y87" s="15">
        <v>9.0261249249567257E-3</v>
      </c>
      <c r="Z87" s="15">
        <v>0</v>
      </c>
      <c r="AA87" s="15">
        <v>0</v>
      </c>
      <c r="AB87" s="15">
        <v>0.69492912177636479</v>
      </c>
      <c r="AC87" s="15">
        <v>3.2609800606580071</v>
      </c>
      <c r="AD87" s="15">
        <v>8.0081672062831469E-2</v>
      </c>
      <c r="AE87" s="15">
        <v>0</v>
      </c>
      <c r="AF87" s="15">
        <v>0.18228698067050519</v>
      </c>
      <c r="AG87" s="15">
        <v>0</v>
      </c>
      <c r="AH87" s="15">
        <v>2.1978844949263938</v>
      </c>
      <c r="AI87" s="15">
        <v>0</v>
      </c>
      <c r="AJ87" s="15">
        <v>0.62281752542817514</v>
      </c>
      <c r="AK87" s="15">
        <v>1.8634315546599713</v>
      </c>
    </row>
    <row r="88" spans="2:37" x14ac:dyDescent="0.3">
      <c r="B88" s="17">
        <v>2039</v>
      </c>
      <c r="C88" s="15">
        <v>24.983581918532565</v>
      </c>
      <c r="D88" s="15">
        <v>8.3596313819479811</v>
      </c>
      <c r="E88" s="15">
        <v>18.085646221446186</v>
      </c>
      <c r="F88" s="15">
        <v>2.2453241823629774E-2</v>
      </c>
      <c r="G88" s="15">
        <v>0</v>
      </c>
      <c r="H88" s="15">
        <v>0</v>
      </c>
      <c r="I88" s="15">
        <v>1.2994189622621914</v>
      </c>
      <c r="J88" s="15">
        <v>10.937025091135961</v>
      </c>
      <c r="K88" s="15">
        <v>0.35993699835125725</v>
      </c>
      <c r="L88" s="15">
        <v>0</v>
      </c>
      <c r="M88" s="15">
        <v>0.62464670128288624</v>
      </c>
      <c r="N88" s="15">
        <v>0</v>
      </c>
      <c r="O88" s="15">
        <v>5.791356915506773</v>
      </c>
      <c r="P88" s="15">
        <v>0</v>
      </c>
      <c r="Q88" s="15">
        <v>2.3096694312019235</v>
      </c>
      <c r="R88" s="15">
        <v>3.7028889352058831</v>
      </c>
      <c r="U88" s="17">
        <v>2039</v>
      </c>
      <c r="V88" s="15">
        <v>4.5659747727269631</v>
      </c>
      <c r="W88" s="15">
        <v>3.3786264317380281</v>
      </c>
      <c r="X88" s="15">
        <v>1.5909081462400605</v>
      </c>
      <c r="Y88" s="15">
        <v>8.9547850482843885E-3</v>
      </c>
      <c r="Z88" s="15">
        <v>0</v>
      </c>
      <c r="AA88" s="15">
        <v>0</v>
      </c>
      <c r="AB88" s="15">
        <v>0.69260657310094609</v>
      </c>
      <c r="AC88" s="15">
        <v>3.0744581319412849</v>
      </c>
      <c r="AD88" s="15">
        <v>3.8891734644238396E-2</v>
      </c>
      <c r="AE88" s="15">
        <v>0</v>
      </c>
      <c r="AF88" s="15">
        <v>0.1817970711566228</v>
      </c>
      <c r="AG88" s="15">
        <v>0</v>
      </c>
      <c r="AH88" s="15">
        <v>2.262933792816276</v>
      </c>
      <c r="AI88" s="15">
        <v>0</v>
      </c>
      <c r="AJ88" s="15">
        <v>0.62096308548532808</v>
      </c>
      <c r="AK88" s="15">
        <v>1.7538585291448785</v>
      </c>
    </row>
    <row r="89" spans="2:37" x14ac:dyDescent="0.3">
      <c r="B89" s="17">
        <v>2040</v>
      </c>
      <c r="C89" s="15">
        <v>22.667478883745446</v>
      </c>
      <c r="D89" s="15">
        <v>8.2539554884524193</v>
      </c>
      <c r="E89" s="15">
        <v>16.427529618172024</v>
      </c>
      <c r="F89" s="15">
        <v>1.7326021985796622E-2</v>
      </c>
      <c r="G89" s="15">
        <v>0</v>
      </c>
      <c r="H89" s="15">
        <v>0</v>
      </c>
      <c r="I89" s="15">
        <v>1.2165894325961311</v>
      </c>
      <c r="J89" s="15">
        <v>10.229503812058704</v>
      </c>
      <c r="K89" s="15">
        <v>0.30924593944864748</v>
      </c>
      <c r="L89" s="15">
        <v>0</v>
      </c>
      <c r="M89" s="15">
        <v>0.57831378329972427</v>
      </c>
      <c r="N89" s="15">
        <v>0</v>
      </c>
      <c r="O89" s="15">
        <v>5.4362907696900136</v>
      </c>
      <c r="P89" s="15">
        <v>0</v>
      </c>
      <c r="Q89" s="15">
        <v>2.1687190357517721</v>
      </c>
      <c r="R89" s="15">
        <v>3.318821664646419</v>
      </c>
      <c r="U89" s="17">
        <v>2040</v>
      </c>
      <c r="V89" s="15">
        <v>4.1367517007123054</v>
      </c>
      <c r="W89" s="15">
        <v>3.0329006707570856</v>
      </c>
      <c r="X89" s="15">
        <v>0.92227376139740558</v>
      </c>
      <c r="Y89" s="15">
        <v>8.510556695300155E-3</v>
      </c>
      <c r="Z89" s="15">
        <v>0</v>
      </c>
      <c r="AA89" s="15">
        <v>0</v>
      </c>
      <c r="AB89" s="15">
        <v>0.47012440565879443</v>
      </c>
      <c r="AC89" s="15">
        <v>2.6284535185174089</v>
      </c>
      <c r="AD89" s="15">
        <v>1.0924819489884349E-2</v>
      </c>
      <c r="AE89" s="15">
        <v>0</v>
      </c>
      <c r="AF89" s="15">
        <v>0.1719470614973117</v>
      </c>
      <c r="AG89" s="15">
        <v>0</v>
      </c>
      <c r="AH89" s="15">
        <v>1.1843815060000562</v>
      </c>
      <c r="AI89" s="15">
        <v>0</v>
      </c>
      <c r="AJ89" s="15">
        <v>0.57853188465028882</v>
      </c>
      <c r="AK89" s="15">
        <v>1.4303958585313232</v>
      </c>
    </row>
  </sheetData>
  <mergeCells count="4">
    <mergeCell ref="C34:R34"/>
    <mergeCell ref="V34:AK34"/>
    <mergeCell ref="C63:R63"/>
    <mergeCell ref="V63:AK6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6F73E-4C6C-47D1-9A51-C0ED683E98CA}">
  <dimension ref="B2:AK47"/>
  <sheetViews>
    <sheetView zoomScaleNormal="100" workbookViewId="0"/>
  </sheetViews>
  <sheetFormatPr defaultRowHeight="16.5" x14ac:dyDescent="0.3"/>
  <sheetData>
    <row r="2" spans="2:2" x14ac:dyDescent="0.3">
      <c r="B2" s="4" t="s">
        <v>153</v>
      </c>
    </row>
    <row r="3" spans="2:2" x14ac:dyDescent="0.3">
      <c r="B3" s="4" t="s">
        <v>154</v>
      </c>
    </row>
    <row r="21" spans="2:37" x14ac:dyDescent="0.3">
      <c r="C21" s="30" t="s">
        <v>155</v>
      </c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V21" s="30" t="s">
        <v>156</v>
      </c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</row>
    <row r="22" spans="2:37" ht="33" x14ac:dyDescent="0.3">
      <c r="B22" s="9"/>
      <c r="C22" s="20" t="s">
        <v>63</v>
      </c>
      <c r="D22" s="20" t="s">
        <v>64</v>
      </c>
      <c r="E22" s="20" t="s">
        <v>65</v>
      </c>
      <c r="F22" s="20" t="s">
        <v>32</v>
      </c>
      <c r="G22" s="20" t="s">
        <v>29</v>
      </c>
      <c r="H22" s="20" t="s">
        <v>66</v>
      </c>
      <c r="I22" s="20" t="s">
        <v>67</v>
      </c>
      <c r="J22" s="20" t="s">
        <v>68</v>
      </c>
      <c r="K22" s="20" t="s">
        <v>69</v>
      </c>
      <c r="L22" s="20" t="s">
        <v>34</v>
      </c>
      <c r="M22" s="20" t="s">
        <v>31</v>
      </c>
      <c r="N22" s="20" t="s">
        <v>70</v>
      </c>
      <c r="O22" s="20" t="s">
        <v>33</v>
      </c>
      <c r="P22" s="20" t="s">
        <v>71</v>
      </c>
      <c r="Q22" s="20" t="s">
        <v>72</v>
      </c>
      <c r="R22" s="20" t="s">
        <v>73</v>
      </c>
      <c r="U22" s="9"/>
      <c r="V22" s="20" t="s">
        <v>63</v>
      </c>
      <c r="W22" s="20" t="s">
        <v>64</v>
      </c>
      <c r="X22" s="20" t="s">
        <v>65</v>
      </c>
      <c r="Y22" s="20" t="s">
        <v>32</v>
      </c>
      <c r="Z22" s="20" t="s">
        <v>29</v>
      </c>
      <c r="AA22" s="20" t="s">
        <v>66</v>
      </c>
      <c r="AB22" s="20" t="s">
        <v>67</v>
      </c>
      <c r="AC22" s="20" t="s">
        <v>68</v>
      </c>
      <c r="AD22" s="20" t="s">
        <v>69</v>
      </c>
      <c r="AE22" s="20" t="s">
        <v>34</v>
      </c>
      <c r="AF22" s="20" t="s">
        <v>31</v>
      </c>
      <c r="AG22" s="20" t="s">
        <v>70</v>
      </c>
      <c r="AH22" s="20" t="s">
        <v>33</v>
      </c>
      <c r="AI22" s="20" t="s">
        <v>71</v>
      </c>
      <c r="AJ22" s="20" t="s">
        <v>72</v>
      </c>
      <c r="AK22" s="20" t="s">
        <v>73</v>
      </c>
    </row>
    <row r="23" spans="2:37" x14ac:dyDescent="0.3">
      <c r="B23" s="17">
        <v>2016</v>
      </c>
      <c r="C23" s="15">
        <v>386.15999999999991</v>
      </c>
      <c r="D23" s="15">
        <v>208.5199999999999</v>
      </c>
      <c r="E23" s="15">
        <v>331.6400000000001</v>
      </c>
      <c r="F23" s="15">
        <v>2447.7399999999989</v>
      </c>
      <c r="G23" s="15">
        <v>404.04</v>
      </c>
      <c r="H23" s="15">
        <v>2.5</v>
      </c>
      <c r="I23" s="15">
        <v>80.27</v>
      </c>
      <c r="J23" s="15">
        <v>259.54000000000002</v>
      </c>
      <c r="K23" s="15">
        <v>113.5</v>
      </c>
      <c r="L23" s="15">
        <v>75.78</v>
      </c>
      <c r="M23" s="15">
        <v>3.6</v>
      </c>
      <c r="N23" s="15">
        <v>1.02</v>
      </c>
      <c r="O23" s="15">
        <v>80.931075621181805</v>
      </c>
      <c r="P23" s="15">
        <v>10.58</v>
      </c>
      <c r="Q23" s="15">
        <v>44.07</v>
      </c>
      <c r="R23" s="15">
        <v>485.10892437881841</v>
      </c>
      <c r="U23" s="17">
        <v>2016</v>
      </c>
      <c r="V23" s="15">
        <v>386.15999999999991</v>
      </c>
      <c r="W23" s="15">
        <v>208.5199999999999</v>
      </c>
      <c r="X23" s="15">
        <v>331.6400000000001</v>
      </c>
      <c r="Y23" s="15">
        <v>2447.7399999999989</v>
      </c>
      <c r="Z23" s="15">
        <v>404.04</v>
      </c>
      <c r="AA23" s="15">
        <v>2.5</v>
      </c>
      <c r="AB23" s="15">
        <v>80.27</v>
      </c>
      <c r="AC23" s="15">
        <v>259.54000000000002</v>
      </c>
      <c r="AD23" s="15">
        <v>113.5</v>
      </c>
      <c r="AE23" s="15">
        <v>75.78</v>
      </c>
      <c r="AF23" s="15">
        <v>3.6</v>
      </c>
      <c r="AG23" s="15">
        <v>1.02</v>
      </c>
      <c r="AH23" s="15">
        <v>80.931075621181805</v>
      </c>
      <c r="AI23" s="15">
        <v>10.58</v>
      </c>
      <c r="AJ23" s="15">
        <v>44.07</v>
      </c>
      <c r="AK23" s="15">
        <v>485.10892437881841</v>
      </c>
    </row>
    <row r="24" spans="2:37" x14ac:dyDescent="0.3">
      <c r="B24" s="17">
        <v>2017</v>
      </c>
      <c r="C24" s="15">
        <v>387.11336428203163</v>
      </c>
      <c r="D24" s="15">
        <v>206.85550000000001</v>
      </c>
      <c r="E24" s="15">
        <v>355.77100000000007</v>
      </c>
      <c r="F24" s="15">
        <v>2516.4</v>
      </c>
      <c r="G24" s="15">
        <v>420.82879999999858</v>
      </c>
      <c r="H24" s="15">
        <v>2.33</v>
      </c>
      <c r="I24" s="15">
        <v>86.2072</v>
      </c>
      <c r="J24" s="15">
        <v>272.8023</v>
      </c>
      <c r="K24" s="15">
        <v>107.02</v>
      </c>
      <c r="L24" s="15">
        <v>69.45</v>
      </c>
      <c r="M24" s="15">
        <v>5.19</v>
      </c>
      <c r="N24" s="15">
        <v>1.02</v>
      </c>
      <c r="O24" s="15">
        <v>78.790835717968079</v>
      </c>
      <c r="P24" s="15">
        <v>9.92</v>
      </c>
      <c r="Q24" s="15">
        <v>43.36</v>
      </c>
      <c r="R24" s="15">
        <v>530.94100000000014</v>
      </c>
      <c r="U24" s="17">
        <v>2017</v>
      </c>
      <c r="V24" s="15">
        <v>387.11336428203163</v>
      </c>
      <c r="W24" s="15">
        <v>206.85550000000001</v>
      </c>
      <c r="X24" s="15">
        <v>355.77100000000007</v>
      </c>
      <c r="Y24" s="15">
        <v>2516.4</v>
      </c>
      <c r="Z24" s="15">
        <v>420.82879999999858</v>
      </c>
      <c r="AA24" s="15">
        <v>2.33</v>
      </c>
      <c r="AB24" s="15">
        <v>86.2072</v>
      </c>
      <c r="AC24" s="15">
        <v>272.8023</v>
      </c>
      <c r="AD24" s="15">
        <v>107.02</v>
      </c>
      <c r="AE24" s="15">
        <v>69.45</v>
      </c>
      <c r="AF24" s="15">
        <v>5.19</v>
      </c>
      <c r="AG24" s="15">
        <v>1.02</v>
      </c>
      <c r="AH24" s="15">
        <v>78.790835717968079</v>
      </c>
      <c r="AI24" s="15">
        <v>9.92</v>
      </c>
      <c r="AJ24" s="15">
        <v>43.36</v>
      </c>
      <c r="AK24" s="15">
        <v>530.94100000000014</v>
      </c>
    </row>
    <row r="25" spans="2:37" x14ac:dyDescent="0.3">
      <c r="B25" s="17">
        <v>2018</v>
      </c>
      <c r="C25" s="15">
        <v>373.43125841956999</v>
      </c>
      <c r="D25" s="15">
        <v>206.87183500000009</v>
      </c>
      <c r="E25" s="15">
        <v>351.48648073999931</v>
      </c>
      <c r="F25" s="15">
        <v>2519.2751440000002</v>
      </c>
      <c r="G25" s="15">
        <v>437.49598999999989</v>
      </c>
      <c r="H25" s="15">
        <v>2.33</v>
      </c>
      <c r="I25" s="15">
        <v>87.689442</v>
      </c>
      <c r="J25" s="15">
        <v>272.38206300000002</v>
      </c>
      <c r="K25" s="15">
        <v>107.02</v>
      </c>
      <c r="L25" s="15">
        <v>69.45</v>
      </c>
      <c r="M25" s="15">
        <v>5.19</v>
      </c>
      <c r="N25" s="15">
        <v>1.02</v>
      </c>
      <c r="O25" s="15">
        <v>80.128023340429564</v>
      </c>
      <c r="P25" s="15">
        <v>9.92</v>
      </c>
      <c r="Q25" s="15">
        <v>44.5526926</v>
      </c>
      <c r="R25" s="15">
        <v>528.88207090000037</v>
      </c>
      <c r="U25" s="17">
        <v>2018</v>
      </c>
      <c r="V25" s="15">
        <v>344.09753699981161</v>
      </c>
      <c r="W25" s="15">
        <v>205.64644400000009</v>
      </c>
      <c r="X25" s="15">
        <v>312.0301</v>
      </c>
      <c r="Y25" s="15">
        <v>2499.2583439999999</v>
      </c>
      <c r="Z25" s="15">
        <v>418.58937913999932</v>
      </c>
      <c r="AA25" s="15">
        <v>2.33</v>
      </c>
      <c r="AB25" s="15">
        <v>87.689442</v>
      </c>
      <c r="AC25" s="15">
        <v>268.20158199999997</v>
      </c>
      <c r="AD25" s="15">
        <v>107.02</v>
      </c>
      <c r="AE25" s="15">
        <v>69.45</v>
      </c>
      <c r="AF25" s="15">
        <v>3.37</v>
      </c>
      <c r="AG25" s="15">
        <v>1.02</v>
      </c>
      <c r="AH25" s="15">
        <v>77.103704760187966</v>
      </c>
      <c r="AI25" s="15">
        <v>9.92</v>
      </c>
      <c r="AJ25" s="15">
        <v>44.530925799999999</v>
      </c>
      <c r="AK25" s="15">
        <v>525.74254130000043</v>
      </c>
    </row>
    <row r="26" spans="2:37" x14ac:dyDescent="0.3">
      <c r="B26" s="17">
        <v>2019</v>
      </c>
      <c r="C26" s="15">
        <v>364.55582118710862</v>
      </c>
      <c r="D26" s="15">
        <v>208.52767250000011</v>
      </c>
      <c r="E26" s="15">
        <v>348.83501000000001</v>
      </c>
      <c r="F26" s="15">
        <v>2514.736160899999</v>
      </c>
      <c r="G26" s="15">
        <v>453.5439862500001</v>
      </c>
      <c r="H26" s="15">
        <v>2.33</v>
      </c>
      <c r="I26" s="15">
        <v>88.80020300000001</v>
      </c>
      <c r="J26" s="15">
        <v>271.50843450000002</v>
      </c>
      <c r="K26" s="15">
        <v>107.02</v>
      </c>
      <c r="L26" s="15">
        <v>69.45</v>
      </c>
      <c r="M26" s="15">
        <v>5.19</v>
      </c>
      <c r="N26" s="15">
        <v>1.02</v>
      </c>
      <c r="O26" s="15">
        <v>81.234010962891062</v>
      </c>
      <c r="P26" s="15">
        <v>9.92</v>
      </c>
      <c r="Q26" s="15">
        <v>45.164756400000002</v>
      </c>
      <c r="R26" s="15">
        <v>528.41394430000037</v>
      </c>
      <c r="U26" s="17">
        <v>2019</v>
      </c>
      <c r="V26" s="15">
        <v>301.91276904759189</v>
      </c>
      <c r="W26" s="15">
        <v>203.7424108075719</v>
      </c>
      <c r="X26" s="15">
        <v>302.64855</v>
      </c>
      <c r="Y26" s="15">
        <v>2478.804803999999</v>
      </c>
      <c r="Z26" s="15">
        <v>412.92648874999998</v>
      </c>
      <c r="AA26" s="15">
        <v>2.33</v>
      </c>
      <c r="AB26" s="15">
        <v>87.260203000000004</v>
      </c>
      <c r="AC26" s="15">
        <v>255.713413</v>
      </c>
      <c r="AD26" s="15">
        <v>107.02</v>
      </c>
      <c r="AE26" s="15">
        <v>69.45</v>
      </c>
      <c r="AF26" s="15">
        <v>3.37</v>
      </c>
      <c r="AG26" s="15">
        <v>1.02</v>
      </c>
      <c r="AH26" s="15">
        <v>76.009373802407836</v>
      </c>
      <c r="AI26" s="15">
        <v>9.92</v>
      </c>
      <c r="AJ26" s="15">
        <v>44.806586799999998</v>
      </c>
      <c r="AK26" s="15">
        <v>501.06540079242842</v>
      </c>
    </row>
    <row r="27" spans="2:37" x14ac:dyDescent="0.3">
      <c r="B27" s="17">
        <v>2020</v>
      </c>
      <c r="C27" s="15">
        <v>353.81419449131943</v>
      </c>
      <c r="D27" s="15">
        <v>209.32186125000001</v>
      </c>
      <c r="E27" s="15">
        <v>349.61258500000002</v>
      </c>
      <c r="F27" s="15">
        <v>2515.4355219999989</v>
      </c>
      <c r="G27" s="15">
        <v>464.70162906249999</v>
      </c>
      <c r="H27" s="15">
        <v>2.33</v>
      </c>
      <c r="I27" s="15">
        <v>89.901343499999996</v>
      </c>
      <c r="J27" s="15">
        <v>269.72011025000012</v>
      </c>
      <c r="K27" s="15">
        <v>107.02</v>
      </c>
      <c r="L27" s="15">
        <v>69.45</v>
      </c>
      <c r="M27" s="15">
        <v>5.19</v>
      </c>
      <c r="N27" s="15">
        <v>1.02</v>
      </c>
      <c r="O27" s="15">
        <v>81.082998585352541</v>
      </c>
      <c r="P27" s="15">
        <v>9.7430838108266862</v>
      </c>
      <c r="Q27" s="15">
        <v>46.207641199999998</v>
      </c>
      <c r="R27" s="15">
        <v>528.82403085000033</v>
      </c>
      <c r="U27" s="17">
        <v>2020</v>
      </c>
      <c r="V27" s="15">
        <v>267.82610445658872</v>
      </c>
      <c r="W27" s="15">
        <v>201.250812</v>
      </c>
      <c r="X27" s="15">
        <v>296.91487499999999</v>
      </c>
      <c r="Y27" s="15">
        <v>2436.5156985275321</v>
      </c>
      <c r="Z27" s="15">
        <v>425.50835531249999</v>
      </c>
      <c r="AA27" s="15">
        <v>2.33</v>
      </c>
      <c r="AB27" s="15">
        <v>88.361343500000004</v>
      </c>
      <c r="AC27" s="15">
        <v>247.667058</v>
      </c>
      <c r="AD27" s="15">
        <v>107.02</v>
      </c>
      <c r="AE27" s="15">
        <v>69.45</v>
      </c>
      <c r="AF27" s="15">
        <v>3.37</v>
      </c>
      <c r="AG27" s="15">
        <v>1.02</v>
      </c>
      <c r="AH27" s="15">
        <v>75.032042844627696</v>
      </c>
      <c r="AI27" s="15">
        <v>9.6720981862833266</v>
      </c>
      <c r="AJ27" s="15">
        <v>44.472179986107257</v>
      </c>
      <c r="AK27" s="15">
        <v>463.58943218636131</v>
      </c>
    </row>
    <row r="28" spans="2:37" x14ac:dyDescent="0.3">
      <c r="B28" s="17">
        <v>2021</v>
      </c>
      <c r="C28" s="15">
        <v>345.88788375000001</v>
      </c>
      <c r="D28" s="15">
        <v>209.369635625</v>
      </c>
      <c r="E28" s="15">
        <v>347.06893250000007</v>
      </c>
      <c r="F28" s="15">
        <v>2519.9078850000001</v>
      </c>
      <c r="G28" s="15">
        <v>479.18271635937498</v>
      </c>
      <c r="H28" s="15">
        <v>2.33</v>
      </c>
      <c r="I28" s="15">
        <v>89.84781375</v>
      </c>
      <c r="J28" s="15">
        <v>266.0005253409638</v>
      </c>
      <c r="K28" s="15">
        <v>107.02</v>
      </c>
      <c r="L28" s="15">
        <v>69.45</v>
      </c>
      <c r="M28" s="15">
        <v>5.3819999999999997</v>
      </c>
      <c r="N28" s="15">
        <v>1.02</v>
      </c>
      <c r="O28" s="15">
        <v>81.887486207814035</v>
      </c>
      <c r="P28" s="15">
        <v>9.3821929474989378</v>
      </c>
      <c r="Q28" s="15">
        <v>45.714386246535881</v>
      </c>
      <c r="R28" s="15">
        <v>527.04854227281203</v>
      </c>
      <c r="U28" s="17">
        <v>2021</v>
      </c>
      <c r="V28" s="15">
        <v>254.5113296395246</v>
      </c>
      <c r="W28" s="15">
        <v>197.79866500000011</v>
      </c>
      <c r="X28" s="15">
        <v>293.66259750000012</v>
      </c>
      <c r="Y28" s="15">
        <v>2363.255407099256</v>
      </c>
      <c r="Z28" s="15">
        <v>441.8382244843749</v>
      </c>
      <c r="AA28" s="15">
        <v>2.33</v>
      </c>
      <c r="AB28" s="15">
        <v>89.466576250000003</v>
      </c>
      <c r="AC28" s="15">
        <v>244.30288049999999</v>
      </c>
      <c r="AD28" s="15">
        <v>107.02</v>
      </c>
      <c r="AE28" s="15">
        <v>69.45</v>
      </c>
      <c r="AF28" s="15">
        <v>3.5619999999999998</v>
      </c>
      <c r="AG28" s="15">
        <v>1.02</v>
      </c>
      <c r="AH28" s="15">
        <v>75.388211886847586</v>
      </c>
      <c r="AI28" s="15">
        <v>9.2875454481077924</v>
      </c>
      <c r="AJ28" s="15">
        <v>40.531649253097818</v>
      </c>
      <c r="AK28" s="15">
        <v>428.57491293879087</v>
      </c>
    </row>
    <row r="29" spans="2:37" x14ac:dyDescent="0.3">
      <c r="B29" s="17">
        <v>2022</v>
      </c>
      <c r="C29" s="15">
        <v>341.2548782435498</v>
      </c>
      <c r="D29" s="15">
        <v>210.0691428125001</v>
      </c>
      <c r="E29" s="15">
        <v>348.83973789736558</v>
      </c>
      <c r="F29" s="15">
        <v>2519.5437784999999</v>
      </c>
      <c r="G29" s="15">
        <v>494.53304428203131</v>
      </c>
      <c r="H29" s="15">
        <v>2.33</v>
      </c>
      <c r="I29" s="15">
        <v>92.459215238096988</v>
      </c>
      <c r="J29" s="15">
        <v>264.25262706249998</v>
      </c>
      <c r="K29" s="15">
        <v>107.02</v>
      </c>
      <c r="L29" s="15">
        <v>69.45</v>
      </c>
      <c r="M29" s="15">
        <v>5.6639999999999997</v>
      </c>
      <c r="N29" s="15">
        <v>1.02</v>
      </c>
      <c r="O29" s="15">
        <v>83.246343830275535</v>
      </c>
      <c r="P29" s="15">
        <v>9.0213020841711913</v>
      </c>
      <c r="Q29" s="15">
        <v>45.131182699385953</v>
      </c>
      <c r="R29" s="15">
        <v>515.78974735012298</v>
      </c>
      <c r="U29" s="17">
        <v>2022</v>
      </c>
      <c r="V29" s="15">
        <v>243.1932436279578</v>
      </c>
      <c r="W29" s="15">
        <v>197.68063150000009</v>
      </c>
      <c r="X29" s="15">
        <v>292.42849875000002</v>
      </c>
      <c r="Y29" s="15">
        <v>2294.7298145327809</v>
      </c>
      <c r="Z29" s="15">
        <v>458.26820334453117</v>
      </c>
      <c r="AA29" s="15">
        <v>2.33</v>
      </c>
      <c r="AB29" s="15">
        <v>90.802085512991212</v>
      </c>
      <c r="AC29" s="15">
        <v>227.98602674999989</v>
      </c>
      <c r="AD29" s="15">
        <v>107.02</v>
      </c>
      <c r="AE29" s="15">
        <v>69.45</v>
      </c>
      <c r="AF29" s="15">
        <v>3.8439999999999999</v>
      </c>
      <c r="AG29" s="15">
        <v>1.02</v>
      </c>
      <c r="AH29" s="15">
        <v>75.571130929067451</v>
      </c>
      <c r="AI29" s="15">
        <v>8.9029927099322581</v>
      </c>
      <c r="AJ29" s="15">
        <v>37.080473520088383</v>
      </c>
      <c r="AK29" s="15">
        <v>393.69289882265002</v>
      </c>
    </row>
    <row r="30" spans="2:37" x14ac:dyDescent="0.3">
      <c r="B30" s="17">
        <v>2023</v>
      </c>
      <c r="C30" s="15">
        <v>336.75984043749997</v>
      </c>
      <c r="D30" s="15">
        <v>211.50465640625009</v>
      </c>
      <c r="E30" s="15">
        <v>349.51839547021552</v>
      </c>
      <c r="F30" s="15">
        <v>2524.0330452499988</v>
      </c>
      <c r="G30" s="15">
        <v>506.07733815871069</v>
      </c>
      <c r="H30" s="15">
        <v>2.33</v>
      </c>
      <c r="I30" s="15">
        <v>93.862912800597002</v>
      </c>
      <c r="J30" s="15">
        <v>262.30214653125</v>
      </c>
      <c r="K30" s="15">
        <v>107.02</v>
      </c>
      <c r="L30" s="15">
        <v>69.45</v>
      </c>
      <c r="M30" s="15">
        <v>5.9969999999999999</v>
      </c>
      <c r="N30" s="15">
        <v>1.02</v>
      </c>
      <c r="O30" s="15">
        <v>84.626386452737023</v>
      </c>
      <c r="P30" s="15">
        <v>8.6604112208434429</v>
      </c>
      <c r="Q30" s="15">
        <v>45.72394660200213</v>
      </c>
      <c r="R30" s="15">
        <v>503.86392066989453</v>
      </c>
      <c r="U30" s="17">
        <v>2023</v>
      </c>
      <c r="V30" s="15">
        <v>230.36893849435421</v>
      </c>
      <c r="W30" s="15">
        <v>197.31693475000009</v>
      </c>
      <c r="X30" s="15">
        <v>285.73545000000001</v>
      </c>
      <c r="Y30" s="15">
        <v>2221.7653141452129</v>
      </c>
      <c r="Z30" s="15">
        <v>470.71836268996088</v>
      </c>
      <c r="AA30" s="15">
        <v>2.33</v>
      </c>
      <c r="AB30" s="15">
        <v>92.205473700491211</v>
      </c>
      <c r="AC30" s="15">
        <v>227.550348625</v>
      </c>
      <c r="AD30" s="15">
        <v>107.02</v>
      </c>
      <c r="AE30" s="15">
        <v>69.45</v>
      </c>
      <c r="AF30" s="15">
        <v>4.1769999999999996</v>
      </c>
      <c r="AG30" s="15">
        <v>1.02</v>
      </c>
      <c r="AH30" s="15">
        <v>75.667424971287318</v>
      </c>
      <c r="AI30" s="15">
        <v>8.5184399717567238</v>
      </c>
      <c r="AJ30" s="15">
        <v>35.990015337078937</v>
      </c>
      <c r="AK30" s="15">
        <v>356.16629731485727</v>
      </c>
    </row>
    <row r="31" spans="2:37" x14ac:dyDescent="0.3">
      <c r="B31" s="17">
        <v>2024</v>
      </c>
      <c r="C31" s="15">
        <v>333.2868332187499</v>
      </c>
      <c r="D31" s="15">
        <v>209.62991320312511</v>
      </c>
      <c r="E31" s="15">
        <v>356.5749748800564</v>
      </c>
      <c r="F31" s="15">
        <v>2516.6944026249989</v>
      </c>
      <c r="G31" s="15">
        <v>520.14364949970491</v>
      </c>
      <c r="H31" s="15">
        <v>2.33</v>
      </c>
      <c r="I31" s="15">
        <v>94.421081581846977</v>
      </c>
      <c r="J31" s="15">
        <v>264.96557509659613</v>
      </c>
      <c r="K31" s="15">
        <v>107.02</v>
      </c>
      <c r="L31" s="15">
        <v>69.45</v>
      </c>
      <c r="M31" s="15">
        <v>6.5834999999999999</v>
      </c>
      <c r="N31" s="15">
        <v>1.02</v>
      </c>
      <c r="O31" s="15">
        <v>88.379601575198521</v>
      </c>
      <c r="P31" s="15">
        <v>8.2995203575156946</v>
      </c>
      <c r="Q31" s="15">
        <v>45.513369154852207</v>
      </c>
      <c r="R31" s="15">
        <v>491.56257880735461</v>
      </c>
      <c r="U31" s="17">
        <v>2024</v>
      </c>
      <c r="V31" s="15">
        <v>222.60449863497919</v>
      </c>
      <c r="W31" s="15">
        <v>192.7575213750001</v>
      </c>
      <c r="X31" s="15">
        <v>277.18981062500001</v>
      </c>
      <c r="Y31" s="15">
        <v>2156.1477708842422</v>
      </c>
      <c r="Z31" s="15">
        <v>485.37614676533002</v>
      </c>
      <c r="AA31" s="15">
        <v>2.33</v>
      </c>
      <c r="AB31" s="15">
        <v>92.7634877942412</v>
      </c>
      <c r="AC31" s="15">
        <v>224.78208656250001</v>
      </c>
      <c r="AD31" s="15">
        <v>107.02</v>
      </c>
      <c r="AE31" s="15">
        <v>69.45</v>
      </c>
      <c r="AF31" s="15">
        <v>4.6842192215278056</v>
      </c>
      <c r="AG31" s="15">
        <v>1.02</v>
      </c>
      <c r="AH31" s="15">
        <v>76.051986513507202</v>
      </c>
      <c r="AI31" s="15">
        <v>7.872577650226976</v>
      </c>
      <c r="AJ31" s="15">
        <v>34.0654937540695</v>
      </c>
      <c r="AK31" s="15">
        <v>313.8844002193764</v>
      </c>
    </row>
    <row r="32" spans="2:37" x14ac:dyDescent="0.3">
      <c r="B32" s="17">
        <v>2025</v>
      </c>
      <c r="C32" s="15">
        <v>329.16119378769793</v>
      </c>
      <c r="D32" s="15">
        <v>209.80782160156269</v>
      </c>
      <c r="E32" s="15">
        <v>360.39568874941568</v>
      </c>
      <c r="F32" s="15">
        <v>2515.4830053124988</v>
      </c>
      <c r="G32" s="15">
        <v>537.39323823325446</v>
      </c>
      <c r="H32" s="15">
        <v>2.33</v>
      </c>
      <c r="I32" s="15">
        <v>94.637665972471979</v>
      </c>
      <c r="J32" s="15">
        <v>268.83423613281252</v>
      </c>
      <c r="K32" s="15">
        <v>107.02</v>
      </c>
      <c r="L32" s="15">
        <v>69.45</v>
      </c>
      <c r="M32" s="15">
        <v>7.1107499999999986</v>
      </c>
      <c r="N32" s="15">
        <v>1.02</v>
      </c>
      <c r="O32" s="15">
        <v>89.777402947660008</v>
      </c>
      <c r="P32" s="15">
        <v>7.6493725150227672</v>
      </c>
      <c r="Q32" s="15">
        <v>45.647005557702279</v>
      </c>
      <c r="R32" s="15">
        <v>473.28261918989989</v>
      </c>
      <c r="U32" s="17">
        <v>2025</v>
      </c>
      <c r="V32" s="15">
        <v>216.24888395529169</v>
      </c>
      <c r="W32" s="15">
        <v>187.95884968750011</v>
      </c>
      <c r="X32" s="15">
        <v>259.0632485934409</v>
      </c>
      <c r="Y32" s="15">
        <v>2108.1286365625001</v>
      </c>
      <c r="Z32" s="15">
        <v>502.13416186606702</v>
      </c>
      <c r="AA32" s="15">
        <v>2.33</v>
      </c>
      <c r="AB32" s="15">
        <v>92.384829402439564</v>
      </c>
      <c r="AC32" s="15">
        <v>218.47810980426999</v>
      </c>
      <c r="AD32" s="15">
        <v>107.02</v>
      </c>
      <c r="AE32" s="15">
        <v>69.45</v>
      </c>
      <c r="AF32" s="15">
        <v>4.860469221527806</v>
      </c>
      <c r="AG32" s="15">
        <v>1.02</v>
      </c>
      <c r="AH32" s="15">
        <v>75.009681805727084</v>
      </c>
      <c r="AI32" s="15">
        <v>6.3448914939838357</v>
      </c>
      <c r="AJ32" s="15">
        <v>27.961296329622019</v>
      </c>
      <c r="AK32" s="15">
        <v>271.60694127762912</v>
      </c>
    </row>
    <row r="33" spans="2:37" x14ac:dyDescent="0.3">
      <c r="B33" s="17">
        <v>2026</v>
      </c>
      <c r="C33" s="15">
        <v>318.11902780468751</v>
      </c>
      <c r="D33" s="15">
        <v>209.5660158007814</v>
      </c>
      <c r="E33" s="15">
        <v>366.17177382755227</v>
      </c>
      <c r="F33" s="15">
        <v>2513.28630665625</v>
      </c>
      <c r="G33" s="15">
        <v>556.78907063816462</v>
      </c>
      <c r="H33" s="15">
        <v>2.33</v>
      </c>
      <c r="I33" s="15">
        <v>94.793495000940339</v>
      </c>
      <c r="J33" s="15">
        <v>269.5614230898438</v>
      </c>
      <c r="K33" s="15">
        <v>107.02</v>
      </c>
      <c r="L33" s="15">
        <v>69.45</v>
      </c>
      <c r="M33" s="15">
        <v>8.3043749999999985</v>
      </c>
      <c r="N33" s="15">
        <v>1.02</v>
      </c>
      <c r="O33" s="15">
        <v>90.605094818650343</v>
      </c>
      <c r="P33" s="15">
        <v>7.2858181591218756</v>
      </c>
      <c r="Q33" s="15">
        <v>47.449457128410813</v>
      </c>
      <c r="R33" s="15">
        <v>463.84814207559708</v>
      </c>
      <c r="U33" s="17">
        <v>2026</v>
      </c>
      <c r="V33" s="15">
        <v>206.62265727470091</v>
      </c>
      <c r="W33" s="15">
        <v>184.70329384375009</v>
      </c>
      <c r="X33" s="15">
        <v>252.08249945312491</v>
      </c>
      <c r="Y33" s="15">
        <v>2020.6505956111489</v>
      </c>
      <c r="Z33" s="15">
        <v>522.04624643894567</v>
      </c>
      <c r="AA33" s="15">
        <v>2.33</v>
      </c>
      <c r="AB33" s="15">
        <v>88.069970818529754</v>
      </c>
      <c r="AC33" s="15">
        <v>216.606493924435</v>
      </c>
      <c r="AD33" s="15">
        <v>104.2457597011294</v>
      </c>
      <c r="AE33" s="15">
        <v>69.308449734153257</v>
      </c>
      <c r="AF33" s="15">
        <v>5.3565942215278062</v>
      </c>
      <c r="AG33" s="15">
        <v>1.02</v>
      </c>
      <c r="AH33" s="15">
        <v>74.603979640408895</v>
      </c>
      <c r="AI33" s="15">
        <v>6.0553363388276926</v>
      </c>
      <c r="AJ33" s="15">
        <v>17.841399767396791</v>
      </c>
      <c r="AK33" s="15">
        <v>247.65672323191981</v>
      </c>
    </row>
    <row r="34" spans="2:37" x14ac:dyDescent="0.3">
      <c r="B34" s="17">
        <v>2027</v>
      </c>
      <c r="C34" s="15">
        <v>322.97242561440748</v>
      </c>
      <c r="D34" s="15">
        <v>211.4289729003907</v>
      </c>
      <c r="E34" s="15">
        <v>370.86763357434012</v>
      </c>
      <c r="F34" s="15">
        <v>2497.3456197031251</v>
      </c>
      <c r="G34" s="15">
        <v>579.47376666650632</v>
      </c>
      <c r="H34" s="15">
        <v>2.33</v>
      </c>
      <c r="I34" s="15">
        <v>94.80980418175244</v>
      </c>
      <c r="J34" s="15">
        <v>268.08081656835941</v>
      </c>
      <c r="K34" s="15">
        <v>107.02</v>
      </c>
      <c r="L34" s="15">
        <v>69.45</v>
      </c>
      <c r="M34" s="15">
        <v>9.7231874999999981</v>
      </c>
      <c r="N34" s="15">
        <v>1.02</v>
      </c>
      <c r="O34" s="15">
        <v>89.804723252140661</v>
      </c>
      <c r="P34" s="15">
        <v>6.922263803220984</v>
      </c>
      <c r="Q34" s="15">
        <v>50.815794074119353</v>
      </c>
      <c r="R34" s="15">
        <v>450.1349921616378</v>
      </c>
      <c r="U34" s="17">
        <v>2027</v>
      </c>
      <c r="V34" s="15">
        <v>196.70284176537069</v>
      </c>
      <c r="W34" s="15">
        <v>183.66928592187509</v>
      </c>
      <c r="X34" s="15">
        <v>233.03227746093751</v>
      </c>
      <c r="Y34" s="15">
        <v>1940.6147635181769</v>
      </c>
      <c r="Z34" s="15">
        <v>543.87131292627191</v>
      </c>
      <c r="AA34" s="15">
        <v>2.33</v>
      </c>
      <c r="AB34" s="15">
        <v>85.372153378836842</v>
      </c>
      <c r="AC34" s="15">
        <v>209.0781838083993</v>
      </c>
      <c r="AD34" s="15">
        <v>102.3216050845167</v>
      </c>
      <c r="AE34" s="15">
        <v>65.077359682950842</v>
      </c>
      <c r="AF34" s="15">
        <v>5.958656721527805</v>
      </c>
      <c r="AG34" s="15">
        <v>1.02</v>
      </c>
      <c r="AH34" s="15">
        <v>73.25147091259069</v>
      </c>
      <c r="AI34" s="15">
        <v>5.7657811836715496</v>
      </c>
      <c r="AJ34" s="15">
        <v>17.08798194378241</v>
      </c>
      <c r="AK34" s="15">
        <v>223.24632569109181</v>
      </c>
    </row>
    <row r="35" spans="2:37" x14ac:dyDescent="0.3">
      <c r="B35" s="17">
        <v>2028</v>
      </c>
      <c r="C35" s="15">
        <v>327.76705846268243</v>
      </c>
      <c r="D35" s="15">
        <v>211.78703145019529</v>
      </c>
      <c r="E35" s="15">
        <v>373.48393730539311</v>
      </c>
      <c r="F35" s="15">
        <v>2478.790272226563</v>
      </c>
      <c r="G35" s="15">
        <v>610.97972309861132</v>
      </c>
      <c r="H35" s="15">
        <v>2.33</v>
      </c>
      <c r="I35" s="15">
        <v>94.937433438736434</v>
      </c>
      <c r="J35" s="15">
        <v>266.64574830761723</v>
      </c>
      <c r="K35" s="15">
        <v>107.02</v>
      </c>
      <c r="L35" s="15">
        <v>69.45</v>
      </c>
      <c r="M35" s="15">
        <v>9.2677772911661052</v>
      </c>
      <c r="N35" s="15">
        <v>1.02</v>
      </c>
      <c r="O35" s="15">
        <v>89.037319966880986</v>
      </c>
      <c r="P35" s="15">
        <v>6.5587094473200933</v>
      </c>
      <c r="Q35" s="15">
        <v>46.945211619827901</v>
      </c>
      <c r="R35" s="15">
        <v>442.77977738500681</v>
      </c>
      <c r="U35" s="17">
        <v>2028</v>
      </c>
      <c r="V35" s="15">
        <v>182.45608422145111</v>
      </c>
      <c r="W35" s="15">
        <v>181.23338696093751</v>
      </c>
      <c r="X35" s="15">
        <v>233.31324737090509</v>
      </c>
      <c r="Y35" s="15">
        <v>1829.687666523216</v>
      </c>
      <c r="Z35" s="15">
        <v>578.04008096970506</v>
      </c>
      <c r="AA35" s="15">
        <v>2.33</v>
      </c>
      <c r="AB35" s="15">
        <v>85.208428449760618</v>
      </c>
      <c r="AC35" s="15">
        <v>204.44133439453131</v>
      </c>
      <c r="AD35" s="15">
        <v>98.478155371594013</v>
      </c>
      <c r="AE35" s="15">
        <v>60.846269631748441</v>
      </c>
      <c r="AF35" s="15">
        <v>6.2596879715278053</v>
      </c>
      <c r="AG35" s="15">
        <v>1.02</v>
      </c>
      <c r="AH35" s="15">
        <v>71.33437390352249</v>
      </c>
      <c r="AI35" s="15">
        <v>5.4762260285154074</v>
      </c>
      <c r="AJ35" s="15">
        <v>18.01549274226236</v>
      </c>
      <c r="AK35" s="15">
        <v>199.45956546032309</v>
      </c>
    </row>
    <row r="36" spans="2:37" x14ac:dyDescent="0.3">
      <c r="B36" s="17">
        <v>2029</v>
      </c>
      <c r="C36" s="15">
        <v>341.7501690513962</v>
      </c>
      <c r="D36" s="15">
        <v>218.26800773681649</v>
      </c>
      <c r="E36" s="15">
        <v>357.71428440500227</v>
      </c>
      <c r="F36" s="15">
        <v>2472.0543144882799</v>
      </c>
      <c r="G36" s="15">
        <v>636.33874323862472</v>
      </c>
      <c r="H36" s="15">
        <v>2.33</v>
      </c>
      <c r="I36" s="15">
        <v>95.099722733806345</v>
      </c>
      <c r="J36" s="15">
        <v>265.93157417724609</v>
      </c>
      <c r="K36" s="15">
        <v>107.02</v>
      </c>
      <c r="L36" s="15">
        <v>69.45</v>
      </c>
      <c r="M36" s="15">
        <v>9.8372968749999981</v>
      </c>
      <c r="N36" s="15">
        <v>1.02</v>
      </c>
      <c r="O36" s="15">
        <v>87.7307241034963</v>
      </c>
      <c r="P36" s="15">
        <v>6.1951550914192008</v>
      </c>
      <c r="Q36" s="15">
        <v>41.170771240536432</v>
      </c>
      <c r="R36" s="15">
        <v>433.4892368583757</v>
      </c>
      <c r="U36" s="17">
        <v>2029</v>
      </c>
      <c r="V36" s="15">
        <v>171.1351893060808</v>
      </c>
      <c r="W36" s="15">
        <v>180.4691324804688</v>
      </c>
      <c r="X36" s="15">
        <v>233.3509032714843</v>
      </c>
      <c r="Y36" s="15">
        <v>1759.8138297798789</v>
      </c>
      <c r="Z36" s="15">
        <v>594.22911822352887</v>
      </c>
      <c r="AA36" s="15">
        <v>2.33</v>
      </c>
      <c r="AB36" s="15">
        <v>83.4625207365047</v>
      </c>
      <c r="AC36" s="15">
        <v>181.76876726531549</v>
      </c>
      <c r="AD36" s="15">
        <v>94.610780658671317</v>
      </c>
      <c r="AE36" s="15">
        <v>55.949148409053137</v>
      </c>
      <c r="AF36" s="15">
        <v>6.410203596527805</v>
      </c>
      <c r="AG36" s="15">
        <v>1.02</v>
      </c>
      <c r="AH36" s="15">
        <v>68.743767753829289</v>
      </c>
      <c r="AI36" s="15">
        <v>5.1866708733592626</v>
      </c>
      <c r="AJ36" s="15">
        <v>18.474472915742311</v>
      </c>
      <c r="AK36" s="15">
        <v>169.8454947295545</v>
      </c>
    </row>
    <row r="37" spans="2:37" x14ac:dyDescent="0.3">
      <c r="B37" s="17">
        <v>2030</v>
      </c>
      <c r="C37" s="15">
        <v>350.8251759027055</v>
      </c>
      <c r="D37" s="15">
        <v>220.5659251184083</v>
      </c>
      <c r="E37" s="15">
        <v>352.200708970432</v>
      </c>
      <c r="F37" s="15">
        <v>2447.6424416191398</v>
      </c>
      <c r="G37" s="15">
        <v>671.10973299053137</v>
      </c>
      <c r="H37" s="15">
        <v>2.33</v>
      </c>
      <c r="I37" s="15">
        <v>95.465502047919244</v>
      </c>
      <c r="J37" s="15">
        <v>264.12946711206058</v>
      </c>
      <c r="K37" s="15">
        <v>107.02</v>
      </c>
      <c r="L37" s="15">
        <v>69.45</v>
      </c>
      <c r="M37" s="15">
        <v>10.497348437499999</v>
      </c>
      <c r="N37" s="15">
        <v>1.02</v>
      </c>
      <c r="O37" s="15">
        <v>88.788725388549125</v>
      </c>
      <c r="P37" s="15">
        <v>5.8316007355183102</v>
      </c>
      <c r="Q37" s="15">
        <v>40.347607445491569</v>
      </c>
      <c r="R37" s="15">
        <v>424.77576423174497</v>
      </c>
      <c r="U37" s="17">
        <v>2030</v>
      </c>
      <c r="V37" s="15">
        <v>172.33725360210391</v>
      </c>
      <c r="W37" s="15">
        <v>174.9432452402344</v>
      </c>
      <c r="X37" s="15">
        <v>219.2062269274459</v>
      </c>
      <c r="Y37" s="15">
        <v>1700.620274578941</v>
      </c>
      <c r="Z37" s="15">
        <v>594.4871019381543</v>
      </c>
      <c r="AA37" s="15">
        <v>2.33</v>
      </c>
      <c r="AB37" s="15">
        <v>83.523081631158931</v>
      </c>
      <c r="AC37" s="15">
        <v>166.11173773144989</v>
      </c>
      <c r="AD37" s="15">
        <v>90.731443445748639</v>
      </c>
      <c r="AE37" s="15">
        <v>50.221812443199667</v>
      </c>
      <c r="AF37" s="15">
        <v>6.5613614090278052</v>
      </c>
      <c r="AG37" s="15">
        <v>1.02</v>
      </c>
      <c r="AH37" s="15">
        <v>67.527879221323616</v>
      </c>
      <c r="AI37" s="15">
        <v>4.8971157182031204</v>
      </c>
      <c r="AJ37" s="15">
        <v>18.57519871422226</v>
      </c>
      <c r="AK37" s="15">
        <v>142.90626739878579</v>
      </c>
    </row>
    <row r="38" spans="2:37" x14ac:dyDescent="0.3">
      <c r="B38" s="17">
        <v>2031</v>
      </c>
      <c r="C38" s="15">
        <v>360.65761899210491</v>
      </c>
      <c r="D38" s="15">
        <v>223.4192197271729</v>
      </c>
      <c r="E38" s="15">
        <v>357.25606488595957</v>
      </c>
      <c r="F38" s="15">
        <v>2398.4150051845691</v>
      </c>
      <c r="G38" s="15">
        <v>716.48146474406724</v>
      </c>
      <c r="H38" s="15">
        <v>2.33</v>
      </c>
      <c r="I38" s="15">
        <v>95.566419802465873</v>
      </c>
      <c r="J38" s="15">
        <v>261.55181357946782</v>
      </c>
      <c r="K38" s="15">
        <v>107.02</v>
      </c>
      <c r="L38" s="15">
        <v>68.959570166711458</v>
      </c>
      <c r="M38" s="15">
        <v>11.04907421875</v>
      </c>
      <c r="N38" s="15">
        <v>1.02</v>
      </c>
      <c r="O38" s="15">
        <v>89.161618507670553</v>
      </c>
      <c r="P38" s="15">
        <v>5.6534809264520458</v>
      </c>
      <c r="Q38" s="15">
        <v>41.071077753635549</v>
      </c>
      <c r="R38" s="15">
        <v>418.98757151097311</v>
      </c>
      <c r="U38" s="17">
        <v>2031</v>
      </c>
      <c r="V38" s="15">
        <v>163.1953886425953</v>
      </c>
      <c r="W38" s="15">
        <v>173.1733524306641</v>
      </c>
      <c r="X38" s="15">
        <v>213.2341913145753</v>
      </c>
      <c r="Y38" s="15">
        <v>1606.2240792903749</v>
      </c>
      <c r="Z38" s="15">
        <v>594.84840957464132</v>
      </c>
      <c r="AA38" s="15">
        <v>2.33</v>
      </c>
      <c r="AB38" s="15">
        <v>83.456694329095825</v>
      </c>
      <c r="AC38" s="15">
        <v>159.2779414672851</v>
      </c>
      <c r="AD38" s="15">
        <v>87.258177095767749</v>
      </c>
      <c r="AE38" s="15">
        <v>48.912294735398902</v>
      </c>
      <c r="AF38" s="15">
        <v>6.5613614090278052</v>
      </c>
      <c r="AG38" s="15">
        <v>1.02</v>
      </c>
      <c r="AH38" s="15">
        <v>66.324698039197671</v>
      </c>
      <c r="AI38" s="15">
        <v>4.9389777564972572</v>
      </c>
      <c r="AJ38" s="15">
        <v>18.582685640636889</v>
      </c>
      <c r="AK38" s="15">
        <v>135.86174827424111</v>
      </c>
    </row>
    <row r="39" spans="2:37" x14ac:dyDescent="0.3">
      <c r="B39" s="17">
        <v>2032</v>
      </c>
      <c r="C39" s="15">
        <v>363.7634301780385</v>
      </c>
      <c r="D39" s="15">
        <v>221.72229130767829</v>
      </c>
      <c r="E39" s="15">
        <v>358.9800416327858</v>
      </c>
      <c r="F39" s="15">
        <v>2363.7615379672839</v>
      </c>
      <c r="G39" s="15">
        <v>759.43441607789146</v>
      </c>
      <c r="H39" s="15">
        <v>2.33</v>
      </c>
      <c r="I39" s="15">
        <v>95.863500061773266</v>
      </c>
      <c r="J39" s="15">
        <v>261.86601876629629</v>
      </c>
      <c r="K39" s="15">
        <v>107.02</v>
      </c>
      <c r="L39" s="15">
        <v>66.884297949983875</v>
      </c>
      <c r="M39" s="15">
        <v>11.546637109375</v>
      </c>
      <c r="N39" s="15">
        <v>1.02</v>
      </c>
      <c r="O39" s="15">
        <v>90.473252554526354</v>
      </c>
      <c r="P39" s="15">
        <v>5.4753611173857779</v>
      </c>
      <c r="Q39" s="15">
        <v>41.573455936779538</v>
      </c>
      <c r="R39" s="15">
        <v>413.48575934020158</v>
      </c>
      <c r="U39" s="17">
        <v>2032</v>
      </c>
      <c r="V39" s="15">
        <v>157.2368454248388</v>
      </c>
      <c r="W39" s="15">
        <v>166.9230622821045</v>
      </c>
      <c r="X39" s="15">
        <v>193.92884761596679</v>
      </c>
      <c r="Y39" s="15">
        <v>1532.9199314080879</v>
      </c>
      <c r="Z39" s="15">
        <v>590.61825689008901</v>
      </c>
      <c r="AA39" s="15">
        <v>2.33</v>
      </c>
      <c r="AB39" s="15">
        <v>83.582214179010251</v>
      </c>
      <c r="AC39" s="15">
        <v>155.9022155383301</v>
      </c>
      <c r="AD39" s="15">
        <v>83.877620120786816</v>
      </c>
      <c r="AE39" s="15">
        <v>47.60277702759813</v>
      </c>
      <c r="AF39" s="15">
        <v>6.5613614090278052</v>
      </c>
      <c r="AG39" s="15">
        <v>1.02</v>
      </c>
      <c r="AH39" s="15">
        <v>58.986915792618618</v>
      </c>
      <c r="AI39" s="15">
        <v>4.9808397947913932</v>
      </c>
      <c r="AJ39" s="15">
        <v>18.590172567051521</v>
      </c>
      <c r="AK39" s="15">
        <v>129.33893994969651</v>
      </c>
    </row>
    <row r="40" spans="2:37" x14ac:dyDescent="0.3">
      <c r="B40" s="17">
        <v>2033</v>
      </c>
      <c r="C40" s="15">
        <v>363.53602231326221</v>
      </c>
      <c r="D40" s="15">
        <v>221.17915138259889</v>
      </c>
      <c r="E40" s="15">
        <v>369.8262206803559</v>
      </c>
      <c r="F40" s="15">
        <v>2323.2045623586419</v>
      </c>
      <c r="G40" s="15">
        <v>801.77194548060891</v>
      </c>
      <c r="H40" s="15">
        <v>2.33</v>
      </c>
      <c r="I40" s="15">
        <v>96.165061875585053</v>
      </c>
      <c r="J40" s="15">
        <v>262.35681538314822</v>
      </c>
      <c r="K40" s="15">
        <v>107.02</v>
      </c>
      <c r="L40" s="15">
        <v>64.203550799122823</v>
      </c>
      <c r="M40" s="15">
        <v>11.698356835937499</v>
      </c>
      <c r="N40" s="15">
        <v>1.02</v>
      </c>
      <c r="O40" s="15">
        <v>91.627257065249353</v>
      </c>
      <c r="P40" s="15">
        <v>5.2972413083195118</v>
      </c>
      <c r="Q40" s="15">
        <v>41.997943807423518</v>
      </c>
      <c r="R40" s="15">
        <v>408.56587070974717</v>
      </c>
      <c r="U40" s="17">
        <v>2033</v>
      </c>
      <c r="V40" s="15">
        <v>154.45357665299221</v>
      </c>
      <c r="W40" s="15">
        <v>163.3587722078247</v>
      </c>
      <c r="X40" s="15">
        <v>189.55093339782721</v>
      </c>
      <c r="Y40" s="15">
        <v>1432.383871751709</v>
      </c>
      <c r="Z40" s="15">
        <v>581.43071753791969</v>
      </c>
      <c r="AA40" s="15">
        <v>2.33</v>
      </c>
      <c r="AB40" s="15">
        <v>83.71008760491344</v>
      </c>
      <c r="AC40" s="15">
        <v>153.684684956665</v>
      </c>
      <c r="AD40" s="15">
        <v>80.253417833305917</v>
      </c>
      <c r="AE40" s="15">
        <v>46.293259319797372</v>
      </c>
      <c r="AF40" s="15">
        <v>6.5613614090278052</v>
      </c>
      <c r="AG40" s="15">
        <v>1.02</v>
      </c>
      <c r="AH40" s="15">
        <v>59.010874576312993</v>
      </c>
      <c r="AI40" s="15">
        <v>5.0227018330855282</v>
      </c>
      <c r="AJ40" s="15">
        <v>18.597659493466161</v>
      </c>
      <c r="AK40" s="15">
        <v>125.93808142515169</v>
      </c>
    </row>
    <row r="41" spans="2:37" x14ac:dyDescent="0.3">
      <c r="B41" s="17">
        <v>2034</v>
      </c>
      <c r="C41" s="15">
        <v>372.7071826541906</v>
      </c>
      <c r="D41" s="15">
        <v>219.7649857303619</v>
      </c>
      <c r="E41" s="15">
        <v>375.61753200528773</v>
      </c>
      <c r="F41" s="15">
        <v>2273.6722155543221</v>
      </c>
      <c r="G41" s="15">
        <v>851.35131950633536</v>
      </c>
      <c r="H41" s="15">
        <v>2.33</v>
      </c>
      <c r="I41" s="15">
        <v>97.300003862400985</v>
      </c>
      <c r="J41" s="15">
        <v>263.49007369157408</v>
      </c>
      <c r="K41" s="15">
        <v>107.02</v>
      </c>
      <c r="L41" s="15">
        <v>61.335032853383048</v>
      </c>
      <c r="M41" s="15">
        <v>11.85011669921875</v>
      </c>
      <c r="N41" s="15">
        <v>1.02</v>
      </c>
      <c r="O41" s="15">
        <v>92.702446807905915</v>
      </c>
      <c r="P41" s="15">
        <v>5.1191214992532457</v>
      </c>
      <c r="Q41" s="15">
        <v>42.124010791348738</v>
      </c>
      <c r="R41" s="15">
        <v>400.99595834441868</v>
      </c>
      <c r="U41" s="17">
        <v>2034</v>
      </c>
      <c r="V41" s="15">
        <v>145.6103835990082</v>
      </c>
      <c r="W41" s="15">
        <v>157.6856555495911</v>
      </c>
      <c r="X41" s="15">
        <v>163.38644107879639</v>
      </c>
      <c r="Y41" s="15">
        <v>1363.8208773977531</v>
      </c>
      <c r="Z41" s="15">
        <v>572.24317818575037</v>
      </c>
      <c r="AA41" s="15">
        <v>2.33</v>
      </c>
      <c r="AB41" s="15">
        <v>84.670277818811002</v>
      </c>
      <c r="AC41" s="15">
        <v>153.48226654083251</v>
      </c>
      <c r="AD41" s="15">
        <v>76.652392889575012</v>
      </c>
      <c r="AE41" s="15">
        <v>44.983741611996599</v>
      </c>
      <c r="AF41" s="15">
        <v>6.5613614090278052</v>
      </c>
      <c r="AG41" s="15">
        <v>1.02</v>
      </c>
      <c r="AH41" s="15">
        <v>59.03035668764408</v>
      </c>
      <c r="AI41" s="15">
        <v>5.064563871379665</v>
      </c>
      <c r="AJ41" s="15">
        <v>18.584365009226271</v>
      </c>
      <c r="AK41" s="15">
        <v>117.67413835060709</v>
      </c>
    </row>
    <row r="42" spans="2:37" x14ac:dyDescent="0.3">
      <c r="B42" s="17">
        <v>2035</v>
      </c>
      <c r="C42" s="15">
        <v>392.42412655454098</v>
      </c>
      <c r="D42" s="15">
        <v>219.3364715022125</v>
      </c>
      <c r="E42" s="15">
        <v>388.73421321008669</v>
      </c>
      <c r="F42" s="15">
        <v>2195.6569881521609</v>
      </c>
      <c r="G42" s="15">
        <v>902.73800934390545</v>
      </c>
      <c r="H42" s="15">
        <v>2.33</v>
      </c>
      <c r="I42" s="15">
        <v>96.277376237843015</v>
      </c>
      <c r="J42" s="15">
        <v>264.82456049959558</v>
      </c>
      <c r="K42" s="15">
        <v>107.02</v>
      </c>
      <c r="L42" s="15">
        <v>58.466514907643273</v>
      </c>
      <c r="M42" s="15">
        <v>13.821896630859371</v>
      </c>
      <c r="N42" s="15">
        <v>1.02</v>
      </c>
      <c r="O42" s="15">
        <v>94.200702560083997</v>
      </c>
      <c r="P42" s="15">
        <v>4.9410016901869787</v>
      </c>
      <c r="Q42" s="15">
        <v>42.502123062383347</v>
      </c>
      <c r="R42" s="15">
        <v>400.70601564849812</v>
      </c>
      <c r="U42" s="17">
        <v>2035</v>
      </c>
      <c r="V42" s="15">
        <v>142.64024298045999</v>
      </c>
      <c r="W42" s="15">
        <v>154.78485514039619</v>
      </c>
      <c r="X42" s="15">
        <v>163.83814167709349</v>
      </c>
      <c r="Y42" s="15">
        <v>1256.0671274477429</v>
      </c>
      <c r="Z42" s="15">
        <v>563.05563883358082</v>
      </c>
      <c r="AA42" s="15">
        <v>2.33</v>
      </c>
      <c r="AB42" s="15">
        <v>83.472366426705804</v>
      </c>
      <c r="AC42" s="15">
        <v>154.0823499891662</v>
      </c>
      <c r="AD42" s="15">
        <v>73.062956617719109</v>
      </c>
      <c r="AE42" s="15">
        <v>43.674223904195827</v>
      </c>
      <c r="AF42" s="15">
        <v>6.5613614090278052</v>
      </c>
      <c r="AG42" s="15">
        <v>1.02</v>
      </c>
      <c r="AH42" s="15">
        <v>59.047600462793532</v>
      </c>
      <c r="AI42" s="15">
        <v>5.1064259096738009</v>
      </c>
      <c r="AJ42" s="15">
        <v>18.411947050381379</v>
      </c>
      <c r="AK42" s="15">
        <v>114.8447621510623</v>
      </c>
    </row>
    <row r="43" spans="2:37" x14ac:dyDescent="0.3">
      <c r="B43" s="17">
        <v>2036</v>
      </c>
      <c r="C43" s="15">
        <v>401.57578880156052</v>
      </c>
      <c r="D43" s="15">
        <v>218.3007563967476</v>
      </c>
      <c r="E43" s="15">
        <v>387.87717277849168</v>
      </c>
      <c r="F43" s="15">
        <v>2161.521618035767</v>
      </c>
      <c r="G43" s="15">
        <v>943.45520421943718</v>
      </c>
      <c r="H43" s="15">
        <v>2.33</v>
      </c>
      <c r="I43" s="15">
        <v>95.742425961752758</v>
      </c>
      <c r="J43" s="15">
        <v>266.93842390360652</v>
      </c>
      <c r="K43" s="15">
        <v>107.02</v>
      </c>
      <c r="L43" s="15">
        <v>57.109251844515512</v>
      </c>
      <c r="M43" s="15">
        <v>12.153686596679689</v>
      </c>
      <c r="N43" s="15">
        <v>1.02</v>
      </c>
      <c r="O43" s="15">
        <v>95.028026232473678</v>
      </c>
      <c r="P43" s="15">
        <v>4.942212824816365</v>
      </c>
      <c r="Q43" s="15">
        <v>42.492734329412677</v>
      </c>
      <c r="R43" s="15">
        <v>394.09269807473993</v>
      </c>
      <c r="U43" s="17">
        <v>2036</v>
      </c>
      <c r="V43" s="15">
        <v>136.71570795549869</v>
      </c>
      <c r="W43" s="15">
        <v>150.6606004504967</v>
      </c>
      <c r="X43" s="15">
        <v>139.55959828010069</v>
      </c>
      <c r="Y43" s="15">
        <v>1191.085793943796</v>
      </c>
      <c r="Z43" s="15">
        <v>553.86809948141138</v>
      </c>
      <c r="AA43" s="15">
        <v>2.33</v>
      </c>
      <c r="AB43" s="15">
        <v>82.746404231599143</v>
      </c>
      <c r="AC43" s="15">
        <v>146.5744827301788</v>
      </c>
      <c r="AD43" s="15">
        <v>69.479314681800702</v>
      </c>
      <c r="AE43" s="15">
        <v>42.364706196395083</v>
      </c>
      <c r="AF43" s="15">
        <v>6.5613614090278052</v>
      </c>
      <c r="AG43" s="15">
        <v>1.02</v>
      </c>
      <c r="AH43" s="15">
        <v>59.063725069852161</v>
      </c>
      <c r="AI43" s="15">
        <v>5.1482879479679369</v>
      </c>
      <c r="AJ43" s="15">
        <v>17.892656982857019</v>
      </c>
      <c r="AK43" s="15">
        <v>106.1292606390177</v>
      </c>
    </row>
    <row r="44" spans="2:37" x14ac:dyDescent="0.3">
      <c r="B44" s="17">
        <v>2037</v>
      </c>
      <c r="C44" s="15">
        <v>409.12829548836442</v>
      </c>
      <c r="D44" s="15">
        <v>218.38295920826349</v>
      </c>
      <c r="E44" s="15">
        <v>395.8548937743949</v>
      </c>
      <c r="F44" s="15">
        <v>2118.9757265803828</v>
      </c>
      <c r="G44" s="15">
        <v>987.20848273049842</v>
      </c>
      <c r="H44" s="15">
        <v>2.33</v>
      </c>
      <c r="I44" s="15">
        <v>95.360463538302639</v>
      </c>
      <c r="J44" s="15">
        <v>264.69197587355802</v>
      </c>
      <c r="K44" s="15">
        <v>107.02</v>
      </c>
      <c r="L44" s="15">
        <v>55.751988781387738</v>
      </c>
      <c r="M44" s="15">
        <v>12.375139561401109</v>
      </c>
      <c r="N44" s="15">
        <v>1.02</v>
      </c>
      <c r="O44" s="15">
        <v>95.088484449235935</v>
      </c>
      <c r="P44" s="15">
        <v>4.9434239594457514</v>
      </c>
      <c r="Q44" s="15">
        <v>43.123405213141218</v>
      </c>
      <c r="R44" s="15">
        <v>386.94476084162449</v>
      </c>
      <c r="U44" s="17">
        <v>2037</v>
      </c>
      <c r="V44" s="15">
        <v>116.5921646384849</v>
      </c>
      <c r="W44" s="15">
        <v>140.31324435451751</v>
      </c>
      <c r="X44" s="15">
        <v>133.83181760799411</v>
      </c>
      <c r="Y44" s="15">
        <v>1122.850485104547</v>
      </c>
      <c r="Z44" s="15">
        <v>544.68056012924171</v>
      </c>
      <c r="AA44" s="15">
        <v>2.33</v>
      </c>
      <c r="AB44" s="15">
        <v>82.173296890475456</v>
      </c>
      <c r="AC44" s="15">
        <v>142.8005871210475</v>
      </c>
      <c r="AD44" s="15">
        <v>65.898569913851048</v>
      </c>
      <c r="AE44" s="15">
        <v>41.055188488594297</v>
      </c>
      <c r="AF44" s="15">
        <v>6.5613614090278052</v>
      </c>
      <c r="AG44" s="15">
        <v>1.02</v>
      </c>
      <c r="AH44" s="15">
        <v>59.079290092865399</v>
      </c>
      <c r="AI44" s="15">
        <v>5.1901499862620728</v>
      </c>
      <c r="AJ44" s="15">
        <v>17.87936249861713</v>
      </c>
      <c r="AK44" s="15">
        <v>98.143921764472992</v>
      </c>
    </row>
    <row r="45" spans="2:37" x14ac:dyDescent="0.3">
      <c r="B45" s="17">
        <v>2038</v>
      </c>
      <c r="C45" s="15">
        <v>430.9590106448577</v>
      </c>
      <c r="D45" s="15">
        <v>220.33749962579731</v>
      </c>
      <c r="E45" s="15">
        <v>396.62228886850352</v>
      </c>
      <c r="F45" s="15">
        <v>2062.5705591651922</v>
      </c>
      <c r="G45" s="15">
        <v>1029.098392682308</v>
      </c>
      <c r="H45" s="15">
        <v>2.33</v>
      </c>
      <c r="I45" s="15">
        <v>94.787975287875753</v>
      </c>
      <c r="J45" s="15">
        <v>265.00947385828778</v>
      </c>
      <c r="K45" s="15">
        <v>107.02</v>
      </c>
      <c r="L45" s="15">
        <v>54.394725718259977</v>
      </c>
      <c r="M45" s="15">
        <v>14.277279071044919</v>
      </c>
      <c r="N45" s="15">
        <v>1.02</v>
      </c>
      <c r="O45" s="15">
        <v>95.1439362443368</v>
      </c>
      <c r="P45" s="15">
        <v>4.9446350940751351</v>
      </c>
      <c r="Q45" s="15">
        <v>43.435402106147109</v>
      </c>
      <c r="R45" s="15">
        <v>382.84882163331372</v>
      </c>
      <c r="U45" s="17">
        <v>2038</v>
      </c>
      <c r="V45" s="15">
        <v>120.20333921549179</v>
      </c>
      <c r="W45" s="15">
        <v>131.32072780785549</v>
      </c>
      <c r="X45" s="15">
        <v>122.5887068670464</v>
      </c>
      <c r="Y45" s="15">
        <v>1039.3495228373879</v>
      </c>
      <c r="Z45" s="15">
        <v>535.49302077707262</v>
      </c>
      <c r="AA45" s="15">
        <v>2.33</v>
      </c>
      <c r="AB45" s="15">
        <v>84.829597223046349</v>
      </c>
      <c r="AC45" s="15">
        <v>129.21582971568969</v>
      </c>
      <c r="AD45" s="15">
        <v>62.320722313870149</v>
      </c>
      <c r="AE45" s="15">
        <v>39.745670780793532</v>
      </c>
      <c r="AF45" s="15">
        <v>6.5613614090278052</v>
      </c>
      <c r="AG45" s="15">
        <v>1.02</v>
      </c>
      <c r="AH45" s="15">
        <v>59.094575323855913</v>
      </c>
      <c r="AI45" s="15">
        <v>5.2320120245562087</v>
      </c>
      <c r="AJ45" s="15">
        <v>17.866068014377252</v>
      </c>
      <c r="AK45" s="15">
        <v>92.428845689928266</v>
      </c>
    </row>
    <row r="46" spans="2:37" x14ac:dyDescent="0.3">
      <c r="B46" s="17">
        <v>2039</v>
      </c>
      <c r="C46" s="15">
        <v>429.4412950576571</v>
      </c>
      <c r="D46" s="15">
        <v>222.7190609116459</v>
      </c>
      <c r="E46" s="15">
        <v>396.40796001289078</v>
      </c>
      <c r="F46" s="15">
        <v>2047.3423752663771</v>
      </c>
      <c r="G46" s="15">
        <v>1065.3921014623641</v>
      </c>
      <c r="H46" s="15">
        <v>2.33</v>
      </c>
      <c r="I46" s="15">
        <v>93.537583241758313</v>
      </c>
      <c r="J46" s="15">
        <v>261.29577905658522</v>
      </c>
      <c r="K46" s="15">
        <v>107.02</v>
      </c>
      <c r="L46" s="15">
        <v>53.037462655132202</v>
      </c>
      <c r="M46" s="15">
        <v>12.467319856394621</v>
      </c>
      <c r="N46" s="15">
        <v>1.02</v>
      </c>
      <c r="O46" s="15">
        <v>97.026980605192279</v>
      </c>
      <c r="P46" s="15">
        <v>4.9458462287045188</v>
      </c>
      <c r="Q46" s="15">
        <v>42.655997507942068</v>
      </c>
      <c r="R46" s="15">
        <v>374.76023813735651</v>
      </c>
      <c r="U46" s="17">
        <v>2039</v>
      </c>
      <c r="V46" s="15">
        <v>121.7624819295427</v>
      </c>
      <c r="W46" s="15">
        <v>127.1848932204332</v>
      </c>
      <c r="X46" s="15">
        <v>72.069787862644205</v>
      </c>
      <c r="Y46" s="15">
        <v>988.8002463277935</v>
      </c>
      <c r="Z46" s="15">
        <v>524.48803736637092</v>
      </c>
      <c r="AA46" s="15">
        <v>2.33</v>
      </c>
      <c r="AB46" s="15">
        <v>81.897960510262408</v>
      </c>
      <c r="AC46" s="15">
        <v>125.3520968916292</v>
      </c>
      <c r="AD46" s="15">
        <v>58.742874713889243</v>
      </c>
      <c r="AE46" s="15">
        <v>38.436153072992767</v>
      </c>
      <c r="AF46" s="15">
        <v>6.5613614090278052</v>
      </c>
      <c r="AG46" s="15">
        <v>1.02</v>
      </c>
      <c r="AH46" s="15">
        <v>59.189059337042458</v>
      </c>
      <c r="AI46" s="15">
        <v>5.2738740628503447</v>
      </c>
      <c r="AJ46" s="15">
        <v>17.852773530137359</v>
      </c>
      <c r="AK46" s="15">
        <v>87.838399765383571</v>
      </c>
    </row>
    <row r="47" spans="2:37" x14ac:dyDescent="0.3">
      <c r="B47" s="17">
        <v>2040</v>
      </c>
      <c r="C47" s="15">
        <v>406.52863457541491</v>
      </c>
      <c r="D47" s="15">
        <v>223.51858681128499</v>
      </c>
      <c r="E47" s="15">
        <v>380.60716713644251</v>
      </c>
      <c r="F47" s="15">
        <v>2069.6480520539099</v>
      </c>
      <c r="G47" s="15">
        <v>1103.9556055106641</v>
      </c>
      <c r="H47" s="15">
        <v>2.33</v>
      </c>
      <c r="I47" s="15">
        <v>94.317819670887332</v>
      </c>
      <c r="J47" s="15">
        <v>255.3409811098357</v>
      </c>
      <c r="K47" s="15">
        <v>107.02</v>
      </c>
      <c r="L47" s="15">
        <v>51.680199592004428</v>
      </c>
      <c r="M47" s="15">
        <v>12.467319856394621</v>
      </c>
      <c r="N47" s="15">
        <v>1.02</v>
      </c>
      <c r="O47" s="15">
        <v>93.479848617154204</v>
      </c>
      <c r="P47" s="15">
        <v>4.9470573633339043</v>
      </c>
      <c r="Q47" s="15">
        <v>42.813249164131548</v>
      </c>
      <c r="R47" s="15">
        <v>368.32547853854271</v>
      </c>
      <c r="U47" s="17">
        <v>2040</v>
      </c>
      <c r="V47" s="15">
        <v>117.87038335672661</v>
      </c>
      <c r="W47" s="15">
        <v>119.30598114840321</v>
      </c>
      <c r="X47" s="15">
        <v>56.123381238440217</v>
      </c>
      <c r="Y47" s="15">
        <v>943.08710157925543</v>
      </c>
      <c r="Z47" s="15">
        <v>511.4004980142015</v>
      </c>
      <c r="AA47" s="15">
        <v>2.33</v>
      </c>
      <c r="AB47" s="15">
        <v>79.066935277161406</v>
      </c>
      <c r="AC47" s="15">
        <v>118.6339882563308</v>
      </c>
      <c r="AD47" s="15">
        <v>55.760658747432608</v>
      </c>
      <c r="AE47" s="15">
        <v>37.126635365192001</v>
      </c>
      <c r="AF47" s="15">
        <v>6.5613614090278052</v>
      </c>
      <c r="AG47" s="15">
        <v>1.02</v>
      </c>
      <c r="AH47" s="15">
        <v>36.157277419595488</v>
      </c>
      <c r="AI47" s="15">
        <v>5.3157361011444806</v>
      </c>
      <c r="AJ47" s="15">
        <v>17.83947904589748</v>
      </c>
      <c r="AK47" s="15">
        <v>80.4005830411907</v>
      </c>
    </row>
  </sheetData>
  <mergeCells count="2">
    <mergeCell ref="C21:R21"/>
    <mergeCell ref="V21:AK2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BAF53-0274-40B9-A25F-763C74F0CCBA}">
  <dimension ref="B2:Q36"/>
  <sheetViews>
    <sheetView zoomScaleNormal="100" workbookViewId="0"/>
  </sheetViews>
  <sheetFormatPr defaultRowHeight="16.5" x14ac:dyDescent="0.3"/>
  <cols>
    <col min="2" max="2" width="24.5" customWidth="1"/>
  </cols>
  <sheetData>
    <row r="2" spans="2:2" x14ac:dyDescent="0.3">
      <c r="B2" s="4" t="s">
        <v>21</v>
      </c>
    </row>
    <row r="3" spans="2:2" x14ac:dyDescent="0.3">
      <c r="B3" s="4" t="s">
        <v>22</v>
      </c>
    </row>
    <row r="4" spans="2:2" x14ac:dyDescent="0.3">
      <c r="B4" s="4" t="s">
        <v>23</v>
      </c>
    </row>
    <row r="5" spans="2:2" x14ac:dyDescent="0.3">
      <c r="B5" s="4" t="s">
        <v>24</v>
      </c>
    </row>
    <row r="6" spans="2:2" x14ac:dyDescent="0.3">
      <c r="B6" s="4" t="s">
        <v>25</v>
      </c>
    </row>
    <row r="7" spans="2:2" x14ac:dyDescent="0.3">
      <c r="B7" s="4" t="s">
        <v>26</v>
      </c>
    </row>
    <row r="17" spans="2:17" x14ac:dyDescent="0.3">
      <c r="C17" s="30" t="s">
        <v>28</v>
      </c>
      <c r="D17" s="30"/>
      <c r="E17" s="30"/>
      <c r="F17" s="30"/>
      <c r="G17" s="30"/>
      <c r="H17" s="30"/>
      <c r="I17" s="30"/>
      <c r="J17" s="30"/>
      <c r="N17" s="30" t="s">
        <v>27</v>
      </c>
      <c r="O17" s="30"/>
      <c r="P17" s="30"/>
      <c r="Q17" s="19"/>
    </row>
    <row r="18" spans="2:17" x14ac:dyDescent="0.3">
      <c r="B18" s="9"/>
      <c r="C18" s="8">
        <v>2017</v>
      </c>
      <c r="D18" s="8">
        <v>2020</v>
      </c>
      <c r="E18" s="8">
        <v>2025</v>
      </c>
      <c r="F18" s="8">
        <v>2030</v>
      </c>
      <c r="G18" s="8">
        <v>2035</v>
      </c>
      <c r="H18" s="8">
        <v>2040</v>
      </c>
      <c r="I18" s="8">
        <v>2045</v>
      </c>
      <c r="J18" s="8">
        <v>2050</v>
      </c>
      <c r="M18" s="9"/>
      <c r="N18" s="8" t="s">
        <v>19</v>
      </c>
      <c r="O18" s="8" t="s">
        <v>20</v>
      </c>
      <c r="P18" s="8" t="s">
        <v>18</v>
      </c>
    </row>
    <row r="19" spans="2:17" x14ac:dyDescent="0.3">
      <c r="B19" s="5" t="s">
        <v>0</v>
      </c>
      <c r="C19" s="1">
        <v>0</v>
      </c>
      <c r="D19" s="1">
        <v>1.2999999999999999E-2</v>
      </c>
      <c r="E19" s="1">
        <v>-6.0000000000000001E-3</v>
      </c>
      <c r="F19" s="1">
        <v>-2.3E-2</v>
      </c>
      <c r="G19" s="1">
        <v>-2.8000000000000001E-2</v>
      </c>
      <c r="H19" s="1">
        <v>-0.03</v>
      </c>
      <c r="I19" s="3" t="s">
        <v>1</v>
      </c>
      <c r="J19" s="3" t="s">
        <v>1</v>
      </c>
      <c r="M19" s="7">
        <v>-0.8</v>
      </c>
      <c r="N19" s="6">
        <v>1.6845248449333334</v>
      </c>
      <c r="O19" s="6">
        <v>1.4586802188014651</v>
      </c>
      <c r="P19" s="6">
        <v>1.2289499432000002</v>
      </c>
    </row>
    <row r="20" spans="2:17" x14ac:dyDescent="0.3">
      <c r="B20" s="5" t="s">
        <v>2</v>
      </c>
      <c r="C20" s="1">
        <v>0</v>
      </c>
      <c r="D20" s="1">
        <v>-0.19900000000000001</v>
      </c>
      <c r="E20" s="1">
        <v>-0.4</v>
      </c>
      <c r="F20" s="1">
        <v>-0.53800000000000003</v>
      </c>
      <c r="G20" s="1">
        <v>-0.63500000000000001</v>
      </c>
      <c r="H20" s="1">
        <v>-0.71</v>
      </c>
      <c r="I20" s="3" t="s">
        <v>1</v>
      </c>
      <c r="J20" s="3" t="s">
        <v>1</v>
      </c>
      <c r="M20" s="7">
        <v>-0.7</v>
      </c>
      <c r="N20" s="6">
        <v>1.8210648462999997</v>
      </c>
      <c r="O20" s="6">
        <v>1.5613098425982905</v>
      </c>
      <c r="P20" s="6">
        <v>1.3189921587999998</v>
      </c>
    </row>
    <row r="21" spans="2:17" x14ac:dyDescent="0.3">
      <c r="B21" s="5" t="s">
        <v>3</v>
      </c>
      <c r="C21" s="1">
        <v>0</v>
      </c>
      <c r="D21" s="2">
        <f>AVERAGE(C21, C21, F21)</f>
        <v>-4.6999999999999993E-2</v>
      </c>
      <c r="E21" s="2">
        <f>AVERAGE(C21, F21, F21)</f>
        <v>-9.3999999999999986E-2</v>
      </c>
      <c r="F21" s="1">
        <v>-0.14099999999999999</v>
      </c>
      <c r="G21" s="2">
        <f>AVERAGE(F21,H21)</f>
        <v>-0.27599999999999997</v>
      </c>
      <c r="H21" s="1">
        <v>-0.41099999999999998</v>
      </c>
      <c r="I21" s="2">
        <f>AVERAGE(H21,J21)</f>
        <v>-0.52149999999999996</v>
      </c>
      <c r="J21" s="1">
        <v>-0.63200000000000001</v>
      </c>
      <c r="M21" s="7">
        <v>-0.6</v>
      </c>
      <c r="N21" s="6">
        <v>1.9229691911</v>
      </c>
      <c r="O21" s="6">
        <v>1.6439186309042733</v>
      </c>
      <c r="P21" s="6">
        <v>1.3512774260666667</v>
      </c>
    </row>
    <row r="22" spans="2:17" x14ac:dyDescent="0.3">
      <c r="B22" s="5" t="s">
        <v>4</v>
      </c>
      <c r="C22" s="1">
        <v>0</v>
      </c>
      <c r="D22" s="2">
        <f>AVERAGE(C22, C22, F22)</f>
        <v>-2.7E-2</v>
      </c>
      <c r="E22" s="2">
        <f>AVERAGE(C22, F22, F22)</f>
        <v>-5.3999999999999999E-2</v>
      </c>
      <c r="F22" s="1">
        <v>-8.1000000000000003E-2</v>
      </c>
      <c r="G22" s="2">
        <f>AVERAGE(F22,H22)</f>
        <v>-0.1215</v>
      </c>
      <c r="H22" s="1">
        <v>-0.16200000000000001</v>
      </c>
      <c r="I22" s="2">
        <f>AVERAGE(H22,J22)</f>
        <v>-0.20250000000000001</v>
      </c>
      <c r="J22" s="1">
        <v>-0.24299999999999999</v>
      </c>
      <c r="M22" s="7">
        <v>-0.5</v>
      </c>
      <c r="N22" s="6">
        <v>2.1017453791000005</v>
      </c>
      <c r="O22" s="6">
        <v>1.7441102550996337</v>
      </c>
      <c r="P22" s="6">
        <v>1.4399551811333335</v>
      </c>
    </row>
    <row r="23" spans="2:17" x14ac:dyDescent="0.3">
      <c r="B23" s="5" t="s">
        <v>5</v>
      </c>
      <c r="C23" s="1">
        <v>0</v>
      </c>
      <c r="D23" s="2">
        <f>AVERAGE(C23, C23, F23)</f>
        <v>-0.13733333333333334</v>
      </c>
      <c r="E23" s="2">
        <f>AVERAGE(C23, F23, F23)</f>
        <v>-0.27466666666666667</v>
      </c>
      <c r="F23" s="1">
        <v>-0.41199999999999998</v>
      </c>
      <c r="G23" s="2">
        <f>AVERAGE(F23,H23)</f>
        <v>-0.51849999999999996</v>
      </c>
      <c r="H23" s="1">
        <v>-0.625</v>
      </c>
      <c r="I23" s="2">
        <f>AVERAGE(H23,J23)</f>
        <v>-0.73150000000000004</v>
      </c>
      <c r="J23" s="1">
        <v>-0.83799999999999997</v>
      </c>
      <c r="M23" s="7">
        <v>-0.4</v>
      </c>
      <c r="N23" s="6">
        <v>2.2221909005333336</v>
      </c>
      <c r="O23" s="6">
        <v>1.8811911889551893</v>
      </c>
      <c r="P23" s="6">
        <v>1.5774625273333334</v>
      </c>
    </row>
    <row r="24" spans="2:17" x14ac:dyDescent="0.3">
      <c r="B24" s="5" t="s">
        <v>6</v>
      </c>
      <c r="C24" s="1">
        <v>0</v>
      </c>
      <c r="D24" s="2">
        <f>AVERAGE(C24, C24, F24)</f>
        <v>2.7E-2</v>
      </c>
      <c r="E24" s="2">
        <f>AVERAGE(C24, F24, F24)</f>
        <v>5.3999999999999999E-2</v>
      </c>
      <c r="F24" s="1">
        <v>8.1000000000000003E-2</v>
      </c>
      <c r="G24" s="2">
        <f>AVERAGE(F24,H24)</f>
        <v>6.0749999999999998E-2</v>
      </c>
      <c r="H24" s="1">
        <v>4.0500000000000001E-2</v>
      </c>
      <c r="I24" s="2">
        <f>AVERAGE(H24,J24)</f>
        <v>2.0250000000000001E-2</v>
      </c>
      <c r="J24" s="1">
        <v>0</v>
      </c>
      <c r="M24" s="7">
        <v>-0.3</v>
      </c>
      <c r="N24" s="6">
        <v>2.5536098020000004</v>
      </c>
      <c r="O24" s="6">
        <v>1.9758616883247619</v>
      </c>
      <c r="P24" s="6">
        <v>1.6099359401333333</v>
      </c>
    </row>
    <row r="25" spans="2:17" x14ac:dyDescent="0.3">
      <c r="B25" s="5" t="s">
        <v>7</v>
      </c>
      <c r="C25" s="1">
        <v>0</v>
      </c>
      <c r="D25" s="1">
        <v>-1.4E-2</v>
      </c>
      <c r="E25" s="1">
        <v>1.4E-2</v>
      </c>
      <c r="F25" s="1">
        <v>0</v>
      </c>
      <c r="G25" s="1">
        <v>0</v>
      </c>
      <c r="H25" s="1">
        <v>-0.02</v>
      </c>
      <c r="I25" s="3" t="s">
        <v>1</v>
      </c>
      <c r="J25" s="3" t="s">
        <v>1</v>
      </c>
      <c r="M25" s="7">
        <v>-0.19999999999999901</v>
      </c>
      <c r="N25" s="6">
        <v>2.7631820615666678</v>
      </c>
      <c r="O25" s="6">
        <v>2.0943351759449995</v>
      </c>
      <c r="P25" s="6">
        <v>1.6228671203000002</v>
      </c>
    </row>
    <row r="26" spans="2:17" x14ac:dyDescent="0.3">
      <c r="B26" s="5" t="s">
        <v>8</v>
      </c>
      <c r="C26" s="1">
        <v>0</v>
      </c>
      <c r="D26" s="2">
        <f>AVERAGE(C26,E26)</f>
        <v>3.3000000000000002E-2</v>
      </c>
      <c r="E26" s="1">
        <v>6.6000000000000003E-2</v>
      </c>
      <c r="F26" s="1">
        <v>0.13400000000000001</v>
      </c>
      <c r="G26" s="2">
        <f>AVERAGE(F26,H26)</f>
        <v>0.20300000000000001</v>
      </c>
      <c r="H26" s="1">
        <v>0.27200000000000002</v>
      </c>
      <c r="I26" s="3" t="s">
        <v>1</v>
      </c>
      <c r="J26" s="3" t="s">
        <v>1</v>
      </c>
      <c r="M26" s="7">
        <v>-9.9999999999999103E-2</v>
      </c>
      <c r="N26" s="6">
        <v>3.2428326293000005</v>
      </c>
      <c r="O26" s="6">
        <v>2.2812020248005553</v>
      </c>
      <c r="P26" s="6">
        <v>1.6035607409666668</v>
      </c>
    </row>
    <row r="27" spans="2:17" x14ac:dyDescent="0.3">
      <c r="B27" s="5" t="s">
        <v>9</v>
      </c>
      <c r="C27" s="1">
        <v>0</v>
      </c>
      <c r="D27" s="2">
        <f>AVERAGE(C27,E27)</f>
        <v>2.5000000000000001E-3</v>
      </c>
      <c r="E27" s="1">
        <v>5.0000000000000001E-3</v>
      </c>
      <c r="F27" s="1">
        <v>8.9999999999999993E-3</v>
      </c>
      <c r="G27" s="1">
        <v>1.2E-2</v>
      </c>
      <c r="H27" s="1">
        <v>1.6E-2</v>
      </c>
      <c r="I27" s="3" t="s">
        <v>1</v>
      </c>
      <c r="J27" s="3" t="s">
        <v>1</v>
      </c>
      <c r="M27" s="7">
        <v>9.9920072216264108E-16</v>
      </c>
      <c r="N27" s="6">
        <v>3.5263434073666664</v>
      </c>
      <c r="O27" s="6">
        <v>2.6069288897907001</v>
      </c>
      <c r="P27" s="6">
        <v>1.8034297669000001</v>
      </c>
    </row>
    <row r="28" spans="2:17" x14ac:dyDescent="0.3">
      <c r="B28" s="5" t="s">
        <v>10</v>
      </c>
      <c r="C28" s="1">
        <v>0</v>
      </c>
      <c r="D28" s="2">
        <f>AVERAGE(C28,E28)</f>
        <v>-9.4E-2</v>
      </c>
      <c r="E28" s="1">
        <v>-0.188</v>
      </c>
      <c r="F28" s="1">
        <v>-0.35599999999999998</v>
      </c>
      <c r="G28" s="2">
        <f>AVERAGE(F28,H28)</f>
        <v>-0.46499999999999997</v>
      </c>
      <c r="H28" s="1">
        <v>-0.57399999999999995</v>
      </c>
      <c r="I28" s="3" t="s">
        <v>1</v>
      </c>
      <c r="J28" s="3" t="s">
        <v>1</v>
      </c>
      <c r="M28" s="7">
        <v>0.100000000000001</v>
      </c>
      <c r="N28" s="6">
        <v>3.9637626878333334</v>
      </c>
      <c r="O28" s="6">
        <v>2.9625568807323677</v>
      </c>
      <c r="P28" s="6">
        <v>2.0921122916333337</v>
      </c>
    </row>
    <row r="29" spans="2:17" x14ac:dyDescent="0.3">
      <c r="B29" s="5" t="s">
        <v>11</v>
      </c>
      <c r="C29" s="1">
        <v>0</v>
      </c>
      <c r="D29" s="2">
        <f>AVERAGE(C29, C29, F29)</f>
        <v>-7.6666666666666662E-3</v>
      </c>
      <c r="E29" s="2">
        <f>AVERAGE(C29, F29, F29)</f>
        <v>-1.5333333333333332E-2</v>
      </c>
      <c r="F29" s="1">
        <v>-2.3E-2</v>
      </c>
      <c r="G29" s="2">
        <f>AVERAGE(F29,H29)</f>
        <v>-5.6999999999999995E-2</v>
      </c>
      <c r="H29" s="1">
        <v>-9.0999999999999998E-2</v>
      </c>
      <c r="I29" s="2">
        <f>AVERAGE(H29,J29)</f>
        <v>-0.14799999999999999</v>
      </c>
      <c r="J29" s="1">
        <v>-0.20499999999999999</v>
      </c>
      <c r="M29" s="7">
        <v>0.2</v>
      </c>
      <c r="N29" s="6">
        <v>4.2009908498000001</v>
      </c>
      <c r="O29" s="6">
        <v>3.4532600602839545</v>
      </c>
      <c r="P29" s="6">
        <v>2.6444193557666669</v>
      </c>
    </row>
    <row r="30" spans="2:17" x14ac:dyDescent="0.3">
      <c r="B30" s="5" t="s">
        <v>12</v>
      </c>
      <c r="C30" s="1">
        <v>0</v>
      </c>
      <c r="D30" s="2">
        <f>AVERAGE(C30, C30, F30)</f>
        <v>3.9E-2</v>
      </c>
      <c r="E30" s="2">
        <f>AVERAGE(C30, F30, F30)</f>
        <v>7.8E-2</v>
      </c>
      <c r="F30" s="1">
        <v>0.11700000000000001</v>
      </c>
      <c r="G30" s="2">
        <f>AVERAGE(F30,H30)</f>
        <v>0.14150000000000001</v>
      </c>
      <c r="H30" s="1">
        <v>0.16600000000000001</v>
      </c>
      <c r="I30" s="2">
        <f>AVERAGE(H30,J30)</f>
        <v>0.16250000000000001</v>
      </c>
      <c r="J30" s="1">
        <v>0.159</v>
      </c>
      <c r="M30" s="7">
        <v>0.3</v>
      </c>
      <c r="N30" s="6">
        <v>4.5528333900666667</v>
      </c>
      <c r="O30" s="6">
        <v>3.7411601101769842</v>
      </c>
      <c r="P30" s="6">
        <v>2.8108257244333337</v>
      </c>
    </row>
    <row r="31" spans="2:17" x14ac:dyDescent="0.3">
      <c r="B31" s="5" t="s">
        <v>13</v>
      </c>
      <c r="C31" s="1">
        <v>0</v>
      </c>
      <c r="D31" s="1">
        <v>-2.1999999999999999E-2</v>
      </c>
      <c r="E31" s="1">
        <v>-8.9999999999999993E-3</v>
      </c>
      <c r="F31" s="1">
        <v>-0.04</v>
      </c>
      <c r="G31" s="1">
        <v>-9.9000000000000005E-2</v>
      </c>
      <c r="H31" s="1">
        <v>-0.193</v>
      </c>
      <c r="I31" s="1">
        <v>-0.29499999999999998</v>
      </c>
      <c r="J31" s="1">
        <v>-0.38</v>
      </c>
      <c r="M31" s="7">
        <v>0.4</v>
      </c>
      <c r="N31" s="6">
        <v>4.9951234536999998</v>
      </c>
      <c r="O31" s="6">
        <v>4.1712818810992056</v>
      </c>
      <c r="P31" s="6">
        <v>3.2343055968666667</v>
      </c>
    </row>
    <row r="32" spans="2:17" x14ac:dyDescent="0.3">
      <c r="B32" s="5" t="s">
        <v>14</v>
      </c>
      <c r="C32" s="1">
        <v>0</v>
      </c>
      <c r="D32" s="1">
        <v>8.0000000000000002E-3</v>
      </c>
      <c r="E32" s="2">
        <f>AVERAGE(D32,F32)</f>
        <v>6.5000000000000006E-3</v>
      </c>
      <c r="F32" s="1">
        <v>5.0000000000000001E-3</v>
      </c>
      <c r="G32" s="2">
        <f>AVERAGE(F32,H32)</f>
        <v>0.02</v>
      </c>
      <c r="H32" s="1">
        <v>3.5000000000000003E-2</v>
      </c>
      <c r="I32" s="2">
        <f>AVERAGE(H32,J32)</f>
        <v>-3.1E-2</v>
      </c>
      <c r="J32" s="1">
        <v>-9.7000000000000003E-2</v>
      </c>
    </row>
    <row r="33" spans="2:10" x14ac:dyDescent="0.3">
      <c r="B33" s="5" t="s">
        <v>15</v>
      </c>
      <c r="C33" s="1">
        <v>0</v>
      </c>
      <c r="D33" s="1">
        <v>-1.7999999999999999E-2</v>
      </c>
      <c r="E33" s="2">
        <f>AVERAGE(D33,F33)</f>
        <v>-4.3500000000000004E-2</v>
      </c>
      <c r="F33" s="1">
        <v>-6.9000000000000006E-2</v>
      </c>
      <c r="G33" s="2">
        <f>AVERAGE(F33,H33)</f>
        <v>-0.13700000000000001</v>
      </c>
      <c r="H33" s="1">
        <v>-0.20499999999999999</v>
      </c>
      <c r="I33" s="2">
        <f>AVERAGE(H33,J33)</f>
        <v>-0.3075</v>
      </c>
      <c r="J33" s="1">
        <v>-0.41</v>
      </c>
    </row>
    <row r="34" spans="2:10" x14ac:dyDescent="0.3">
      <c r="B34" s="5" t="s">
        <v>16</v>
      </c>
      <c r="C34" s="1">
        <v>0</v>
      </c>
      <c r="D34" s="1">
        <v>-0.10100000000000001</v>
      </c>
      <c r="E34" s="2">
        <f>AVERAGE(D34,F34)</f>
        <v>-0.158</v>
      </c>
      <c r="F34" s="1">
        <v>-0.215</v>
      </c>
      <c r="G34" s="2">
        <f>AVERAGE(F34,H34)</f>
        <v>-0.34399999999999997</v>
      </c>
      <c r="H34" s="1">
        <v>-0.47299999999999998</v>
      </c>
      <c r="I34" s="2">
        <f>AVERAGE(H34,J34)</f>
        <v>-0.60050000000000003</v>
      </c>
      <c r="J34" s="1">
        <v>-0.72799999999999998</v>
      </c>
    </row>
    <row r="36" spans="2:10" x14ac:dyDescent="0.3">
      <c r="B36" s="4" t="s">
        <v>17</v>
      </c>
    </row>
  </sheetData>
  <mergeCells count="2">
    <mergeCell ref="C17:J17"/>
    <mergeCell ref="N17:P1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B4803-4D6A-43BB-9E06-A084B6AE2CDA}">
  <dimension ref="B2:I21"/>
  <sheetViews>
    <sheetView workbookViewId="0"/>
  </sheetViews>
  <sheetFormatPr defaultRowHeight="16.5" x14ac:dyDescent="0.3"/>
  <cols>
    <col min="2" max="2" width="25.25" bestFit="1" customWidth="1"/>
  </cols>
  <sheetData>
    <row r="2" spans="2:9" x14ac:dyDescent="0.3">
      <c r="B2" s="4" t="s">
        <v>93</v>
      </c>
    </row>
    <row r="3" spans="2:9" x14ac:dyDescent="0.3">
      <c r="B3" s="4" t="s">
        <v>38</v>
      </c>
    </row>
    <row r="4" spans="2:9" x14ac:dyDescent="0.3">
      <c r="B4" s="4" t="s">
        <v>95</v>
      </c>
    </row>
    <row r="6" spans="2:9" x14ac:dyDescent="0.3">
      <c r="C6" s="30" t="s">
        <v>28</v>
      </c>
      <c r="D6" s="30"/>
      <c r="E6" s="30"/>
      <c r="F6" s="30"/>
      <c r="G6" s="30"/>
      <c r="H6" s="30"/>
      <c r="I6" s="30"/>
    </row>
    <row r="7" spans="2:9" ht="33" x14ac:dyDescent="0.3">
      <c r="B7" s="9"/>
      <c r="C7" s="10" t="s">
        <v>29</v>
      </c>
      <c r="D7" s="10" t="s">
        <v>30</v>
      </c>
      <c r="E7" s="10" t="s">
        <v>31</v>
      </c>
      <c r="F7" s="10" t="s">
        <v>32</v>
      </c>
      <c r="G7" s="10" t="s">
        <v>33</v>
      </c>
      <c r="H7" s="10" t="s">
        <v>34</v>
      </c>
      <c r="I7" s="10" t="s">
        <v>35</v>
      </c>
    </row>
    <row r="8" spans="2:9" x14ac:dyDescent="0.3">
      <c r="B8" s="5" t="s">
        <v>0</v>
      </c>
      <c r="C8" s="11">
        <v>1.163</v>
      </c>
      <c r="D8" s="11">
        <v>0.51200000000000001</v>
      </c>
      <c r="E8" s="11">
        <v>0.46200000000000002</v>
      </c>
      <c r="F8" s="11">
        <v>-0.255</v>
      </c>
      <c r="G8" s="11">
        <v>8.3000000000000004E-2</v>
      </c>
      <c r="H8" s="11">
        <v>-0.51700000000000002</v>
      </c>
      <c r="I8" s="11">
        <v>-0.59599999999999997</v>
      </c>
    </row>
    <row r="9" spans="2:9" x14ac:dyDescent="0.3">
      <c r="B9" s="5" t="s">
        <v>2</v>
      </c>
      <c r="C9" s="11">
        <v>-0.47200000000000003</v>
      </c>
      <c r="D9" s="11">
        <v>-0.55100000000000005</v>
      </c>
      <c r="E9" s="11">
        <v>-0.52700000000000002</v>
      </c>
      <c r="F9" s="11">
        <v>-0.72400000000000009</v>
      </c>
      <c r="G9" s="11">
        <v>-0.57600000000000007</v>
      </c>
      <c r="H9" s="11">
        <v>-0.94400000000000006</v>
      </c>
      <c r="I9" s="11">
        <v>-0.98599999999999999</v>
      </c>
    </row>
    <row r="10" spans="2:9" x14ac:dyDescent="0.3">
      <c r="B10" s="5" t="s">
        <v>8</v>
      </c>
      <c r="C10" s="11">
        <v>1.5230000000000001</v>
      </c>
      <c r="D10" s="11">
        <v>2</v>
      </c>
      <c r="E10" s="11">
        <v>0.51700000000000002</v>
      </c>
      <c r="F10" s="11">
        <v>0.11199999999999999</v>
      </c>
      <c r="G10" s="11">
        <v>0.29199999999999998</v>
      </c>
      <c r="H10" s="11">
        <v>-0.24600000000000002</v>
      </c>
      <c r="I10" s="11">
        <v>-0.17699999999999999</v>
      </c>
    </row>
    <row r="11" spans="2:9" x14ac:dyDescent="0.3">
      <c r="B11" s="5" t="s">
        <v>9</v>
      </c>
      <c r="C11" s="11">
        <v>1.1679999999999999</v>
      </c>
      <c r="D11" s="11">
        <v>1.2109999999999999</v>
      </c>
      <c r="E11" s="11">
        <v>-1.3999999999999999E-2</v>
      </c>
      <c r="F11" s="11">
        <v>-0.13</v>
      </c>
      <c r="G11" s="11">
        <v>0.125</v>
      </c>
      <c r="H11" s="11">
        <v>-0.49299999999999999</v>
      </c>
      <c r="I11" s="11">
        <v>-0.33500000000000002</v>
      </c>
    </row>
    <row r="12" spans="2:9" x14ac:dyDescent="0.3">
      <c r="B12" s="5" t="s">
        <v>10</v>
      </c>
      <c r="C12" s="11">
        <v>-0.06</v>
      </c>
      <c r="D12" s="11">
        <v>-0.36700000000000005</v>
      </c>
      <c r="E12" s="11">
        <v>-0.42799999999999999</v>
      </c>
      <c r="F12" s="11">
        <v>-0.61899999999999999</v>
      </c>
      <c r="G12" s="11">
        <v>-0.41700000000000004</v>
      </c>
      <c r="H12" s="11">
        <v>-0.76400000000000001</v>
      </c>
      <c r="I12" s="11">
        <v>-0.875</v>
      </c>
    </row>
    <row r="13" spans="2:9" x14ac:dyDescent="0.3">
      <c r="B13" s="5" t="s">
        <v>11</v>
      </c>
      <c r="C13" s="11">
        <v>0.77900000000000003</v>
      </c>
      <c r="D13" s="11">
        <v>1.242</v>
      </c>
      <c r="E13" s="12" t="s">
        <v>1</v>
      </c>
      <c r="F13" s="11">
        <v>-0.17600000000000002</v>
      </c>
      <c r="G13" s="12" t="s">
        <v>1</v>
      </c>
      <c r="H13" s="11">
        <v>-0.54400000000000004</v>
      </c>
      <c r="I13" s="11">
        <v>-0.59</v>
      </c>
    </row>
    <row r="14" spans="2:9" x14ac:dyDescent="0.3">
      <c r="B14" s="5" t="s">
        <v>12</v>
      </c>
      <c r="C14" s="11">
        <v>1.347</v>
      </c>
      <c r="D14" s="11">
        <v>1.633</v>
      </c>
      <c r="E14" s="11">
        <v>0.38</v>
      </c>
      <c r="F14" s="11">
        <v>5.0999999999999997E-2</v>
      </c>
      <c r="G14" s="11">
        <v>0.51100000000000001</v>
      </c>
      <c r="H14" s="11">
        <v>-0.34200000000000003</v>
      </c>
      <c r="I14" s="11">
        <v>-0.42299999999999999</v>
      </c>
    </row>
    <row r="15" spans="2:9" x14ac:dyDescent="0.3">
      <c r="B15" s="5" t="s">
        <v>13</v>
      </c>
      <c r="C15" s="11">
        <v>1.1559999999999999</v>
      </c>
      <c r="D15" s="11">
        <v>1.444</v>
      </c>
      <c r="E15" s="11">
        <v>-0.14099999999999999</v>
      </c>
      <c r="F15" s="11">
        <v>-0.32</v>
      </c>
      <c r="G15" s="11">
        <v>-4.4999999999999998E-2</v>
      </c>
      <c r="H15" s="11">
        <v>-0.64599999999999991</v>
      </c>
      <c r="I15" s="11">
        <v>-0.75</v>
      </c>
    </row>
    <row r="16" spans="2:9" x14ac:dyDescent="0.3">
      <c r="B16" s="5" t="s">
        <v>14</v>
      </c>
      <c r="C16" s="11">
        <v>1.3240000000000001</v>
      </c>
      <c r="D16" s="11">
        <v>0.26700000000000002</v>
      </c>
      <c r="E16" s="11">
        <v>0.35499999999999998</v>
      </c>
      <c r="F16" s="11">
        <v>-4.0999999999999995E-2</v>
      </c>
      <c r="G16" s="11">
        <v>-0.43799999999999994</v>
      </c>
      <c r="H16" s="11">
        <v>-0.34399999999999997</v>
      </c>
      <c r="I16" s="11">
        <v>-0.55000000000000004</v>
      </c>
    </row>
    <row r="17" spans="2:9" x14ac:dyDescent="0.3">
      <c r="B17" s="5" t="s">
        <v>15</v>
      </c>
      <c r="C17" s="11">
        <v>0.83599999999999997</v>
      </c>
      <c r="D17" s="11">
        <v>-0.44500000000000001</v>
      </c>
      <c r="E17" s="11">
        <v>-0.223</v>
      </c>
      <c r="F17" s="11">
        <v>-0.16699999999999998</v>
      </c>
      <c r="G17" s="11">
        <v>-0.59399999999999997</v>
      </c>
      <c r="H17" s="11">
        <v>-0.54200000000000004</v>
      </c>
      <c r="I17" s="11">
        <v>-0.628</v>
      </c>
    </row>
    <row r="18" spans="2:9" x14ac:dyDescent="0.3">
      <c r="B18" s="8" t="s">
        <v>16</v>
      </c>
      <c r="C18" s="13">
        <v>-7.400000000000001E-2</v>
      </c>
      <c r="D18" s="13">
        <v>-0.59099999999999997</v>
      </c>
      <c r="E18" s="13">
        <v>-0.52900000000000003</v>
      </c>
      <c r="F18" s="13">
        <v>-0.42599999999999999</v>
      </c>
      <c r="G18" s="13">
        <v>-0.625</v>
      </c>
      <c r="H18" s="13">
        <v>-0.7</v>
      </c>
      <c r="I18" s="13">
        <v>-0.63600000000000001</v>
      </c>
    </row>
    <row r="19" spans="2:9" x14ac:dyDescent="0.3">
      <c r="B19" s="5" t="s">
        <v>36</v>
      </c>
      <c r="C19" s="11">
        <v>0.35949999999999988</v>
      </c>
      <c r="D19" s="11">
        <v>-0.40600000000000003</v>
      </c>
      <c r="E19" s="11">
        <v>-0.37674999999999997</v>
      </c>
      <c r="F19" s="11">
        <v>-0.373</v>
      </c>
      <c r="G19" s="11">
        <v>-0.54149999999999998</v>
      </c>
      <c r="H19" s="11">
        <v>-0.67299999999999993</v>
      </c>
      <c r="I19" s="11">
        <v>-0.69299999999999995</v>
      </c>
    </row>
    <row r="20" spans="2:9" x14ac:dyDescent="0.3">
      <c r="B20" s="5" t="s">
        <v>20</v>
      </c>
      <c r="C20" s="11">
        <v>0.78999999999999981</v>
      </c>
      <c r="D20" s="11">
        <v>0.57772727272727276</v>
      </c>
      <c r="E20" s="11">
        <v>-1.4799999999999969E-2</v>
      </c>
      <c r="F20" s="11">
        <v>-0.245</v>
      </c>
      <c r="G20" s="11">
        <v>-0.16839999999999997</v>
      </c>
      <c r="H20" s="11">
        <v>-0.55290909090909079</v>
      </c>
      <c r="I20" s="11">
        <v>-0.59509090909090911</v>
      </c>
    </row>
    <row r="21" spans="2:9" x14ac:dyDescent="0.3">
      <c r="B21" s="5" t="s">
        <v>37</v>
      </c>
      <c r="C21" s="11">
        <v>1.2459999999999998</v>
      </c>
      <c r="D21" s="11">
        <v>1.3430000000000002</v>
      </c>
      <c r="E21" s="11">
        <v>0.37375000000000003</v>
      </c>
      <c r="F21" s="11">
        <v>-8.5500000000000007E-2</v>
      </c>
      <c r="G21" s="11">
        <v>0.11449999999999999</v>
      </c>
      <c r="H21" s="11">
        <v>-0.41849999999999993</v>
      </c>
      <c r="I21" s="11">
        <v>-0.48649999999999999</v>
      </c>
    </row>
  </sheetData>
  <mergeCells count="1">
    <mergeCell ref="C6:I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7E117-7D6E-49AD-9ADC-05564DAD1FA2}">
  <dimension ref="B2:M67"/>
  <sheetViews>
    <sheetView workbookViewId="0"/>
  </sheetViews>
  <sheetFormatPr defaultRowHeight="16.5" x14ac:dyDescent="0.3"/>
  <cols>
    <col min="3" max="6" width="13.375" customWidth="1"/>
  </cols>
  <sheetData>
    <row r="2" spans="2:6" x14ac:dyDescent="0.3">
      <c r="B2" s="4" t="s">
        <v>43</v>
      </c>
    </row>
    <row r="3" spans="2:6" x14ac:dyDescent="0.3">
      <c r="B3" s="4" t="s">
        <v>44</v>
      </c>
    </row>
    <row r="4" spans="2:6" x14ac:dyDescent="0.3">
      <c r="B4" s="4" t="s">
        <v>45</v>
      </c>
    </row>
    <row r="7" spans="2:6" ht="33" x14ac:dyDescent="0.3">
      <c r="B7" s="9"/>
      <c r="C7" s="16" t="s">
        <v>41</v>
      </c>
      <c r="D7" s="16" t="s">
        <v>40</v>
      </c>
      <c r="E7" s="10" t="s">
        <v>42</v>
      </c>
      <c r="F7" s="10" t="s">
        <v>39</v>
      </c>
    </row>
    <row r="8" spans="2:6" x14ac:dyDescent="0.3">
      <c r="B8" s="5">
        <v>1981</v>
      </c>
      <c r="C8" s="15">
        <v>175.8260249492877</v>
      </c>
      <c r="D8" s="15">
        <v>202.65745844461699</v>
      </c>
    </row>
    <row r="9" spans="2:6" x14ac:dyDescent="0.3">
      <c r="B9" s="5">
        <v>1982</v>
      </c>
      <c r="C9" s="15">
        <v>301.25029327029148</v>
      </c>
      <c r="D9" s="15">
        <v>244.38023775782401</v>
      </c>
    </row>
    <row r="10" spans="2:6" x14ac:dyDescent="0.3">
      <c r="B10" s="5">
        <v>1983</v>
      </c>
      <c r="C10" s="15">
        <v>192.17971885416429</v>
      </c>
      <c r="D10" s="15">
        <v>269.19854366028699</v>
      </c>
    </row>
    <row r="11" spans="2:6" x14ac:dyDescent="0.3">
      <c r="B11" s="5">
        <v>1984</v>
      </c>
      <c r="C11" s="15">
        <v>368.7652281751383</v>
      </c>
      <c r="D11" s="15">
        <v>326.574318242647</v>
      </c>
    </row>
    <row r="12" spans="2:6" x14ac:dyDescent="0.3">
      <c r="B12" s="5">
        <v>1985</v>
      </c>
      <c r="C12" s="15">
        <v>363.8351685379476</v>
      </c>
      <c r="D12" s="15">
        <v>342.69476791037198</v>
      </c>
    </row>
    <row r="13" spans="2:6" x14ac:dyDescent="0.3">
      <c r="B13" s="5">
        <v>1986</v>
      </c>
      <c r="C13" s="15">
        <v>282.55875851810652</v>
      </c>
      <c r="D13" s="15">
        <v>311.096124084064</v>
      </c>
    </row>
    <row r="14" spans="2:6" x14ac:dyDescent="0.3">
      <c r="B14" s="5">
        <v>1987</v>
      </c>
      <c r="C14" s="15">
        <v>291.05164409154469</v>
      </c>
      <c r="D14" s="15">
        <v>292.467873410496</v>
      </c>
    </row>
    <row r="15" spans="2:6" x14ac:dyDescent="0.3">
      <c r="B15" s="5">
        <v>1988</v>
      </c>
      <c r="C15" s="15">
        <v>285.20536180416718</v>
      </c>
      <c r="D15" s="15">
        <v>283.03559629863901</v>
      </c>
    </row>
    <row r="16" spans="2:6" x14ac:dyDescent="0.3">
      <c r="B16" s="5">
        <v>1989</v>
      </c>
      <c r="C16" s="15">
        <v>261.81091628351408</v>
      </c>
      <c r="D16" s="15">
        <v>247.86619956502801</v>
      </c>
    </row>
    <row r="17" spans="2:7" x14ac:dyDescent="0.3">
      <c r="B17" s="5">
        <v>1990</v>
      </c>
      <c r="C17" s="15">
        <v>195.94923634843229</v>
      </c>
      <c r="D17" s="15">
        <v>163.20150500307901</v>
      </c>
    </row>
    <row r="18" spans="2:7" x14ac:dyDescent="0.3">
      <c r="B18" s="5">
        <v>1991</v>
      </c>
      <c r="C18" s="15">
        <v>0</v>
      </c>
      <c r="D18" s="15">
        <v>69.082386583632697</v>
      </c>
    </row>
    <row r="19" spans="2:7" x14ac:dyDescent="0.3">
      <c r="B19" s="5">
        <v>1992</v>
      </c>
      <c r="C19" s="15">
        <v>86.241565074674966</v>
      </c>
      <c r="D19" s="15">
        <v>59.148041425790602</v>
      </c>
    </row>
    <row r="20" spans="2:7" x14ac:dyDescent="0.3">
      <c r="B20" s="5">
        <v>1993</v>
      </c>
      <c r="C20" s="15">
        <v>74.25795943339412</v>
      </c>
      <c r="D20" s="15">
        <v>116.375590749867</v>
      </c>
    </row>
    <row r="21" spans="2:7" x14ac:dyDescent="0.3">
      <c r="B21" s="5">
        <v>1994</v>
      </c>
      <c r="C21" s="15">
        <v>252.37564661741271</v>
      </c>
      <c r="D21" s="15">
        <v>211.59936211814801</v>
      </c>
    </row>
    <row r="22" spans="2:7" x14ac:dyDescent="0.3">
      <c r="B22" s="5">
        <v>1995</v>
      </c>
      <c r="C22" s="15">
        <v>250.16327481574899</v>
      </c>
      <c r="D22" s="15">
        <v>262.27445453652399</v>
      </c>
    </row>
    <row r="23" spans="2:7" x14ac:dyDescent="0.3">
      <c r="B23" s="5">
        <v>1996</v>
      </c>
      <c r="C23" s="15">
        <v>286.36587609853461</v>
      </c>
      <c r="D23" s="15">
        <v>254.63287581243</v>
      </c>
    </row>
    <row r="24" spans="2:7" x14ac:dyDescent="0.3">
      <c r="B24" s="5">
        <v>1997</v>
      </c>
      <c r="C24" s="15">
        <v>183.70125801534641</v>
      </c>
      <c r="D24" s="15">
        <v>197.172318480413</v>
      </c>
    </row>
    <row r="25" spans="2:7" x14ac:dyDescent="0.3">
      <c r="B25" s="5">
        <v>1998</v>
      </c>
      <c r="C25" s="15">
        <v>154.70131490689829</v>
      </c>
      <c r="D25" s="15">
        <v>154.36512638260101</v>
      </c>
    </row>
    <row r="26" spans="2:7" x14ac:dyDescent="0.3">
      <c r="B26" s="5">
        <v>1999</v>
      </c>
      <c r="C26" s="15">
        <v>124.76202266646941</v>
      </c>
      <c r="D26" s="15">
        <v>180.45864756960901</v>
      </c>
    </row>
    <row r="27" spans="2:7" x14ac:dyDescent="0.3">
      <c r="B27" s="5">
        <v>2000</v>
      </c>
      <c r="C27" s="15">
        <v>316.48967991930772</v>
      </c>
      <c r="D27" s="15">
        <v>276.85561087381802</v>
      </c>
      <c r="G27" s="4" t="s">
        <v>94</v>
      </c>
    </row>
    <row r="28" spans="2:7" x14ac:dyDescent="0.3">
      <c r="B28" s="5">
        <v>2001</v>
      </c>
      <c r="C28" s="15">
        <v>397.76283695953589</v>
      </c>
      <c r="D28" s="15">
        <v>335.472659257148</v>
      </c>
    </row>
    <row r="29" spans="2:7" x14ac:dyDescent="0.3">
      <c r="B29" s="5">
        <v>2002</v>
      </c>
      <c r="C29" s="15">
        <v>244.14752357965469</v>
      </c>
      <c r="D29" s="15">
        <v>370.03829734428399</v>
      </c>
    </row>
    <row r="30" spans="2:7" x14ac:dyDescent="0.3">
      <c r="B30" s="5">
        <v>2003</v>
      </c>
      <c r="C30" s="15">
        <v>548.4265575819004</v>
      </c>
      <c r="D30" s="15">
        <v>493.17892452124102</v>
      </c>
    </row>
    <row r="31" spans="2:7" x14ac:dyDescent="0.3">
      <c r="B31" s="5">
        <v>2004</v>
      </c>
      <c r="C31" s="15">
        <v>612.19954928122922</v>
      </c>
      <c r="D31" s="15">
        <v>585.95100766893802</v>
      </c>
    </row>
    <row r="32" spans="2:7" x14ac:dyDescent="0.3">
      <c r="B32" s="5">
        <v>2005</v>
      </c>
      <c r="C32" s="15">
        <v>582.67134038111465</v>
      </c>
      <c r="D32" s="15">
        <v>591.19430292882498</v>
      </c>
    </row>
    <row r="33" spans="2:13" x14ac:dyDescent="0.3">
      <c r="B33" s="5">
        <v>2006</v>
      </c>
      <c r="C33" s="15">
        <v>550.73319300908736</v>
      </c>
      <c r="D33" s="15">
        <v>555.90666526563905</v>
      </c>
    </row>
    <row r="34" spans="2:13" x14ac:dyDescent="0.3">
      <c r="B34" s="5">
        <v>2007</v>
      </c>
      <c r="C34" s="15">
        <v>524.18691649029824</v>
      </c>
      <c r="D34" s="15">
        <v>510.24093141932798</v>
      </c>
    </row>
    <row r="35" spans="2:13" x14ac:dyDescent="0.3">
      <c r="B35" s="5">
        <v>2008</v>
      </c>
      <c r="C35" s="15">
        <v>486.28051507924317</v>
      </c>
      <c r="D35" s="15">
        <v>470.95529190256701</v>
      </c>
    </row>
    <row r="36" spans="2:13" x14ac:dyDescent="0.3">
      <c r="B36" s="5">
        <v>2009</v>
      </c>
      <c r="C36" s="15">
        <v>395.45339919300551</v>
      </c>
      <c r="D36" s="15">
        <v>509.14683264950401</v>
      </c>
    </row>
    <row r="37" spans="2:13" x14ac:dyDescent="0.3">
      <c r="B37" s="5">
        <v>2010</v>
      </c>
      <c r="C37" s="15">
        <v>718.05934778627852</v>
      </c>
      <c r="D37" s="15">
        <v>661.68459676842701</v>
      </c>
    </row>
    <row r="38" spans="2:13" x14ac:dyDescent="0.3">
      <c r="B38" s="5">
        <v>2011</v>
      </c>
      <c r="C38" s="15">
        <v>788.19899276396438</v>
      </c>
      <c r="D38" s="15">
        <v>728.35760500086894</v>
      </c>
    </row>
    <row r="39" spans="2:13" x14ac:dyDescent="0.3">
      <c r="B39" s="5">
        <v>2012</v>
      </c>
      <c r="C39" s="15">
        <v>620.04006634596146</v>
      </c>
      <c r="D39" s="15">
        <v>608.03330635526402</v>
      </c>
    </row>
    <row r="40" spans="2:13" x14ac:dyDescent="0.3">
      <c r="B40" s="5">
        <v>2013</v>
      </c>
      <c r="C40" s="15">
        <v>345.38742729355852</v>
      </c>
      <c r="D40" s="15">
        <v>400.65852351526399</v>
      </c>
    </row>
    <row r="41" spans="2:13" x14ac:dyDescent="0.3">
      <c r="B41" s="5">
        <v>2014</v>
      </c>
      <c r="C41" s="15">
        <v>259.18682643591342</v>
      </c>
      <c r="D41" s="15">
        <v>237.65093970596101</v>
      </c>
    </row>
    <row r="42" spans="2:13" x14ac:dyDescent="0.3">
      <c r="B42" s="5">
        <v>2015</v>
      </c>
      <c r="C42" s="15">
        <v>103.8678130262803</v>
      </c>
      <c r="D42" s="15">
        <v>130.19663009296801</v>
      </c>
    </row>
    <row r="43" spans="2:13" x14ac:dyDescent="0.3">
      <c r="B43" s="5">
        <v>2016</v>
      </c>
      <c r="C43" s="15"/>
      <c r="D43" s="15">
        <v>84.084365165434704</v>
      </c>
      <c r="J43" s="31" t="s">
        <v>76</v>
      </c>
      <c r="K43" s="31"/>
      <c r="L43" s="31" t="s">
        <v>77</v>
      </c>
      <c r="M43" s="31"/>
    </row>
    <row r="44" spans="2:13" x14ac:dyDescent="0.3">
      <c r="B44" s="5">
        <v>2017</v>
      </c>
      <c r="C44" s="15"/>
      <c r="D44" s="15">
        <v>77.276933966244997</v>
      </c>
      <c r="J44" s="22" t="s">
        <v>74</v>
      </c>
      <c r="K44" s="22" t="s">
        <v>75</v>
      </c>
      <c r="L44" s="22" t="s">
        <v>74</v>
      </c>
      <c r="M44" s="22" t="s">
        <v>75</v>
      </c>
    </row>
    <row r="45" spans="2:13" x14ac:dyDescent="0.3">
      <c r="B45" s="5">
        <v>2018</v>
      </c>
      <c r="C45" s="15"/>
      <c r="D45" s="15">
        <v>84.405381368261303</v>
      </c>
      <c r="E45" s="15">
        <v>94.07806549999998</v>
      </c>
      <c r="F45" s="15">
        <v>82.104742099999996</v>
      </c>
      <c r="I45" s="17">
        <v>2018</v>
      </c>
      <c r="J45" s="15">
        <v>86.198499259999977</v>
      </c>
      <c r="K45" s="15">
        <v>74.225175859999993</v>
      </c>
      <c r="L45" s="15">
        <v>7.8795662400000008</v>
      </c>
      <c r="M45" s="15">
        <v>7.8795662400000008</v>
      </c>
    </row>
    <row r="46" spans="2:13" x14ac:dyDescent="0.3">
      <c r="B46" s="5">
        <v>2019</v>
      </c>
      <c r="E46" s="15">
        <v>81.910822449999998</v>
      </c>
      <c r="F46" s="15">
        <v>60.588483369999977</v>
      </c>
      <c r="I46" s="17">
        <v>2019</v>
      </c>
      <c r="J46" s="15">
        <v>73.505743840000008</v>
      </c>
      <c r="K46" s="15">
        <v>52.24793296</v>
      </c>
      <c r="L46" s="15">
        <v>8.4050786100000003</v>
      </c>
      <c r="M46" s="15">
        <v>8.3405504099999987</v>
      </c>
    </row>
    <row r="47" spans="2:13" x14ac:dyDescent="0.3">
      <c r="B47" s="5">
        <v>2020</v>
      </c>
      <c r="E47" s="15">
        <v>85.588216662499946</v>
      </c>
      <c r="F47" s="15">
        <v>55.322083812499983</v>
      </c>
      <c r="I47" s="17">
        <v>2020</v>
      </c>
      <c r="J47" s="15">
        <v>71.781827749999991</v>
      </c>
      <c r="K47" s="15">
        <v>42.709365199999993</v>
      </c>
      <c r="L47" s="15">
        <v>13.806388912499999</v>
      </c>
      <c r="M47" s="15">
        <v>12.6127186125</v>
      </c>
    </row>
    <row r="48" spans="2:13" x14ac:dyDescent="0.3">
      <c r="B48" s="5">
        <v>2021</v>
      </c>
      <c r="E48" s="15">
        <v>86.247461921874944</v>
      </c>
      <c r="F48" s="15">
        <v>54.664737525519797</v>
      </c>
      <c r="I48" s="17">
        <v>2021</v>
      </c>
      <c r="J48" s="15">
        <v>70.966190087499996</v>
      </c>
      <c r="K48" s="15">
        <v>41.952018887499989</v>
      </c>
      <c r="L48" s="15">
        <v>15.281271834375</v>
      </c>
      <c r="M48" s="15">
        <v>12.71271863801983</v>
      </c>
    </row>
    <row r="49" spans="2:13" x14ac:dyDescent="0.3">
      <c r="B49" s="5">
        <v>2022</v>
      </c>
      <c r="E49" s="15">
        <v>93.921031835753226</v>
      </c>
      <c r="F49" s="15">
        <v>59.157296710647401</v>
      </c>
      <c r="I49" s="17">
        <v>2022</v>
      </c>
      <c r="J49" s="15">
        <v>77.360642515624988</v>
      </c>
      <c r="K49" s="15">
        <v>46.848464440624987</v>
      </c>
      <c r="L49" s="15">
        <v>16.56038932012822</v>
      </c>
      <c r="M49" s="15">
        <v>12.30883227002245</v>
      </c>
    </row>
    <row r="50" spans="2:13" x14ac:dyDescent="0.3">
      <c r="B50" s="5">
        <v>2023</v>
      </c>
      <c r="E50" s="15">
        <v>104.0245494389459</v>
      </c>
      <c r="F50" s="15">
        <v>62.437150539783893</v>
      </c>
      <c r="I50" s="17">
        <v>2023</v>
      </c>
      <c r="J50" s="15">
        <v>86.476700774218742</v>
      </c>
      <c r="K50" s="15">
        <v>51.633079536718753</v>
      </c>
      <c r="L50" s="15">
        <v>17.547848664727059</v>
      </c>
      <c r="M50" s="15">
        <v>10.80407100306515</v>
      </c>
    </row>
    <row r="51" spans="2:13" x14ac:dyDescent="0.3">
      <c r="B51" s="5">
        <v>2024</v>
      </c>
      <c r="E51" s="15">
        <v>107.5424287904098</v>
      </c>
      <c r="F51" s="15">
        <v>62.117769918771927</v>
      </c>
      <c r="I51" s="17">
        <v>2024</v>
      </c>
      <c r="J51" s="15">
        <v>92.845479242892253</v>
      </c>
      <c r="K51" s="15">
        <v>51.951804918476547</v>
      </c>
      <c r="L51" s="15">
        <v>14.69694954751758</v>
      </c>
      <c r="M51" s="15">
        <v>10.16596500029538</v>
      </c>
    </row>
    <row r="52" spans="2:13" x14ac:dyDescent="0.3">
      <c r="B52" s="5">
        <v>2025</v>
      </c>
      <c r="E52" s="15">
        <v>115.5826660116745</v>
      </c>
      <c r="F52" s="15">
        <v>67.579827007063983</v>
      </c>
      <c r="I52" s="17">
        <v>2025</v>
      </c>
      <c r="J52" s="15">
        <v>97.259045075623007</v>
      </c>
      <c r="K52" s="15">
        <v>57.510810097498037</v>
      </c>
      <c r="L52" s="15">
        <v>18.323620936051459</v>
      </c>
      <c r="M52" s="15">
        <v>10.06901690956594</v>
      </c>
    </row>
    <row r="53" spans="2:13" x14ac:dyDescent="0.3">
      <c r="B53" s="5">
        <v>2026</v>
      </c>
      <c r="E53" s="15">
        <v>127.25716292991009</v>
      </c>
      <c r="F53" s="15">
        <v>73.984720618972531</v>
      </c>
      <c r="I53" s="17">
        <v>2026</v>
      </c>
      <c r="J53" s="15">
        <v>108.1058598105602</v>
      </c>
      <c r="K53" s="15">
        <v>63.884231865247727</v>
      </c>
      <c r="L53" s="15">
        <v>19.151303119349809</v>
      </c>
      <c r="M53" s="15">
        <v>10.100488753724809</v>
      </c>
    </row>
    <row r="54" spans="2:13" x14ac:dyDescent="0.3">
      <c r="B54" s="5">
        <v>2027</v>
      </c>
      <c r="E54" s="15">
        <v>122.6654525337819</v>
      </c>
      <c r="F54" s="15">
        <v>69.776627047873077</v>
      </c>
      <c r="I54" s="17">
        <v>2027</v>
      </c>
      <c r="J54" s="15">
        <v>107.1731642980842</v>
      </c>
      <c r="K54" s="15">
        <v>59.991838870816153</v>
      </c>
      <c r="L54" s="15">
        <v>15.492288235697769</v>
      </c>
      <c r="M54" s="15">
        <v>9.7847881770569671</v>
      </c>
    </row>
    <row r="55" spans="2:13" x14ac:dyDescent="0.3">
      <c r="B55" s="5">
        <v>2028</v>
      </c>
      <c r="E55" s="15">
        <v>130.7376299164799</v>
      </c>
      <c r="F55" s="15">
        <v>74.410495683081422</v>
      </c>
      <c r="I55" s="17">
        <v>2028</v>
      </c>
      <c r="J55" s="15">
        <v>117.8614922000714</v>
      </c>
      <c r="K55" s="15">
        <v>65.01586142370418</v>
      </c>
      <c r="L55" s="15">
        <v>12.876137716408479</v>
      </c>
      <c r="M55" s="15">
        <v>9.394634259377229</v>
      </c>
    </row>
    <row r="56" spans="2:13" x14ac:dyDescent="0.3">
      <c r="B56" s="5">
        <v>2029</v>
      </c>
      <c r="E56" s="15">
        <v>148.61026179750641</v>
      </c>
      <c r="F56" s="15">
        <v>70.31397634710396</v>
      </c>
      <c r="I56" s="17">
        <v>2029</v>
      </c>
      <c r="J56" s="15">
        <v>135.54973948345119</v>
      </c>
      <c r="K56" s="15">
        <v>59.826674853733337</v>
      </c>
      <c r="L56" s="15">
        <v>13.0605223140553</v>
      </c>
      <c r="M56" s="15">
        <v>10.487301493370589</v>
      </c>
    </row>
    <row r="57" spans="2:13" x14ac:dyDescent="0.3">
      <c r="B57" s="5">
        <v>2030</v>
      </c>
      <c r="E57" s="15">
        <v>176.46388963432861</v>
      </c>
      <c r="F57" s="15">
        <v>60.367140577662603</v>
      </c>
      <c r="I57" s="17">
        <v>2030</v>
      </c>
      <c r="J57" s="15">
        <v>161.38428491662859</v>
      </c>
      <c r="K57" s="15">
        <v>48.245361430664069</v>
      </c>
      <c r="L57" s="15">
        <v>15.07960471769985</v>
      </c>
      <c r="M57" s="15">
        <v>12.12177914699855</v>
      </c>
    </row>
    <row r="58" spans="2:13" x14ac:dyDescent="0.3">
      <c r="B58" s="5">
        <v>2031</v>
      </c>
      <c r="E58" s="15">
        <v>215.66705026005411</v>
      </c>
      <c r="F58" s="15">
        <v>96.628642618361226</v>
      </c>
      <c r="I58" s="17">
        <v>2031</v>
      </c>
      <c r="J58" s="15">
        <v>178.8933961502515</v>
      </c>
      <c r="K58" s="15">
        <v>63.109704702406447</v>
      </c>
      <c r="L58" s="15">
        <v>36.773654109802422</v>
      </c>
      <c r="M58" s="15">
        <v>33.518937915954773</v>
      </c>
    </row>
    <row r="59" spans="2:13" x14ac:dyDescent="0.3">
      <c r="B59" s="5">
        <v>2032</v>
      </c>
      <c r="E59" s="15">
        <v>236.79792936516321</v>
      </c>
      <c r="F59" s="15">
        <v>113.67164349129661</v>
      </c>
      <c r="I59" s="17">
        <v>2032</v>
      </c>
      <c r="J59" s="15">
        <v>200.11603806432191</v>
      </c>
      <c r="K59" s="15">
        <v>80.815642804102652</v>
      </c>
      <c r="L59" s="15">
        <v>36.681891300841421</v>
      </c>
      <c r="M59" s="15">
        <v>32.856000687193962</v>
      </c>
    </row>
    <row r="60" spans="2:13" x14ac:dyDescent="0.3">
      <c r="B60" s="5">
        <v>2033</v>
      </c>
      <c r="E60" s="15">
        <v>266.86549475740969</v>
      </c>
      <c r="F60" s="15">
        <v>119.0077854307749</v>
      </c>
      <c r="I60" s="17">
        <v>2033</v>
      </c>
      <c r="J60" s="15">
        <v>224.63818038710329</v>
      </c>
      <c r="K60" s="15">
        <v>80.993003121326765</v>
      </c>
      <c r="L60" s="15">
        <v>42.227314370306402</v>
      </c>
      <c r="M60" s="15">
        <v>38.014782309448258</v>
      </c>
    </row>
    <row r="61" spans="2:13" x14ac:dyDescent="0.3">
      <c r="B61" s="5">
        <v>2034</v>
      </c>
      <c r="E61" s="15">
        <v>337.42738086119982</v>
      </c>
      <c r="F61" s="15">
        <v>150.06445471907941</v>
      </c>
      <c r="I61" s="17">
        <v>2034</v>
      </c>
      <c r="J61" s="15">
        <v>279.12032388654478</v>
      </c>
      <c r="K61" s="15">
        <v>106.9841440780379</v>
      </c>
      <c r="L61" s="15">
        <v>58.307056974655161</v>
      </c>
      <c r="M61" s="15">
        <v>43.080310641041393</v>
      </c>
    </row>
    <row r="62" spans="2:13" x14ac:dyDescent="0.3">
      <c r="B62" s="5">
        <v>2035</v>
      </c>
      <c r="E62" s="15">
        <v>339.91168611169923</v>
      </c>
      <c r="F62" s="15">
        <v>146.77685044510119</v>
      </c>
      <c r="I62" s="17">
        <v>2035</v>
      </c>
      <c r="J62" s="15">
        <v>279.50889747056277</v>
      </c>
      <c r="K62" s="15">
        <v>98.292864214608784</v>
      </c>
      <c r="L62" s="15">
        <v>60.402788641136191</v>
      </c>
      <c r="M62" s="15">
        <v>48.483986230492491</v>
      </c>
    </row>
    <row r="63" spans="2:13" x14ac:dyDescent="0.3">
      <c r="B63" s="5">
        <v>2036</v>
      </c>
      <c r="E63" s="15">
        <v>333.80316942471018</v>
      </c>
      <c r="F63" s="15">
        <v>138.2362656419219</v>
      </c>
      <c r="I63" s="17">
        <v>2036</v>
      </c>
      <c r="J63" s="15">
        <v>274.58692653539811</v>
      </c>
      <c r="K63" s="15">
        <v>90.377216762386297</v>
      </c>
      <c r="L63" s="15">
        <v>59.216242889311971</v>
      </c>
      <c r="M63" s="15">
        <v>47.859048879535663</v>
      </c>
    </row>
    <row r="64" spans="2:13" x14ac:dyDescent="0.3">
      <c r="B64" s="5">
        <v>2037</v>
      </c>
      <c r="E64" s="15">
        <v>318.3168837143491</v>
      </c>
      <c r="F64" s="15">
        <v>123.24293203507639</v>
      </c>
      <c r="I64" s="17">
        <v>2037</v>
      </c>
      <c r="J64" s="15">
        <v>258.82086606699528</v>
      </c>
      <c r="K64" s="15">
        <v>72.524114403347937</v>
      </c>
      <c r="L64" s="15">
        <v>59.496017647353732</v>
      </c>
      <c r="M64" s="15">
        <v>50.718817631728413</v>
      </c>
    </row>
    <row r="65" spans="2:13" x14ac:dyDescent="0.3">
      <c r="B65" s="5">
        <v>2038</v>
      </c>
      <c r="E65" s="15">
        <v>275.18396518000861</v>
      </c>
      <c r="F65" s="15">
        <v>87.730173913000385</v>
      </c>
      <c r="I65" s="17">
        <v>2038</v>
      </c>
      <c r="J65" s="15">
        <v>229.2589541354844</v>
      </c>
      <c r="K65" s="15">
        <v>53.547545807844557</v>
      </c>
      <c r="L65" s="15">
        <v>45.925011044524382</v>
      </c>
      <c r="M65" s="15">
        <v>34.182628105155793</v>
      </c>
    </row>
    <row r="66" spans="2:13" x14ac:dyDescent="0.3">
      <c r="B66" s="5">
        <v>2039</v>
      </c>
      <c r="E66" s="15">
        <v>240.45589007743911</v>
      </c>
      <c r="F66" s="15">
        <v>64.910558010603907</v>
      </c>
      <c r="I66" s="17">
        <v>2039</v>
      </c>
      <c r="J66" s="15">
        <v>203.6483568789194</v>
      </c>
      <c r="K66" s="15">
        <v>45.329628481757943</v>
      </c>
      <c r="L66" s="15">
        <v>36.807533198519593</v>
      </c>
      <c r="M66" s="15">
        <v>19.58092952884596</v>
      </c>
    </row>
    <row r="67" spans="2:13" x14ac:dyDescent="0.3">
      <c r="B67" s="5">
        <v>2040</v>
      </c>
      <c r="E67" s="15">
        <v>194.3790385350778</v>
      </c>
      <c r="F67" s="15">
        <v>40.489897108264692</v>
      </c>
      <c r="I67" s="17">
        <v>2040</v>
      </c>
      <c r="J67" s="15">
        <v>160.8521619120452</v>
      </c>
      <c r="K67" s="15">
        <v>39.037356810129523</v>
      </c>
      <c r="L67" s="15">
        <v>33.526876623032628</v>
      </c>
      <c r="M67" s="15">
        <v>1.4525402981351669</v>
      </c>
    </row>
  </sheetData>
  <mergeCells count="2">
    <mergeCell ref="J43:K43"/>
    <mergeCell ref="L43:M4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6445C-A31C-4021-A6B6-0CE7D98CF608}">
  <dimension ref="B2:AJ98"/>
  <sheetViews>
    <sheetView workbookViewId="0"/>
  </sheetViews>
  <sheetFormatPr defaultRowHeight="16.5" x14ac:dyDescent="0.3"/>
  <sheetData>
    <row r="2" spans="2:2" x14ac:dyDescent="0.3">
      <c r="B2" s="4" t="s">
        <v>143</v>
      </c>
    </row>
    <row r="3" spans="2:2" x14ac:dyDescent="0.3">
      <c r="B3" s="4" t="s">
        <v>144</v>
      </c>
    </row>
    <row r="4" spans="2:2" x14ac:dyDescent="0.3">
      <c r="B4" s="4" t="s">
        <v>148</v>
      </c>
    </row>
    <row r="21" spans="2:36" x14ac:dyDescent="0.3">
      <c r="C21" s="30" t="s">
        <v>140</v>
      </c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U21" s="30" t="s">
        <v>141</v>
      </c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</row>
    <row r="22" spans="2:36" x14ac:dyDescent="0.3">
      <c r="C22" s="17" t="s">
        <v>31</v>
      </c>
      <c r="D22" s="17" t="s">
        <v>63</v>
      </c>
      <c r="E22" s="17" t="s">
        <v>72</v>
      </c>
      <c r="F22" s="17" t="s">
        <v>32</v>
      </c>
      <c r="G22" s="17" t="s">
        <v>30</v>
      </c>
      <c r="H22" s="17" t="s">
        <v>69</v>
      </c>
      <c r="I22" s="17" t="s">
        <v>34</v>
      </c>
      <c r="J22" s="17" t="s">
        <v>29</v>
      </c>
      <c r="K22" s="17" t="s">
        <v>33</v>
      </c>
      <c r="L22" s="17" t="s">
        <v>71</v>
      </c>
      <c r="M22" s="17" t="s">
        <v>70</v>
      </c>
      <c r="N22" s="17" t="s">
        <v>66</v>
      </c>
      <c r="O22" s="17" t="s">
        <v>68</v>
      </c>
      <c r="P22" s="17" t="s">
        <v>64</v>
      </c>
      <c r="Q22" s="17" t="s">
        <v>134</v>
      </c>
      <c r="U22" s="17" t="s">
        <v>31</v>
      </c>
      <c r="V22" s="17" t="s">
        <v>63</v>
      </c>
      <c r="W22" s="17" t="s">
        <v>72</v>
      </c>
      <c r="X22" s="17" t="s">
        <v>32</v>
      </c>
      <c r="Y22" s="17" t="s">
        <v>30</v>
      </c>
      <c r="Z22" s="17" t="s">
        <v>69</v>
      </c>
      <c r="AA22" s="17" t="s">
        <v>34</v>
      </c>
      <c r="AB22" s="17" t="s">
        <v>29</v>
      </c>
      <c r="AC22" s="17" t="s">
        <v>33</v>
      </c>
      <c r="AD22" s="17" t="s">
        <v>71</v>
      </c>
      <c r="AE22" s="17" t="s">
        <v>70</v>
      </c>
      <c r="AF22" s="17" t="s">
        <v>66</v>
      </c>
      <c r="AG22" s="17" t="s">
        <v>68</v>
      </c>
      <c r="AH22" s="17" t="s">
        <v>64</v>
      </c>
      <c r="AI22" s="17" t="s">
        <v>134</v>
      </c>
      <c r="AJ22" s="29" t="s">
        <v>142</v>
      </c>
    </row>
    <row r="23" spans="2:36" x14ac:dyDescent="0.3">
      <c r="B23" s="23" t="s">
        <v>139</v>
      </c>
      <c r="C23">
        <f>SUM(C30:C50)</f>
        <v>9.4999999999999964</v>
      </c>
      <c r="D23">
        <f t="shared" ref="D23:Q23" si="0">SUM(D30:D50)</f>
        <v>308.70000000000005</v>
      </c>
      <c r="E23">
        <f t="shared" si="0"/>
        <v>40.400000000000006</v>
      </c>
      <c r="F23">
        <f t="shared" si="0"/>
        <v>1802.7</v>
      </c>
      <c r="G23">
        <f t="shared" si="0"/>
        <v>375.00000000000006</v>
      </c>
      <c r="H23">
        <f t="shared" si="0"/>
        <v>0</v>
      </c>
      <c r="I23">
        <f t="shared" si="0"/>
        <v>0</v>
      </c>
      <c r="J23">
        <f t="shared" si="0"/>
        <v>922.29999999999984</v>
      </c>
      <c r="K23">
        <f t="shared" si="0"/>
        <v>38.199999999999996</v>
      </c>
      <c r="L23">
        <f t="shared" si="0"/>
        <v>0</v>
      </c>
      <c r="M23">
        <f t="shared" si="0"/>
        <v>0</v>
      </c>
      <c r="N23">
        <f t="shared" si="0"/>
        <v>0</v>
      </c>
      <c r="O23">
        <f t="shared" si="0"/>
        <v>127.8</v>
      </c>
      <c r="P23">
        <f t="shared" si="0"/>
        <v>154.79999999999998</v>
      </c>
      <c r="Q23">
        <f t="shared" si="0"/>
        <v>278.39999999999998</v>
      </c>
      <c r="T23" s="23" t="s">
        <v>139</v>
      </c>
      <c r="U23">
        <f>SUM(U30:U50)</f>
        <v>3.3000000000000003</v>
      </c>
      <c r="V23">
        <f t="shared" ref="V23:AI23" si="1">SUM(V30:V50)</f>
        <v>115.40000000000002</v>
      </c>
      <c r="W23">
        <f t="shared" si="1"/>
        <v>14.3</v>
      </c>
      <c r="X23">
        <f t="shared" si="1"/>
        <v>840.8</v>
      </c>
      <c r="Y23">
        <f t="shared" si="1"/>
        <v>189.69999999999996</v>
      </c>
      <c r="Z23">
        <f t="shared" si="1"/>
        <v>0</v>
      </c>
      <c r="AA23">
        <f t="shared" si="1"/>
        <v>0</v>
      </c>
      <c r="AB23">
        <f t="shared" si="1"/>
        <v>384.3</v>
      </c>
      <c r="AC23">
        <f t="shared" si="1"/>
        <v>14.799999999999999</v>
      </c>
      <c r="AD23">
        <f t="shared" si="1"/>
        <v>0</v>
      </c>
      <c r="AE23">
        <f t="shared" si="1"/>
        <v>0</v>
      </c>
      <c r="AF23">
        <f t="shared" si="1"/>
        <v>0</v>
      </c>
      <c r="AG23">
        <f t="shared" si="1"/>
        <v>56.899999999999991</v>
      </c>
      <c r="AH23">
        <f t="shared" si="1"/>
        <v>86.100000000000023</v>
      </c>
      <c r="AI23">
        <f t="shared" si="1"/>
        <v>85.500000000000014</v>
      </c>
      <c r="AJ23" s="4">
        <f>SUM(C23:Q23) - SUM(U23:AI23)</f>
        <v>2266.7000000000003</v>
      </c>
    </row>
    <row r="24" spans="2:36" x14ac:dyDescent="0.3">
      <c r="B24" s="23" t="s">
        <v>76</v>
      </c>
      <c r="C24">
        <f>SUM(C54:C74)</f>
        <v>0</v>
      </c>
      <c r="D24">
        <f t="shared" ref="D24:Q24" si="2">SUM(D54:D74)</f>
        <v>227.8</v>
      </c>
      <c r="E24">
        <f t="shared" si="2"/>
        <v>11.399999999999997</v>
      </c>
      <c r="F24">
        <f t="shared" si="2"/>
        <v>1414.8</v>
      </c>
      <c r="G24">
        <f t="shared" si="2"/>
        <v>366</v>
      </c>
      <c r="H24">
        <f t="shared" si="2"/>
        <v>0</v>
      </c>
      <c r="I24">
        <f t="shared" si="2"/>
        <v>0</v>
      </c>
      <c r="J24">
        <f t="shared" si="2"/>
        <v>863.5</v>
      </c>
      <c r="K24">
        <f t="shared" si="2"/>
        <v>38.199999999999996</v>
      </c>
      <c r="L24">
        <f t="shared" si="2"/>
        <v>0</v>
      </c>
      <c r="M24">
        <f t="shared" si="2"/>
        <v>0</v>
      </c>
      <c r="N24">
        <f t="shared" si="2"/>
        <v>0</v>
      </c>
      <c r="O24">
        <f t="shared" si="2"/>
        <v>84.499999999999986</v>
      </c>
      <c r="P24">
        <f t="shared" si="2"/>
        <v>154.29999999999998</v>
      </c>
      <c r="Q24">
        <f t="shared" si="2"/>
        <v>255.69999999999993</v>
      </c>
      <c r="T24" s="23" t="s">
        <v>76</v>
      </c>
      <c r="U24">
        <f>SUM(U54:U74)</f>
        <v>0</v>
      </c>
      <c r="V24">
        <f t="shared" ref="V24:AI24" si="3">SUM(V54:V74)</f>
        <v>74.600000000000009</v>
      </c>
      <c r="W24">
        <f t="shared" si="3"/>
        <v>1.7999999999999998</v>
      </c>
      <c r="X24">
        <f t="shared" si="3"/>
        <v>536.30000000000007</v>
      </c>
      <c r="Y24">
        <f t="shared" si="3"/>
        <v>182.70000000000002</v>
      </c>
      <c r="Z24">
        <f t="shared" si="3"/>
        <v>0</v>
      </c>
      <c r="AA24">
        <f t="shared" si="3"/>
        <v>0</v>
      </c>
      <c r="AB24">
        <f t="shared" si="3"/>
        <v>331.2</v>
      </c>
      <c r="AC24">
        <f t="shared" si="3"/>
        <v>14.799999999999999</v>
      </c>
      <c r="AD24">
        <f t="shared" si="3"/>
        <v>0</v>
      </c>
      <c r="AE24">
        <f t="shared" si="3"/>
        <v>0</v>
      </c>
      <c r="AF24">
        <f t="shared" si="3"/>
        <v>0</v>
      </c>
      <c r="AG24">
        <f t="shared" si="3"/>
        <v>22.2</v>
      </c>
      <c r="AH24">
        <f t="shared" si="3"/>
        <v>85.90000000000002</v>
      </c>
      <c r="AI24">
        <f t="shared" si="3"/>
        <v>71.200000000000017</v>
      </c>
      <c r="AJ24" s="4">
        <f t="shared" ref="AJ24:AJ25" si="4">SUM(C24:Q24) - SUM(U24:AI24)</f>
        <v>2095.4999999999995</v>
      </c>
    </row>
    <row r="25" spans="2:36" x14ac:dyDescent="0.3">
      <c r="B25" s="23" t="s">
        <v>77</v>
      </c>
      <c r="C25">
        <f>SUM(C78:C98)</f>
        <v>9.4999999999999964</v>
      </c>
      <c r="D25">
        <f t="shared" ref="D25:Q25" si="5">SUM(D78:D98)</f>
        <v>80.899999999999977</v>
      </c>
      <c r="E25">
        <f t="shared" si="5"/>
        <v>29.000000000000004</v>
      </c>
      <c r="F25">
        <f t="shared" si="5"/>
        <v>387.9</v>
      </c>
      <c r="G25">
        <f t="shared" si="5"/>
        <v>8.9999999999999964</v>
      </c>
      <c r="H25">
        <f t="shared" si="5"/>
        <v>0</v>
      </c>
      <c r="I25">
        <f t="shared" si="5"/>
        <v>0</v>
      </c>
      <c r="J25">
        <f t="shared" si="5"/>
        <v>58.79999999999999</v>
      </c>
      <c r="K25">
        <f t="shared" si="5"/>
        <v>0</v>
      </c>
      <c r="L25">
        <f t="shared" si="5"/>
        <v>0</v>
      </c>
      <c r="M25">
        <f t="shared" si="5"/>
        <v>0</v>
      </c>
      <c r="N25">
        <f t="shared" si="5"/>
        <v>0</v>
      </c>
      <c r="O25">
        <f t="shared" si="5"/>
        <v>43.29999999999999</v>
      </c>
      <c r="P25">
        <f t="shared" si="5"/>
        <v>0.5</v>
      </c>
      <c r="Q25">
        <f t="shared" si="5"/>
        <v>22.700000000000003</v>
      </c>
      <c r="T25" s="23" t="s">
        <v>77</v>
      </c>
      <c r="U25">
        <f>SUM(U78:U98)</f>
        <v>3.3000000000000003</v>
      </c>
      <c r="V25">
        <f t="shared" ref="V25:AI25" si="6">SUM(V78:V98)</f>
        <v>40.79999999999999</v>
      </c>
      <c r="W25">
        <f t="shared" si="6"/>
        <v>12.5</v>
      </c>
      <c r="X25">
        <f t="shared" si="6"/>
        <v>304.5</v>
      </c>
      <c r="Y25">
        <f t="shared" si="6"/>
        <v>7.0000000000000009</v>
      </c>
      <c r="Z25">
        <f t="shared" si="6"/>
        <v>0</v>
      </c>
      <c r="AA25">
        <f t="shared" si="6"/>
        <v>0</v>
      </c>
      <c r="AB25">
        <f t="shared" si="6"/>
        <v>53.099999999999994</v>
      </c>
      <c r="AC25">
        <f t="shared" si="6"/>
        <v>0</v>
      </c>
      <c r="AD25">
        <f t="shared" si="6"/>
        <v>0</v>
      </c>
      <c r="AE25">
        <f t="shared" si="6"/>
        <v>0</v>
      </c>
      <c r="AF25">
        <f t="shared" si="6"/>
        <v>0</v>
      </c>
      <c r="AG25">
        <f t="shared" si="6"/>
        <v>34.700000000000003</v>
      </c>
      <c r="AH25">
        <f t="shared" si="6"/>
        <v>0.2</v>
      </c>
      <c r="AI25">
        <f t="shared" si="6"/>
        <v>14.299999999999995</v>
      </c>
      <c r="AJ25" s="4">
        <f t="shared" si="4"/>
        <v>171.2</v>
      </c>
    </row>
    <row r="28" spans="2:36" x14ac:dyDescent="0.3">
      <c r="C28" s="30" t="s">
        <v>59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U28" s="30" t="s">
        <v>46</v>
      </c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</row>
    <row r="29" spans="2:36" x14ac:dyDescent="0.3">
      <c r="C29" s="17" t="s">
        <v>31</v>
      </c>
      <c r="D29" s="17" t="s">
        <v>63</v>
      </c>
      <c r="E29" s="17" t="s">
        <v>72</v>
      </c>
      <c r="F29" s="17" t="s">
        <v>32</v>
      </c>
      <c r="G29" s="17" t="s">
        <v>30</v>
      </c>
      <c r="H29" s="17" t="s">
        <v>69</v>
      </c>
      <c r="I29" s="17" t="s">
        <v>34</v>
      </c>
      <c r="J29" s="17" t="s">
        <v>29</v>
      </c>
      <c r="K29" s="17" t="s">
        <v>33</v>
      </c>
      <c r="L29" s="17" t="s">
        <v>71</v>
      </c>
      <c r="M29" s="17" t="s">
        <v>70</v>
      </c>
      <c r="N29" s="17" t="s">
        <v>66</v>
      </c>
      <c r="O29" s="17" t="s">
        <v>68</v>
      </c>
      <c r="P29" s="17" t="s">
        <v>64</v>
      </c>
      <c r="Q29" s="17" t="s">
        <v>134</v>
      </c>
      <c r="U29" s="17" t="s">
        <v>31</v>
      </c>
      <c r="V29" s="17" t="s">
        <v>63</v>
      </c>
      <c r="W29" s="17" t="s">
        <v>72</v>
      </c>
      <c r="X29" s="17" t="s">
        <v>32</v>
      </c>
      <c r="Y29" s="17" t="s">
        <v>30</v>
      </c>
      <c r="Z29" s="17" t="s">
        <v>69</v>
      </c>
      <c r="AA29" s="17" t="s">
        <v>34</v>
      </c>
      <c r="AB29" s="17" t="s">
        <v>29</v>
      </c>
      <c r="AC29" s="17" t="s">
        <v>33</v>
      </c>
      <c r="AD29" s="17" t="s">
        <v>71</v>
      </c>
      <c r="AE29" s="17" t="s">
        <v>70</v>
      </c>
      <c r="AF29" s="17" t="s">
        <v>66</v>
      </c>
      <c r="AG29" s="17" t="s">
        <v>68</v>
      </c>
      <c r="AH29" s="17" t="s">
        <v>64</v>
      </c>
      <c r="AI29" s="17" t="s">
        <v>134</v>
      </c>
    </row>
    <row r="30" spans="2:36" x14ac:dyDescent="0.3">
      <c r="B30" s="17">
        <v>2020</v>
      </c>
      <c r="C30">
        <f>C54+C78</f>
        <v>0</v>
      </c>
      <c r="D30">
        <f t="shared" ref="D30:Q30" si="7">D54+D78</f>
        <v>7.9</v>
      </c>
      <c r="E30">
        <f t="shared" si="7"/>
        <v>1.8</v>
      </c>
      <c r="F30">
        <f t="shared" si="7"/>
        <v>13.5</v>
      </c>
      <c r="G30">
        <f t="shared" si="7"/>
        <v>19</v>
      </c>
      <c r="H30">
        <f t="shared" si="7"/>
        <v>0</v>
      </c>
      <c r="I30">
        <f t="shared" si="7"/>
        <v>0</v>
      </c>
      <c r="J30">
        <f t="shared" si="7"/>
        <v>22.2</v>
      </c>
      <c r="K30">
        <f t="shared" si="7"/>
        <v>1.4</v>
      </c>
      <c r="L30">
        <f t="shared" si="7"/>
        <v>0</v>
      </c>
      <c r="M30">
        <f t="shared" si="7"/>
        <v>0</v>
      </c>
      <c r="N30">
        <f t="shared" si="7"/>
        <v>0</v>
      </c>
      <c r="O30">
        <f t="shared" si="7"/>
        <v>3.4000000000000004</v>
      </c>
      <c r="P30">
        <f t="shared" si="7"/>
        <v>5.8</v>
      </c>
      <c r="Q30">
        <f t="shared" si="7"/>
        <v>10.6</v>
      </c>
      <c r="T30" s="17">
        <v>2020</v>
      </c>
      <c r="U30">
        <f>U54+U78</f>
        <v>0</v>
      </c>
      <c r="V30">
        <f t="shared" ref="V30:AI30" si="8">V54+V78</f>
        <v>5.7</v>
      </c>
      <c r="W30">
        <f t="shared" si="8"/>
        <v>1.3</v>
      </c>
      <c r="X30">
        <f t="shared" si="8"/>
        <v>3.9000000000000004</v>
      </c>
      <c r="Y30">
        <f t="shared" si="8"/>
        <v>12.5</v>
      </c>
      <c r="Z30">
        <f t="shared" si="8"/>
        <v>0</v>
      </c>
      <c r="AA30">
        <f t="shared" si="8"/>
        <v>0</v>
      </c>
      <c r="AB30">
        <f t="shared" si="8"/>
        <v>20.6</v>
      </c>
      <c r="AC30">
        <f t="shared" si="8"/>
        <v>0.7</v>
      </c>
      <c r="AD30">
        <f t="shared" si="8"/>
        <v>0</v>
      </c>
      <c r="AE30">
        <f t="shared" si="8"/>
        <v>0</v>
      </c>
      <c r="AF30">
        <f t="shared" si="8"/>
        <v>0</v>
      </c>
      <c r="AG30">
        <f t="shared" si="8"/>
        <v>3.3000000000000003</v>
      </c>
      <c r="AH30">
        <f t="shared" si="8"/>
        <v>2.8</v>
      </c>
      <c r="AI30">
        <f t="shared" si="8"/>
        <v>4.5</v>
      </c>
    </row>
    <row r="31" spans="2:36" x14ac:dyDescent="0.3">
      <c r="B31" s="17">
        <v>2021</v>
      </c>
      <c r="C31">
        <f t="shared" ref="C31:Q31" si="9">C55+C79</f>
        <v>0.2</v>
      </c>
      <c r="D31">
        <f t="shared" si="9"/>
        <v>8.2000000000000011</v>
      </c>
      <c r="E31">
        <f t="shared" si="9"/>
        <v>2</v>
      </c>
      <c r="F31">
        <f t="shared" si="9"/>
        <v>13.9</v>
      </c>
      <c r="G31">
        <f t="shared" si="9"/>
        <v>23.099999999999998</v>
      </c>
      <c r="H31">
        <f t="shared" si="9"/>
        <v>0</v>
      </c>
      <c r="I31">
        <f t="shared" si="9"/>
        <v>0</v>
      </c>
      <c r="J31">
        <f t="shared" si="9"/>
        <v>19.5</v>
      </c>
      <c r="K31">
        <f t="shared" si="9"/>
        <v>0.7</v>
      </c>
      <c r="L31">
        <f t="shared" si="9"/>
        <v>0</v>
      </c>
      <c r="M31">
        <f t="shared" si="9"/>
        <v>0</v>
      </c>
      <c r="N31">
        <f t="shared" si="9"/>
        <v>0</v>
      </c>
      <c r="O31">
        <f t="shared" si="9"/>
        <v>4</v>
      </c>
      <c r="P31">
        <f t="shared" si="9"/>
        <v>4.3</v>
      </c>
      <c r="Q31">
        <f t="shared" si="9"/>
        <v>10.4</v>
      </c>
      <c r="T31" s="17">
        <v>2021</v>
      </c>
      <c r="U31">
        <f t="shared" ref="U31:AI31" si="10">U55+U79</f>
        <v>0.2</v>
      </c>
      <c r="V31">
        <f t="shared" si="10"/>
        <v>6.1000000000000005</v>
      </c>
      <c r="W31">
        <f t="shared" si="10"/>
        <v>0.4</v>
      </c>
      <c r="X31">
        <f t="shared" si="10"/>
        <v>4.5</v>
      </c>
      <c r="Y31">
        <f t="shared" si="10"/>
        <v>15.1</v>
      </c>
      <c r="Z31">
        <f t="shared" si="10"/>
        <v>0</v>
      </c>
      <c r="AA31">
        <f t="shared" si="10"/>
        <v>0</v>
      </c>
      <c r="AB31">
        <f t="shared" si="10"/>
        <v>17.8</v>
      </c>
      <c r="AC31">
        <f t="shared" si="10"/>
        <v>0.3</v>
      </c>
      <c r="AD31">
        <f t="shared" si="10"/>
        <v>0</v>
      </c>
      <c r="AE31">
        <f t="shared" si="10"/>
        <v>0</v>
      </c>
      <c r="AF31">
        <f t="shared" si="10"/>
        <v>0</v>
      </c>
      <c r="AG31">
        <f t="shared" si="10"/>
        <v>4</v>
      </c>
      <c r="AH31">
        <f t="shared" si="10"/>
        <v>2.2000000000000002</v>
      </c>
      <c r="AI31">
        <f t="shared" si="10"/>
        <v>4.2</v>
      </c>
    </row>
    <row r="32" spans="2:36" x14ac:dyDescent="0.3">
      <c r="B32" s="17">
        <v>2022</v>
      </c>
      <c r="C32">
        <f t="shared" ref="C32:Q32" si="11">C56+C80</f>
        <v>0.3</v>
      </c>
      <c r="D32">
        <f t="shared" si="11"/>
        <v>8.1</v>
      </c>
      <c r="E32">
        <f t="shared" si="11"/>
        <v>2</v>
      </c>
      <c r="F32">
        <f t="shared" si="11"/>
        <v>12.3</v>
      </c>
      <c r="G32">
        <f t="shared" si="11"/>
        <v>28</v>
      </c>
      <c r="H32">
        <f t="shared" si="11"/>
        <v>0</v>
      </c>
      <c r="I32">
        <f t="shared" si="11"/>
        <v>0</v>
      </c>
      <c r="J32">
        <f t="shared" si="11"/>
        <v>20.9</v>
      </c>
      <c r="K32">
        <f t="shared" si="11"/>
        <v>1.3</v>
      </c>
      <c r="L32">
        <f t="shared" si="11"/>
        <v>0</v>
      </c>
      <c r="M32">
        <f t="shared" si="11"/>
        <v>0</v>
      </c>
      <c r="N32">
        <f t="shared" si="11"/>
        <v>0</v>
      </c>
      <c r="O32">
        <f t="shared" si="11"/>
        <v>3.9000000000000004</v>
      </c>
      <c r="P32">
        <f t="shared" si="11"/>
        <v>3.5</v>
      </c>
      <c r="Q32">
        <f t="shared" si="11"/>
        <v>13.5</v>
      </c>
      <c r="T32" s="17">
        <v>2022</v>
      </c>
      <c r="U32">
        <f t="shared" ref="U32:AI32" si="12">U56+U80</f>
        <v>0.3</v>
      </c>
      <c r="V32">
        <f t="shared" si="12"/>
        <v>5.2</v>
      </c>
      <c r="W32">
        <f t="shared" si="12"/>
        <v>0.4</v>
      </c>
      <c r="X32">
        <f t="shared" si="12"/>
        <v>4.2</v>
      </c>
      <c r="Y32">
        <f t="shared" si="12"/>
        <v>18.2</v>
      </c>
      <c r="Z32">
        <f t="shared" si="12"/>
        <v>0</v>
      </c>
      <c r="AA32">
        <f t="shared" si="12"/>
        <v>0</v>
      </c>
      <c r="AB32">
        <f t="shared" si="12"/>
        <v>19.3</v>
      </c>
      <c r="AC32">
        <f t="shared" si="12"/>
        <v>0.2</v>
      </c>
      <c r="AD32">
        <f t="shared" si="12"/>
        <v>0</v>
      </c>
      <c r="AE32">
        <f t="shared" si="12"/>
        <v>0</v>
      </c>
      <c r="AF32">
        <f t="shared" si="12"/>
        <v>0</v>
      </c>
      <c r="AG32">
        <f t="shared" si="12"/>
        <v>3.5</v>
      </c>
      <c r="AH32">
        <f t="shared" si="12"/>
        <v>2.2999999999999998</v>
      </c>
      <c r="AI32">
        <f t="shared" si="12"/>
        <v>5.6</v>
      </c>
    </row>
    <row r="33" spans="2:35" x14ac:dyDescent="0.3">
      <c r="B33" s="17">
        <v>2023</v>
      </c>
      <c r="C33">
        <f t="shared" ref="C33:Q33" si="13">C57+C81</f>
        <v>0.3</v>
      </c>
      <c r="D33">
        <f t="shared" si="13"/>
        <v>10.199999999999999</v>
      </c>
      <c r="E33">
        <f t="shared" si="13"/>
        <v>3.2</v>
      </c>
      <c r="F33">
        <f t="shared" si="13"/>
        <v>14.8</v>
      </c>
      <c r="G33">
        <f t="shared" si="13"/>
        <v>27.8</v>
      </c>
      <c r="H33">
        <f t="shared" si="13"/>
        <v>0</v>
      </c>
      <c r="I33">
        <f t="shared" si="13"/>
        <v>0</v>
      </c>
      <c r="J33">
        <f t="shared" si="13"/>
        <v>22.5</v>
      </c>
      <c r="K33">
        <f t="shared" si="13"/>
        <v>1.5</v>
      </c>
      <c r="L33">
        <f t="shared" si="13"/>
        <v>0</v>
      </c>
      <c r="M33">
        <f t="shared" si="13"/>
        <v>0</v>
      </c>
      <c r="N33">
        <f t="shared" si="13"/>
        <v>0</v>
      </c>
      <c r="O33">
        <f t="shared" si="13"/>
        <v>5.1999999999999993</v>
      </c>
      <c r="P33">
        <f t="shared" si="13"/>
        <v>5.4</v>
      </c>
      <c r="Q33">
        <f t="shared" si="13"/>
        <v>13</v>
      </c>
      <c r="T33" s="17">
        <v>2023</v>
      </c>
      <c r="U33">
        <f t="shared" ref="U33:AI33" si="14">U57+U81</f>
        <v>0.3</v>
      </c>
      <c r="V33">
        <f t="shared" si="14"/>
        <v>4.9000000000000004</v>
      </c>
      <c r="W33">
        <f t="shared" si="14"/>
        <v>1.4</v>
      </c>
      <c r="X33">
        <f t="shared" si="14"/>
        <v>5.5</v>
      </c>
      <c r="Y33">
        <f t="shared" si="14"/>
        <v>18.7</v>
      </c>
      <c r="Z33">
        <f t="shared" si="14"/>
        <v>0</v>
      </c>
      <c r="AA33">
        <f t="shared" si="14"/>
        <v>0</v>
      </c>
      <c r="AB33">
        <f t="shared" si="14"/>
        <v>21.2</v>
      </c>
      <c r="AC33">
        <f t="shared" si="14"/>
        <v>0.1</v>
      </c>
      <c r="AD33">
        <f t="shared" si="14"/>
        <v>0</v>
      </c>
      <c r="AE33">
        <f t="shared" si="14"/>
        <v>0</v>
      </c>
      <c r="AF33">
        <f t="shared" si="14"/>
        <v>0</v>
      </c>
      <c r="AG33">
        <f t="shared" si="14"/>
        <v>4.1999999999999993</v>
      </c>
      <c r="AH33">
        <f t="shared" si="14"/>
        <v>3.3</v>
      </c>
      <c r="AI33">
        <f t="shared" si="14"/>
        <v>2.9000000000000004</v>
      </c>
    </row>
    <row r="34" spans="2:35" x14ac:dyDescent="0.3">
      <c r="B34" s="17">
        <v>2024</v>
      </c>
      <c r="C34">
        <f t="shared" ref="C34:Q34" si="15">C58+C82</f>
        <v>0.6</v>
      </c>
      <c r="D34">
        <f t="shared" si="15"/>
        <v>10.199999999999999</v>
      </c>
      <c r="E34">
        <f t="shared" si="15"/>
        <v>3.1999999999999997</v>
      </c>
      <c r="F34">
        <f t="shared" si="15"/>
        <v>16</v>
      </c>
      <c r="G34">
        <f t="shared" si="15"/>
        <v>27.2</v>
      </c>
      <c r="H34">
        <f t="shared" si="15"/>
        <v>0</v>
      </c>
      <c r="I34">
        <f t="shared" si="15"/>
        <v>0</v>
      </c>
      <c r="J34">
        <f t="shared" si="15"/>
        <v>24.299999999999997</v>
      </c>
      <c r="K34">
        <f t="shared" si="15"/>
        <v>3.9</v>
      </c>
      <c r="L34">
        <f t="shared" si="15"/>
        <v>0</v>
      </c>
      <c r="M34">
        <f t="shared" si="15"/>
        <v>0</v>
      </c>
      <c r="N34">
        <f t="shared" si="15"/>
        <v>0</v>
      </c>
      <c r="O34">
        <f t="shared" si="15"/>
        <v>6.4</v>
      </c>
      <c r="P34">
        <f t="shared" si="15"/>
        <v>5.6</v>
      </c>
      <c r="Q34">
        <f t="shared" si="15"/>
        <v>10.200000000000001</v>
      </c>
      <c r="T34" s="17">
        <v>2024</v>
      </c>
      <c r="U34">
        <f t="shared" ref="U34:AI34" si="16">U58+U82</f>
        <v>0.5</v>
      </c>
      <c r="V34">
        <f t="shared" si="16"/>
        <v>5.4</v>
      </c>
      <c r="W34">
        <f t="shared" si="16"/>
        <v>2.6</v>
      </c>
      <c r="X34">
        <f t="shared" si="16"/>
        <v>5.8</v>
      </c>
      <c r="Y34">
        <f t="shared" si="16"/>
        <v>15.7</v>
      </c>
      <c r="Z34">
        <f t="shared" si="16"/>
        <v>0</v>
      </c>
      <c r="AA34">
        <f t="shared" si="16"/>
        <v>0</v>
      </c>
      <c r="AB34">
        <f t="shared" si="16"/>
        <v>23.4</v>
      </c>
      <c r="AC34">
        <f t="shared" si="16"/>
        <v>0.7</v>
      </c>
      <c r="AD34">
        <f t="shared" si="16"/>
        <v>0</v>
      </c>
      <c r="AE34">
        <f t="shared" si="16"/>
        <v>0</v>
      </c>
      <c r="AF34">
        <f t="shared" si="16"/>
        <v>0</v>
      </c>
      <c r="AG34">
        <f t="shared" si="16"/>
        <v>3.8</v>
      </c>
      <c r="AH34">
        <f t="shared" si="16"/>
        <v>2.8</v>
      </c>
      <c r="AI34">
        <f t="shared" si="16"/>
        <v>1.5</v>
      </c>
    </row>
    <row r="35" spans="2:35" x14ac:dyDescent="0.3">
      <c r="B35" s="17">
        <v>2025</v>
      </c>
      <c r="C35">
        <f t="shared" ref="C35:Q35" si="17">C59+C83</f>
        <v>0.5</v>
      </c>
      <c r="D35">
        <f t="shared" si="17"/>
        <v>13.100000000000001</v>
      </c>
      <c r="E35">
        <f t="shared" si="17"/>
        <v>3.5999999999999996</v>
      </c>
      <c r="F35">
        <f t="shared" si="17"/>
        <v>15.899999999999999</v>
      </c>
      <c r="G35">
        <f t="shared" si="17"/>
        <v>26.7</v>
      </c>
      <c r="H35">
        <f t="shared" si="17"/>
        <v>0</v>
      </c>
      <c r="I35">
        <f t="shared" si="17"/>
        <v>0</v>
      </c>
      <c r="J35">
        <f t="shared" si="17"/>
        <v>26.700000000000003</v>
      </c>
      <c r="K35">
        <f t="shared" si="17"/>
        <v>3.7</v>
      </c>
      <c r="L35">
        <f t="shared" si="17"/>
        <v>0</v>
      </c>
      <c r="M35">
        <f t="shared" si="17"/>
        <v>0</v>
      </c>
      <c r="N35">
        <f t="shared" si="17"/>
        <v>0</v>
      </c>
      <c r="O35">
        <f t="shared" si="17"/>
        <v>9</v>
      </c>
      <c r="P35">
        <f t="shared" si="17"/>
        <v>5.8</v>
      </c>
      <c r="Q35">
        <f t="shared" si="17"/>
        <v>10.6</v>
      </c>
      <c r="T35" s="17">
        <v>2025</v>
      </c>
      <c r="U35">
        <f t="shared" ref="U35:AI35" si="18">U59+U83</f>
        <v>0.2</v>
      </c>
      <c r="V35">
        <f t="shared" si="18"/>
        <v>6.1000000000000005</v>
      </c>
      <c r="W35">
        <f t="shared" si="18"/>
        <v>1.7</v>
      </c>
      <c r="X35">
        <f t="shared" si="18"/>
        <v>6.1000000000000005</v>
      </c>
      <c r="Y35">
        <f t="shared" si="18"/>
        <v>15.5</v>
      </c>
      <c r="Z35">
        <f t="shared" si="18"/>
        <v>0</v>
      </c>
      <c r="AA35">
        <f t="shared" si="18"/>
        <v>0</v>
      </c>
      <c r="AB35">
        <f t="shared" si="18"/>
        <v>26</v>
      </c>
      <c r="AC35">
        <f t="shared" si="18"/>
        <v>1.1000000000000001</v>
      </c>
      <c r="AD35">
        <f t="shared" si="18"/>
        <v>0</v>
      </c>
      <c r="AE35">
        <f t="shared" si="18"/>
        <v>0</v>
      </c>
      <c r="AF35">
        <f t="shared" si="18"/>
        <v>0</v>
      </c>
      <c r="AG35">
        <f t="shared" si="18"/>
        <v>5.1000000000000005</v>
      </c>
      <c r="AH35">
        <f t="shared" si="18"/>
        <v>2.9</v>
      </c>
      <c r="AI35">
        <f t="shared" si="18"/>
        <v>3</v>
      </c>
    </row>
    <row r="36" spans="2:35" x14ac:dyDescent="0.3">
      <c r="B36" s="17">
        <v>2026</v>
      </c>
      <c r="C36">
        <f t="shared" ref="C36:Q36" si="19">C60+C84</f>
        <v>1.2</v>
      </c>
      <c r="D36">
        <f t="shared" si="19"/>
        <v>15.5</v>
      </c>
      <c r="E36">
        <f t="shared" si="19"/>
        <v>5.1999999999999993</v>
      </c>
      <c r="F36">
        <f t="shared" si="19"/>
        <v>14.9</v>
      </c>
      <c r="G36">
        <f t="shared" si="19"/>
        <v>26.7</v>
      </c>
      <c r="H36">
        <f t="shared" si="19"/>
        <v>0</v>
      </c>
      <c r="I36">
        <f t="shared" si="19"/>
        <v>0</v>
      </c>
      <c r="J36">
        <f t="shared" si="19"/>
        <v>28.900000000000002</v>
      </c>
      <c r="K36">
        <f t="shared" si="19"/>
        <v>3.2</v>
      </c>
      <c r="L36">
        <f t="shared" si="19"/>
        <v>0</v>
      </c>
      <c r="M36">
        <f t="shared" si="19"/>
        <v>0</v>
      </c>
      <c r="N36">
        <f t="shared" si="19"/>
        <v>0</v>
      </c>
      <c r="O36">
        <f t="shared" si="19"/>
        <v>8.4</v>
      </c>
      <c r="P36">
        <f t="shared" si="19"/>
        <v>6</v>
      </c>
      <c r="Q36">
        <f t="shared" si="19"/>
        <v>17.5</v>
      </c>
      <c r="T36" s="17">
        <v>2026</v>
      </c>
      <c r="U36">
        <f t="shared" ref="U36:AI36" si="20">U60+U84</f>
        <v>0.5</v>
      </c>
      <c r="V36">
        <f t="shared" si="20"/>
        <v>7.1</v>
      </c>
      <c r="W36">
        <f t="shared" si="20"/>
        <v>1.6</v>
      </c>
      <c r="X36">
        <f t="shared" si="20"/>
        <v>6.6000000000000005</v>
      </c>
      <c r="Y36">
        <f t="shared" si="20"/>
        <v>14.299999999999999</v>
      </c>
      <c r="Z36">
        <f t="shared" si="20"/>
        <v>0</v>
      </c>
      <c r="AA36">
        <f t="shared" si="20"/>
        <v>0</v>
      </c>
      <c r="AB36">
        <f t="shared" si="20"/>
        <v>28.5</v>
      </c>
      <c r="AC36">
        <f t="shared" si="20"/>
        <v>1.8</v>
      </c>
      <c r="AD36">
        <f t="shared" si="20"/>
        <v>0</v>
      </c>
      <c r="AE36">
        <f t="shared" si="20"/>
        <v>0</v>
      </c>
      <c r="AF36">
        <f t="shared" si="20"/>
        <v>0</v>
      </c>
      <c r="AG36">
        <f t="shared" si="20"/>
        <v>5</v>
      </c>
      <c r="AH36">
        <f t="shared" si="20"/>
        <v>2.9</v>
      </c>
      <c r="AI36">
        <f t="shared" si="20"/>
        <v>5.7</v>
      </c>
    </row>
    <row r="37" spans="2:35" x14ac:dyDescent="0.3">
      <c r="B37" s="17">
        <v>2027</v>
      </c>
      <c r="C37">
        <f t="shared" ref="C37:Q37" si="21">C61+C85</f>
        <v>1.4</v>
      </c>
      <c r="D37">
        <f t="shared" si="21"/>
        <v>18.299999999999997</v>
      </c>
      <c r="E37">
        <f t="shared" si="21"/>
        <v>5.3</v>
      </c>
      <c r="F37">
        <f t="shared" si="21"/>
        <v>12.6</v>
      </c>
      <c r="G37">
        <f t="shared" si="21"/>
        <v>18.900000000000002</v>
      </c>
      <c r="H37">
        <f t="shared" si="21"/>
        <v>0</v>
      </c>
      <c r="I37">
        <f t="shared" si="21"/>
        <v>0</v>
      </c>
      <c r="J37">
        <f t="shared" si="21"/>
        <v>29.900000000000002</v>
      </c>
      <c r="K37">
        <f t="shared" si="21"/>
        <v>2.8</v>
      </c>
      <c r="L37">
        <f t="shared" si="21"/>
        <v>0</v>
      </c>
      <c r="M37">
        <f t="shared" si="21"/>
        <v>0</v>
      </c>
      <c r="N37">
        <f t="shared" si="21"/>
        <v>0</v>
      </c>
      <c r="O37">
        <f t="shared" si="21"/>
        <v>8.5</v>
      </c>
      <c r="P37">
        <f t="shared" si="21"/>
        <v>8.1999999999999993</v>
      </c>
      <c r="Q37">
        <f t="shared" si="21"/>
        <v>16.600000000000001</v>
      </c>
      <c r="T37" s="17">
        <v>2027</v>
      </c>
      <c r="U37">
        <f t="shared" ref="U37:AI37" si="22">U61+U85</f>
        <v>0.6</v>
      </c>
      <c r="V37">
        <f t="shared" si="22"/>
        <v>7.1</v>
      </c>
      <c r="W37">
        <f t="shared" si="22"/>
        <v>1.2</v>
      </c>
      <c r="X37">
        <f t="shared" si="22"/>
        <v>6.8</v>
      </c>
      <c r="Y37">
        <f t="shared" si="22"/>
        <v>10.7</v>
      </c>
      <c r="Z37">
        <f t="shared" si="22"/>
        <v>0</v>
      </c>
      <c r="AA37">
        <f t="shared" si="22"/>
        <v>0</v>
      </c>
      <c r="AB37">
        <f t="shared" si="22"/>
        <v>29.400000000000002</v>
      </c>
      <c r="AC37">
        <f t="shared" si="22"/>
        <v>2.1</v>
      </c>
      <c r="AD37">
        <f t="shared" si="22"/>
        <v>0</v>
      </c>
      <c r="AE37">
        <f t="shared" si="22"/>
        <v>0</v>
      </c>
      <c r="AF37">
        <f t="shared" si="22"/>
        <v>0</v>
      </c>
      <c r="AG37">
        <f t="shared" si="22"/>
        <v>5.0999999999999996</v>
      </c>
      <c r="AH37">
        <f t="shared" si="22"/>
        <v>5.0999999999999996</v>
      </c>
      <c r="AI37">
        <f t="shared" si="22"/>
        <v>1.5999999999999999</v>
      </c>
    </row>
    <row r="38" spans="2:35" x14ac:dyDescent="0.3">
      <c r="B38" s="17">
        <v>2028</v>
      </c>
      <c r="C38">
        <f t="shared" ref="C38:Q38" si="23">C62+C86</f>
        <v>1.1000000000000001</v>
      </c>
      <c r="D38">
        <f t="shared" si="23"/>
        <v>23.2</v>
      </c>
      <c r="E38">
        <f t="shared" si="23"/>
        <v>4.5</v>
      </c>
      <c r="F38">
        <f t="shared" si="23"/>
        <v>13.299999999999999</v>
      </c>
      <c r="G38">
        <f t="shared" si="23"/>
        <v>12.799999999999999</v>
      </c>
      <c r="H38">
        <f t="shared" si="23"/>
        <v>0</v>
      </c>
      <c r="I38">
        <f t="shared" si="23"/>
        <v>0</v>
      </c>
      <c r="J38">
        <f t="shared" si="23"/>
        <v>35.6</v>
      </c>
      <c r="K38">
        <f t="shared" si="23"/>
        <v>2.6</v>
      </c>
      <c r="L38">
        <f t="shared" si="23"/>
        <v>0</v>
      </c>
      <c r="M38">
        <f t="shared" si="23"/>
        <v>0</v>
      </c>
      <c r="N38">
        <f t="shared" si="23"/>
        <v>0</v>
      </c>
      <c r="O38">
        <f t="shared" si="23"/>
        <v>8.8000000000000007</v>
      </c>
      <c r="P38">
        <f t="shared" si="23"/>
        <v>10.199999999999999</v>
      </c>
      <c r="Q38">
        <f t="shared" si="23"/>
        <v>18.599999999999998</v>
      </c>
      <c r="T38" s="17">
        <v>2028</v>
      </c>
      <c r="U38">
        <f t="shared" ref="U38:AI38" si="24">U62+U86</f>
        <v>0.3</v>
      </c>
      <c r="V38">
        <f t="shared" si="24"/>
        <v>7.1</v>
      </c>
      <c r="W38">
        <f t="shared" si="24"/>
        <v>1.3</v>
      </c>
      <c r="X38">
        <f t="shared" si="24"/>
        <v>8.1999999999999993</v>
      </c>
      <c r="Y38">
        <f t="shared" si="24"/>
        <v>8.1</v>
      </c>
      <c r="Z38">
        <f t="shared" si="24"/>
        <v>0</v>
      </c>
      <c r="AA38">
        <f t="shared" si="24"/>
        <v>0</v>
      </c>
      <c r="AB38">
        <f t="shared" si="24"/>
        <v>35.1</v>
      </c>
      <c r="AC38">
        <f t="shared" si="24"/>
        <v>1.5</v>
      </c>
      <c r="AD38">
        <f t="shared" si="24"/>
        <v>0</v>
      </c>
      <c r="AE38">
        <f t="shared" si="24"/>
        <v>0</v>
      </c>
      <c r="AF38">
        <f t="shared" si="24"/>
        <v>0</v>
      </c>
      <c r="AG38">
        <f t="shared" si="24"/>
        <v>3.9</v>
      </c>
      <c r="AH38">
        <f t="shared" si="24"/>
        <v>5.8</v>
      </c>
      <c r="AI38">
        <f t="shared" si="24"/>
        <v>2.9000000000000004</v>
      </c>
    </row>
    <row r="39" spans="2:35" x14ac:dyDescent="0.3">
      <c r="B39" s="17">
        <v>2029</v>
      </c>
      <c r="C39">
        <f t="shared" ref="C39:Q39" si="25">C63+C87</f>
        <v>0.9</v>
      </c>
      <c r="D39">
        <f t="shared" si="25"/>
        <v>26.1</v>
      </c>
      <c r="E39">
        <f t="shared" si="25"/>
        <v>2.2999999999999998</v>
      </c>
      <c r="F39">
        <f t="shared" si="25"/>
        <v>14.700000000000001</v>
      </c>
      <c r="G39">
        <f t="shared" si="25"/>
        <v>12.899999999999999</v>
      </c>
      <c r="H39">
        <f t="shared" si="25"/>
        <v>0</v>
      </c>
      <c r="I39">
        <f t="shared" si="25"/>
        <v>0</v>
      </c>
      <c r="J39">
        <f t="shared" si="25"/>
        <v>41.099999999999994</v>
      </c>
      <c r="K39">
        <f t="shared" si="25"/>
        <v>2.7</v>
      </c>
      <c r="L39">
        <f t="shared" si="25"/>
        <v>0</v>
      </c>
      <c r="M39">
        <f t="shared" si="25"/>
        <v>0</v>
      </c>
      <c r="N39">
        <f t="shared" si="25"/>
        <v>0</v>
      </c>
      <c r="O39">
        <f t="shared" si="25"/>
        <v>8.6</v>
      </c>
      <c r="P39">
        <f t="shared" si="25"/>
        <v>14.1</v>
      </c>
      <c r="Q39">
        <f t="shared" si="25"/>
        <v>25.1</v>
      </c>
      <c r="T39" s="17">
        <v>2029</v>
      </c>
      <c r="U39">
        <f t="shared" ref="U39:AI39" si="26">U63+U87</f>
        <v>0.2</v>
      </c>
      <c r="V39">
        <f t="shared" si="26"/>
        <v>6.6999999999999993</v>
      </c>
      <c r="W39">
        <f t="shared" si="26"/>
        <v>0.9</v>
      </c>
      <c r="X39">
        <f t="shared" si="26"/>
        <v>9.1999999999999993</v>
      </c>
      <c r="Y39">
        <f t="shared" si="26"/>
        <v>10.200000000000001</v>
      </c>
      <c r="Z39">
        <f t="shared" si="26"/>
        <v>0</v>
      </c>
      <c r="AA39">
        <f t="shared" si="26"/>
        <v>0</v>
      </c>
      <c r="AB39">
        <f t="shared" si="26"/>
        <v>29.2</v>
      </c>
      <c r="AC39">
        <f t="shared" si="26"/>
        <v>0.9</v>
      </c>
      <c r="AD39">
        <f t="shared" si="26"/>
        <v>0</v>
      </c>
      <c r="AE39">
        <f t="shared" si="26"/>
        <v>0</v>
      </c>
      <c r="AF39">
        <f t="shared" si="26"/>
        <v>0</v>
      </c>
      <c r="AG39">
        <f t="shared" si="26"/>
        <v>2.9</v>
      </c>
      <c r="AH39">
        <f t="shared" si="26"/>
        <v>6.3999999999999995</v>
      </c>
      <c r="AI39">
        <f t="shared" si="26"/>
        <v>3.9</v>
      </c>
    </row>
    <row r="40" spans="2:35" x14ac:dyDescent="0.3">
      <c r="B40" s="17">
        <v>2030</v>
      </c>
      <c r="C40">
        <f t="shared" ref="C40:Q40" si="27">C64+C88</f>
        <v>0.7</v>
      </c>
      <c r="D40">
        <f t="shared" si="27"/>
        <v>20.8</v>
      </c>
      <c r="E40">
        <f t="shared" si="27"/>
        <v>1.5</v>
      </c>
      <c r="F40">
        <f t="shared" si="27"/>
        <v>46.3</v>
      </c>
      <c r="G40">
        <f t="shared" si="27"/>
        <v>14</v>
      </c>
      <c r="H40">
        <f t="shared" si="27"/>
        <v>0</v>
      </c>
      <c r="I40">
        <f t="shared" si="27"/>
        <v>0</v>
      </c>
      <c r="J40">
        <f t="shared" si="27"/>
        <v>47.400000000000006</v>
      </c>
      <c r="K40">
        <f t="shared" si="27"/>
        <v>2.2999999999999998</v>
      </c>
      <c r="L40">
        <f t="shared" si="27"/>
        <v>0</v>
      </c>
      <c r="M40">
        <f t="shared" si="27"/>
        <v>0</v>
      </c>
      <c r="N40">
        <f t="shared" si="27"/>
        <v>0</v>
      </c>
      <c r="O40">
        <f t="shared" si="27"/>
        <v>7.8</v>
      </c>
      <c r="P40">
        <f t="shared" si="27"/>
        <v>11.5</v>
      </c>
      <c r="Q40">
        <f t="shared" si="27"/>
        <v>24.200000000000003</v>
      </c>
      <c r="T40" s="17">
        <v>2030</v>
      </c>
      <c r="U40">
        <f t="shared" ref="U40:AI40" si="28">U64+U88</f>
        <v>0.2</v>
      </c>
      <c r="V40">
        <f t="shared" si="28"/>
        <v>6.3</v>
      </c>
      <c r="W40">
        <f t="shared" si="28"/>
        <v>0.5</v>
      </c>
      <c r="X40">
        <f t="shared" si="28"/>
        <v>24.4</v>
      </c>
      <c r="Y40">
        <f t="shared" si="28"/>
        <v>7.1000000000000005</v>
      </c>
      <c r="Z40">
        <f t="shared" si="28"/>
        <v>0</v>
      </c>
      <c r="AA40">
        <f t="shared" si="28"/>
        <v>0</v>
      </c>
      <c r="AB40">
        <f t="shared" si="28"/>
        <v>9.3000000000000007</v>
      </c>
      <c r="AC40">
        <f t="shared" si="28"/>
        <v>0.1</v>
      </c>
      <c r="AD40">
        <f t="shared" si="28"/>
        <v>0</v>
      </c>
      <c r="AE40">
        <f t="shared" si="28"/>
        <v>0</v>
      </c>
      <c r="AF40">
        <f t="shared" si="28"/>
        <v>0</v>
      </c>
      <c r="AG40">
        <f t="shared" si="28"/>
        <v>2.5</v>
      </c>
      <c r="AH40">
        <f t="shared" si="28"/>
        <v>6.1</v>
      </c>
      <c r="AI40">
        <f t="shared" si="28"/>
        <v>4</v>
      </c>
    </row>
    <row r="41" spans="2:35" x14ac:dyDescent="0.3">
      <c r="B41" s="17">
        <v>2031</v>
      </c>
      <c r="C41">
        <f t="shared" ref="C41:Q41" si="29">C65+C89</f>
        <v>0.6</v>
      </c>
      <c r="D41">
        <f t="shared" si="29"/>
        <v>18.3</v>
      </c>
      <c r="E41">
        <f t="shared" si="29"/>
        <v>1</v>
      </c>
      <c r="F41">
        <f t="shared" si="29"/>
        <v>89.7</v>
      </c>
      <c r="G41">
        <f t="shared" si="29"/>
        <v>14</v>
      </c>
      <c r="H41">
        <f t="shared" si="29"/>
        <v>0</v>
      </c>
      <c r="I41">
        <f t="shared" si="29"/>
        <v>0</v>
      </c>
      <c r="J41">
        <f t="shared" si="29"/>
        <v>53.2</v>
      </c>
      <c r="K41">
        <f t="shared" si="29"/>
        <v>1.7</v>
      </c>
      <c r="L41">
        <f t="shared" si="29"/>
        <v>0</v>
      </c>
      <c r="M41">
        <f t="shared" si="29"/>
        <v>0</v>
      </c>
      <c r="N41">
        <f t="shared" si="29"/>
        <v>0</v>
      </c>
      <c r="O41">
        <f t="shared" si="29"/>
        <v>5.8000000000000007</v>
      </c>
      <c r="P41">
        <f t="shared" si="29"/>
        <v>11.2</v>
      </c>
      <c r="Q41">
        <f t="shared" si="29"/>
        <v>20.3</v>
      </c>
      <c r="T41" s="17">
        <v>2031</v>
      </c>
      <c r="U41">
        <f t="shared" ref="U41:AI41" si="30">U65+U89</f>
        <v>0</v>
      </c>
      <c r="V41">
        <f t="shared" si="30"/>
        <v>6.4</v>
      </c>
      <c r="W41">
        <f t="shared" si="30"/>
        <v>0</v>
      </c>
      <c r="X41">
        <f t="shared" si="30"/>
        <v>56</v>
      </c>
      <c r="Y41">
        <f t="shared" si="30"/>
        <v>7.2</v>
      </c>
      <c r="Z41">
        <f t="shared" si="30"/>
        <v>0</v>
      </c>
      <c r="AA41">
        <f t="shared" si="30"/>
        <v>0</v>
      </c>
      <c r="AB41">
        <f t="shared" si="30"/>
        <v>11</v>
      </c>
      <c r="AC41">
        <f t="shared" si="30"/>
        <v>0.1</v>
      </c>
      <c r="AD41">
        <f t="shared" si="30"/>
        <v>0</v>
      </c>
      <c r="AE41">
        <f t="shared" si="30"/>
        <v>0</v>
      </c>
      <c r="AF41">
        <f t="shared" si="30"/>
        <v>0</v>
      </c>
      <c r="AG41">
        <f t="shared" si="30"/>
        <v>2.1</v>
      </c>
      <c r="AH41">
        <f t="shared" si="30"/>
        <v>6.9</v>
      </c>
      <c r="AI41">
        <f t="shared" si="30"/>
        <v>6.7</v>
      </c>
    </row>
    <row r="42" spans="2:35" x14ac:dyDescent="0.3">
      <c r="B42" s="17">
        <v>2032</v>
      </c>
      <c r="C42">
        <f t="shared" ref="C42:Q42" si="31">C66+C90</f>
        <v>0.5</v>
      </c>
      <c r="D42">
        <f t="shared" si="31"/>
        <v>16.5</v>
      </c>
      <c r="E42">
        <f t="shared" si="31"/>
        <v>0.8</v>
      </c>
      <c r="F42">
        <f t="shared" si="31"/>
        <v>110.69999999999999</v>
      </c>
      <c r="G42">
        <f t="shared" si="31"/>
        <v>15.5</v>
      </c>
      <c r="H42">
        <f t="shared" si="31"/>
        <v>0</v>
      </c>
      <c r="I42">
        <f t="shared" si="31"/>
        <v>0</v>
      </c>
      <c r="J42">
        <f t="shared" si="31"/>
        <v>57.8</v>
      </c>
      <c r="K42">
        <f t="shared" si="31"/>
        <v>1.4</v>
      </c>
      <c r="L42">
        <f t="shared" si="31"/>
        <v>0</v>
      </c>
      <c r="M42">
        <f t="shared" si="31"/>
        <v>0</v>
      </c>
      <c r="N42">
        <f t="shared" si="31"/>
        <v>0</v>
      </c>
      <c r="O42">
        <f t="shared" si="31"/>
        <v>4.7</v>
      </c>
      <c r="P42">
        <f t="shared" si="31"/>
        <v>10.6</v>
      </c>
      <c r="Q42">
        <f t="shared" si="31"/>
        <v>18.399999999999999</v>
      </c>
      <c r="T42" s="17">
        <v>2032</v>
      </c>
      <c r="U42">
        <f t="shared" ref="U42:AI42" si="32">U66+U90</f>
        <v>0</v>
      </c>
      <c r="V42">
        <f t="shared" si="32"/>
        <v>5.5</v>
      </c>
      <c r="W42">
        <f t="shared" si="32"/>
        <v>0</v>
      </c>
      <c r="X42">
        <f t="shared" si="32"/>
        <v>66</v>
      </c>
      <c r="Y42">
        <f t="shared" si="32"/>
        <v>7.2</v>
      </c>
      <c r="Z42">
        <f t="shared" si="32"/>
        <v>0</v>
      </c>
      <c r="AA42">
        <f t="shared" si="32"/>
        <v>0</v>
      </c>
      <c r="AB42">
        <f t="shared" si="32"/>
        <v>12.399999999999999</v>
      </c>
      <c r="AC42">
        <f t="shared" si="32"/>
        <v>0.1</v>
      </c>
      <c r="AD42">
        <f t="shared" si="32"/>
        <v>0</v>
      </c>
      <c r="AE42">
        <f t="shared" si="32"/>
        <v>0</v>
      </c>
      <c r="AF42">
        <f t="shared" si="32"/>
        <v>0</v>
      </c>
      <c r="AG42">
        <f t="shared" si="32"/>
        <v>1.9000000000000001</v>
      </c>
      <c r="AH42">
        <f t="shared" si="32"/>
        <v>7.1</v>
      </c>
      <c r="AI42">
        <f t="shared" si="32"/>
        <v>13.5</v>
      </c>
    </row>
    <row r="43" spans="2:35" x14ac:dyDescent="0.3">
      <c r="B43" s="17">
        <v>2033</v>
      </c>
      <c r="C43">
        <f t="shared" ref="C43:Q43" si="33">C67+C91</f>
        <v>0.2</v>
      </c>
      <c r="D43">
        <f t="shared" si="33"/>
        <v>15.7</v>
      </c>
      <c r="E43">
        <f t="shared" si="33"/>
        <v>0.60000000000000009</v>
      </c>
      <c r="F43">
        <f t="shared" si="33"/>
        <v>142.9</v>
      </c>
      <c r="G43">
        <f t="shared" si="33"/>
        <v>18.2</v>
      </c>
      <c r="H43">
        <f t="shared" si="33"/>
        <v>0</v>
      </c>
      <c r="I43">
        <f t="shared" si="33"/>
        <v>0</v>
      </c>
      <c r="J43">
        <f t="shared" si="33"/>
        <v>57.699999999999996</v>
      </c>
      <c r="K43">
        <f t="shared" si="33"/>
        <v>1.2</v>
      </c>
      <c r="L43">
        <f t="shared" si="33"/>
        <v>0</v>
      </c>
      <c r="M43">
        <f t="shared" si="33"/>
        <v>0</v>
      </c>
      <c r="N43">
        <f t="shared" si="33"/>
        <v>0</v>
      </c>
      <c r="O43">
        <f t="shared" si="33"/>
        <v>3.7</v>
      </c>
      <c r="P43">
        <f t="shared" si="33"/>
        <v>10.4</v>
      </c>
      <c r="Q43">
        <f t="shared" si="33"/>
        <v>16.100000000000001</v>
      </c>
      <c r="T43" s="17">
        <v>2033</v>
      </c>
      <c r="U43">
        <f t="shared" ref="U43:AI43" si="34">U67+U91</f>
        <v>0</v>
      </c>
      <c r="V43">
        <f t="shared" si="34"/>
        <v>5.4</v>
      </c>
      <c r="W43">
        <f t="shared" si="34"/>
        <v>0</v>
      </c>
      <c r="X43">
        <f t="shared" si="34"/>
        <v>80.400000000000006</v>
      </c>
      <c r="Y43">
        <f t="shared" si="34"/>
        <v>7.2</v>
      </c>
      <c r="Z43">
        <f t="shared" si="34"/>
        <v>0</v>
      </c>
      <c r="AA43">
        <f t="shared" si="34"/>
        <v>0</v>
      </c>
      <c r="AB43">
        <f t="shared" si="34"/>
        <v>10.4</v>
      </c>
      <c r="AC43">
        <f t="shared" si="34"/>
        <v>0.1</v>
      </c>
      <c r="AD43">
        <f t="shared" si="34"/>
        <v>0</v>
      </c>
      <c r="AE43">
        <f t="shared" si="34"/>
        <v>0</v>
      </c>
      <c r="AF43">
        <f t="shared" si="34"/>
        <v>0</v>
      </c>
      <c r="AG43">
        <f t="shared" si="34"/>
        <v>1.4</v>
      </c>
      <c r="AH43">
        <f t="shared" si="34"/>
        <v>7.2</v>
      </c>
      <c r="AI43">
        <f t="shared" si="34"/>
        <v>6.8999999999999995</v>
      </c>
    </row>
    <row r="44" spans="2:35" x14ac:dyDescent="0.3">
      <c r="B44" s="17">
        <v>2034</v>
      </c>
      <c r="C44">
        <f t="shared" ref="C44:Q44" si="35">C68+C92</f>
        <v>0.2</v>
      </c>
      <c r="D44">
        <f t="shared" si="35"/>
        <v>15.6</v>
      </c>
      <c r="E44">
        <f t="shared" si="35"/>
        <v>0.5</v>
      </c>
      <c r="F44">
        <f t="shared" si="35"/>
        <v>224.8</v>
      </c>
      <c r="G44">
        <f t="shared" si="35"/>
        <v>15.799999999999999</v>
      </c>
      <c r="H44">
        <f t="shared" si="35"/>
        <v>0</v>
      </c>
      <c r="I44">
        <f t="shared" si="35"/>
        <v>0</v>
      </c>
      <c r="J44">
        <f t="shared" si="35"/>
        <v>58</v>
      </c>
      <c r="K44">
        <f t="shared" si="35"/>
        <v>1.1000000000000001</v>
      </c>
      <c r="L44">
        <f t="shared" si="35"/>
        <v>0</v>
      </c>
      <c r="M44">
        <f t="shared" si="35"/>
        <v>0</v>
      </c>
      <c r="N44">
        <f t="shared" si="35"/>
        <v>0</v>
      </c>
      <c r="O44">
        <f t="shared" si="35"/>
        <v>3.1999999999999997</v>
      </c>
      <c r="P44">
        <f t="shared" si="35"/>
        <v>9.6</v>
      </c>
      <c r="Q44">
        <f t="shared" si="35"/>
        <v>8.7000000000000011</v>
      </c>
      <c r="T44" s="17">
        <v>2034</v>
      </c>
      <c r="U44">
        <f t="shared" ref="U44:AI44" si="36">U68+U92</f>
        <v>0</v>
      </c>
      <c r="V44">
        <f t="shared" si="36"/>
        <v>4.7</v>
      </c>
      <c r="W44">
        <f t="shared" si="36"/>
        <v>0</v>
      </c>
      <c r="X44">
        <f t="shared" si="36"/>
        <v>114.5</v>
      </c>
      <c r="Y44">
        <f t="shared" si="36"/>
        <v>5.1000000000000005</v>
      </c>
      <c r="Z44">
        <f t="shared" si="36"/>
        <v>0</v>
      </c>
      <c r="AA44">
        <f t="shared" si="36"/>
        <v>0</v>
      </c>
      <c r="AB44">
        <f t="shared" si="36"/>
        <v>10.1</v>
      </c>
      <c r="AC44">
        <f t="shared" si="36"/>
        <v>0</v>
      </c>
      <c r="AD44">
        <f t="shared" si="36"/>
        <v>0</v>
      </c>
      <c r="AE44">
        <f t="shared" si="36"/>
        <v>0</v>
      </c>
      <c r="AF44">
        <f t="shared" si="36"/>
        <v>0</v>
      </c>
      <c r="AG44">
        <f t="shared" si="36"/>
        <v>1.1000000000000001</v>
      </c>
      <c r="AH44">
        <f t="shared" si="36"/>
        <v>6.8</v>
      </c>
      <c r="AI44">
        <f t="shared" si="36"/>
        <v>7.6</v>
      </c>
    </row>
    <row r="45" spans="2:35" x14ac:dyDescent="0.3">
      <c r="B45" s="17">
        <v>2035</v>
      </c>
      <c r="C45">
        <f t="shared" ref="C45:Q45" si="37">C69+C93</f>
        <v>0.2</v>
      </c>
      <c r="D45">
        <f t="shared" si="37"/>
        <v>15.2</v>
      </c>
      <c r="E45">
        <f t="shared" si="37"/>
        <v>0.5</v>
      </c>
      <c r="F45">
        <f t="shared" si="37"/>
        <v>227.6</v>
      </c>
      <c r="G45">
        <f t="shared" si="37"/>
        <v>14.6</v>
      </c>
      <c r="H45">
        <f t="shared" si="37"/>
        <v>0</v>
      </c>
      <c r="I45">
        <f t="shared" si="37"/>
        <v>0</v>
      </c>
      <c r="J45">
        <f t="shared" si="37"/>
        <v>60.3</v>
      </c>
      <c r="K45">
        <f t="shared" si="37"/>
        <v>0.8</v>
      </c>
      <c r="L45">
        <f t="shared" si="37"/>
        <v>0</v>
      </c>
      <c r="M45">
        <f t="shared" si="37"/>
        <v>0</v>
      </c>
      <c r="N45">
        <f t="shared" si="37"/>
        <v>0</v>
      </c>
      <c r="O45">
        <f t="shared" si="37"/>
        <v>3.1</v>
      </c>
      <c r="P45">
        <f t="shared" si="37"/>
        <v>8.9</v>
      </c>
      <c r="Q45">
        <f t="shared" si="37"/>
        <v>8.9</v>
      </c>
      <c r="T45" s="17">
        <v>2035</v>
      </c>
      <c r="U45">
        <f t="shared" ref="U45:AI45" si="38">U69+U93</f>
        <v>0</v>
      </c>
      <c r="V45">
        <f t="shared" si="38"/>
        <v>4.7</v>
      </c>
      <c r="W45">
        <f t="shared" si="38"/>
        <v>0</v>
      </c>
      <c r="X45">
        <f t="shared" si="38"/>
        <v>116.9</v>
      </c>
      <c r="Y45">
        <f t="shared" si="38"/>
        <v>4</v>
      </c>
      <c r="Z45">
        <f t="shared" si="38"/>
        <v>0</v>
      </c>
      <c r="AA45">
        <f t="shared" si="38"/>
        <v>0</v>
      </c>
      <c r="AB45">
        <f t="shared" si="38"/>
        <v>12</v>
      </c>
      <c r="AC45">
        <f t="shared" si="38"/>
        <v>0</v>
      </c>
      <c r="AD45">
        <f t="shared" si="38"/>
        <v>0</v>
      </c>
      <c r="AE45">
        <f t="shared" si="38"/>
        <v>0</v>
      </c>
      <c r="AF45">
        <f t="shared" si="38"/>
        <v>0</v>
      </c>
      <c r="AG45">
        <f t="shared" si="38"/>
        <v>1</v>
      </c>
      <c r="AH45">
        <f t="shared" si="38"/>
        <v>6.2</v>
      </c>
      <c r="AI45">
        <f t="shared" si="38"/>
        <v>1.9</v>
      </c>
    </row>
    <row r="46" spans="2:35" x14ac:dyDescent="0.3">
      <c r="B46" s="17">
        <v>2036</v>
      </c>
      <c r="C46">
        <f t="shared" ref="C46:Q46" si="39">C70+C94</f>
        <v>0.2</v>
      </c>
      <c r="D46">
        <f t="shared" si="39"/>
        <v>14.100000000000001</v>
      </c>
      <c r="E46">
        <f t="shared" si="39"/>
        <v>0.5</v>
      </c>
      <c r="F46">
        <f t="shared" si="39"/>
        <v>219.8</v>
      </c>
      <c r="G46">
        <f t="shared" si="39"/>
        <v>14.299999999999999</v>
      </c>
      <c r="H46">
        <f t="shared" si="39"/>
        <v>0</v>
      </c>
      <c r="I46">
        <f t="shared" si="39"/>
        <v>0</v>
      </c>
      <c r="J46">
        <f t="shared" si="39"/>
        <v>62.8</v>
      </c>
      <c r="K46">
        <f t="shared" si="39"/>
        <v>0.8</v>
      </c>
      <c r="L46">
        <f t="shared" si="39"/>
        <v>0</v>
      </c>
      <c r="M46">
        <f t="shared" si="39"/>
        <v>0</v>
      </c>
      <c r="N46">
        <f t="shared" si="39"/>
        <v>0</v>
      </c>
      <c r="O46">
        <f t="shared" si="39"/>
        <v>4.9000000000000004</v>
      </c>
      <c r="P46">
        <f t="shared" si="39"/>
        <v>7.3</v>
      </c>
      <c r="Q46">
        <f t="shared" si="39"/>
        <v>9.2000000000000011</v>
      </c>
      <c r="T46" s="17">
        <v>2036</v>
      </c>
      <c r="U46">
        <f t="shared" ref="U46:AI46" si="40">U70+U94</f>
        <v>0</v>
      </c>
      <c r="V46">
        <f t="shared" si="40"/>
        <v>4.7</v>
      </c>
      <c r="W46">
        <f t="shared" si="40"/>
        <v>0</v>
      </c>
      <c r="X46">
        <f t="shared" si="40"/>
        <v>107</v>
      </c>
      <c r="Y46">
        <f t="shared" si="40"/>
        <v>3.5</v>
      </c>
      <c r="Z46">
        <f t="shared" si="40"/>
        <v>0</v>
      </c>
      <c r="AA46">
        <f t="shared" si="40"/>
        <v>0</v>
      </c>
      <c r="AB46">
        <f t="shared" si="40"/>
        <v>14.6</v>
      </c>
      <c r="AC46">
        <f t="shared" si="40"/>
        <v>0</v>
      </c>
      <c r="AD46">
        <f t="shared" si="40"/>
        <v>0</v>
      </c>
      <c r="AE46">
        <f t="shared" si="40"/>
        <v>0</v>
      </c>
      <c r="AF46">
        <f t="shared" si="40"/>
        <v>0</v>
      </c>
      <c r="AG46">
        <f t="shared" si="40"/>
        <v>1.4</v>
      </c>
      <c r="AH46">
        <f t="shared" si="40"/>
        <v>4.7</v>
      </c>
      <c r="AI46">
        <f t="shared" si="40"/>
        <v>2.3000000000000003</v>
      </c>
    </row>
    <row r="47" spans="2:35" x14ac:dyDescent="0.3">
      <c r="B47" s="17">
        <v>2037</v>
      </c>
      <c r="C47">
        <f t="shared" ref="C47:Q47" si="41">C71+C95</f>
        <v>0.2</v>
      </c>
      <c r="D47">
        <f t="shared" si="41"/>
        <v>13</v>
      </c>
      <c r="E47">
        <f t="shared" si="41"/>
        <v>0.30000000000000004</v>
      </c>
      <c r="F47">
        <f t="shared" si="41"/>
        <v>207.3</v>
      </c>
      <c r="G47">
        <f t="shared" si="41"/>
        <v>13.1</v>
      </c>
      <c r="H47">
        <f t="shared" si="41"/>
        <v>0</v>
      </c>
      <c r="I47">
        <f t="shared" si="41"/>
        <v>0</v>
      </c>
      <c r="J47">
        <f t="shared" si="41"/>
        <v>64.3</v>
      </c>
      <c r="K47">
        <f t="shared" si="41"/>
        <v>0.1</v>
      </c>
      <c r="L47">
        <f t="shared" si="41"/>
        <v>0</v>
      </c>
      <c r="M47">
        <f t="shared" si="41"/>
        <v>0</v>
      </c>
      <c r="N47">
        <f t="shared" si="41"/>
        <v>0</v>
      </c>
      <c r="O47">
        <f t="shared" si="41"/>
        <v>5.6999999999999993</v>
      </c>
      <c r="P47">
        <f t="shared" si="41"/>
        <v>5.6</v>
      </c>
      <c r="Q47">
        <f t="shared" si="41"/>
        <v>8.9</v>
      </c>
      <c r="T47" s="17">
        <v>2037</v>
      </c>
      <c r="U47">
        <f t="shared" ref="U47:AI47" si="42">U71+U95</f>
        <v>0</v>
      </c>
      <c r="V47">
        <f t="shared" si="42"/>
        <v>4.5</v>
      </c>
      <c r="W47">
        <f t="shared" si="42"/>
        <v>0</v>
      </c>
      <c r="X47">
        <f t="shared" si="42"/>
        <v>93.4</v>
      </c>
      <c r="Y47">
        <f t="shared" si="42"/>
        <v>2.9000000000000004</v>
      </c>
      <c r="Z47">
        <f t="shared" si="42"/>
        <v>0</v>
      </c>
      <c r="AA47">
        <f t="shared" si="42"/>
        <v>0</v>
      </c>
      <c r="AB47">
        <f t="shared" si="42"/>
        <v>15.700000000000001</v>
      </c>
      <c r="AC47">
        <f t="shared" si="42"/>
        <v>0</v>
      </c>
      <c r="AD47">
        <f t="shared" si="42"/>
        <v>0</v>
      </c>
      <c r="AE47">
        <f t="shared" si="42"/>
        <v>0</v>
      </c>
      <c r="AF47">
        <f t="shared" si="42"/>
        <v>0</v>
      </c>
      <c r="AG47">
        <f t="shared" si="42"/>
        <v>1.6</v>
      </c>
      <c r="AH47">
        <f t="shared" si="42"/>
        <v>2.7</v>
      </c>
      <c r="AI47">
        <f t="shared" si="42"/>
        <v>2.4</v>
      </c>
    </row>
    <row r="48" spans="2:35" x14ac:dyDescent="0.3">
      <c r="B48" s="17">
        <v>2038</v>
      </c>
      <c r="C48">
        <f t="shared" ref="C48:Q48" si="43">C72+C96</f>
        <v>0.2</v>
      </c>
      <c r="D48">
        <f t="shared" si="43"/>
        <v>13.6</v>
      </c>
      <c r="E48">
        <f t="shared" si="43"/>
        <v>0.2</v>
      </c>
      <c r="F48">
        <f t="shared" si="43"/>
        <v>165.6</v>
      </c>
      <c r="G48">
        <f t="shared" si="43"/>
        <v>12</v>
      </c>
      <c r="H48">
        <f t="shared" si="43"/>
        <v>0</v>
      </c>
      <c r="I48">
        <f t="shared" si="43"/>
        <v>0</v>
      </c>
      <c r="J48">
        <f t="shared" si="43"/>
        <v>64.5</v>
      </c>
      <c r="K48">
        <f t="shared" si="43"/>
        <v>0</v>
      </c>
      <c r="L48">
        <f t="shared" si="43"/>
        <v>0</v>
      </c>
      <c r="M48">
        <f t="shared" si="43"/>
        <v>0</v>
      </c>
      <c r="N48">
        <f t="shared" si="43"/>
        <v>0</v>
      </c>
      <c r="O48">
        <f t="shared" si="43"/>
        <v>7.5</v>
      </c>
      <c r="P48">
        <f t="shared" si="43"/>
        <v>4.2</v>
      </c>
      <c r="Q48">
        <f t="shared" si="43"/>
        <v>7.3999999999999995</v>
      </c>
      <c r="T48" s="17">
        <v>2038</v>
      </c>
      <c r="U48">
        <f t="shared" ref="U48:AI48" si="44">U72+U96</f>
        <v>0</v>
      </c>
      <c r="V48">
        <f t="shared" si="44"/>
        <v>3.7</v>
      </c>
      <c r="W48">
        <f t="shared" si="44"/>
        <v>0</v>
      </c>
      <c r="X48">
        <f t="shared" si="44"/>
        <v>60.3</v>
      </c>
      <c r="Y48">
        <f t="shared" si="44"/>
        <v>2.9000000000000004</v>
      </c>
      <c r="Z48">
        <f t="shared" si="44"/>
        <v>0</v>
      </c>
      <c r="AA48">
        <f t="shared" si="44"/>
        <v>0</v>
      </c>
      <c r="AB48">
        <f t="shared" si="44"/>
        <v>16.3</v>
      </c>
      <c r="AC48">
        <f t="shared" si="44"/>
        <v>0</v>
      </c>
      <c r="AD48">
        <f t="shared" si="44"/>
        <v>0</v>
      </c>
      <c r="AE48">
        <f t="shared" si="44"/>
        <v>0</v>
      </c>
      <c r="AF48">
        <f t="shared" si="44"/>
        <v>0</v>
      </c>
      <c r="AG48">
        <f t="shared" si="44"/>
        <v>1.2999999999999998</v>
      </c>
      <c r="AH48">
        <f t="shared" si="44"/>
        <v>1.3</v>
      </c>
      <c r="AI48">
        <f t="shared" si="44"/>
        <v>2</v>
      </c>
    </row>
    <row r="49" spans="2:35" x14ac:dyDescent="0.3">
      <c r="B49" s="17">
        <v>2039</v>
      </c>
      <c r="C49">
        <f t="shared" ref="C49:Q49" si="45">C73+C97</f>
        <v>0</v>
      </c>
      <c r="D49">
        <f t="shared" si="45"/>
        <v>13.1</v>
      </c>
      <c r="E49">
        <f t="shared" si="45"/>
        <v>0.2</v>
      </c>
      <c r="F49">
        <f t="shared" si="45"/>
        <v>132.19999999999999</v>
      </c>
      <c r="G49">
        <f t="shared" si="45"/>
        <v>11</v>
      </c>
      <c r="H49">
        <f t="shared" si="45"/>
        <v>0</v>
      </c>
      <c r="I49">
        <f t="shared" si="45"/>
        <v>0</v>
      </c>
      <c r="J49">
        <f t="shared" si="45"/>
        <v>63.8</v>
      </c>
      <c r="K49">
        <f t="shared" si="45"/>
        <v>2</v>
      </c>
      <c r="L49">
        <f t="shared" si="45"/>
        <v>0</v>
      </c>
      <c r="M49">
        <f t="shared" si="45"/>
        <v>0</v>
      </c>
      <c r="N49">
        <f t="shared" si="45"/>
        <v>0</v>
      </c>
      <c r="O49">
        <f t="shared" si="45"/>
        <v>8.1999999999999993</v>
      </c>
      <c r="P49">
        <f t="shared" si="45"/>
        <v>3.6</v>
      </c>
      <c r="Q49">
        <f t="shared" si="45"/>
        <v>6.5</v>
      </c>
      <c r="T49" s="17">
        <v>2039</v>
      </c>
      <c r="U49">
        <f t="shared" ref="U49:AI49" si="46">U73+U97</f>
        <v>0</v>
      </c>
      <c r="V49">
        <f t="shared" si="46"/>
        <v>4</v>
      </c>
      <c r="W49">
        <f t="shared" si="46"/>
        <v>0</v>
      </c>
      <c r="X49">
        <f t="shared" si="46"/>
        <v>39.9</v>
      </c>
      <c r="Y49">
        <f t="shared" si="46"/>
        <v>2.2000000000000002</v>
      </c>
      <c r="Z49">
        <f t="shared" si="46"/>
        <v>0</v>
      </c>
      <c r="AA49">
        <f t="shared" si="46"/>
        <v>0</v>
      </c>
      <c r="AB49">
        <f t="shared" si="46"/>
        <v>13.6</v>
      </c>
      <c r="AC49">
        <f t="shared" si="46"/>
        <v>2</v>
      </c>
      <c r="AD49">
        <f t="shared" si="46"/>
        <v>0</v>
      </c>
      <c r="AE49">
        <f t="shared" si="46"/>
        <v>0</v>
      </c>
      <c r="AF49">
        <f t="shared" si="46"/>
        <v>0</v>
      </c>
      <c r="AG49">
        <f t="shared" si="46"/>
        <v>1</v>
      </c>
      <c r="AH49">
        <f t="shared" si="46"/>
        <v>0.4</v>
      </c>
      <c r="AI49">
        <f t="shared" si="46"/>
        <v>2</v>
      </c>
    </row>
    <row r="50" spans="2:35" x14ac:dyDescent="0.3">
      <c r="B50" s="17">
        <v>2040</v>
      </c>
      <c r="C50">
        <f t="shared" ref="C50:Q50" si="47">C74+C98</f>
        <v>0</v>
      </c>
      <c r="D50">
        <f t="shared" si="47"/>
        <v>12</v>
      </c>
      <c r="E50">
        <f t="shared" si="47"/>
        <v>1.2</v>
      </c>
      <c r="F50">
        <f t="shared" si="47"/>
        <v>93.9</v>
      </c>
      <c r="G50">
        <f t="shared" si="47"/>
        <v>9.3999999999999986</v>
      </c>
      <c r="H50">
        <f t="shared" si="47"/>
        <v>0</v>
      </c>
      <c r="I50">
        <f t="shared" si="47"/>
        <v>0</v>
      </c>
      <c r="J50">
        <f t="shared" si="47"/>
        <v>60.9</v>
      </c>
      <c r="K50">
        <f t="shared" si="47"/>
        <v>3</v>
      </c>
      <c r="L50">
        <f t="shared" si="47"/>
        <v>0</v>
      </c>
      <c r="M50">
        <f t="shared" si="47"/>
        <v>0</v>
      </c>
      <c r="N50">
        <f t="shared" si="47"/>
        <v>0</v>
      </c>
      <c r="O50">
        <f t="shared" si="47"/>
        <v>7</v>
      </c>
      <c r="P50">
        <f t="shared" si="47"/>
        <v>3</v>
      </c>
      <c r="Q50">
        <f t="shared" si="47"/>
        <v>3.7</v>
      </c>
      <c r="T50" s="17">
        <v>2040</v>
      </c>
      <c r="U50">
        <f t="shared" ref="U50:AI50" si="48">U74+U98</f>
        <v>0</v>
      </c>
      <c r="V50">
        <f t="shared" si="48"/>
        <v>4.0999999999999996</v>
      </c>
      <c r="W50">
        <f t="shared" si="48"/>
        <v>1</v>
      </c>
      <c r="X50">
        <f t="shared" si="48"/>
        <v>21.200000000000003</v>
      </c>
      <c r="Y50">
        <f t="shared" si="48"/>
        <v>1.4000000000000001</v>
      </c>
      <c r="Z50">
        <f t="shared" si="48"/>
        <v>0</v>
      </c>
      <c r="AA50">
        <f t="shared" si="48"/>
        <v>0</v>
      </c>
      <c r="AB50">
        <f t="shared" si="48"/>
        <v>8.4</v>
      </c>
      <c r="AC50">
        <f t="shared" si="48"/>
        <v>3</v>
      </c>
      <c r="AD50">
        <f t="shared" si="48"/>
        <v>0</v>
      </c>
      <c r="AE50">
        <f t="shared" si="48"/>
        <v>0</v>
      </c>
      <c r="AF50">
        <f t="shared" si="48"/>
        <v>0</v>
      </c>
      <c r="AG50">
        <f t="shared" si="48"/>
        <v>0.79999999999999993</v>
      </c>
      <c r="AH50">
        <f t="shared" si="48"/>
        <v>0.2</v>
      </c>
      <c r="AI50">
        <f t="shared" si="48"/>
        <v>0.4</v>
      </c>
    </row>
    <row r="52" spans="2:35" x14ac:dyDescent="0.3">
      <c r="C52" s="30" t="s">
        <v>135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U52" s="30" t="s">
        <v>137</v>
      </c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</row>
    <row r="53" spans="2:35" x14ac:dyDescent="0.3">
      <c r="C53" s="17" t="s">
        <v>31</v>
      </c>
      <c r="D53" s="17" t="s">
        <v>63</v>
      </c>
      <c r="E53" s="17" t="s">
        <v>72</v>
      </c>
      <c r="F53" s="17" t="s">
        <v>32</v>
      </c>
      <c r="G53" s="17" t="s">
        <v>30</v>
      </c>
      <c r="H53" s="17" t="s">
        <v>69</v>
      </c>
      <c r="I53" s="17" t="s">
        <v>34</v>
      </c>
      <c r="J53" s="17" t="s">
        <v>29</v>
      </c>
      <c r="K53" s="17" t="s">
        <v>33</v>
      </c>
      <c r="L53" s="17" t="s">
        <v>71</v>
      </c>
      <c r="M53" s="17" t="s">
        <v>70</v>
      </c>
      <c r="N53" s="17" t="s">
        <v>66</v>
      </c>
      <c r="O53" s="17" t="s">
        <v>68</v>
      </c>
      <c r="P53" s="17" t="s">
        <v>64</v>
      </c>
      <c r="Q53" s="17" t="s">
        <v>134</v>
      </c>
      <c r="U53" s="17" t="s">
        <v>31</v>
      </c>
      <c r="V53" s="17" t="s">
        <v>63</v>
      </c>
      <c r="W53" s="17" t="s">
        <v>72</v>
      </c>
      <c r="X53" s="17" t="s">
        <v>32</v>
      </c>
      <c r="Y53" s="17" t="s">
        <v>30</v>
      </c>
      <c r="Z53" s="17" t="s">
        <v>69</v>
      </c>
      <c r="AA53" s="17" t="s">
        <v>34</v>
      </c>
      <c r="AB53" s="17" t="s">
        <v>29</v>
      </c>
      <c r="AC53" s="17" t="s">
        <v>33</v>
      </c>
      <c r="AD53" s="17" t="s">
        <v>71</v>
      </c>
      <c r="AE53" s="17" t="s">
        <v>70</v>
      </c>
      <c r="AF53" s="17" t="s">
        <v>66</v>
      </c>
      <c r="AG53" s="17" t="s">
        <v>68</v>
      </c>
      <c r="AH53" s="17" t="s">
        <v>64</v>
      </c>
      <c r="AI53" s="17" t="s">
        <v>134</v>
      </c>
    </row>
    <row r="54" spans="2:35" x14ac:dyDescent="0.3">
      <c r="B54" s="17">
        <v>2020</v>
      </c>
      <c r="C54">
        <v>0</v>
      </c>
      <c r="D54">
        <v>2.1</v>
      </c>
      <c r="E54">
        <v>0.1</v>
      </c>
      <c r="F54">
        <v>13.3</v>
      </c>
      <c r="G54">
        <v>18.7</v>
      </c>
      <c r="H54">
        <v>0</v>
      </c>
      <c r="I54">
        <v>0</v>
      </c>
      <c r="J54">
        <v>20.9</v>
      </c>
      <c r="K54">
        <v>1.4</v>
      </c>
      <c r="L54">
        <v>0</v>
      </c>
      <c r="M54">
        <v>0</v>
      </c>
      <c r="N54">
        <v>0</v>
      </c>
      <c r="O54">
        <v>2.2000000000000002</v>
      </c>
      <c r="P54">
        <v>5.8</v>
      </c>
      <c r="Q54">
        <v>7.3</v>
      </c>
      <c r="T54" s="17">
        <v>2020</v>
      </c>
      <c r="U54">
        <v>0</v>
      </c>
      <c r="V54">
        <v>0.3</v>
      </c>
      <c r="W54">
        <v>0</v>
      </c>
      <c r="X54">
        <v>3.7</v>
      </c>
      <c r="Y54">
        <v>12.2</v>
      </c>
      <c r="Z54">
        <v>0</v>
      </c>
      <c r="AA54">
        <v>0</v>
      </c>
      <c r="AB54">
        <v>19.3</v>
      </c>
      <c r="AC54">
        <v>0.7</v>
      </c>
      <c r="AD54">
        <v>0</v>
      </c>
      <c r="AE54">
        <v>0</v>
      </c>
      <c r="AF54">
        <v>0</v>
      </c>
      <c r="AG54">
        <v>2.2000000000000002</v>
      </c>
      <c r="AH54">
        <v>2.8</v>
      </c>
      <c r="AI54">
        <v>1.5</v>
      </c>
    </row>
    <row r="55" spans="2:35" x14ac:dyDescent="0.3">
      <c r="B55" s="17">
        <v>2021</v>
      </c>
      <c r="C55">
        <v>0</v>
      </c>
      <c r="D55">
        <v>1.8</v>
      </c>
      <c r="E55">
        <v>0.1</v>
      </c>
      <c r="F55">
        <v>13.6</v>
      </c>
      <c r="G55">
        <v>22.2</v>
      </c>
      <c r="H55">
        <v>0</v>
      </c>
      <c r="I55">
        <v>0</v>
      </c>
      <c r="J55">
        <v>18.3</v>
      </c>
      <c r="K55">
        <v>0.7</v>
      </c>
      <c r="L55">
        <v>0</v>
      </c>
      <c r="M55">
        <v>0</v>
      </c>
      <c r="N55">
        <v>0</v>
      </c>
      <c r="O55">
        <v>2.6</v>
      </c>
      <c r="P55">
        <v>4.3</v>
      </c>
      <c r="Q55">
        <v>7.4</v>
      </c>
      <c r="T55" s="17">
        <v>2021</v>
      </c>
      <c r="U55">
        <v>0</v>
      </c>
      <c r="V55">
        <v>0.2</v>
      </c>
      <c r="W55">
        <v>0</v>
      </c>
      <c r="X55">
        <v>4.2</v>
      </c>
      <c r="Y55">
        <v>14.2</v>
      </c>
      <c r="Z55">
        <v>0</v>
      </c>
      <c r="AA55">
        <v>0</v>
      </c>
      <c r="AB55">
        <v>16.600000000000001</v>
      </c>
      <c r="AC55">
        <v>0.3</v>
      </c>
      <c r="AD55">
        <v>0</v>
      </c>
      <c r="AE55">
        <v>0</v>
      </c>
      <c r="AF55">
        <v>0</v>
      </c>
      <c r="AG55">
        <v>2.6</v>
      </c>
      <c r="AH55">
        <v>2.2000000000000002</v>
      </c>
      <c r="AI55">
        <v>1.7</v>
      </c>
    </row>
    <row r="56" spans="2:35" x14ac:dyDescent="0.3">
      <c r="B56" s="17">
        <v>2022</v>
      </c>
      <c r="C56">
        <v>0</v>
      </c>
      <c r="D56">
        <v>3.1</v>
      </c>
      <c r="E56">
        <v>0.2</v>
      </c>
      <c r="F56">
        <v>12</v>
      </c>
      <c r="G56">
        <v>25.5</v>
      </c>
      <c r="H56">
        <v>0</v>
      </c>
      <c r="I56">
        <v>0</v>
      </c>
      <c r="J56">
        <v>19.7</v>
      </c>
      <c r="K56">
        <v>1.3</v>
      </c>
      <c r="L56">
        <v>0</v>
      </c>
      <c r="M56">
        <v>0</v>
      </c>
      <c r="N56">
        <v>0</v>
      </c>
      <c r="O56">
        <v>2.2000000000000002</v>
      </c>
      <c r="P56">
        <v>3.5</v>
      </c>
      <c r="Q56">
        <v>9.9</v>
      </c>
      <c r="T56" s="17">
        <v>2022</v>
      </c>
      <c r="U56">
        <v>0</v>
      </c>
      <c r="V56">
        <v>0.9</v>
      </c>
      <c r="W56">
        <v>0.1</v>
      </c>
      <c r="X56">
        <v>3.9</v>
      </c>
      <c r="Y56">
        <v>17</v>
      </c>
      <c r="Z56">
        <v>0</v>
      </c>
      <c r="AA56">
        <v>0</v>
      </c>
      <c r="AB56">
        <v>18.100000000000001</v>
      </c>
      <c r="AC56">
        <v>0.2</v>
      </c>
      <c r="AD56">
        <v>0</v>
      </c>
      <c r="AE56">
        <v>0</v>
      </c>
      <c r="AF56">
        <v>0</v>
      </c>
      <c r="AG56">
        <v>1.8</v>
      </c>
      <c r="AH56">
        <v>2.2999999999999998</v>
      </c>
      <c r="AI56">
        <v>2.6</v>
      </c>
    </row>
    <row r="57" spans="2:35" x14ac:dyDescent="0.3">
      <c r="B57" s="17">
        <v>2023</v>
      </c>
      <c r="C57">
        <v>0</v>
      </c>
      <c r="D57">
        <v>5.4</v>
      </c>
      <c r="E57">
        <v>0.2</v>
      </c>
      <c r="F57">
        <v>14.4</v>
      </c>
      <c r="G57">
        <v>26.8</v>
      </c>
      <c r="H57">
        <v>0</v>
      </c>
      <c r="I57">
        <v>0</v>
      </c>
      <c r="J57">
        <v>21.2</v>
      </c>
      <c r="K57">
        <v>1.5</v>
      </c>
      <c r="L57">
        <v>0</v>
      </c>
      <c r="M57">
        <v>0</v>
      </c>
      <c r="N57">
        <v>0</v>
      </c>
      <c r="O57">
        <v>2.4</v>
      </c>
      <c r="P57">
        <v>5.4</v>
      </c>
      <c r="Q57">
        <v>9.1</v>
      </c>
      <c r="T57" s="17">
        <v>2023</v>
      </c>
      <c r="U57">
        <v>0</v>
      </c>
      <c r="V57">
        <v>2.2000000000000002</v>
      </c>
      <c r="W57">
        <v>0.2</v>
      </c>
      <c r="X57">
        <v>5.0999999999999996</v>
      </c>
      <c r="Y57">
        <v>17.7</v>
      </c>
      <c r="Z57">
        <v>0</v>
      </c>
      <c r="AA57">
        <v>0</v>
      </c>
      <c r="AB57">
        <v>19.899999999999999</v>
      </c>
      <c r="AC57">
        <v>0.1</v>
      </c>
      <c r="AD57">
        <v>0</v>
      </c>
      <c r="AE57">
        <v>0</v>
      </c>
      <c r="AF57">
        <v>0</v>
      </c>
      <c r="AG57">
        <v>1.4</v>
      </c>
      <c r="AH57">
        <v>3.3</v>
      </c>
      <c r="AI57">
        <v>1.8</v>
      </c>
    </row>
    <row r="58" spans="2:35" x14ac:dyDescent="0.3">
      <c r="B58" s="17">
        <v>2024</v>
      </c>
      <c r="C58">
        <v>0</v>
      </c>
      <c r="D58">
        <v>6.1</v>
      </c>
      <c r="E58">
        <v>0.3</v>
      </c>
      <c r="F58">
        <v>15.7</v>
      </c>
      <c r="G58">
        <v>26.7</v>
      </c>
      <c r="H58">
        <v>0</v>
      </c>
      <c r="I58">
        <v>0</v>
      </c>
      <c r="J58">
        <v>22.9</v>
      </c>
      <c r="K58">
        <v>3.9</v>
      </c>
      <c r="L58">
        <v>0</v>
      </c>
      <c r="M58">
        <v>0</v>
      </c>
      <c r="N58">
        <v>0</v>
      </c>
      <c r="O58">
        <v>3.3</v>
      </c>
      <c r="P58">
        <v>5.6</v>
      </c>
      <c r="Q58">
        <v>8.4</v>
      </c>
      <c r="T58" s="17">
        <v>2024</v>
      </c>
      <c r="U58">
        <v>0</v>
      </c>
      <c r="V58">
        <v>3.6</v>
      </c>
      <c r="W58">
        <v>0.2</v>
      </c>
      <c r="X58">
        <v>5.5</v>
      </c>
      <c r="Y58">
        <v>15.2</v>
      </c>
      <c r="Z58">
        <v>0</v>
      </c>
      <c r="AA58">
        <v>0</v>
      </c>
      <c r="AB58">
        <v>22</v>
      </c>
      <c r="AC58">
        <v>0.7</v>
      </c>
      <c r="AD58">
        <v>0</v>
      </c>
      <c r="AE58">
        <v>0</v>
      </c>
      <c r="AF58">
        <v>0</v>
      </c>
      <c r="AG58">
        <v>1</v>
      </c>
      <c r="AH58">
        <v>2.8</v>
      </c>
      <c r="AI58">
        <v>1</v>
      </c>
    </row>
    <row r="59" spans="2:35" x14ac:dyDescent="0.3">
      <c r="B59" s="17">
        <v>2025</v>
      </c>
      <c r="C59">
        <v>0</v>
      </c>
      <c r="D59">
        <v>6.2</v>
      </c>
      <c r="E59">
        <v>0.3</v>
      </c>
      <c r="F59">
        <v>15.7</v>
      </c>
      <c r="G59">
        <v>26.4</v>
      </c>
      <c r="H59">
        <v>0</v>
      </c>
      <c r="I59">
        <v>0</v>
      </c>
      <c r="J59">
        <v>25.1</v>
      </c>
      <c r="K59">
        <v>3.7</v>
      </c>
      <c r="L59">
        <v>0</v>
      </c>
      <c r="M59">
        <v>0</v>
      </c>
      <c r="N59">
        <v>0</v>
      </c>
      <c r="O59">
        <v>4.4000000000000004</v>
      </c>
      <c r="P59">
        <v>5.8</v>
      </c>
      <c r="Q59">
        <v>9.6999999999999993</v>
      </c>
      <c r="T59" s="17">
        <v>2025</v>
      </c>
      <c r="U59">
        <v>0</v>
      </c>
      <c r="V59">
        <v>4.4000000000000004</v>
      </c>
      <c r="W59">
        <v>0.2</v>
      </c>
      <c r="X59">
        <v>5.9</v>
      </c>
      <c r="Y59">
        <v>15.2</v>
      </c>
      <c r="Z59">
        <v>0</v>
      </c>
      <c r="AA59">
        <v>0</v>
      </c>
      <c r="AB59">
        <v>24.4</v>
      </c>
      <c r="AC59">
        <v>1.1000000000000001</v>
      </c>
      <c r="AD59">
        <v>0</v>
      </c>
      <c r="AE59">
        <v>0</v>
      </c>
      <c r="AF59">
        <v>0</v>
      </c>
      <c r="AG59">
        <v>0.9</v>
      </c>
      <c r="AH59">
        <v>2.9</v>
      </c>
      <c r="AI59">
        <v>2.7</v>
      </c>
    </row>
    <row r="60" spans="2:35" x14ac:dyDescent="0.3">
      <c r="B60" s="17">
        <v>2026</v>
      </c>
      <c r="C60">
        <v>0</v>
      </c>
      <c r="D60">
        <v>8.1999999999999993</v>
      </c>
      <c r="E60">
        <v>1.4</v>
      </c>
      <c r="F60">
        <v>14.5</v>
      </c>
      <c r="G60">
        <v>26.5</v>
      </c>
      <c r="H60">
        <v>0</v>
      </c>
      <c r="I60">
        <v>0</v>
      </c>
      <c r="J60">
        <v>27.1</v>
      </c>
      <c r="K60">
        <v>3.2</v>
      </c>
      <c r="L60">
        <v>0</v>
      </c>
      <c r="M60">
        <v>0</v>
      </c>
      <c r="N60">
        <v>0</v>
      </c>
      <c r="O60">
        <v>4.5</v>
      </c>
      <c r="P60">
        <v>5.9</v>
      </c>
      <c r="Q60">
        <v>16.899999999999999</v>
      </c>
      <c r="T60" s="17">
        <v>2026</v>
      </c>
      <c r="U60">
        <v>0</v>
      </c>
      <c r="V60">
        <v>5.2</v>
      </c>
      <c r="W60">
        <v>0.1</v>
      </c>
      <c r="X60">
        <v>6.2</v>
      </c>
      <c r="Y60">
        <v>14.1</v>
      </c>
      <c r="Z60">
        <v>0</v>
      </c>
      <c r="AA60">
        <v>0</v>
      </c>
      <c r="AB60">
        <v>26.7</v>
      </c>
      <c r="AC60">
        <v>1.8</v>
      </c>
      <c r="AD60">
        <v>0</v>
      </c>
      <c r="AE60">
        <v>0</v>
      </c>
      <c r="AF60">
        <v>0</v>
      </c>
      <c r="AG60">
        <v>1.4</v>
      </c>
      <c r="AH60">
        <v>2.9</v>
      </c>
      <c r="AI60">
        <v>5.5</v>
      </c>
    </row>
    <row r="61" spans="2:35" x14ac:dyDescent="0.3">
      <c r="B61" s="17">
        <v>2027</v>
      </c>
      <c r="C61">
        <v>0</v>
      </c>
      <c r="D61">
        <v>14.2</v>
      </c>
      <c r="E61">
        <v>2.2999999999999998</v>
      </c>
      <c r="F61">
        <v>12.1</v>
      </c>
      <c r="G61">
        <v>18.8</v>
      </c>
      <c r="H61">
        <v>0</v>
      </c>
      <c r="I61">
        <v>0</v>
      </c>
      <c r="J61">
        <v>27.8</v>
      </c>
      <c r="K61">
        <v>2.8</v>
      </c>
      <c r="L61">
        <v>0</v>
      </c>
      <c r="M61">
        <v>0</v>
      </c>
      <c r="N61">
        <v>0</v>
      </c>
      <c r="O61">
        <v>4.7</v>
      </c>
      <c r="P61">
        <v>8.1</v>
      </c>
      <c r="Q61">
        <v>16.3</v>
      </c>
      <c r="T61" s="17">
        <v>2027</v>
      </c>
      <c r="U61">
        <v>0</v>
      </c>
      <c r="V61">
        <v>5.7</v>
      </c>
      <c r="W61">
        <v>0</v>
      </c>
      <c r="X61">
        <v>6.3</v>
      </c>
      <c r="Y61">
        <v>10.6</v>
      </c>
      <c r="Z61">
        <v>0</v>
      </c>
      <c r="AA61">
        <v>0</v>
      </c>
      <c r="AB61">
        <v>27.3</v>
      </c>
      <c r="AC61">
        <v>2.1</v>
      </c>
      <c r="AD61">
        <v>0</v>
      </c>
      <c r="AE61">
        <v>0</v>
      </c>
      <c r="AF61">
        <v>0</v>
      </c>
      <c r="AG61">
        <v>1.5</v>
      </c>
      <c r="AH61">
        <v>5.0999999999999996</v>
      </c>
      <c r="AI61">
        <v>1.4</v>
      </c>
    </row>
    <row r="62" spans="2:35" x14ac:dyDescent="0.3">
      <c r="B62" s="17">
        <v>2028</v>
      </c>
      <c r="C62">
        <v>0</v>
      </c>
      <c r="D62">
        <v>19.7</v>
      </c>
      <c r="E62">
        <v>1.9</v>
      </c>
      <c r="F62">
        <v>12.7</v>
      </c>
      <c r="G62">
        <v>12.7</v>
      </c>
      <c r="H62">
        <v>0</v>
      </c>
      <c r="I62">
        <v>0</v>
      </c>
      <c r="J62">
        <v>33.200000000000003</v>
      </c>
      <c r="K62">
        <v>2.6</v>
      </c>
      <c r="L62">
        <v>0</v>
      </c>
      <c r="M62">
        <v>0</v>
      </c>
      <c r="N62">
        <v>0</v>
      </c>
      <c r="O62">
        <v>6.5</v>
      </c>
      <c r="P62">
        <v>10.1</v>
      </c>
      <c r="Q62">
        <v>18.399999999999999</v>
      </c>
      <c r="T62" s="17">
        <v>2028</v>
      </c>
      <c r="U62">
        <v>0</v>
      </c>
      <c r="V62">
        <v>5</v>
      </c>
      <c r="W62">
        <v>0</v>
      </c>
      <c r="X62">
        <v>7.6</v>
      </c>
      <c r="Y62">
        <v>8</v>
      </c>
      <c r="Z62">
        <v>0</v>
      </c>
      <c r="AA62">
        <v>0</v>
      </c>
      <c r="AB62">
        <v>32.700000000000003</v>
      </c>
      <c r="AC62">
        <v>1.5</v>
      </c>
      <c r="AD62">
        <v>0</v>
      </c>
      <c r="AE62">
        <v>0</v>
      </c>
      <c r="AF62">
        <v>0</v>
      </c>
      <c r="AG62">
        <v>1.6</v>
      </c>
      <c r="AH62">
        <v>5.8</v>
      </c>
      <c r="AI62">
        <v>2.7</v>
      </c>
    </row>
    <row r="63" spans="2:35" x14ac:dyDescent="0.3">
      <c r="B63" s="17">
        <v>2029</v>
      </c>
      <c r="C63">
        <v>0</v>
      </c>
      <c r="D63">
        <v>22.5</v>
      </c>
      <c r="E63">
        <v>0.8</v>
      </c>
      <c r="F63">
        <v>13.3</v>
      </c>
      <c r="G63">
        <v>12.2</v>
      </c>
      <c r="H63">
        <v>0</v>
      </c>
      <c r="I63">
        <v>0</v>
      </c>
      <c r="J63">
        <v>38.299999999999997</v>
      </c>
      <c r="K63">
        <v>2.7</v>
      </c>
      <c r="L63">
        <v>0</v>
      </c>
      <c r="M63">
        <v>0</v>
      </c>
      <c r="N63">
        <v>0</v>
      </c>
      <c r="O63">
        <v>6.9</v>
      </c>
      <c r="P63">
        <v>14</v>
      </c>
      <c r="Q63">
        <v>24.6</v>
      </c>
      <c r="T63" s="17">
        <v>2029</v>
      </c>
      <c r="U63">
        <v>0</v>
      </c>
      <c r="V63">
        <v>3.9</v>
      </c>
      <c r="W63">
        <v>0</v>
      </c>
      <c r="X63">
        <v>7.8</v>
      </c>
      <c r="Y63">
        <v>9.9</v>
      </c>
      <c r="Z63">
        <v>0</v>
      </c>
      <c r="AA63">
        <v>0</v>
      </c>
      <c r="AB63">
        <v>26.4</v>
      </c>
      <c r="AC63">
        <v>0.9</v>
      </c>
      <c r="AD63">
        <v>0</v>
      </c>
      <c r="AE63">
        <v>0</v>
      </c>
      <c r="AF63">
        <v>0</v>
      </c>
      <c r="AG63">
        <v>1.2</v>
      </c>
      <c r="AH63">
        <v>6.3</v>
      </c>
      <c r="AI63">
        <v>3.4</v>
      </c>
    </row>
    <row r="64" spans="2:35" x14ac:dyDescent="0.3">
      <c r="B64" s="17">
        <v>2030</v>
      </c>
      <c r="C64">
        <v>0</v>
      </c>
      <c r="D64">
        <v>17.8</v>
      </c>
      <c r="E64">
        <v>0.5</v>
      </c>
      <c r="F64">
        <v>42</v>
      </c>
      <c r="G64">
        <v>13.6</v>
      </c>
      <c r="H64">
        <v>0</v>
      </c>
      <c r="I64">
        <v>0</v>
      </c>
      <c r="J64">
        <v>44.2</v>
      </c>
      <c r="K64">
        <v>2.2999999999999998</v>
      </c>
      <c r="L64">
        <v>0</v>
      </c>
      <c r="M64">
        <v>0</v>
      </c>
      <c r="N64">
        <v>0</v>
      </c>
      <c r="O64">
        <v>6</v>
      </c>
      <c r="P64">
        <v>11.4</v>
      </c>
      <c r="Q64">
        <v>23.6</v>
      </c>
      <c r="T64" s="17">
        <v>2030</v>
      </c>
      <c r="U64">
        <v>0</v>
      </c>
      <c r="V64">
        <v>4.5999999999999996</v>
      </c>
      <c r="W64">
        <v>0</v>
      </c>
      <c r="X64">
        <v>20.3</v>
      </c>
      <c r="Y64">
        <v>6.9</v>
      </c>
      <c r="Z64">
        <v>0</v>
      </c>
      <c r="AA64">
        <v>0</v>
      </c>
      <c r="AB64">
        <v>6.1</v>
      </c>
      <c r="AC64">
        <v>0.1</v>
      </c>
      <c r="AD64">
        <v>0</v>
      </c>
      <c r="AE64">
        <v>0</v>
      </c>
      <c r="AF64">
        <v>0</v>
      </c>
      <c r="AG64">
        <v>0.8</v>
      </c>
      <c r="AH64">
        <v>6</v>
      </c>
      <c r="AI64">
        <v>3.5</v>
      </c>
    </row>
    <row r="65" spans="2:35" x14ac:dyDescent="0.3">
      <c r="B65" s="17">
        <v>2031</v>
      </c>
      <c r="C65">
        <v>0</v>
      </c>
      <c r="D65">
        <v>15.2</v>
      </c>
      <c r="E65">
        <v>0.4</v>
      </c>
      <c r="F65">
        <v>62.9</v>
      </c>
      <c r="G65">
        <v>13.8</v>
      </c>
      <c r="H65">
        <v>0</v>
      </c>
      <c r="I65">
        <v>0</v>
      </c>
      <c r="J65">
        <v>49.7</v>
      </c>
      <c r="K65">
        <v>1.7</v>
      </c>
      <c r="L65">
        <v>0</v>
      </c>
      <c r="M65">
        <v>0</v>
      </c>
      <c r="N65">
        <v>0</v>
      </c>
      <c r="O65">
        <v>4.4000000000000004</v>
      </c>
      <c r="P65">
        <v>11.2</v>
      </c>
      <c r="Q65">
        <v>19.7</v>
      </c>
      <c r="T65" s="17">
        <v>2031</v>
      </c>
      <c r="U65">
        <v>0</v>
      </c>
      <c r="V65">
        <v>4.8</v>
      </c>
      <c r="W65">
        <v>0</v>
      </c>
      <c r="X65">
        <v>29.7</v>
      </c>
      <c r="Y65">
        <v>7</v>
      </c>
      <c r="Z65">
        <v>0</v>
      </c>
      <c r="AA65">
        <v>0</v>
      </c>
      <c r="AB65">
        <v>7.5</v>
      </c>
      <c r="AC65">
        <v>0.1</v>
      </c>
      <c r="AD65">
        <v>0</v>
      </c>
      <c r="AE65">
        <v>0</v>
      </c>
      <c r="AF65">
        <v>0</v>
      </c>
      <c r="AG65">
        <v>0.8</v>
      </c>
      <c r="AH65">
        <v>6.9</v>
      </c>
      <c r="AI65">
        <v>6.2</v>
      </c>
    </row>
    <row r="66" spans="2:35" x14ac:dyDescent="0.3">
      <c r="B66" s="17">
        <v>2032</v>
      </c>
      <c r="C66">
        <v>0</v>
      </c>
      <c r="D66">
        <v>13.3</v>
      </c>
      <c r="E66">
        <v>0.3</v>
      </c>
      <c r="F66">
        <v>84.1</v>
      </c>
      <c r="G66">
        <v>15.3</v>
      </c>
      <c r="H66">
        <v>0</v>
      </c>
      <c r="I66">
        <v>0</v>
      </c>
      <c r="J66">
        <v>54</v>
      </c>
      <c r="K66">
        <v>1.4</v>
      </c>
      <c r="L66">
        <v>0</v>
      </c>
      <c r="M66">
        <v>0</v>
      </c>
      <c r="N66">
        <v>0</v>
      </c>
      <c r="O66">
        <v>3.5</v>
      </c>
      <c r="P66">
        <v>10.6</v>
      </c>
      <c r="Q66">
        <v>17.7</v>
      </c>
      <c r="T66" s="17">
        <v>2032</v>
      </c>
      <c r="U66">
        <v>0</v>
      </c>
      <c r="V66">
        <v>4.3</v>
      </c>
      <c r="W66">
        <v>0</v>
      </c>
      <c r="X66">
        <v>40.1</v>
      </c>
      <c r="Y66">
        <v>7</v>
      </c>
      <c r="Z66">
        <v>0</v>
      </c>
      <c r="AA66">
        <v>0</v>
      </c>
      <c r="AB66">
        <v>8.6</v>
      </c>
      <c r="AC66">
        <v>0.1</v>
      </c>
      <c r="AD66">
        <v>0</v>
      </c>
      <c r="AE66">
        <v>0</v>
      </c>
      <c r="AF66">
        <v>0</v>
      </c>
      <c r="AG66">
        <v>0.8</v>
      </c>
      <c r="AH66">
        <v>7.1</v>
      </c>
      <c r="AI66">
        <v>12.9</v>
      </c>
    </row>
    <row r="67" spans="2:35" x14ac:dyDescent="0.3">
      <c r="B67" s="17">
        <v>2033</v>
      </c>
      <c r="C67">
        <v>0</v>
      </c>
      <c r="D67">
        <v>12.5</v>
      </c>
      <c r="E67">
        <v>0.2</v>
      </c>
      <c r="F67">
        <v>110.3</v>
      </c>
      <c r="G67">
        <v>18</v>
      </c>
      <c r="H67">
        <v>0</v>
      </c>
      <c r="I67">
        <v>0</v>
      </c>
      <c r="J67">
        <v>53.8</v>
      </c>
      <c r="K67">
        <v>1.2</v>
      </c>
      <c r="L67">
        <v>0</v>
      </c>
      <c r="M67">
        <v>0</v>
      </c>
      <c r="N67">
        <v>0</v>
      </c>
      <c r="O67">
        <v>2.7</v>
      </c>
      <c r="P67">
        <v>10.4</v>
      </c>
      <c r="Q67">
        <v>15.4</v>
      </c>
      <c r="T67" s="17">
        <v>2033</v>
      </c>
      <c r="U67">
        <v>0</v>
      </c>
      <c r="V67">
        <v>4.4000000000000004</v>
      </c>
      <c r="W67">
        <v>0</v>
      </c>
      <c r="X67">
        <v>49</v>
      </c>
      <c r="Y67">
        <v>7</v>
      </c>
      <c r="Z67">
        <v>0</v>
      </c>
      <c r="AA67">
        <v>0</v>
      </c>
      <c r="AB67">
        <v>6.5</v>
      </c>
      <c r="AC67">
        <v>0.1</v>
      </c>
      <c r="AD67">
        <v>0</v>
      </c>
      <c r="AE67">
        <v>0</v>
      </c>
      <c r="AF67">
        <v>0</v>
      </c>
      <c r="AG67">
        <v>0.5</v>
      </c>
      <c r="AH67">
        <v>7.2</v>
      </c>
      <c r="AI67">
        <v>6.3</v>
      </c>
    </row>
    <row r="68" spans="2:35" x14ac:dyDescent="0.3">
      <c r="B68" s="17">
        <v>2034</v>
      </c>
      <c r="C68">
        <v>0</v>
      </c>
      <c r="D68">
        <v>12.5</v>
      </c>
      <c r="E68">
        <v>0.2</v>
      </c>
      <c r="F68">
        <v>175.4</v>
      </c>
      <c r="G68">
        <v>15.6</v>
      </c>
      <c r="H68">
        <v>0</v>
      </c>
      <c r="I68">
        <v>0</v>
      </c>
      <c r="J68">
        <v>54.1</v>
      </c>
      <c r="K68">
        <v>1.1000000000000001</v>
      </c>
      <c r="L68">
        <v>0</v>
      </c>
      <c r="M68">
        <v>0</v>
      </c>
      <c r="N68">
        <v>0</v>
      </c>
      <c r="O68">
        <v>2.2999999999999998</v>
      </c>
      <c r="P68">
        <v>9.6</v>
      </c>
      <c r="Q68">
        <v>8.4</v>
      </c>
      <c r="T68" s="17">
        <v>2034</v>
      </c>
      <c r="U68">
        <v>0</v>
      </c>
      <c r="V68">
        <v>3.9</v>
      </c>
      <c r="W68">
        <v>0</v>
      </c>
      <c r="X68">
        <v>77.3</v>
      </c>
      <c r="Y68">
        <v>4.9000000000000004</v>
      </c>
      <c r="Z68">
        <v>0</v>
      </c>
      <c r="AA68">
        <v>0</v>
      </c>
      <c r="AB68">
        <v>6.2</v>
      </c>
      <c r="AC68">
        <v>0</v>
      </c>
      <c r="AD68">
        <v>0</v>
      </c>
      <c r="AE68">
        <v>0</v>
      </c>
      <c r="AF68">
        <v>0</v>
      </c>
      <c r="AG68">
        <v>0.3</v>
      </c>
      <c r="AH68">
        <v>6.8</v>
      </c>
      <c r="AI68">
        <v>7.5</v>
      </c>
    </row>
    <row r="69" spans="2:35" x14ac:dyDescent="0.3">
      <c r="B69" s="17">
        <v>2035</v>
      </c>
      <c r="C69">
        <v>0</v>
      </c>
      <c r="D69">
        <v>12</v>
      </c>
      <c r="E69">
        <v>0.2</v>
      </c>
      <c r="F69">
        <v>176.2</v>
      </c>
      <c r="G69">
        <v>14.4</v>
      </c>
      <c r="H69">
        <v>0</v>
      </c>
      <c r="I69">
        <v>0</v>
      </c>
      <c r="J69">
        <v>56.4</v>
      </c>
      <c r="K69">
        <v>0.8</v>
      </c>
      <c r="L69">
        <v>0</v>
      </c>
      <c r="M69">
        <v>0</v>
      </c>
      <c r="N69">
        <v>0</v>
      </c>
      <c r="O69">
        <v>2.1</v>
      </c>
      <c r="P69">
        <v>8.9</v>
      </c>
      <c r="Q69">
        <v>8.6</v>
      </c>
      <c r="T69" s="17">
        <v>2035</v>
      </c>
      <c r="U69">
        <v>0</v>
      </c>
      <c r="V69">
        <v>3.9</v>
      </c>
      <c r="W69">
        <v>0</v>
      </c>
      <c r="X69">
        <v>74.3</v>
      </c>
      <c r="Y69">
        <v>3.8</v>
      </c>
      <c r="Z69">
        <v>0</v>
      </c>
      <c r="AA69">
        <v>0</v>
      </c>
      <c r="AB69">
        <v>8.1</v>
      </c>
      <c r="AC69">
        <v>0</v>
      </c>
      <c r="AD69">
        <v>0</v>
      </c>
      <c r="AE69">
        <v>0</v>
      </c>
      <c r="AF69">
        <v>0</v>
      </c>
      <c r="AG69">
        <v>0.2</v>
      </c>
      <c r="AH69">
        <v>6.2</v>
      </c>
      <c r="AI69">
        <v>1.7</v>
      </c>
    </row>
    <row r="70" spans="2:35" x14ac:dyDescent="0.3">
      <c r="B70" s="17">
        <v>2036</v>
      </c>
      <c r="C70">
        <v>0</v>
      </c>
      <c r="D70">
        <v>11.4</v>
      </c>
      <c r="E70">
        <v>0.2</v>
      </c>
      <c r="F70">
        <v>169.3</v>
      </c>
      <c r="G70">
        <v>14.1</v>
      </c>
      <c r="H70">
        <v>0</v>
      </c>
      <c r="I70">
        <v>0</v>
      </c>
      <c r="J70">
        <v>58.9</v>
      </c>
      <c r="K70">
        <v>0.8</v>
      </c>
      <c r="L70">
        <v>0</v>
      </c>
      <c r="M70">
        <v>0</v>
      </c>
      <c r="N70">
        <v>0</v>
      </c>
      <c r="O70">
        <v>3.6</v>
      </c>
      <c r="P70">
        <v>7.3</v>
      </c>
      <c r="Q70">
        <v>8.9</v>
      </c>
      <c r="T70" s="17">
        <v>2036</v>
      </c>
      <c r="U70">
        <v>0</v>
      </c>
      <c r="V70">
        <v>3.9</v>
      </c>
      <c r="W70">
        <v>0</v>
      </c>
      <c r="X70">
        <v>65.099999999999994</v>
      </c>
      <c r="Y70">
        <v>3.3</v>
      </c>
      <c r="Z70">
        <v>0</v>
      </c>
      <c r="AA70">
        <v>0</v>
      </c>
      <c r="AB70">
        <v>10.7</v>
      </c>
      <c r="AC70">
        <v>0</v>
      </c>
      <c r="AD70">
        <v>0</v>
      </c>
      <c r="AE70">
        <v>0</v>
      </c>
      <c r="AF70">
        <v>0</v>
      </c>
      <c r="AG70">
        <v>0.5</v>
      </c>
      <c r="AH70">
        <v>4.7</v>
      </c>
      <c r="AI70">
        <v>2.2000000000000002</v>
      </c>
    </row>
    <row r="71" spans="2:35" x14ac:dyDescent="0.3">
      <c r="B71" s="17">
        <v>2037</v>
      </c>
      <c r="C71">
        <v>0</v>
      </c>
      <c r="D71">
        <v>10.9</v>
      </c>
      <c r="E71">
        <v>0.2</v>
      </c>
      <c r="F71">
        <v>156</v>
      </c>
      <c r="G71">
        <v>12.9</v>
      </c>
      <c r="H71">
        <v>0</v>
      </c>
      <c r="I71">
        <v>0</v>
      </c>
      <c r="J71">
        <v>60.4</v>
      </c>
      <c r="K71">
        <v>0.1</v>
      </c>
      <c r="L71">
        <v>0</v>
      </c>
      <c r="M71">
        <v>0</v>
      </c>
      <c r="N71">
        <v>0</v>
      </c>
      <c r="O71">
        <v>4.3</v>
      </c>
      <c r="P71">
        <v>5.6</v>
      </c>
      <c r="Q71">
        <v>8.5</v>
      </c>
      <c r="T71" s="17">
        <v>2037</v>
      </c>
      <c r="U71">
        <v>0</v>
      </c>
      <c r="V71">
        <v>3.7</v>
      </c>
      <c r="W71">
        <v>0</v>
      </c>
      <c r="X71">
        <v>48.6</v>
      </c>
      <c r="Y71">
        <v>2.7</v>
      </c>
      <c r="Z71">
        <v>0</v>
      </c>
      <c r="AA71">
        <v>0</v>
      </c>
      <c r="AB71">
        <v>11.8</v>
      </c>
      <c r="AC71">
        <v>0</v>
      </c>
      <c r="AD71">
        <v>0</v>
      </c>
      <c r="AE71">
        <v>0</v>
      </c>
      <c r="AF71">
        <v>0</v>
      </c>
      <c r="AG71">
        <v>0.6</v>
      </c>
      <c r="AH71">
        <v>2.7</v>
      </c>
      <c r="AI71">
        <v>2.4</v>
      </c>
    </row>
    <row r="72" spans="2:35" x14ac:dyDescent="0.3">
      <c r="B72" s="17">
        <v>2038</v>
      </c>
      <c r="C72">
        <v>0</v>
      </c>
      <c r="D72">
        <v>11.5</v>
      </c>
      <c r="E72">
        <v>0.2</v>
      </c>
      <c r="F72">
        <v>128.69999999999999</v>
      </c>
      <c r="G72">
        <v>11.8</v>
      </c>
      <c r="H72">
        <v>0</v>
      </c>
      <c r="I72">
        <v>0</v>
      </c>
      <c r="J72">
        <v>60.6</v>
      </c>
      <c r="K72">
        <v>0</v>
      </c>
      <c r="L72">
        <v>0</v>
      </c>
      <c r="M72">
        <v>0</v>
      </c>
      <c r="N72">
        <v>0</v>
      </c>
      <c r="O72">
        <v>5.2</v>
      </c>
      <c r="P72">
        <v>4.2</v>
      </c>
      <c r="Q72">
        <v>7.1</v>
      </c>
      <c r="T72" s="17">
        <v>2038</v>
      </c>
      <c r="U72">
        <v>0</v>
      </c>
      <c r="V72">
        <v>2.9</v>
      </c>
      <c r="W72">
        <v>0</v>
      </c>
      <c r="X72">
        <v>31.6</v>
      </c>
      <c r="Y72">
        <v>2.7</v>
      </c>
      <c r="Z72">
        <v>0</v>
      </c>
      <c r="AA72">
        <v>0</v>
      </c>
      <c r="AB72">
        <v>12.4</v>
      </c>
      <c r="AC72">
        <v>0</v>
      </c>
      <c r="AD72">
        <v>0</v>
      </c>
      <c r="AE72">
        <v>0</v>
      </c>
      <c r="AF72">
        <v>0</v>
      </c>
      <c r="AG72">
        <v>0.7</v>
      </c>
      <c r="AH72">
        <v>1.3</v>
      </c>
      <c r="AI72">
        <v>1.9</v>
      </c>
    </row>
    <row r="73" spans="2:35" x14ac:dyDescent="0.3">
      <c r="B73" s="17">
        <v>2039</v>
      </c>
      <c r="C73">
        <v>0</v>
      </c>
      <c r="D73">
        <v>11</v>
      </c>
      <c r="E73">
        <v>0.2</v>
      </c>
      <c r="F73">
        <v>104.6</v>
      </c>
      <c r="G73">
        <v>10.8</v>
      </c>
      <c r="H73">
        <v>0</v>
      </c>
      <c r="I73">
        <v>0</v>
      </c>
      <c r="J73">
        <v>59.9</v>
      </c>
      <c r="K73">
        <v>2</v>
      </c>
      <c r="L73">
        <v>0</v>
      </c>
      <c r="M73">
        <v>0</v>
      </c>
      <c r="N73">
        <v>0</v>
      </c>
      <c r="O73">
        <v>5.6</v>
      </c>
      <c r="P73">
        <v>3.6</v>
      </c>
      <c r="Q73">
        <v>6.1</v>
      </c>
      <c r="T73" s="17">
        <v>2039</v>
      </c>
      <c r="U73">
        <v>0</v>
      </c>
      <c r="V73">
        <v>3.4</v>
      </c>
      <c r="W73">
        <v>0</v>
      </c>
      <c r="X73">
        <v>23.5</v>
      </c>
      <c r="Y73">
        <v>2</v>
      </c>
      <c r="Z73">
        <v>0</v>
      </c>
      <c r="AA73">
        <v>0</v>
      </c>
      <c r="AB73">
        <v>11.5</v>
      </c>
      <c r="AC73">
        <v>2</v>
      </c>
      <c r="AD73">
        <v>0</v>
      </c>
      <c r="AE73">
        <v>0</v>
      </c>
      <c r="AF73">
        <v>0</v>
      </c>
      <c r="AG73">
        <v>0.7</v>
      </c>
      <c r="AH73">
        <v>0.4</v>
      </c>
      <c r="AI73">
        <v>1.9</v>
      </c>
    </row>
    <row r="74" spans="2:35" x14ac:dyDescent="0.3">
      <c r="B74" s="17">
        <v>2040</v>
      </c>
      <c r="C74">
        <v>0</v>
      </c>
      <c r="D74">
        <v>10.4</v>
      </c>
      <c r="E74">
        <v>1.2</v>
      </c>
      <c r="F74">
        <v>68</v>
      </c>
      <c r="G74">
        <v>9.1999999999999993</v>
      </c>
      <c r="H74">
        <v>0</v>
      </c>
      <c r="I74">
        <v>0</v>
      </c>
      <c r="J74">
        <v>57</v>
      </c>
      <c r="K74">
        <v>3</v>
      </c>
      <c r="L74">
        <v>0</v>
      </c>
      <c r="M74">
        <v>0</v>
      </c>
      <c r="N74">
        <v>0</v>
      </c>
      <c r="O74">
        <v>5.0999999999999996</v>
      </c>
      <c r="P74">
        <v>3</v>
      </c>
      <c r="Q74">
        <v>3.7</v>
      </c>
      <c r="T74" s="17">
        <v>2040</v>
      </c>
      <c r="U74">
        <v>0</v>
      </c>
      <c r="V74">
        <v>3.4</v>
      </c>
      <c r="W74">
        <v>1</v>
      </c>
      <c r="X74">
        <v>20.6</v>
      </c>
      <c r="Y74">
        <v>1.3</v>
      </c>
      <c r="Z74">
        <v>0</v>
      </c>
      <c r="AA74">
        <v>0</v>
      </c>
      <c r="AB74">
        <v>8.4</v>
      </c>
      <c r="AC74">
        <v>3</v>
      </c>
      <c r="AD74">
        <v>0</v>
      </c>
      <c r="AE74">
        <v>0</v>
      </c>
      <c r="AF74">
        <v>0</v>
      </c>
      <c r="AG74">
        <v>0.7</v>
      </c>
      <c r="AH74">
        <v>0.2</v>
      </c>
      <c r="AI74">
        <v>0.4</v>
      </c>
    </row>
    <row r="76" spans="2:35" x14ac:dyDescent="0.3">
      <c r="C76" s="30" t="s">
        <v>136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U76" s="30" t="s">
        <v>138</v>
      </c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</row>
    <row r="77" spans="2:35" x14ac:dyDescent="0.3">
      <c r="C77" s="17" t="s">
        <v>31</v>
      </c>
      <c r="D77" s="17" t="s">
        <v>63</v>
      </c>
      <c r="E77" s="17" t="s">
        <v>72</v>
      </c>
      <c r="F77" s="17" t="s">
        <v>32</v>
      </c>
      <c r="G77" s="17" t="s">
        <v>30</v>
      </c>
      <c r="H77" s="17" t="s">
        <v>69</v>
      </c>
      <c r="I77" s="17" t="s">
        <v>34</v>
      </c>
      <c r="J77" s="17" t="s">
        <v>29</v>
      </c>
      <c r="K77" s="17" t="s">
        <v>33</v>
      </c>
      <c r="L77" s="17" t="s">
        <v>71</v>
      </c>
      <c r="M77" s="17" t="s">
        <v>70</v>
      </c>
      <c r="N77" s="17" t="s">
        <v>66</v>
      </c>
      <c r="O77" s="17" t="s">
        <v>68</v>
      </c>
      <c r="P77" s="17" t="s">
        <v>64</v>
      </c>
      <c r="Q77" s="17" t="s">
        <v>134</v>
      </c>
      <c r="U77" s="17" t="s">
        <v>31</v>
      </c>
      <c r="V77" s="17" t="s">
        <v>63</v>
      </c>
      <c r="W77" s="17" t="s">
        <v>72</v>
      </c>
      <c r="X77" s="17" t="s">
        <v>32</v>
      </c>
      <c r="Y77" s="17" t="s">
        <v>30</v>
      </c>
      <c r="Z77" s="17" t="s">
        <v>69</v>
      </c>
      <c r="AA77" s="17" t="s">
        <v>34</v>
      </c>
      <c r="AB77" s="17" t="s">
        <v>29</v>
      </c>
      <c r="AC77" s="17" t="s">
        <v>33</v>
      </c>
      <c r="AD77" s="17" t="s">
        <v>71</v>
      </c>
      <c r="AE77" s="17" t="s">
        <v>70</v>
      </c>
      <c r="AF77" s="17" t="s">
        <v>66</v>
      </c>
      <c r="AG77" s="17" t="s">
        <v>68</v>
      </c>
      <c r="AH77" s="17" t="s">
        <v>64</v>
      </c>
      <c r="AI77" s="17" t="s">
        <v>134</v>
      </c>
    </row>
    <row r="78" spans="2:35" x14ac:dyDescent="0.3">
      <c r="B78" s="17">
        <v>2020</v>
      </c>
      <c r="C78">
        <v>0</v>
      </c>
      <c r="D78">
        <v>5.8</v>
      </c>
      <c r="E78">
        <v>1.7</v>
      </c>
      <c r="F78">
        <v>0.2</v>
      </c>
      <c r="G78">
        <v>0.3</v>
      </c>
      <c r="H78">
        <v>0</v>
      </c>
      <c r="I78">
        <v>0</v>
      </c>
      <c r="J78">
        <v>1.3</v>
      </c>
      <c r="K78">
        <v>0</v>
      </c>
      <c r="L78">
        <v>0</v>
      </c>
      <c r="M78">
        <v>0</v>
      </c>
      <c r="N78">
        <v>0</v>
      </c>
      <c r="O78">
        <v>1.2</v>
      </c>
      <c r="P78">
        <v>0</v>
      </c>
      <c r="Q78">
        <v>3.3</v>
      </c>
      <c r="T78" s="17">
        <v>2020</v>
      </c>
      <c r="U78">
        <v>0</v>
      </c>
      <c r="V78">
        <v>5.4</v>
      </c>
      <c r="W78">
        <v>1.3</v>
      </c>
      <c r="X78">
        <v>0.2</v>
      </c>
      <c r="Y78">
        <v>0.3</v>
      </c>
      <c r="Z78">
        <v>0</v>
      </c>
      <c r="AA78">
        <v>0</v>
      </c>
      <c r="AB78">
        <v>1.3</v>
      </c>
      <c r="AC78">
        <v>0</v>
      </c>
      <c r="AD78">
        <v>0</v>
      </c>
      <c r="AE78">
        <v>0</v>
      </c>
      <c r="AF78">
        <v>0</v>
      </c>
      <c r="AG78">
        <v>1.1000000000000001</v>
      </c>
      <c r="AH78">
        <v>0</v>
      </c>
      <c r="AI78">
        <v>3</v>
      </c>
    </row>
    <row r="79" spans="2:35" x14ac:dyDescent="0.3">
      <c r="B79" s="17">
        <v>2021</v>
      </c>
      <c r="C79">
        <v>0.2</v>
      </c>
      <c r="D79">
        <v>6.4</v>
      </c>
      <c r="E79">
        <v>1.9</v>
      </c>
      <c r="F79">
        <v>0.3</v>
      </c>
      <c r="G79">
        <v>0.9</v>
      </c>
      <c r="H79">
        <v>0</v>
      </c>
      <c r="I79">
        <v>0</v>
      </c>
      <c r="J79">
        <v>1.2</v>
      </c>
      <c r="K79">
        <v>0</v>
      </c>
      <c r="L79">
        <v>0</v>
      </c>
      <c r="M79">
        <v>0</v>
      </c>
      <c r="N79">
        <v>0</v>
      </c>
      <c r="O79">
        <v>1.4</v>
      </c>
      <c r="P79">
        <v>0</v>
      </c>
      <c r="Q79">
        <v>3</v>
      </c>
      <c r="T79" s="17">
        <v>2021</v>
      </c>
      <c r="U79">
        <v>0.2</v>
      </c>
      <c r="V79">
        <v>5.9</v>
      </c>
      <c r="W79">
        <v>0.4</v>
      </c>
      <c r="X79">
        <v>0.3</v>
      </c>
      <c r="Y79">
        <v>0.9</v>
      </c>
      <c r="Z79">
        <v>0</v>
      </c>
      <c r="AA79">
        <v>0</v>
      </c>
      <c r="AB79">
        <v>1.2</v>
      </c>
      <c r="AC79">
        <v>0</v>
      </c>
      <c r="AD79">
        <v>0</v>
      </c>
      <c r="AE79">
        <v>0</v>
      </c>
      <c r="AF79">
        <v>0</v>
      </c>
      <c r="AG79">
        <v>1.4</v>
      </c>
      <c r="AH79">
        <v>0</v>
      </c>
      <c r="AI79">
        <v>2.5</v>
      </c>
    </row>
    <row r="80" spans="2:35" x14ac:dyDescent="0.3">
      <c r="B80" s="17">
        <v>2022</v>
      </c>
      <c r="C80">
        <v>0.3</v>
      </c>
      <c r="D80">
        <v>5</v>
      </c>
      <c r="E80">
        <v>1.8</v>
      </c>
      <c r="F80">
        <v>0.3</v>
      </c>
      <c r="G80">
        <v>2.5</v>
      </c>
      <c r="H80">
        <v>0</v>
      </c>
      <c r="I80">
        <v>0</v>
      </c>
      <c r="J80">
        <v>1.2</v>
      </c>
      <c r="K80">
        <v>0</v>
      </c>
      <c r="L80">
        <v>0</v>
      </c>
      <c r="M80">
        <v>0</v>
      </c>
      <c r="N80">
        <v>0</v>
      </c>
      <c r="O80">
        <v>1.7</v>
      </c>
      <c r="P80">
        <v>0</v>
      </c>
      <c r="Q80">
        <v>3.6</v>
      </c>
      <c r="T80" s="17">
        <v>2022</v>
      </c>
      <c r="U80">
        <v>0.3</v>
      </c>
      <c r="V80">
        <v>4.3</v>
      </c>
      <c r="W80">
        <v>0.3</v>
      </c>
      <c r="X80">
        <v>0.3</v>
      </c>
      <c r="Y80">
        <v>1.2</v>
      </c>
      <c r="Z80">
        <v>0</v>
      </c>
      <c r="AA80">
        <v>0</v>
      </c>
      <c r="AB80">
        <v>1.2</v>
      </c>
      <c r="AC80">
        <v>0</v>
      </c>
      <c r="AD80">
        <v>0</v>
      </c>
      <c r="AE80">
        <v>0</v>
      </c>
      <c r="AF80">
        <v>0</v>
      </c>
      <c r="AG80">
        <v>1.7</v>
      </c>
      <c r="AH80">
        <v>0</v>
      </c>
      <c r="AI80">
        <v>3</v>
      </c>
    </row>
    <row r="81" spans="2:35" x14ac:dyDescent="0.3">
      <c r="B81" s="17">
        <v>2023</v>
      </c>
      <c r="C81">
        <v>0.3</v>
      </c>
      <c r="D81">
        <v>4.8</v>
      </c>
      <c r="E81">
        <v>3</v>
      </c>
      <c r="F81">
        <v>0.4</v>
      </c>
      <c r="G81">
        <v>1</v>
      </c>
      <c r="H81">
        <v>0</v>
      </c>
      <c r="I81">
        <v>0</v>
      </c>
      <c r="J81">
        <v>1.3</v>
      </c>
      <c r="K81">
        <v>0</v>
      </c>
      <c r="L81">
        <v>0</v>
      </c>
      <c r="M81">
        <v>0</v>
      </c>
      <c r="N81">
        <v>0</v>
      </c>
      <c r="O81">
        <v>2.8</v>
      </c>
      <c r="P81">
        <v>0</v>
      </c>
      <c r="Q81">
        <v>3.9</v>
      </c>
      <c r="T81" s="17">
        <v>2023</v>
      </c>
      <c r="U81">
        <v>0.3</v>
      </c>
      <c r="V81">
        <v>2.7</v>
      </c>
      <c r="W81">
        <v>1.2</v>
      </c>
      <c r="X81">
        <v>0.4</v>
      </c>
      <c r="Y81">
        <v>1</v>
      </c>
      <c r="Z81">
        <v>0</v>
      </c>
      <c r="AA81">
        <v>0</v>
      </c>
      <c r="AB81">
        <v>1.3</v>
      </c>
      <c r="AC81">
        <v>0</v>
      </c>
      <c r="AD81">
        <v>0</v>
      </c>
      <c r="AE81">
        <v>0</v>
      </c>
      <c r="AF81">
        <v>0</v>
      </c>
      <c r="AG81">
        <v>2.8</v>
      </c>
      <c r="AH81">
        <v>0</v>
      </c>
      <c r="AI81">
        <v>1.1000000000000001</v>
      </c>
    </row>
    <row r="82" spans="2:35" x14ac:dyDescent="0.3">
      <c r="B82" s="17">
        <v>2024</v>
      </c>
      <c r="C82">
        <v>0.6</v>
      </c>
      <c r="D82">
        <v>4.0999999999999996</v>
      </c>
      <c r="E82">
        <v>2.9</v>
      </c>
      <c r="F82">
        <v>0.3</v>
      </c>
      <c r="G82">
        <v>0.5</v>
      </c>
      <c r="H82">
        <v>0</v>
      </c>
      <c r="I82">
        <v>0</v>
      </c>
      <c r="J82">
        <v>1.4</v>
      </c>
      <c r="K82">
        <v>0</v>
      </c>
      <c r="L82">
        <v>0</v>
      </c>
      <c r="M82">
        <v>0</v>
      </c>
      <c r="N82">
        <v>0</v>
      </c>
      <c r="O82">
        <v>3.1</v>
      </c>
      <c r="P82">
        <v>0</v>
      </c>
      <c r="Q82">
        <v>1.8</v>
      </c>
      <c r="T82" s="17">
        <v>2024</v>
      </c>
      <c r="U82">
        <v>0.5</v>
      </c>
      <c r="V82">
        <v>1.8</v>
      </c>
      <c r="W82">
        <v>2.4</v>
      </c>
      <c r="X82">
        <v>0.3</v>
      </c>
      <c r="Y82">
        <v>0.5</v>
      </c>
      <c r="Z82">
        <v>0</v>
      </c>
      <c r="AA82">
        <v>0</v>
      </c>
      <c r="AB82">
        <v>1.4</v>
      </c>
      <c r="AC82">
        <v>0</v>
      </c>
      <c r="AD82">
        <v>0</v>
      </c>
      <c r="AE82">
        <v>0</v>
      </c>
      <c r="AF82">
        <v>0</v>
      </c>
      <c r="AG82">
        <v>2.8</v>
      </c>
      <c r="AH82">
        <v>0</v>
      </c>
      <c r="AI82">
        <v>0.5</v>
      </c>
    </row>
    <row r="83" spans="2:35" x14ac:dyDescent="0.3">
      <c r="B83" s="17">
        <v>2025</v>
      </c>
      <c r="C83">
        <v>0.5</v>
      </c>
      <c r="D83">
        <v>6.9</v>
      </c>
      <c r="E83">
        <v>3.3</v>
      </c>
      <c r="F83">
        <v>0.2</v>
      </c>
      <c r="G83">
        <v>0.3</v>
      </c>
      <c r="H83">
        <v>0</v>
      </c>
      <c r="I83">
        <v>0</v>
      </c>
      <c r="J83">
        <v>1.6</v>
      </c>
      <c r="K83">
        <v>0</v>
      </c>
      <c r="L83">
        <v>0</v>
      </c>
      <c r="M83">
        <v>0</v>
      </c>
      <c r="N83">
        <v>0</v>
      </c>
      <c r="O83">
        <v>4.5999999999999996</v>
      </c>
      <c r="P83">
        <v>0</v>
      </c>
      <c r="Q83">
        <v>0.9</v>
      </c>
      <c r="T83" s="17">
        <v>2025</v>
      </c>
      <c r="U83">
        <v>0.2</v>
      </c>
      <c r="V83">
        <v>1.7</v>
      </c>
      <c r="W83">
        <v>1.5</v>
      </c>
      <c r="X83">
        <v>0.2</v>
      </c>
      <c r="Y83">
        <v>0.3</v>
      </c>
      <c r="Z83">
        <v>0</v>
      </c>
      <c r="AA83">
        <v>0</v>
      </c>
      <c r="AB83">
        <v>1.6</v>
      </c>
      <c r="AC83">
        <v>0</v>
      </c>
      <c r="AD83">
        <v>0</v>
      </c>
      <c r="AE83">
        <v>0</v>
      </c>
      <c r="AF83">
        <v>0</v>
      </c>
      <c r="AG83">
        <v>4.2</v>
      </c>
      <c r="AH83">
        <v>0</v>
      </c>
      <c r="AI83">
        <v>0.3</v>
      </c>
    </row>
    <row r="84" spans="2:35" x14ac:dyDescent="0.3">
      <c r="B84" s="17">
        <v>2026</v>
      </c>
      <c r="C84">
        <v>1.2</v>
      </c>
      <c r="D84">
        <v>7.3</v>
      </c>
      <c r="E84">
        <v>3.8</v>
      </c>
      <c r="F84">
        <v>0.4</v>
      </c>
      <c r="G84">
        <v>0.2</v>
      </c>
      <c r="H84">
        <v>0</v>
      </c>
      <c r="I84">
        <v>0</v>
      </c>
      <c r="J84">
        <v>1.8</v>
      </c>
      <c r="K84">
        <v>0</v>
      </c>
      <c r="L84">
        <v>0</v>
      </c>
      <c r="M84">
        <v>0</v>
      </c>
      <c r="N84">
        <v>0</v>
      </c>
      <c r="O84">
        <v>3.9</v>
      </c>
      <c r="P84">
        <v>0.1</v>
      </c>
      <c r="Q84">
        <v>0.6</v>
      </c>
      <c r="T84" s="17">
        <v>2026</v>
      </c>
      <c r="U84">
        <v>0.5</v>
      </c>
      <c r="V84">
        <v>1.9</v>
      </c>
      <c r="W84">
        <v>1.5</v>
      </c>
      <c r="X84">
        <v>0.4</v>
      </c>
      <c r="Y84">
        <v>0.2</v>
      </c>
      <c r="Z84">
        <v>0</v>
      </c>
      <c r="AA84">
        <v>0</v>
      </c>
      <c r="AB84">
        <v>1.8</v>
      </c>
      <c r="AC84">
        <v>0</v>
      </c>
      <c r="AD84">
        <v>0</v>
      </c>
      <c r="AE84">
        <v>0</v>
      </c>
      <c r="AF84">
        <v>0</v>
      </c>
      <c r="AG84">
        <v>3.6</v>
      </c>
      <c r="AH84">
        <v>0</v>
      </c>
      <c r="AI84">
        <v>0.2</v>
      </c>
    </row>
    <row r="85" spans="2:35" x14ac:dyDescent="0.3">
      <c r="B85" s="17">
        <v>2027</v>
      </c>
      <c r="C85">
        <v>1.4</v>
      </c>
      <c r="D85">
        <v>4.0999999999999996</v>
      </c>
      <c r="E85">
        <v>3</v>
      </c>
      <c r="F85">
        <v>0.5</v>
      </c>
      <c r="G85">
        <v>0.1</v>
      </c>
      <c r="H85">
        <v>0</v>
      </c>
      <c r="I85">
        <v>0</v>
      </c>
      <c r="J85">
        <v>2.1</v>
      </c>
      <c r="K85">
        <v>0</v>
      </c>
      <c r="L85">
        <v>0</v>
      </c>
      <c r="M85">
        <v>0</v>
      </c>
      <c r="N85">
        <v>0</v>
      </c>
      <c r="O85">
        <v>3.8</v>
      </c>
      <c r="P85">
        <v>0.1</v>
      </c>
      <c r="Q85">
        <v>0.3</v>
      </c>
      <c r="T85" s="17">
        <v>2027</v>
      </c>
      <c r="U85">
        <v>0.6</v>
      </c>
      <c r="V85">
        <v>1.4</v>
      </c>
      <c r="W85">
        <v>1.2</v>
      </c>
      <c r="X85">
        <v>0.5</v>
      </c>
      <c r="Y85">
        <v>0.1</v>
      </c>
      <c r="Z85">
        <v>0</v>
      </c>
      <c r="AA85">
        <v>0</v>
      </c>
      <c r="AB85">
        <v>2.1</v>
      </c>
      <c r="AC85">
        <v>0</v>
      </c>
      <c r="AD85">
        <v>0</v>
      </c>
      <c r="AE85">
        <v>0</v>
      </c>
      <c r="AF85">
        <v>0</v>
      </c>
      <c r="AG85">
        <v>3.6</v>
      </c>
      <c r="AH85">
        <v>0</v>
      </c>
      <c r="AI85">
        <v>0.2</v>
      </c>
    </row>
    <row r="86" spans="2:35" x14ac:dyDescent="0.3">
      <c r="B86" s="17">
        <v>2028</v>
      </c>
      <c r="C86">
        <v>1.1000000000000001</v>
      </c>
      <c r="D86">
        <v>3.5</v>
      </c>
      <c r="E86">
        <v>2.6</v>
      </c>
      <c r="F86">
        <v>0.6</v>
      </c>
      <c r="G86">
        <v>0.1</v>
      </c>
      <c r="H86">
        <v>0</v>
      </c>
      <c r="I86">
        <v>0</v>
      </c>
      <c r="J86">
        <v>2.4</v>
      </c>
      <c r="K86">
        <v>0</v>
      </c>
      <c r="L86">
        <v>0</v>
      </c>
      <c r="M86">
        <v>0</v>
      </c>
      <c r="N86">
        <v>0</v>
      </c>
      <c r="O86">
        <v>2.2999999999999998</v>
      </c>
      <c r="P86">
        <v>0.1</v>
      </c>
      <c r="Q86">
        <v>0.2</v>
      </c>
      <c r="T86" s="17">
        <v>2028</v>
      </c>
      <c r="U86">
        <v>0.3</v>
      </c>
      <c r="V86">
        <v>2.1</v>
      </c>
      <c r="W86">
        <v>1.3</v>
      </c>
      <c r="X86">
        <v>0.6</v>
      </c>
      <c r="Y86">
        <v>0.1</v>
      </c>
      <c r="Z86">
        <v>0</v>
      </c>
      <c r="AA86">
        <v>0</v>
      </c>
      <c r="AB86">
        <v>2.4</v>
      </c>
      <c r="AC86">
        <v>0</v>
      </c>
      <c r="AD86">
        <v>0</v>
      </c>
      <c r="AE86">
        <v>0</v>
      </c>
      <c r="AF86">
        <v>0</v>
      </c>
      <c r="AG86">
        <v>2.2999999999999998</v>
      </c>
      <c r="AH86">
        <v>0</v>
      </c>
      <c r="AI86">
        <v>0.2</v>
      </c>
    </row>
    <row r="87" spans="2:35" x14ac:dyDescent="0.3">
      <c r="B87" s="17">
        <v>2029</v>
      </c>
      <c r="C87">
        <v>0.9</v>
      </c>
      <c r="D87">
        <v>3.6</v>
      </c>
      <c r="E87">
        <v>1.5</v>
      </c>
      <c r="F87">
        <v>1.4</v>
      </c>
      <c r="G87">
        <v>0.7</v>
      </c>
      <c r="H87">
        <v>0</v>
      </c>
      <c r="I87">
        <v>0</v>
      </c>
      <c r="J87">
        <v>2.8</v>
      </c>
      <c r="K87">
        <v>0</v>
      </c>
      <c r="L87">
        <v>0</v>
      </c>
      <c r="M87">
        <v>0</v>
      </c>
      <c r="N87">
        <v>0</v>
      </c>
      <c r="O87">
        <v>1.7</v>
      </c>
      <c r="P87">
        <v>0.1</v>
      </c>
      <c r="Q87">
        <v>0.5</v>
      </c>
      <c r="T87" s="17">
        <v>2029</v>
      </c>
      <c r="U87">
        <v>0.2</v>
      </c>
      <c r="V87">
        <v>2.8</v>
      </c>
      <c r="W87">
        <v>0.9</v>
      </c>
      <c r="X87">
        <v>1.4</v>
      </c>
      <c r="Y87">
        <v>0.3</v>
      </c>
      <c r="Z87">
        <v>0</v>
      </c>
      <c r="AA87">
        <v>0</v>
      </c>
      <c r="AB87">
        <v>2.8</v>
      </c>
      <c r="AC87">
        <v>0</v>
      </c>
      <c r="AD87">
        <v>0</v>
      </c>
      <c r="AE87">
        <v>0</v>
      </c>
      <c r="AF87">
        <v>0</v>
      </c>
      <c r="AG87">
        <v>1.7</v>
      </c>
      <c r="AH87">
        <v>0.1</v>
      </c>
      <c r="AI87">
        <v>0.5</v>
      </c>
    </row>
    <row r="88" spans="2:35" x14ac:dyDescent="0.3">
      <c r="B88" s="17">
        <v>2030</v>
      </c>
      <c r="C88">
        <v>0.7</v>
      </c>
      <c r="D88">
        <v>3</v>
      </c>
      <c r="E88">
        <v>1</v>
      </c>
      <c r="F88">
        <v>4.3</v>
      </c>
      <c r="G88">
        <v>0.4</v>
      </c>
      <c r="H88">
        <v>0</v>
      </c>
      <c r="I88">
        <v>0</v>
      </c>
      <c r="J88">
        <v>3.2</v>
      </c>
      <c r="K88">
        <v>0</v>
      </c>
      <c r="L88">
        <v>0</v>
      </c>
      <c r="M88">
        <v>0</v>
      </c>
      <c r="N88">
        <v>0</v>
      </c>
      <c r="O88">
        <v>1.8</v>
      </c>
      <c r="P88">
        <v>0.1</v>
      </c>
      <c r="Q88">
        <v>0.6</v>
      </c>
      <c r="T88" s="17">
        <v>2030</v>
      </c>
      <c r="U88">
        <v>0.2</v>
      </c>
      <c r="V88">
        <v>1.7</v>
      </c>
      <c r="W88">
        <v>0.5</v>
      </c>
      <c r="X88">
        <v>4.0999999999999996</v>
      </c>
      <c r="Y88">
        <v>0.2</v>
      </c>
      <c r="Z88">
        <v>0</v>
      </c>
      <c r="AA88">
        <v>0</v>
      </c>
      <c r="AB88">
        <v>3.2</v>
      </c>
      <c r="AC88">
        <v>0</v>
      </c>
      <c r="AD88">
        <v>0</v>
      </c>
      <c r="AE88">
        <v>0</v>
      </c>
      <c r="AF88">
        <v>0</v>
      </c>
      <c r="AG88">
        <v>1.7</v>
      </c>
      <c r="AH88">
        <v>0.1</v>
      </c>
      <c r="AI88">
        <v>0.5</v>
      </c>
    </row>
    <row r="89" spans="2:35" x14ac:dyDescent="0.3">
      <c r="B89" s="17">
        <v>2031</v>
      </c>
      <c r="C89">
        <v>0.6</v>
      </c>
      <c r="D89">
        <v>3.1</v>
      </c>
      <c r="E89">
        <v>0.6</v>
      </c>
      <c r="F89">
        <v>26.8</v>
      </c>
      <c r="G89">
        <v>0.2</v>
      </c>
      <c r="H89">
        <v>0</v>
      </c>
      <c r="I89">
        <v>0</v>
      </c>
      <c r="J89">
        <v>3.5</v>
      </c>
      <c r="K89">
        <v>0</v>
      </c>
      <c r="L89">
        <v>0</v>
      </c>
      <c r="M89">
        <v>0</v>
      </c>
      <c r="N89">
        <v>0</v>
      </c>
      <c r="O89">
        <v>1.4</v>
      </c>
      <c r="P89">
        <v>0</v>
      </c>
      <c r="Q89">
        <v>0.6</v>
      </c>
      <c r="T89" s="17">
        <v>2031</v>
      </c>
      <c r="U89">
        <v>0</v>
      </c>
      <c r="V89">
        <v>1.6</v>
      </c>
      <c r="W89">
        <v>0</v>
      </c>
      <c r="X89">
        <v>26.3</v>
      </c>
      <c r="Y89">
        <v>0.2</v>
      </c>
      <c r="Z89">
        <v>0</v>
      </c>
      <c r="AA89">
        <v>0</v>
      </c>
      <c r="AB89">
        <v>3.5</v>
      </c>
      <c r="AC89">
        <v>0</v>
      </c>
      <c r="AD89">
        <v>0</v>
      </c>
      <c r="AE89">
        <v>0</v>
      </c>
      <c r="AF89">
        <v>0</v>
      </c>
      <c r="AG89">
        <v>1.3</v>
      </c>
      <c r="AH89">
        <v>0</v>
      </c>
      <c r="AI89">
        <v>0.5</v>
      </c>
    </row>
    <row r="90" spans="2:35" x14ac:dyDescent="0.3">
      <c r="B90" s="17">
        <v>2032</v>
      </c>
      <c r="C90">
        <v>0.5</v>
      </c>
      <c r="D90">
        <v>3.2</v>
      </c>
      <c r="E90">
        <v>0.5</v>
      </c>
      <c r="F90">
        <v>26.6</v>
      </c>
      <c r="G90">
        <v>0.2</v>
      </c>
      <c r="H90">
        <v>0</v>
      </c>
      <c r="I90">
        <v>0</v>
      </c>
      <c r="J90">
        <v>3.8</v>
      </c>
      <c r="K90">
        <v>0</v>
      </c>
      <c r="L90">
        <v>0</v>
      </c>
      <c r="M90">
        <v>0</v>
      </c>
      <c r="N90">
        <v>0</v>
      </c>
      <c r="O90">
        <v>1.2</v>
      </c>
      <c r="P90">
        <v>0</v>
      </c>
      <c r="Q90">
        <v>0.7</v>
      </c>
      <c r="T90" s="17">
        <v>2032</v>
      </c>
      <c r="U90">
        <v>0</v>
      </c>
      <c r="V90">
        <v>1.2</v>
      </c>
      <c r="W90">
        <v>0</v>
      </c>
      <c r="X90">
        <v>25.9</v>
      </c>
      <c r="Y90">
        <v>0.2</v>
      </c>
      <c r="Z90">
        <v>0</v>
      </c>
      <c r="AA90">
        <v>0</v>
      </c>
      <c r="AB90">
        <v>3.8</v>
      </c>
      <c r="AC90">
        <v>0</v>
      </c>
      <c r="AD90">
        <v>0</v>
      </c>
      <c r="AE90">
        <v>0</v>
      </c>
      <c r="AF90">
        <v>0</v>
      </c>
      <c r="AG90">
        <v>1.1000000000000001</v>
      </c>
      <c r="AH90">
        <v>0</v>
      </c>
      <c r="AI90">
        <v>0.6</v>
      </c>
    </row>
    <row r="91" spans="2:35" x14ac:dyDescent="0.3">
      <c r="B91" s="17">
        <v>2033</v>
      </c>
      <c r="C91">
        <v>0.2</v>
      </c>
      <c r="D91">
        <v>3.2</v>
      </c>
      <c r="E91">
        <v>0.4</v>
      </c>
      <c r="F91">
        <v>32.6</v>
      </c>
      <c r="G91">
        <v>0.2</v>
      </c>
      <c r="H91">
        <v>0</v>
      </c>
      <c r="I91">
        <v>0</v>
      </c>
      <c r="J91">
        <v>3.9</v>
      </c>
      <c r="K91">
        <v>0</v>
      </c>
      <c r="L91">
        <v>0</v>
      </c>
      <c r="M91">
        <v>0</v>
      </c>
      <c r="N91">
        <v>0</v>
      </c>
      <c r="O91">
        <v>1</v>
      </c>
      <c r="P91">
        <v>0</v>
      </c>
      <c r="Q91">
        <v>0.7</v>
      </c>
      <c r="T91" s="17">
        <v>2033</v>
      </c>
      <c r="U91">
        <v>0</v>
      </c>
      <c r="V91">
        <v>1</v>
      </c>
      <c r="W91">
        <v>0</v>
      </c>
      <c r="X91">
        <v>31.4</v>
      </c>
      <c r="Y91">
        <v>0.2</v>
      </c>
      <c r="Z91">
        <v>0</v>
      </c>
      <c r="AA91">
        <v>0</v>
      </c>
      <c r="AB91">
        <v>3.9</v>
      </c>
      <c r="AC91">
        <v>0</v>
      </c>
      <c r="AD91">
        <v>0</v>
      </c>
      <c r="AE91">
        <v>0</v>
      </c>
      <c r="AF91">
        <v>0</v>
      </c>
      <c r="AG91">
        <v>0.9</v>
      </c>
      <c r="AH91">
        <v>0</v>
      </c>
      <c r="AI91">
        <v>0.6</v>
      </c>
    </row>
    <row r="92" spans="2:35" x14ac:dyDescent="0.3">
      <c r="B92" s="17">
        <v>2034</v>
      </c>
      <c r="C92">
        <v>0.2</v>
      </c>
      <c r="D92">
        <v>3.1</v>
      </c>
      <c r="E92">
        <v>0.3</v>
      </c>
      <c r="F92">
        <v>49.4</v>
      </c>
      <c r="G92">
        <v>0.2</v>
      </c>
      <c r="H92">
        <v>0</v>
      </c>
      <c r="I92">
        <v>0</v>
      </c>
      <c r="J92">
        <v>3.9</v>
      </c>
      <c r="K92">
        <v>0</v>
      </c>
      <c r="L92">
        <v>0</v>
      </c>
      <c r="M92">
        <v>0</v>
      </c>
      <c r="N92">
        <v>0</v>
      </c>
      <c r="O92">
        <v>0.9</v>
      </c>
      <c r="P92">
        <v>0</v>
      </c>
      <c r="Q92">
        <v>0.3</v>
      </c>
      <c r="T92" s="17">
        <v>2034</v>
      </c>
      <c r="U92">
        <v>0</v>
      </c>
      <c r="V92">
        <v>0.8</v>
      </c>
      <c r="W92">
        <v>0</v>
      </c>
      <c r="X92">
        <v>37.200000000000003</v>
      </c>
      <c r="Y92">
        <v>0.2</v>
      </c>
      <c r="Z92">
        <v>0</v>
      </c>
      <c r="AA92">
        <v>0</v>
      </c>
      <c r="AB92">
        <v>3.9</v>
      </c>
      <c r="AC92">
        <v>0</v>
      </c>
      <c r="AD92">
        <v>0</v>
      </c>
      <c r="AE92">
        <v>0</v>
      </c>
      <c r="AF92">
        <v>0</v>
      </c>
      <c r="AG92">
        <v>0.8</v>
      </c>
      <c r="AH92">
        <v>0</v>
      </c>
      <c r="AI92">
        <v>0.1</v>
      </c>
    </row>
    <row r="93" spans="2:35" x14ac:dyDescent="0.3">
      <c r="B93" s="17">
        <v>2035</v>
      </c>
      <c r="C93">
        <v>0.2</v>
      </c>
      <c r="D93">
        <v>3.2</v>
      </c>
      <c r="E93">
        <v>0.3</v>
      </c>
      <c r="F93">
        <v>51.4</v>
      </c>
      <c r="G93">
        <v>0.2</v>
      </c>
      <c r="H93">
        <v>0</v>
      </c>
      <c r="I93">
        <v>0</v>
      </c>
      <c r="J93">
        <v>3.9</v>
      </c>
      <c r="K93">
        <v>0</v>
      </c>
      <c r="L93">
        <v>0</v>
      </c>
      <c r="M93">
        <v>0</v>
      </c>
      <c r="N93">
        <v>0</v>
      </c>
      <c r="O93">
        <v>1</v>
      </c>
      <c r="P93">
        <v>0</v>
      </c>
      <c r="Q93">
        <v>0.3</v>
      </c>
      <c r="T93" s="17">
        <v>2035</v>
      </c>
      <c r="U93">
        <v>0</v>
      </c>
      <c r="V93">
        <v>0.8</v>
      </c>
      <c r="W93">
        <v>0</v>
      </c>
      <c r="X93">
        <v>42.6</v>
      </c>
      <c r="Y93">
        <v>0.2</v>
      </c>
      <c r="Z93">
        <v>0</v>
      </c>
      <c r="AA93">
        <v>0</v>
      </c>
      <c r="AB93">
        <v>3.9</v>
      </c>
      <c r="AC93">
        <v>0</v>
      </c>
      <c r="AD93">
        <v>0</v>
      </c>
      <c r="AE93">
        <v>0</v>
      </c>
      <c r="AF93">
        <v>0</v>
      </c>
      <c r="AG93">
        <v>0.8</v>
      </c>
      <c r="AH93">
        <v>0</v>
      </c>
      <c r="AI93">
        <v>0.2</v>
      </c>
    </row>
    <row r="94" spans="2:35" x14ac:dyDescent="0.3">
      <c r="B94" s="17">
        <v>2036</v>
      </c>
      <c r="C94">
        <v>0.2</v>
      </c>
      <c r="D94">
        <v>2.7</v>
      </c>
      <c r="E94">
        <v>0.3</v>
      </c>
      <c r="F94">
        <v>50.5</v>
      </c>
      <c r="G94">
        <v>0.2</v>
      </c>
      <c r="H94">
        <v>0</v>
      </c>
      <c r="I94">
        <v>0</v>
      </c>
      <c r="J94">
        <v>3.9</v>
      </c>
      <c r="K94">
        <v>0</v>
      </c>
      <c r="L94">
        <v>0</v>
      </c>
      <c r="M94">
        <v>0</v>
      </c>
      <c r="N94">
        <v>0</v>
      </c>
      <c r="O94">
        <v>1.3</v>
      </c>
      <c r="P94">
        <v>0</v>
      </c>
      <c r="Q94">
        <v>0.3</v>
      </c>
      <c r="T94" s="17">
        <v>2036</v>
      </c>
      <c r="U94">
        <v>0</v>
      </c>
      <c r="V94">
        <v>0.8</v>
      </c>
      <c r="W94">
        <v>0</v>
      </c>
      <c r="X94">
        <v>41.9</v>
      </c>
      <c r="Y94">
        <v>0.2</v>
      </c>
      <c r="Z94">
        <v>0</v>
      </c>
      <c r="AA94">
        <v>0</v>
      </c>
      <c r="AB94">
        <v>3.9</v>
      </c>
      <c r="AC94">
        <v>0</v>
      </c>
      <c r="AD94">
        <v>0</v>
      </c>
      <c r="AE94">
        <v>0</v>
      </c>
      <c r="AF94">
        <v>0</v>
      </c>
      <c r="AG94">
        <v>0.9</v>
      </c>
      <c r="AH94">
        <v>0</v>
      </c>
      <c r="AI94">
        <v>0.1</v>
      </c>
    </row>
    <row r="95" spans="2:35" x14ac:dyDescent="0.3">
      <c r="B95" s="17">
        <v>2037</v>
      </c>
      <c r="C95">
        <v>0.2</v>
      </c>
      <c r="D95">
        <v>2.1</v>
      </c>
      <c r="E95">
        <v>0.1</v>
      </c>
      <c r="F95">
        <v>51.3</v>
      </c>
      <c r="G95">
        <v>0.2</v>
      </c>
      <c r="H95">
        <v>0</v>
      </c>
      <c r="I95">
        <v>0</v>
      </c>
      <c r="J95">
        <v>3.9</v>
      </c>
      <c r="K95">
        <v>0</v>
      </c>
      <c r="L95">
        <v>0</v>
      </c>
      <c r="M95">
        <v>0</v>
      </c>
      <c r="N95">
        <v>0</v>
      </c>
      <c r="O95">
        <v>1.4</v>
      </c>
      <c r="P95">
        <v>0</v>
      </c>
      <c r="Q95">
        <v>0.4</v>
      </c>
      <c r="T95" s="17">
        <v>2037</v>
      </c>
      <c r="U95">
        <v>0</v>
      </c>
      <c r="V95">
        <v>0.8</v>
      </c>
      <c r="W95">
        <v>0</v>
      </c>
      <c r="X95">
        <v>44.8</v>
      </c>
      <c r="Y95">
        <v>0.2</v>
      </c>
      <c r="Z95">
        <v>0</v>
      </c>
      <c r="AA95">
        <v>0</v>
      </c>
      <c r="AB95">
        <v>3.9</v>
      </c>
      <c r="AC95">
        <v>0</v>
      </c>
      <c r="AD95">
        <v>0</v>
      </c>
      <c r="AE95">
        <v>0</v>
      </c>
      <c r="AF95">
        <v>0</v>
      </c>
      <c r="AG95">
        <v>1</v>
      </c>
      <c r="AH95">
        <v>0</v>
      </c>
      <c r="AI95">
        <v>0</v>
      </c>
    </row>
    <row r="96" spans="2:35" x14ac:dyDescent="0.3">
      <c r="B96" s="17">
        <v>2038</v>
      </c>
      <c r="C96">
        <v>0.2</v>
      </c>
      <c r="D96">
        <v>2.1</v>
      </c>
      <c r="E96">
        <v>0</v>
      </c>
      <c r="F96">
        <v>36.9</v>
      </c>
      <c r="G96">
        <v>0.2</v>
      </c>
      <c r="H96">
        <v>0</v>
      </c>
      <c r="I96">
        <v>0</v>
      </c>
      <c r="J96">
        <v>3.9</v>
      </c>
      <c r="K96">
        <v>0</v>
      </c>
      <c r="L96">
        <v>0</v>
      </c>
      <c r="M96">
        <v>0</v>
      </c>
      <c r="N96">
        <v>0</v>
      </c>
      <c r="O96">
        <v>2.2999999999999998</v>
      </c>
      <c r="P96">
        <v>0</v>
      </c>
      <c r="Q96">
        <v>0.3</v>
      </c>
      <c r="T96" s="17">
        <v>2038</v>
      </c>
      <c r="U96">
        <v>0</v>
      </c>
      <c r="V96">
        <v>0.8</v>
      </c>
      <c r="W96">
        <v>0</v>
      </c>
      <c r="X96">
        <v>28.7</v>
      </c>
      <c r="Y96">
        <v>0.2</v>
      </c>
      <c r="Z96">
        <v>0</v>
      </c>
      <c r="AA96">
        <v>0</v>
      </c>
      <c r="AB96">
        <v>3.9</v>
      </c>
      <c r="AC96">
        <v>0</v>
      </c>
      <c r="AD96">
        <v>0</v>
      </c>
      <c r="AE96">
        <v>0</v>
      </c>
      <c r="AF96">
        <v>0</v>
      </c>
      <c r="AG96">
        <v>0.6</v>
      </c>
      <c r="AH96">
        <v>0</v>
      </c>
      <c r="AI96">
        <v>0.1</v>
      </c>
    </row>
    <row r="97" spans="2:35" x14ac:dyDescent="0.3">
      <c r="B97" s="17">
        <v>2039</v>
      </c>
      <c r="C97">
        <v>0</v>
      </c>
      <c r="D97">
        <v>2.1</v>
      </c>
      <c r="E97">
        <v>0</v>
      </c>
      <c r="F97">
        <v>27.6</v>
      </c>
      <c r="G97">
        <v>0.2</v>
      </c>
      <c r="H97">
        <v>0</v>
      </c>
      <c r="I97">
        <v>0</v>
      </c>
      <c r="J97">
        <v>3.9</v>
      </c>
      <c r="K97">
        <v>0</v>
      </c>
      <c r="L97">
        <v>0</v>
      </c>
      <c r="M97">
        <v>0</v>
      </c>
      <c r="N97">
        <v>0</v>
      </c>
      <c r="O97">
        <v>2.6</v>
      </c>
      <c r="P97">
        <v>0</v>
      </c>
      <c r="Q97">
        <v>0.4</v>
      </c>
      <c r="T97" s="17">
        <v>2039</v>
      </c>
      <c r="U97">
        <v>0</v>
      </c>
      <c r="V97">
        <v>0.6</v>
      </c>
      <c r="W97">
        <v>0</v>
      </c>
      <c r="X97">
        <v>16.399999999999999</v>
      </c>
      <c r="Y97">
        <v>0.2</v>
      </c>
      <c r="Z97">
        <v>0</v>
      </c>
      <c r="AA97">
        <v>0</v>
      </c>
      <c r="AB97">
        <v>2.1</v>
      </c>
      <c r="AC97">
        <v>0</v>
      </c>
      <c r="AD97">
        <v>0</v>
      </c>
      <c r="AE97">
        <v>0</v>
      </c>
      <c r="AF97">
        <v>0</v>
      </c>
      <c r="AG97">
        <v>0.3</v>
      </c>
      <c r="AH97">
        <v>0</v>
      </c>
      <c r="AI97">
        <v>0.1</v>
      </c>
    </row>
    <row r="98" spans="2:35" x14ac:dyDescent="0.3">
      <c r="B98" s="17">
        <v>2040</v>
      </c>
      <c r="C98">
        <v>0</v>
      </c>
      <c r="D98">
        <v>1.6</v>
      </c>
      <c r="E98">
        <v>0</v>
      </c>
      <c r="F98">
        <v>25.9</v>
      </c>
      <c r="G98">
        <v>0.2</v>
      </c>
      <c r="H98">
        <v>0</v>
      </c>
      <c r="I98">
        <v>0</v>
      </c>
      <c r="J98">
        <v>3.9</v>
      </c>
      <c r="K98">
        <v>0</v>
      </c>
      <c r="L98">
        <v>0</v>
      </c>
      <c r="M98">
        <v>0</v>
      </c>
      <c r="N98">
        <v>0</v>
      </c>
      <c r="O98">
        <v>1.9</v>
      </c>
      <c r="P98">
        <v>0</v>
      </c>
      <c r="Q98">
        <v>0</v>
      </c>
      <c r="T98" s="17">
        <v>2040</v>
      </c>
      <c r="U98">
        <v>0</v>
      </c>
      <c r="V98">
        <v>0.7</v>
      </c>
      <c r="W98">
        <v>0</v>
      </c>
      <c r="X98">
        <v>0.6</v>
      </c>
      <c r="Y98">
        <v>0.1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0.1</v>
      </c>
      <c r="AH98">
        <v>0</v>
      </c>
      <c r="AI98">
        <v>0</v>
      </c>
    </row>
  </sheetData>
  <mergeCells count="8">
    <mergeCell ref="C21:Q21"/>
    <mergeCell ref="U21:AI21"/>
    <mergeCell ref="C52:Q52"/>
    <mergeCell ref="C76:Q76"/>
    <mergeCell ref="C28:Q28"/>
    <mergeCell ref="U52:AI52"/>
    <mergeCell ref="U76:AI76"/>
    <mergeCell ref="U28:A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10860-89F1-4762-8D94-D4A6AA1175A1}">
  <dimension ref="B2:N68"/>
  <sheetViews>
    <sheetView workbookViewId="0"/>
  </sheetViews>
  <sheetFormatPr defaultRowHeight="16.5" x14ac:dyDescent="0.3"/>
  <cols>
    <col min="3" max="7" width="13.25" customWidth="1"/>
    <col min="10" max="14" width="13.25" customWidth="1"/>
  </cols>
  <sheetData>
    <row r="2" spans="2:14" x14ac:dyDescent="0.3">
      <c r="B2" s="4" t="s">
        <v>47</v>
      </c>
    </row>
    <row r="3" spans="2:14" x14ac:dyDescent="0.3">
      <c r="B3" s="4" t="s">
        <v>48</v>
      </c>
    </row>
    <row r="4" spans="2:14" x14ac:dyDescent="0.3">
      <c r="B4" s="4" t="s">
        <v>49</v>
      </c>
    </row>
    <row r="5" spans="2:14" x14ac:dyDescent="0.3">
      <c r="B5" s="4" t="s">
        <v>50</v>
      </c>
    </row>
    <row r="6" spans="2:14" x14ac:dyDescent="0.3">
      <c r="B6" s="4" t="s">
        <v>51</v>
      </c>
    </row>
    <row r="7" spans="2:14" x14ac:dyDescent="0.3">
      <c r="B7" s="4" t="s">
        <v>52</v>
      </c>
    </row>
    <row r="16" spans="2:14" x14ac:dyDescent="0.3">
      <c r="C16" s="30" t="s">
        <v>58</v>
      </c>
      <c r="D16" s="30"/>
      <c r="E16" s="30"/>
      <c r="F16" s="30"/>
      <c r="G16" s="30"/>
      <c r="J16" s="30" t="s">
        <v>57</v>
      </c>
      <c r="K16" s="30"/>
      <c r="L16" s="30"/>
      <c r="M16" s="30"/>
      <c r="N16" s="30"/>
    </row>
    <row r="17" spans="2:14" ht="33" x14ac:dyDescent="0.3">
      <c r="B17" s="9"/>
      <c r="C17" s="18" t="s">
        <v>41</v>
      </c>
      <c r="D17" s="18" t="s">
        <v>53</v>
      </c>
      <c r="E17" s="18" t="s">
        <v>54</v>
      </c>
      <c r="F17" s="18" t="s">
        <v>55</v>
      </c>
      <c r="G17" s="18" t="s">
        <v>56</v>
      </c>
      <c r="I17" s="9"/>
      <c r="J17" s="18" t="s">
        <v>41</v>
      </c>
      <c r="K17" s="18" t="s">
        <v>53</v>
      </c>
      <c r="L17" s="18" t="s">
        <v>54</v>
      </c>
      <c r="M17" s="18" t="s">
        <v>55</v>
      </c>
      <c r="N17" s="18" t="s">
        <v>56</v>
      </c>
    </row>
    <row r="18" spans="2:14" x14ac:dyDescent="0.3">
      <c r="B18" s="17">
        <v>1990</v>
      </c>
      <c r="C18" s="14">
        <v>41.962028222222223</v>
      </c>
      <c r="D18" s="14"/>
      <c r="E18" s="14"/>
      <c r="F18" s="14"/>
      <c r="G18" s="14"/>
      <c r="I18" s="17">
        <v>1990</v>
      </c>
      <c r="J18" s="14">
        <v>45.202861555555558</v>
      </c>
      <c r="K18" s="14"/>
      <c r="L18" s="14"/>
      <c r="M18" s="14"/>
      <c r="N18" s="14"/>
    </row>
    <row r="19" spans="2:14" x14ac:dyDescent="0.3">
      <c r="B19" s="17">
        <v>1991</v>
      </c>
      <c r="C19" s="14">
        <v>40.390128346801347</v>
      </c>
      <c r="D19" s="14"/>
      <c r="E19" s="14"/>
      <c r="F19" s="14"/>
      <c r="G19" s="14"/>
      <c r="I19" s="17">
        <v>1991</v>
      </c>
      <c r="J19" s="14">
        <v>43.638832050505044</v>
      </c>
      <c r="K19" s="14"/>
      <c r="L19" s="14"/>
      <c r="M19" s="14"/>
      <c r="N19" s="14"/>
    </row>
    <row r="20" spans="2:14" x14ac:dyDescent="0.3">
      <c r="B20" s="17">
        <v>1992</v>
      </c>
      <c r="C20" s="14">
        <v>38.541188383838382</v>
      </c>
      <c r="D20" s="14"/>
      <c r="E20" s="14"/>
      <c r="F20" s="14"/>
      <c r="G20" s="14"/>
      <c r="I20" s="17">
        <v>1992</v>
      </c>
      <c r="J20" s="14">
        <v>41.770355050505053</v>
      </c>
      <c r="K20" s="14"/>
      <c r="L20" s="14"/>
      <c r="M20" s="14"/>
      <c r="N20" s="14"/>
    </row>
    <row r="21" spans="2:14" x14ac:dyDescent="0.3">
      <c r="B21" s="17">
        <v>1993</v>
      </c>
      <c r="C21" s="14">
        <v>37.48024158249158</v>
      </c>
      <c r="D21" s="14"/>
      <c r="E21" s="14"/>
      <c r="F21" s="14"/>
      <c r="G21" s="14"/>
      <c r="I21" s="17">
        <v>1993</v>
      </c>
      <c r="J21" s="14">
        <v>40.481537878787883</v>
      </c>
      <c r="K21" s="14"/>
      <c r="L21" s="14"/>
      <c r="M21" s="14"/>
      <c r="N21" s="14"/>
    </row>
    <row r="22" spans="2:14" x14ac:dyDescent="0.3">
      <c r="B22" s="17">
        <v>1994</v>
      </c>
      <c r="C22" s="14">
        <v>37.87609099326599</v>
      </c>
      <c r="D22" s="14"/>
      <c r="E22" s="14"/>
      <c r="F22" s="14"/>
      <c r="G22" s="14"/>
      <c r="I22" s="17">
        <v>1994</v>
      </c>
      <c r="J22" s="14">
        <v>40.603128030303033</v>
      </c>
      <c r="K22" s="14"/>
      <c r="L22" s="14"/>
      <c r="M22" s="14"/>
      <c r="N22" s="14"/>
    </row>
    <row r="23" spans="2:14" x14ac:dyDescent="0.3">
      <c r="B23" s="17">
        <v>1995</v>
      </c>
      <c r="C23" s="14">
        <v>39.143037373737371</v>
      </c>
      <c r="D23" s="14"/>
      <c r="E23" s="14"/>
      <c r="F23" s="14"/>
      <c r="G23" s="14"/>
      <c r="I23" s="17">
        <v>1995</v>
      </c>
      <c r="J23" s="14">
        <v>41.603037373737372</v>
      </c>
      <c r="K23" s="14"/>
      <c r="L23" s="14"/>
      <c r="M23" s="14"/>
      <c r="N23" s="14"/>
    </row>
    <row r="24" spans="2:14" x14ac:dyDescent="0.3">
      <c r="B24" s="17">
        <v>1996</v>
      </c>
      <c r="C24" s="14">
        <v>39.326425084175092</v>
      </c>
      <c r="D24" s="14"/>
      <c r="E24" s="14"/>
      <c r="F24" s="14"/>
      <c r="G24" s="14"/>
      <c r="I24" s="17">
        <v>1996</v>
      </c>
      <c r="J24" s="14">
        <v>41.995128787878791</v>
      </c>
      <c r="K24" s="14"/>
      <c r="L24" s="14"/>
      <c r="M24" s="14"/>
      <c r="N24" s="14"/>
    </row>
    <row r="25" spans="2:14" x14ac:dyDescent="0.3">
      <c r="B25" s="17">
        <v>1997</v>
      </c>
      <c r="C25" s="14">
        <v>37.177377178421118</v>
      </c>
      <c r="D25" s="14"/>
      <c r="E25" s="14"/>
      <c r="F25" s="14"/>
      <c r="G25" s="14"/>
      <c r="I25" s="17">
        <v>1997</v>
      </c>
      <c r="J25" s="14">
        <v>39.934321622865561</v>
      </c>
      <c r="K25" s="14"/>
      <c r="L25" s="14"/>
      <c r="M25" s="14"/>
      <c r="N25" s="14"/>
    </row>
    <row r="26" spans="2:14" x14ac:dyDescent="0.3">
      <c r="B26" s="17">
        <v>1998</v>
      </c>
      <c r="C26" s="14">
        <v>34.075577975933278</v>
      </c>
      <c r="D26" s="14"/>
      <c r="E26" s="14"/>
      <c r="F26" s="14"/>
      <c r="G26" s="14"/>
      <c r="I26" s="17">
        <v>1998</v>
      </c>
      <c r="J26" s="14">
        <v>36.629652050007344</v>
      </c>
      <c r="K26" s="14"/>
      <c r="L26" s="14"/>
      <c r="M26" s="14"/>
      <c r="N26" s="14"/>
    </row>
    <row r="27" spans="2:14" x14ac:dyDescent="0.3">
      <c r="B27" s="17">
        <v>1999</v>
      </c>
      <c r="C27" s="14">
        <v>32.036097727510132</v>
      </c>
      <c r="D27" s="14"/>
      <c r="E27" s="14"/>
      <c r="F27" s="14"/>
      <c r="G27" s="14"/>
      <c r="I27" s="17">
        <v>1999</v>
      </c>
      <c r="J27" s="14">
        <v>33.822042171954564</v>
      </c>
      <c r="K27" s="14"/>
      <c r="L27" s="14"/>
      <c r="M27" s="14"/>
      <c r="N27" s="14"/>
    </row>
    <row r="28" spans="2:14" x14ac:dyDescent="0.3">
      <c r="B28" s="17">
        <v>2000</v>
      </c>
      <c r="C28" s="14">
        <v>33.927164062110961</v>
      </c>
      <c r="D28" s="14"/>
      <c r="E28" s="14"/>
      <c r="F28" s="14"/>
      <c r="G28" s="14"/>
      <c r="I28" s="17">
        <v>2000</v>
      </c>
      <c r="J28" s="14">
        <v>35.04602517322207</v>
      </c>
      <c r="K28" s="14"/>
      <c r="L28" s="14"/>
      <c r="M28" s="14"/>
      <c r="N28" s="14"/>
    </row>
    <row r="29" spans="2:14" x14ac:dyDescent="0.3">
      <c r="B29" s="17">
        <v>2001</v>
      </c>
      <c r="C29" s="14">
        <v>34.558227482482046</v>
      </c>
      <c r="D29" s="14"/>
      <c r="E29" s="14"/>
      <c r="F29" s="14"/>
      <c r="G29" s="14"/>
      <c r="I29" s="17">
        <v>2001</v>
      </c>
      <c r="J29" s="14">
        <v>35.3703756306302</v>
      </c>
      <c r="K29" s="14"/>
      <c r="L29" s="14"/>
      <c r="M29" s="14"/>
      <c r="N29" s="14"/>
    </row>
    <row r="30" spans="2:14" x14ac:dyDescent="0.3">
      <c r="B30" s="17">
        <v>2002</v>
      </c>
      <c r="C30" s="14">
        <v>36.39382385916236</v>
      </c>
      <c r="D30" s="14"/>
      <c r="E30" s="14"/>
      <c r="F30" s="14"/>
      <c r="G30" s="14"/>
      <c r="I30" s="17">
        <v>2002</v>
      </c>
      <c r="J30" s="14">
        <v>37.244472007310513</v>
      </c>
      <c r="K30" s="14"/>
      <c r="L30" s="14"/>
      <c r="M30" s="14"/>
      <c r="N30" s="14"/>
    </row>
    <row r="31" spans="2:14" x14ac:dyDescent="0.3">
      <c r="B31" s="17">
        <v>2003</v>
      </c>
      <c r="C31" s="14">
        <v>44.404598091273556</v>
      </c>
      <c r="D31" s="14"/>
      <c r="E31" s="14"/>
      <c r="F31" s="14"/>
      <c r="G31" s="14"/>
      <c r="I31" s="17">
        <v>2003</v>
      </c>
      <c r="J31" s="14">
        <v>45.6026073505328</v>
      </c>
      <c r="K31" s="14"/>
      <c r="L31" s="14"/>
      <c r="M31" s="14"/>
      <c r="N31" s="14"/>
    </row>
    <row r="32" spans="2:14" x14ac:dyDescent="0.3">
      <c r="B32" s="17">
        <v>2004</v>
      </c>
      <c r="C32" s="14">
        <v>54.101996103636516</v>
      </c>
      <c r="D32" s="14"/>
      <c r="E32" s="14"/>
      <c r="F32" s="14"/>
      <c r="G32" s="14"/>
      <c r="I32" s="17">
        <v>2004</v>
      </c>
      <c r="J32" s="14">
        <v>56.483662770303191</v>
      </c>
      <c r="K32" s="14"/>
      <c r="L32" s="14"/>
      <c r="M32" s="14"/>
      <c r="N32" s="14"/>
    </row>
    <row r="33" spans="2:14" x14ac:dyDescent="0.3">
      <c r="B33" s="17">
        <v>2005</v>
      </c>
      <c r="C33" s="14">
        <v>61.625952908019563</v>
      </c>
      <c r="D33" s="14"/>
      <c r="E33" s="14"/>
      <c r="F33" s="14"/>
      <c r="G33" s="14"/>
      <c r="I33" s="17">
        <v>2005</v>
      </c>
      <c r="J33" s="14">
        <v>65.31854550061216</v>
      </c>
      <c r="K33" s="14"/>
      <c r="L33" s="14"/>
      <c r="M33" s="14"/>
      <c r="N33" s="14"/>
    </row>
    <row r="34" spans="2:14" x14ac:dyDescent="0.3">
      <c r="B34" s="17">
        <v>2006</v>
      </c>
      <c r="C34" s="14">
        <v>65.628458423232772</v>
      </c>
      <c r="D34" s="14"/>
      <c r="E34" s="14"/>
      <c r="F34" s="14"/>
      <c r="G34" s="14"/>
      <c r="I34" s="17">
        <v>2006</v>
      </c>
      <c r="J34" s="14">
        <v>69.807810275084634</v>
      </c>
      <c r="K34" s="14"/>
      <c r="L34" s="14"/>
      <c r="M34" s="14"/>
      <c r="N34" s="14"/>
    </row>
    <row r="35" spans="2:14" x14ac:dyDescent="0.3">
      <c r="B35" s="17">
        <v>2007</v>
      </c>
      <c r="C35" s="14">
        <v>89.374741155409652</v>
      </c>
      <c r="D35" s="14"/>
      <c r="E35" s="14"/>
      <c r="F35" s="14"/>
      <c r="G35" s="14"/>
      <c r="I35" s="17">
        <v>2007</v>
      </c>
      <c r="J35" s="14">
        <v>95.209463377631891</v>
      </c>
      <c r="K35" s="14"/>
      <c r="L35" s="14"/>
      <c r="M35" s="14"/>
      <c r="N35" s="14"/>
    </row>
    <row r="36" spans="2:14" x14ac:dyDescent="0.3">
      <c r="B36" s="17">
        <v>2008</v>
      </c>
      <c r="C36" s="14">
        <v>96.684585772492809</v>
      </c>
      <c r="D36" s="14"/>
      <c r="E36" s="14"/>
      <c r="F36" s="14"/>
      <c r="G36" s="14"/>
      <c r="I36" s="17">
        <v>2008</v>
      </c>
      <c r="J36" s="14">
        <v>104.03537280952985</v>
      </c>
      <c r="K36" s="14"/>
      <c r="L36" s="14"/>
      <c r="M36" s="14"/>
      <c r="N36" s="14"/>
    </row>
    <row r="37" spans="2:14" x14ac:dyDescent="0.3">
      <c r="B37" s="17">
        <v>2009</v>
      </c>
      <c r="C37" s="14">
        <v>104.44992076876035</v>
      </c>
      <c r="D37" s="14"/>
      <c r="E37" s="14"/>
      <c r="F37" s="14"/>
      <c r="G37" s="14"/>
      <c r="I37" s="17">
        <v>2009</v>
      </c>
      <c r="J37" s="14">
        <v>113.76621706505664</v>
      </c>
      <c r="K37" s="14"/>
      <c r="L37" s="14"/>
      <c r="M37" s="14"/>
      <c r="N37" s="14"/>
    </row>
    <row r="38" spans="2:14" x14ac:dyDescent="0.3">
      <c r="B38" s="17">
        <v>2010</v>
      </c>
      <c r="C38" s="14">
        <v>100.16172203014645</v>
      </c>
      <c r="D38" s="14"/>
      <c r="E38" s="14"/>
      <c r="F38" s="14"/>
      <c r="G38" s="14"/>
      <c r="I38" s="17">
        <v>2010</v>
      </c>
      <c r="J38" s="14">
        <v>111.51681462273905</v>
      </c>
      <c r="K38" s="14"/>
      <c r="L38" s="14"/>
      <c r="M38" s="14"/>
      <c r="N38" s="14"/>
    </row>
    <row r="39" spans="2:14" x14ac:dyDescent="0.3">
      <c r="B39" s="17">
        <v>2011</v>
      </c>
      <c r="C39" s="14">
        <v>106.79124116227136</v>
      </c>
      <c r="D39" s="14"/>
      <c r="E39" s="14"/>
      <c r="F39" s="14"/>
      <c r="G39" s="14"/>
      <c r="I39" s="17">
        <v>2011</v>
      </c>
      <c r="J39" s="14">
        <v>118.15383375486397</v>
      </c>
      <c r="K39" s="14"/>
      <c r="L39" s="14"/>
      <c r="M39" s="14"/>
      <c r="N39" s="14"/>
    </row>
    <row r="40" spans="2:14" x14ac:dyDescent="0.3">
      <c r="B40" s="17">
        <v>2012</v>
      </c>
      <c r="C40" s="14">
        <v>103.98068409165228</v>
      </c>
      <c r="D40" s="14"/>
      <c r="E40" s="14"/>
      <c r="F40" s="14"/>
      <c r="G40" s="14"/>
      <c r="I40" s="17">
        <v>2012</v>
      </c>
      <c r="J40" s="14">
        <v>113.98373964720783</v>
      </c>
      <c r="K40" s="14"/>
      <c r="L40" s="14"/>
      <c r="M40" s="14"/>
      <c r="N40" s="14"/>
    </row>
    <row r="41" spans="2:14" x14ac:dyDescent="0.3">
      <c r="B41" s="17">
        <v>2013</v>
      </c>
      <c r="C41" s="14">
        <v>90.460200053900962</v>
      </c>
      <c r="D41" s="14"/>
      <c r="E41" s="14"/>
      <c r="F41" s="14"/>
      <c r="G41" s="14"/>
      <c r="I41" s="17">
        <v>2013</v>
      </c>
      <c r="J41" s="14">
        <v>96.232375979826898</v>
      </c>
      <c r="K41" s="14"/>
      <c r="L41" s="14"/>
      <c r="M41" s="14"/>
      <c r="N41" s="14"/>
    </row>
    <row r="42" spans="2:14" x14ac:dyDescent="0.3">
      <c r="B42" s="17">
        <v>2014</v>
      </c>
      <c r="C42" s="14">
        <v>77.556532552842185</v>
      </c>
      <c r="D42" s="14"/>
      <c r="E42" s="14"/>
      <c r="F42" s="14"/>
      <c r="G42" s="14"/>
      <c r="I42" s="17">
        <v>2014</v>
      </c>
      <c r="J42" s="14">
        <v>80.913384404694042</v>
      </c>
      <c r="K42" s="14"/>
      <c r="L42" s="14"/>
      <c r="M42" s="14"/>
      <c r="N42" s="14"/>
    </row>
    <row r="43" spans="2:14" x14ac:dyDescent="0.3">
      <c r="B43" s="17">
        <v>2015</v>
      </c>
      <c r="C43" s="14">
        <v>69.761279345764265</v>
      </c>
      <c r="D43" s="14"/>
      <c r="E43" s="14"/>
      <c r="F43" s="14"/>
      <c r="G43" s="14"/>
      <c r="I43" s="17">
        <v>2015</v>
      </c>
      <c r="J43" s="14">
        <v>72.403825642060568</v>
      </c>
      <c r="K43" s="14"/>
      <c r="L43" s="14"/>
      <c r="M43" s="14"/>
      <c r="N43" s="14"/>
    </row>
    <row r="44" spans="2:14" x14ac:dyDescent="0.3">
      <c r="B44" s="17">
        <v>2016</v>
      </c>
      <c r="C44" s="14">
        <v>73.070663292446511</v>
      </c>
      <c r="D44" s="14">
        <v>71.494658205485834</v>
      </c>
      <c r="E44" s="14">
        <v>76.290058632921841</v>
      </c>
      <c r="F44" s="14">
        <v>71.494658205485834</v>
      </c>
      <c r="G44" s="14">
        <v>76.290058632921841</v>
      </c>
      <c r="I44" s="17">
        <v>2016</v>
      </c>
      <c r="J44" s="14">
        <v>77.606589218372434</v>
      </c>
      <c r="K44" s="14">
        <v>69.992232052331261</v>
      </c>
      <c r="L44" s="14">
        <v>76.103665434470642</v>
      </c>
      <c r="M44" s="14">
        <v>69.992232052331261</v>
      </c>
      <c r="N44" s="14">
        <v>76.103665434470642</v>
      </c>
    </row>
    <row r="45" spans="2:14" x14ac:dyDescent="0.3">
      <c r="B45" s="17">
        <v>2017</v>
      </c>
      <c r="C45" s="14">
        <v>89.636985872967898</v>
      </c>
      <c r="D45" s="14">
        <v>94.730877793687583</v>
      </c>
      <c r="E45" s="14">
        <v>99.458696440206765</v>
      </c>
      <c r="F45" s="14">
        <v>94.730877793687583</v>
      </c>
      <c r="G45" s="14">
        <v>99.458696440206765</v>
      </c>
      <c r="I45" s="17">
        <v>2017</v>
      </c>
      <c r="J45" s="14">
        <v>98.110319206301256</v>
      </c>
      <c r="K45" s="14">
        <v>71.621300000000005</v>
      </c>
      <c r="L45" s="14">
        <v>76.902996196312202</v>
      </c>
      <c r="M45" s="14">
        <v>71.621300000000005</v>
      </c>
      <c r="N45" s="14">
        <v>76.902996196312202</v>
      </c>
    </row>
    <row r="46" spans="2:14" x14ac:dyDescent="0.3">
      <c r="B46" s="17">
        <v>2018</v>
      </c>
      <c r="C46" s="14"/>
      <c r="D46" s="14">
        <v>83.165227249688996</v>
      </c>
      <c r="E46" s="14">
        <v>87.893045896208179</v>
      </c>
      <c r="F46" s="14">
        <v>66.581375127312029</v>
      </c>
      <c r="G46" s="14">
        <v>72.24766195744813</v>
      </c>
      <c r="I46" s="17">
        <v>2018</v>
      </c>
      <c r="J46" s="14"/>
      <c r="K46" s="14">
        <v>71.015560848484853</v>
      </c>
      <c r="L46" s="14">
        <v>76.29725704479705</v>
      </c>
      <c r="M46" s="14">
        <v>69.866200000000006</v>
      </c>
      <c r="N46" s="14">
        <v>75.147896196312203</v>
      </c>
    </row>
    <row r="47" spans="2:14" x14ac:dyDescent="0.3">
      <c r="B47" s="17">
        <v>2019</v>
      </c>
      <c r="C47" s="14"/>
      <c r="D47" s="14">
        <v>75.946495640406738</v>
      </c>
      <c r="E47" s="14">
        <v>81.61278247054284</v>
      </c>
      <c r="F47" s="14">
        <v>60.178162514412897</v>
      </c>
      <c r="G47" s="14">
        <v>66.971067898663733</v>
      </c>
      <c r="I47" s="17">
        <v>2019</v>
      </c>
      <c r="J47" s="14"/>
      <c r="K47" s="14">
        <v>69.866200000000006</v>
      </c>
      <c r="L47" s="14">
        <v>75.147896196312203</v>
      </c>
      <c r="M47" s="14">
        <v>65.659698214337368</v>
      </c>
      <c r="N47" s="14">
        <v>70.941394410649565</v>
      </c>
    </row>
    <row r="48" spans="2:14" x14ac:dyDescent="0.3">
      <c r="B48" s="17">
        <v>2020</v>
      </c>
      <c r="C48" s="14"/>
      <c r="D48" s="14">
        <v>75.41808130210056</v>
      </c>
      <c r="E48" s="14">
        <v>81.084368132236662</v>
      </c>
      <c r="F48" s="14">
        <v>57.546009642475873</v>
      </c>
      <c r="G48" s="14">
        <v>64.33891502672671</v>
      </c>
      <c r="I48" s="17">
        <v>2020</v>
      </c>
      <c r="J48" s="14"/>
      <c r="K48" s="14">
        <v>67.546390000000002</v>
      </c>
      <c r="L48" s="14">
        <v>72.828086196312199</v>
      </c>
      <c r="M48" s="14">
        <v>63.819861897475143</v>
      </c>
      <c r="N48" s="14">
        <v>69.101558093787347</v>
      </c>
    </row>
    <row r="49" spans="2:14" x14ac:dyDescent="0.3">
      <c r="B49" s="17">
        <v>2021</v>
      </c>
      <c r="C49" s="14"/>
      <c r="D49" s="14">
        <v>71.987915511271552</v>
      </c>
      <c r="E49" s="14">
        <v>78.780820895522382</v>
      </c>
      <c r="F49" s="14">
        <v>55.67524108329232</v>
      </c>
      <c r="G49" s="14">
        <v>63.281845188993032</v>
      </c>
      <c r="I49" s="17">
        <v>2021</v>
      </c>
      <c r="J49" s="14"/>
      <c r="K49" s="14">
        <v>65.81026070706163</v>
      </c>
      <c r="L49" s="14">
        <v>71.091956903373827</v>
      </c>
      <c r="M49" s="14">
        <v>63.11354</v>
      </c>
      <c r="N49" s="14">
        <v>68.395236196312197</v>
      </c>
    </row>
    <row r="50" spans="2:14" x14ac:dyDescent="0.3">
      <c r="B50" s="17">
        <v>2022</v>
      </c>
      <c r="C50" s="14"/>
      <c r="D50" s="14">
        <v>70.887004772651281</v>
      </c>
      <c r="E50" s="14">
        <v>78.493608878351992</v>
      </c>
      <c r="F50" s="14">
        <v>55.384625140882846</v>
      </c>
      <c r="G50" s="14">
        <v>62.991229246583558</v>
      </c>
      <c r="I50" s="17">
        <v>2022</v>
      </c>
      <c r="J50" s="14"/>
      <c r="K50" s="14">
        <v>65.659698214337368</v>
      </c>
      <c r="L50" s="14">
        <v>70.941394410649565</v>
      </c>
      <c r="M50" s="14">
        <v>62.049669999999999</v>
      </c>
      <c r="N50" s="14">
        <v>67.331366196312203</v>
      </c>
    </row>
    <row r="51" spans="2:14" x14ac:dyDescent="0.3">
      <c r="B51" s="17">
        <v>2023</v>
      </c>
      <c r="C51" s="14"/>
      <c r="D51" s="14">
        <v>70.887004772651281</v>
      </c>
      <c r="E51" s="14">
        <v>78.493608878351992</v>
      </c>
      <c r="F51" s="14">
        <v>55.384625140882846</v>
      </c>
      <c r="G51" s="14">
        <v>62.991229246583558</v>
      </c>
      <c r="I51" s="17">
        <v>2023</v>
      </c>
      <c r="J51" s="14"/>
      <c r="K51" s="14">
        <v>63.623595270272183</v>
      </c>
      <c r="L51" s="14">
        <v>68.905291466584387</v>
      </c>
      <c r="M51" s="14">
        <v>61.807569846125752</v>
      </c>
      <c r="N51" s="14">
        <v>67.089266042437956</v>
      </c>
    </row>
    <row r="52" spans="2:14" x14ac:dyDescent="0.3">
      <c r="B52" s="17">
        <v>2024</v>
      </c>
      <c r="C52" s="14"/>
      <c r="D52" s="14">
        <v>71.522905883765418</v>
      </c>
      <c r="E52" s="14">
        <v>79.129509989466129</v>
      </c>
      <c r="F52" s="14">
        <v>54.649594410443299</v>
      </c>
      <c r="G52" s="14">
        <v>62.591754879687528</v>
      </c>
      <c r="I52" s="17">
        <v>2024</v>
      </c>
      <c r="J52" s="14"/>
      <c r="K52" s="14">
        <v>63.612013236809531</v>
      </c>
      <c r="L52" s="14">
        <v>68.893709433121728</v>
      </c>
      <c r="M52" s="14">
        <v>60.74869158352508</v>
      </c>
      <c r="N52" s="14">
        <v>66.030387779837284</v>
      </c>
    </row>
    <row r="53" spans="2:14" x14ac:dyDescent="0.3">
      <c r="B53" s="17">
        <v>2025</v>
      </c>
      <c r="C53" s="14"/>
      <c r="D53" s="14">
        <v>71.465416350574429</v>
      </c>
      <c r="E53" s="14">
        <v>79.072020456275141</v>
      </c>
      <c r="F53" s="14">
        <v>53.991228693532904</v>
      </c>
      <c r="G53" s="14">
        <v>61.933389162777132</v>
      </c>
      <c r="I53" s="17">
        <v>2025</v>
      </c>
      <c r="J53" s="14"/>
      <c r="K53" s="14">
        <v>63.176551020408162</v>
      </c>
      <c r="L53" s="14">
        <v>68.458247216720366</v>
      </c>
      <c r="M53" s="14">
        <v>60.075857248058028</v>
      </c>
      <c r="N53" s="14">
        <v>65.357553444370225</v>
      </c>
    </row>
    <row r="54" spans="2:14" x14ac:dyDescent="0.3">
      <c r="B54" s="17">
        <v>2026</v>
      </c>
      <c r="C54" s="14"/>
      <c r="D54" s="14">
        <v>70.223628656348012</v>
      </c>
      <c r="E54" s="14">
        <v>77.830232762048723</v>
      </c>
      <c r="F54" s="14">
        <v>53.033987338819003</v>
      </c>
      <c r="G54" s="14">
        <v>61.327375833640417</v>
      </c>
      <c r="I54" s="17">
        <v>2026</v>
      </c>
      <c r="J54" s="14"/>
      <c r="K54" s="14">
        <v>62.744019225316123</v>
      </c>
      <c r="L54" s="14">
        <v>68.02571542162832</v>
      </c>
      <c r="M54" s="14">
        <v>59.637550870555692</v>
      </c>
      <c r="N54" s="14">
        <v>64.715209020008714</v>
      </c>
    </row>
    <row r="55" spans="2:14" x14ac:dyDescent="0.3">
      <c r="B55" s="17">
        <v>2027</v>
      </c>
      <c r="C55" s="14"/>
      <c r="D55" s="14">
        <v>70.666284876257322</v>
      </c>
      <c r="E55" s="14">
        <v>78.272888981958033</v>
      </c>
      <c r="F55" s="14">
        <v>52.305547603262539</v>
      </c>
      <c r="G55" s="14">
        <v>60.598936098083954</v>
      </c>
      <c r="I55" s="17">
        <v>2027</v>
      </c>
      <c r="J55" s="14"/>
      <c r="K55" s="14">
        <v>61.849670000000003</v>
      </c>
      <c r="L55" s="14">
        <v>67.1313661963122</v>
      </c>
      <c r="M55" s="14">
        <v>57.556563165905622</v>
      </c>
      <c r="N55" s="14">
        <v>62.6005593206825</v>
      </c>
    </row>
    <row r="56" spans="2:14" x14ac:dyDescent="0.3">
      <c r="B56" s="17">
        <v>2028</v>
      </c>
      <c r="C56" s="14"/>
      <c r="D56" s="14">
        <v>68.969316610036941</v>
      </c>
      <c r="E56" s="14">
        <v>76.575920715737652</v>
      </c>
      <c r="F56" s="14">
        <v>51.257311489437072</v>
      </c>
      <c r="G56" s="14">
        <v>59.550699984258493</v>
      </c>
      <c r="I56" s="17">
        <v>2028</v>
      </c>
      <c r="J56" s="14"/>
      <c r="K56" s="14">
        <v>61.849670000000003</v>
      </c>
      <c r="L56" s="14">
        <v>67.1313661963122</v>
      </c>
      <c r="M56" s="14">
        <v>57.556563165905622</v>
      </c>
      <c r="N56" s="14">
        <v>62.412250996903381</v>
      </c>
    </row>
    <row r="57" spans="2:14" x14ac:dyDescent="0.3">
      <c r="B57" s="17">
        <v>2029</v>
      </c>
      <c r="C57" s="14"/>
      <c r="D57" s="14">
        <v>65.200210471076332</v>
      </c>
      <c r="E57" s="14">
        <v>72.806814576777043</v>
      </c>
      <c r="F57" s="14">
        <v>50.223183966898901</v>
      </c>
      <c r="G57" s="14">
        <v>58.516572461720322</v>
      </c>
      <c r="I57" s="17">
        <v>2029</v>
      </c>
      <c r="J57" s="14"/>
      <c r="K57" s="14">
        <v>61.849670000000003</v>
      </c>
      <c r="L57" s="14">
        <v>67.1313661963122</v>
      </c>
      <c r="M57" s="14">
        <v>56.469944612088412</v>
      </c>
      <c r="N57" s="14">
        <v>61.070749999999997</v>
      </c>
    </row>
    <row r="58" spans="2:14" x14ac:dyDescent="0.3">
      <c r="B58" s="17">
        <v>2030</v>
      </c>
      <c r="C58" s="14"/>
      <c r="D58" s="14">
        <v>63.777681735444133</v>
      </c>
      <c r="E58" s="14">
        <v>71.384285841144845</v>
      </c>
      <c r="F58" s="14">
        <v>49.238729421444347</v>
      </c>
      <c r="G58" s="14">
        <v>57.532117916265761</v>
      </c>
      <c r="I58" s="17">
        <v>2030</v>
      </c>
      <c r="J58" s="14"/>
      <c r="K58" s="14">
        <v>61.849670000000003</v>
      </c>
      <c r="L58" s="14">
        <v>67.1313661963122</v>
      </c>
      <c r="M58" s="14">
        <v>55.677901432206362</v>
      </c>
      <c r="N58" s="14">
        <v>60.533589263204142</v>
      </c>
    </row>
    <row r="59" spans="2:14" x14ac:dyDescent="0.3">
      <c r="B59" s="17">
        <v>2031</v>
      </c>
      <c r="C59" s="14"/>
      <c r="D59" s="14">
        <v>65.200210471076332</v>
      </c>
      <c r="E59" s="14">
        <v>72.806814576777043</v>
      </c>
      <c r="F59" s="14">
        <v>48.892547603262528</v>
      </c>
      <c r="G59" s="14">
        <v>57.185936098083943</v>
      </c>
      <c r="I59" s="17">
        <v>2031</v>
      </c>
      <c r="J59" s="14"/>
      <c r="K59" s="14">
        <v>61.849670000000003</v>
      </c>
      <c r="L59" s="14">
        <v>67.1313661963122</v>
      </c>
      <c r="M59" s="14">
        <v>54.535580000000003</v>
      </c>
      <c r="N59" s="14">
        <v>59.817276196312207</v>
      </c>
    </row>
    <row r="60" spans="2:14" x14ac:dyDescent="0.3">
      <c r="B60" s="17">
        <v>2032</v>
      </c>
      <c r="C60" s="14"/>
      <c r="D60" s="14">
        <v>65.200210471076332</v>
      </c>
      <c r="E60" s="14">
        <v>72.806814576777043</v>
      </c>
      <c r="F60" s="14">
        <v>47.600918242007751</v>
      </c>
      <c r="G60" s="14">
        <v>55.894306736829172</v>
      </c>
      <c r="I60" s="17">
        <v>2032</v>
      </c>
      <c r="J60" s="14"/>
      <c r="K60" s="14">
        <v>61.458359999999999</v>
      </c>
      <c r="L60" s="14">
        <v>66.991323191299301</v>
      </c>
      <c r="M60" s="14">
        <v>54.535580000000003</v>
      </c>
      <c r="N60" s="14">
        <v>60.068543191299312</v>
      </c>
    </row>
    <row r="61" spans="2:14" x14ac:dyDescent="0.3">
      <c r="B61" s="17">
        <v>2033</v>
      </c>
      <c r="C61" s="14"/>
      <c r="D61" s="14">
        <v>66.082986158507225</v>
      </c>
      <c r="E61" s="14">
        <v>73.689590264207936</v>
      </c>
      <c r="F61" s="14">
        <v>47.172456694171629</v>
      </c>
      <c r="G61" s="14">
        <v>55.465845188993043</v>
      </c>
      <c r="I61" s="17">
        <v>2033</v>
      </c>
      <c r="J61" s="14"/>
      <c r="K61" s="14">
        <v>58.637971720559477</v>
      </c>
      <c r="L61" s="14">
        <v>64.17093491185878</v>
      </c>
      <c r="M61" s="14">
        <v>53.749319999999997</v>
      </c>
      <c r="N61" s="14">
        <v>59.282283191299307</v>
      </c>
    </row>
    <row r="62" spans="2:14" x14ac:dyDescent="0.3">
      <c r="B62" s="17">
        <v>2034</v>
      </c>
      <c r="C62" s="14"/>
      <c r="D62" s="14">
        <v>66.322769904527405</v>
      </c>
      <c r="E62" s="14">
        <v>73.929374010228116</v>
      </c>
      <c r="F62" s="14">
        <v>46.492938031342717</v>
      </c>
      <c r="G62" s="14">
        <v>54.786326526164132</v>
      </c>
      <c r="I62" s="17">
        <v>2034</v>
      </c>
      <c r="J62" s="14"/>
      <c r="K62" s="14">
        <v>60.136074787972248</v>
      </c>
      <c r="L62" s="14">
        <v>65.669037979271565</v>
      </c>
      <c r="M62" s="14">
        <v>53.749319999999997</v>
      </c>
      <c r="N62" s="14">
        <v>59.282283191299307</v>
      </c>
    </row>
    <row r="63" spans="2:14" x14ac:dyDescent="0.3">
      <c r="B63" s="17">
        <v>2035</v>
      </c>
      <c r="C63" s="14"/>
      <c r="D63" s="14">
        <v>69.030111021025135</v>
      </c>
      <c r="E63" s="14">
        <v>76.636715126725846</v>
      </c>
      <c r="F63" s="14">
        <v>46.492938031342717</v>
      </c>
      <c r="G63" s="14">
        <v>54.786326526164132</v>
      </c>
      <c r="I63" s="17">
        <v>2035</v>
      </c>
      <c r="J63" s="14"/>
      <c r="K63" s="14">
        <v>61.849670000000003</v>
      </c>
      <c r="L63" s="14">
        <v>67.382633191299306</v>
      </c>
      <c r="M63" s="14">
        <v>52.4102336847751</v>
      </c>
      <c r="N63" s="14">
        <v>57.94319687607441</v>
      </c>
    </row>
    <row r="64" spans="2:14" x14ac:dyDescent="0.3">
      <c r="B64" s="17">
        <v>2036</v>
      </c>
      <c r="C64" s="14"/>
      <c r="D64" s="14">
        <v>66.93733690785794</v>
      </c>
      <c r="E64" s="14">
        <v>74.543941013558651</v>
      </c>
      <c r="F64" s="14">
        <v>45.694761000328917</v>
      </c>
      <c r="G64" s="14">
        <v>53.988149495150338</v>
      </c>
      <c r="I64" s="17">
        <v>2036</v>
      </c>
      <c r="J64" s="14"/>
      <c r="K64" s="14">
        <v>61.849670000000003</v>
      </c>
      <c r="L64" s="14">
        <v>67.382633191299306</v>
      </c>
      <c r="M64" s="14">
        <v>51.569699999999997</v>
      </c>
      <c r="N64" s="14">
        <v>57.102663191299307</v>
      </c>
    </row>
    <row r="65" spans="2:14" x14ac:dyDescent="0.3">
      <c r="B65" s="17">
        <v>2037</v>
      </c>
      <c r="C65" s="14"/>
      <c r="D65" s="14">
        <v>68.969316610036941</v>
      </c>
      <c r="E65" s="14">
        <v>76.575920715737652</v>
      </c>
      <c r="F65" s="14">
        <v>44.249072241479311</v>
      </c>
      <c r="G65" s="14">
        <v>52.542460736300733</v>
      </c>
      <c r="I65" s="17">
        <v>2037</v>
      </c>
      <c r="J65" s="14"/>
      <c r="K65" s="14">
        <v>61.849670000000003</v>
      </c>
      <c r="L65" s="14">
        <v>67.382633191299306</v>
      </c>
      <c r="M65" s="14">
        <v>50.573770002107473</v>
      </c>
      <c r="N65" s="14">
        <v>56.106733193406768</v>
      </c>
    </row>
    <row r="66" spans="2:14" x14ac:dyDescent="0.3">
      <c r="B66" s="17">
        <v>2038</v>
      </c>
      <c r="C66" s="14"/>
      <c r="D66" s="14">
        <v>70.36370152990834</v>
      </c>
      <c r="E66" s="14">
        <v>77.970305635609051</v>
      </c>
      <c r="F66" s="14">
        <v>43.301523697572321</v>
      </c>
      <c r="G66" s="14">
        <v>51.594912192393743</v>
      </c>
      <c r="I66" s="17">
        <v>2038</v>
      </c>
      <c r="J66" s="14"/>
      <c r="K66" s="14">
        <v>65.513539999999992</v>
      </c>
      <c r="L66" s="14">
        <v>71.046503191299308</v>
      </c>
      <c r="M66" s="14">
        <v>51.569699999999997</v>
      </c>
      <c r="N66" s="14">
        <v>57.102663191299307</v>
      </c>
    </row>
    <row r="67" spans="2:14" x14ac:dyDescent="0.3">
      <c r="B67" s="17">
        <v>2039</v>
      </c>
      <c r="C67" s="14"/>
      <c r="D67" s="14">
        <v>66.686205405405403</v>
      </c>
      <c r="E67" s="14">
        <v>74.292809511106114</v>
      </c>
      <c r="F67" s="14">
        <v>42.877638512353442</v>
      </c>
      <c r="G67" s="14">
        <v>51.171027007174857</v>
      </c>
      <c r="I67" s="17">
        <v>2039</v>
      </c>
      <c r="J67" s="14"/>
      <c r="K67" s="14">
        <v>63.11354</v>
      </c>
      <c r="L67" s="14">
        <v>68.646503191299303</v>
      </c>
      <c r="M67" s="14">
        <v>51.416188864439953</v>
      </c>
      <c r="N67" s="14">
        <v>56.949152055739262</v>
      </c>
    </row>
    <row r="68" spans="2:14" x14ac:dyDescent="0.3">
      <c r="B68" s="17">
        <v>2040</v>
      </c>
      <c r="C68" s="14"/>
      <c r="D68" s="14">
        <v>65.302943661299565</v>
      </c>
      <c r="E68" s="14">
        <v>72.909547767000277</v>
      </c>
      <c r="F68" s="14">
        <v>40.238135523736482</v>
      </c>
      <c r="G68" s="14">
        <v>48.882158273381293</v>
      </c>
      <c r="I68" s="17">
        <v>2040</v>
      </c>
      <c r="J68" s="14"/>
      <c r="K68" s="14">
        <v>58.020510545770819</v>
      </c>
      <c r="L68" s="14">
        <v>63.553473737070142</v>
      </c>
      <c r="M68" s="14">
        <v>47.903720397349787</v>
      </c>
      <c r="N68" s="14">
        <v>53.436683588649103</v>
      </c>
    </row>
  </sheetData>
  <mergeCells count="2">
    <mergeCell ref="C16:G16"/>
    <mergeCell ref="J16:N1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2989F-9D09-497F-8E2A-0B16A2271A32}">
  <dimension ref="B2:O52"/>
  <sheetViews>
    <sheetView workbookViewId="0"/>
  </sheetViews>
  <sheetFormatPr defaultRowHeight="16.5" x14ac:dyDescent="0.3"/>
  <cols>
    <col min="3" max="5" width="11.75" customWidth="1"/>
    <col min="13" max="15" width="11.75" customWidth="1"/>
  </cols>
  <sheetData>
    <row r="2" spans="2:12" x14ac:dyDescent="0.3">
      <c r="B2" s="4" t="s">
        <v>60</v>
      </c>
      <c r="L2" s="4" t="s">
        <v>96</v>
      </c>
    </row>
    <row r="3" spans="2:12" x14ac:dyDescent="0.3">
      <c r="B3" s="4" t="s">
        <v>61</v>
      </c>
    </row>
    <row r="4" spans="2:12" x14ac:dyDescent="0.3">
      <c r="B4" s="4" t="s">
        <v>62</v>
      </c>
    </row>
    <row r="5" spans="2:12" x14ac:dyDescent="0.3">
      <c r="B5" s="4"/>
    </row>
    <row r="6" spans="2:12" x14ac:dyDescent="0.3">
      <c r="B6" s="4"/>
    </row>
    <row r="7" spans="2:12" x14ac:dyDescent="0.3">
      <c r="B7" s="4"/>
    </row>
    <row r="8" spans="2:12" x14ac:dyDescent="0.3">
      <c r="B8" s="4"/>
    </row>
    <row r="9" spans="2:12" x14ac:dyDescent="0.3">
      <c r="B9" s="4"/>
    </row>
    <row r="10" spans="2:12" x14ac:dyDescent="0.3">
      <c r="B10" s="4"/>
    </row>
    <row r="11" spans="2:12" x14ac:dyDescent="0.3">
      <c r="B11" s="4"/>
    </row>
    <row r="12" spans="2:12" x14ac:dyDescent="0.3">
      <c r="B12" s="4"/>
    </row>
    <row r="13" spans="2:12" x14ac:dyDescent="0.3">
      <c r="B13" s="4"/>
    </row>
    <row r="14" spans="2:12" x14ac:dyDescent="0.3">
      <c r="B14" s="4"/>
    </row>
    <row r="15" spans="2:12" x14ac:dyDescent="0.3">
      <c r="B15" s="4"/>
    </row>
    <row r="16" spans="2:12" x14ac:dyDescent="0.3">
      <c r="B16" s="4"/>
    </row>
    <row r="17" spans="2:15" x14ac:dyDescent="0.3">
      <c r="B17" s="4"/>
    </row>
    <row r="18" spans="2:15" x14ac:dyDescent="0.3">
      <c r="B18" s="4"/>
    </row>
    <row r="19" spans="2:15" x14ac:dyDescent="0.3">
      <c r="B19" s="4"/>
    </row>
    <row r="20" spans="2:15" ht="33" x14ac:dyDescent="0.3">
      <c r="B20" s="9"/>
      <c r="C20" s="18" t="s">
        <v>41</v>
      </c>
      <c r="D20" s="18" t="s">
        <v>59</v>
      </c>
      <c r="E20" s="18" t="s">
        <v>46</v>
      </c>
      <c r="L20" s="9"/>
      <c r="M20" s="18" t="s">
        <v>41</v>
      </c>
      <c r="N20" s="18" t="s">
        <v>59</v>
      </c>
      <c r="O20" s="18" t="s">
        <v>46</v>
      </c>
    </row>
    <row r="21" spans="2:15" x14ac:dyDescent="0.3">
      <c r="B21">
        <v>1980</v>
      </c>
      <c r="C21" s="15">
        <v>237.9444102214938</v>
      </c>
      <c r="L21">
        <v>1980</v>
      </c>
      <c r="M21" s="11">
        <v>8.0290882899779883E-2</v>
      </c>
      <c r="N21" s="11"/>
      <c r="O21" s="11"/>
    </row>
    <row r="22" spans="2:15" x14ac:dyDescent="0.3">
      <c r="B22">
        <v>1990</v>
      </c>
      <c r="C22" s="15">
        <v>415.41056389285444</v>
      </c>
      <c r="L22">
        <v>1990</v>
      </c>
      <c r="M22" s="11">
        <v>0.11523072388857469</v>
      </c>
      <c r="N22" s="11"/>
      <c r="O22" s="11"/>
    </row>
    <row r="23" spans="2:15" x14ac:dyDescent="0.3">
      <c r="B23">
        <v>1995</v>
      </c>
      <c r="C23" s="15">
        <v>411.44194791381574</v>
      </c>
      <c r="L23">
        <v>1995</v>
      </c>
      <c r="M23" s="11">
        <v>0.11722121909976733</v>
      </c>
      <c r="N23" s="11"/>
      <c r="O23" s="11"/>
    </row>
    <row r="24" spans="2:15" x14ac:dyDescent="0.3">
      <c r="B24">
        <v>2000</v>
      </c>
      <c r="C24" s="15">
        <v>510.48479886895535</v>
      </c>
      <c r="L24">
        <v>2000</v>
      </c>
      <c r="M24" s="11">
        <v>0.14309010614778198</v>
      </c>
      <c r="N24" s="11"/>
      <c r="O24" s="11"/>
    </row>
    <row r="25" spans="2:15" x14ac:dyDescent="0.3">
      <c r="B25">
        <v>2005</v>
      </c>
      <c r="C25" s="15">
        <v>641.79422321888762</v>
      </c>
      <c r="L25">
        <v>2005</v>
      </c>
      <c r="M25" s="11">
        <v>0.13867169057345374</v>
      </c>
      <c r="N25" s="11"/>
      <c r="O25" s="11"/>
    </row>
    <row r="26" spans="2:15" x14ac:dyDescent="0.3">
      <c r="B26">
        <v>2010</v>
      </c>
      <c r="C26" s="15">
        <v>833.75445263978088</v>
      </c>
      <c r="L26">
        <v>2010</v>
      </c>
      <c r="M26" s="11">
        <v>0.14749155715264395</v>
      </c>
      <c r="N26" s="11"/>
      <c r="O26" s="11"/>
    </row>
    <row r="27" spans="2:15" x14ac:dyDescent="0.3">
      <c r="B27">
        <v>2015</v>
      </c>
      <c r="C27" s="15">
        <v>974.55404563524053</v>
      </c>
      <c r="L27">
        <v>2015</v>
      </c>
      <c r="M27" s="11">
        <v>0.16796903147565484</v>
      </c>
      <c r="N27" s="11"/>
      <c r="O27" s="11"/>
    </row>
    <row r="28" spans="2:15" x14ac:dyDescent="0.3">
      <c r="B28">
        <v>2016</v>
      </c>
      <c r="C28" s="15">
        <v>980.07559830172931</v>
      </c>
      <c r="D28" s="15">
        <v>980.07559830172931</v>
      </c>
      <c r="E28" s="15">
        <v>980.07559830172931</v>
      </c>
      <c r="L28">
        <v>2016</v>
      </c>
      <c r="M28" s="11">
        <v>0.18163855973892359</v>
      </c>
      <c r="N28" s="11">
        <v>0.1875742771869339</v>
      </c>
      <c r="O28" s="11">
        <v>0.1875742771869339</v>
      </c>
    </row>
    <row r="29" spans="2:15" x14ac:dyDescent="0.3">
      <c r="B29">
        <v>2017</v>
      </c>
      <c r="D29" s="15">
        <v>1045.5360920193141</v>
      </c>
      <c r="E29" s="15">
        <v>1045.5360920193141</v>
      </c>
      <c r="L29">
        <v>2017</v>
      </c>
      <c r="M29" s="11"/>
      <c r="N29" s="11">
        <v>0.19509910282129389</v>
      </c>
      <c r="O29" s="11">
        <v>0.19509910282129389</v>
      </c>
    </row>
    <row r="30" spans="2:15" x14ac:dyDescent="0.3">
      <c r="B30">
        <v>2018</v>
      </c>
      <c r="D30" s="15">
        <v>1033.163380187088</v>
      </c>
      <c r="E30" s="15">
        <v>987.961571869762</v>
      </c>
      <c r="L30">
        <v>2018</v>
      </c>
      <c r="M30" s="11"/>
      <c r="N30" s="11">
        <v>0.19268246553283991</v>
      </c>
      <c r="O30" s="11">
        <v>0.18879449108919591</v>
      </c>
    </row>
    <row r="31" spans="2:15" x14ac:dyDescent="0.3">
      <c r="B31">
        <v>2019</v>
      </c>
      <c r="D31" s="15">
        <v>1031.2251282048619</v>
      </c>
      <c r="E31" s="15">
        <v>938.25813478109353</v>
      </c>
      <c r="L31">
        <v>2019</v>
      </c>
      <c r="M31" s="11"/>
      <c r="N31" s="11">
        <v>0.19221344421339459</v>
      </c>
      <c r="O31" s="11">
        <v>0.18372001855905493</v>
      </c>
    </row>
    <row r="32" spans="2:15" x14ac:dyDescent="0.3">
      <c r="B32">
        <v>2020</v>
      </c>
      <c r="D32" s="15">
        <v>1031.052943405623</v>
      </c>
      <c r="E32" s="15">
        <v>894.29422597823645</v>
      </c>
      <c r="L32">
        <v>2020</v>
      </c>
      <c r="M32" s="11"/>
      <c r="N32" s="11">
        <v>0.1920739462380073</v>
      </c>
      <c r="O32" s="11">
        <v>0.17954110138089469</v>
      </c>
    </row>
    <row r="33" spans="2:15" x14ac:dyDescent="0.3">
      <c r="B33">
        <v>2021</v>
      </c>
      <c r="D33" s="15">
        <v>1024.0593972869999</v>
      </c>
      <c r="E33" s="15">
        <v>877.87137758520782</v>
      </c>
      <c r="L33">
        <v>2021</v>
      </c>
      <c r="M33" s="11"/>
      <c r="N33" s="11">
        <v>0.19066456847644769</v>
      </c>
      <c r="O33" s="11">
        <v>0.18081799744288521</v>
      </c>
    </row>
    <row r="34" spans="2:15" x14ac:dyDescent="0.3">
      <c r="B34">
        <v>2022</v>
      </c>
      <c r="D34" s="15">
        <v>1021.767779064398</v>
      </c>
      <c r="E34" s="15">
        <v>857.61486818456831</v>
      </c>
      <c r="L34">
        <v>2022</v>
      </c>
      <c r="M34" s="11"/>
      <c r="N34" s="11">
        <v>0.19013170432906559</v>
      </c>
      <c r="O34" s="11">
        <v>0.18135226648013711</v>
      </c>
    </row>
    <row r="35" spans="2:15" x14ac:dyDescent="0.3">
      <c r="B35">
        <v>2023</v>
      </c>
      <c r="D35" s="15">
        <v>1018.477536675172</v>
      </c>
      <c r="E35" s="15">
        <v>846.04448045715299</v>
      </c>
      <c r="L35">
        <v>2023</v>
      </c>
      <c r="M35" s="11"/>
      <c r="N35" s="11">
        <v>0.1894137133485535</v>
      </c>
      <c r="O35" s="11">
        <v>0.1838028417243435</v>
      </c>
    </row>
    <row r="36" spans="2:15" x14ac:dyDescent="0.3">
      <c r="B36">
        <v>2024</v>
      </c>
      <c r="D36" s="15">
        <v>1024.82893904038</v>
      </c>
      <c r="E36" s="15">
        <v>826.08566389048974</v>
      </c>
      <c r="L36">
        <v>2024</v>
      </c>
      <c r="M36" s="11"/>
      <c r="N36" s="11">
        <v>0.19048865037925281</v>
      </c>
      <c r="O36" s="11">
        <v>0.18451768235213081</v>
      </c>
    </row>
    <row r="37" spans="2:15" x14ac:dyDescent="0.3">
      <c r="B37">
        <v>2025</v>
      </c>
      <c r="D37" s="15">
        <v>1022.245772101572</v>
      </c>
      <c r="E37" s="15">
        <v>787.39665027206593</v>
      </c>
      <c r="L37">
        <v>2025</v>
      </c>
      <c r="M37" s="11"/>
      <c r="N37" s="11">
        <v>0.18990261417454429</v>
      </c>
      <c r="O37" s="11">
        <v>0.18096912210343968</v>
      </c>
    </row>
    <row r="38" spans="2:15" x14ac:dyDescent="0.3">
      <c r="B38">
        <v>2026</v>
      </c>
      <c r="D38" s="15">
        <v>1015.765176359322</v>
      </c>
      <c r="E38" s="15">
        <v>761.81489910339292</v>
      </c>
      <c r="L38">
        <v>2026</v>
      </c>
      <c r="M38" s="11"/>
      <c r="N38" s="11">
        <v>0.18856093318882511</v>
      </c>
      <c r="O38" s="11">
        <v>0.18082480396472661</v>
      </c>
    </row>
    <row r="39" spans="2:15" x14ac:dyDescent="0.3">
      <c r="B39">
        <v>2027</v>
      </c>
      <c r="D39" s="15">
        <v>1019.939649395984</v>
      </c>
      <c r="E39" s="15">
        <v>730.34029851138155</v>
      </c>
      <c r="L39">
        <v>2027</v>
      </c>
      <c r="M39" s="11"/>
      <c r="N39" s="11">
        <v>0.18919771392280482</v>
      </c>
      <c r="O39" s="11">
        <v>0.17922461313162738</v>
      </c>
    </row>
    <row r="40" spans="2:15" x14ac:dyDescent="0.3">
      <c r="B40">
        <v>2028</v>
      </c>
      <c r="D40" s="15">
        <v>1019.286231063889</v>
      </c>
      <c r="E40" s="15">
        <v>715.53415324120715</v>
      </c>
      <c r="L40">
        <v>2028</v>
      </c>
      <c r="M40" s="11"/>
      <c r="N40" s="11">
        <v>0.18893865037886279</v>
      </c>
      <c r="O40" s="11">
        <v>0.18174603841534348</v>
      </c>
    </row>
    <row r="41" spans="2:15" x14ac:dyDescent="0.3">
      <c r="B41">
        <v>2029</v>
      </c>
      <c r="D41" s="15">
        <v>1011.528672394304</v>
      </c>
      <c r="E41" s="15">
        <v>678.02737352914266</v>
      </c>
      <c r="L41">
        <v>2029</v>
      </c>
      <c r="M41" s="11"/>
      <c r="N41" s="11">
        <v>0.18736407411509559</v>
      </c>
      <c r="O41" s="11">
        <v>0.1784752233559207</v>
      </c>
    </row>
    <row r="42" spans="2:15" x14ac:dyDescent="0.3">
      <c r="B42">
        <v>2030</v>
      </c>
      <c r="D42" s="15">
        <v>1011.781803715702</v>
      </c>
      <c r="E42" s="15">
        <v>646.70056748135266</v>
      </c>
      <c r="L42">
        <v>2030</v>
      </c>
      <c r="M42" s="11"/>
      <c r="N42" s="11">
        <v>0.18727451944392301</v>
      </c>
      <c r="O42" s="11">
        <v>0.176645880218889</v>
      </c>
    </row>
    <row r="43" spans="2:15" x14ac:dyDescent="0.3">
      <c r="B43">
        <v>2031</v>
      </c>
      <c r="D43" s="15">
        <v>1023.589229046444</v>
      </c>
      <c r="E43" s="15">
        <v>623.80552269187797</v>
      </c>
      <c r="L43">
        <v>2031</v>
      </c>
      <c r="M43" s="11"/>
      <c r="N43" s="11">
        <v>0.18932216717464651</v>
      </c>
      <c r="O43" s="11">
        <v>0.1770665690297695</v>
      </c>
    </row>
    <row r="44" spans="2:15" x14ac:dyDescent="0.3">
      <c r="B44">
        <v>2032</v>
      </c>
      <c r="D44" s="15">
        <v>1024.5760919663469</v>
      </c>
      <c r="E44" s="15">
        <v>584.25155754824141</v>
      </c>
      <c r="L44">
        <v>2032</v>
      </c>
      <c r="M44" s="11"/>
      <c r="N44" s="11">
        <v>0.1893669309186426</v>
      </c>
      <c r="O44" s="11">
        <v>0.1726001647114451</v>
      </c>
    </row>
    <row r="45" spans="2:15" x14ac:dyDescent="0.3">
      <c r="B45">
        <v>2033</v>
      </c>
      <c r="D45" s="15">
        <v>1032.815886842372</v>
      </c>
      <c r="E45" s="15">
        <v>576.65832421185542</v>
      </c>
      <c r="L45">
        <v>2033</v>
      </c>
      <c r="M45" s="11"/>
      <c r="N45" s="11">
        <v>0.19075117651028212</v>
      </c>
      <c r="O45" s="11">
        <v>0.17759726646500021</v>
      </c>
    </row>
    <row r="46" spans="2:15" x14ac:dyDescent="0.3">
      <c r="B46">
        <v>2034</v>
      </c>
      <c r="D46" s="15">
        <v>1041.9868020399549</v>
      </c>
      <c r="E46" s="15">
        <v>536.32079866647052</v>
      </c>
      <c r="L46">
        <v>2034</v>
      </c>
      <c r="M46" s="11"/>
      <c r="N46" s="11">
        <v>0.19230525654066788</v>
      </c>
      <c r="O46" s="11">
        <v>0.172505885708096</v>
      </c>
    </row>
    <row r="47" spans="2:15" x14ac:dyDescent="0.3">
      <c r="B47">
        <v>2035</v>
      </c>
      <c r="D47" s="15">
        <v>1078.1761171984151</v>
      </c>
      <c r="E47" s="15">
        <v>537.50299303312954</v>
      </c>
      <c r="L47">
        <v>2035</v>
      </c>
      <c r="M47" s="11"/>
      <c r="N47" s="11">
        <v>0.19883988145295661</v>
      </c>
      <c r="O47" s="11">
        <v>0.18091652407712211</v>
      </c>
    </row>
    <row r="48" spans="2:15" x14ac:dyDescent="0.3">
      <c r="B48">
        <v>2036</v>
      </c>
      <c r="D48" s="15">
        <v>1081.9515925826599</v>
      </c>
      <c r="E48" s="15">
        <v>495.77870587712522</v>
      </c>
      <c r="L48">
        <v>2036</v>
      </c>
      <c r="M48" s="11"/>
      <c r="N48" s="11">
        <v>0.19939152626409679</v>
      </c>
      <c r="O48" s="11">
        <v>0.17500130811052769</v>
      </c>
    </row>
    <row r="49" spans="2:15" x14ac:dyDescent="0.3">
      <c r="B49">
        <v>2037</v>
      </c>
      <c r="D49" s="15">
        <v>1089.0295388857489</v>
      </c>
      <c r="E49" s="15">
        <v>456.64951983695852</v>
      </c>
      <c r="L49">
        <v>2037</v>
      </c>
      <c r="M49" s="11"/>
      <c r="N49" s="11">
        <v>0.20055053936977429</v>
      </c>
      <c r="O49" s="11">
        <v>0.16944323556102361</v>
      </c>
    </row>
    <row r="50" spans="2:15" x14ac:dyDescent="0.3">
      <c r="B50">
        <v>2038</v>
      </c>
      <c r="D50" s="15">
        <v>1110.4098409174389</v>
      </c>
      <c r="E50" s="15">
        <v>432.97998863792191</v>
      </c>
      <c r="L50">
        <v>2038</v>
      </c>
      <c r="M50" s="11"/>
      <c r="N50" s="11">
        <v>0.20433982252627331</v>
      </c>
      <c r="O50" s="11">
        <v>0.1693312431122104</v>
      </c>
    </row>
    <row r="51" spans="2:15" x14ac:dyDescent="0.3">
      <c r="B51">
        <v>2039</v>
      </c>
      <c r="D51" s="15">
        <v>1100.4578623778621</v>
      </c>
      <c r="E51" s="15">
        <v>382.2444087446807</v>
      </c>
      <c r="L51">
        <v>2039</v>
      </c>
      <c r="M51" s="11"/>
      <c r="N51" s="11">
        <v>0.20236196608681931</v>
      </c>
      <c r="O51" s="11">
        <v>0.15801753151909081</v>
      </c>
    </row>
    <row r="52" spans="2:15" x14ac:dyDescent="0.3">
      <c r="B52">
        <v>2040</v>
      </c>
      <c r="D52" s="15">
        <v>1046.792327388182</v>
      </c>
      <c r="E52" s="15">
        <v>323.97307045253763</v>
      </c>
      <c r="L52">
        <v>2040</v>
      </c>
      <c r="M52" s="11"/>
      <c r="N52" s="11">
        <v>0.19235434167368279</v>
      </c>
      <c r="O52" s="11">
        <v>0.14203115758550541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EB015-8E00-4191-B032-BDA87154DA54}">
  <dimension ref="B2:AK91"/>
  <sheetViews>
    <sheetView zoomScaleNormal="100" workbookViewId="0"/>
  </sheetViews>
  <sheetFormatPr defaultRowHeight="16.5" x14ac:dyDescent="0.3"/>
  <sheetData>
    <row r="2" spans="2:2" x14ac:dyDescent="0.3">
      <c r="B2" s="4" t="s">
        <v>97</v>
      </c>
    </row>
    <row r="3" spans="2:2" x14ac:dyDescent="0.3">
      <c r="B3" s="4" t="s">
        <v>98</v>
      </c>
    </row>
    <row r="4" spans="2:2" x14ac:dyDescent="0.3">
      <c r="B4" s="4" t="s">
        <v>99</v>
      </c>
    </row>
    <row r="5" spans="2:2" x14ac:dyDescent="0.3">
      <c r="B5" s="4" t="s">
        <v>100</v>
      </c>
    </row>
    <row r="6" spans="2:2" x14ac:dyDescent="0.3">
      <c r="B6" s="4" t="s">
        <v>101</v>
      </c>
    </row>
    <row r="7" spans="2:2" x14ac:dyDescent="0.3">
      <c r="B7" s="4" t="s">
        <v>95</v>
      </c>
    </row>
    <row r="36" spans="2:37" x14ac:dyDescent="0.3">
      <c r="C36" s="30" t="s">
        <v>102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V36" s="30" t="s">
        <v>103</v>
      </c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</row>
    <row r="37" spans="2:37" ht="33" x14ac:dyDescent="0.3">
      <c r="B37" s="9"/>
      <c r="C37" s="20" t="s">
        <v>63</v>
      </c>
      <c r="D37" s="20" t="s">
        <v>64</v>
      </c>
      <c r="E37" s="20" t="s">
        <v>65</v>
      </c>
      <c r="F37" s="20" t="s">
        <v>32</v>
      </c>
      <c r="G37" s="20" t="s">
        <v>29</v>
      </c>
      <c r="H37" s="20" t="s">
        <v>66</v>
      </c>
      <c r="I37" s="20" t="s">
        <v>67</v>
      </c>
      <c r="J37" s="20" t="s">
        <v>68</v>
      </c>
      <c r="K37" s="20" t="s">
        <v>69</v>
      </c>
      <c r="L37" s="20" t="s">
        <v>34</v>
      </c>
      <c r="M37" s="20" t="s">
        <v>31</v>
      </c>
      <c r="N37" s="20" t="s">
        <v>70</v>
      </c>
      <c r="O37" s="20" t="s">
        <v>33</v>
      </c>
      <c r="P37" s="20" t="s">
        <v>71</v>
      </c>
      <c r="Q37" s="20" t="s">
        <v>72</v>
      </c>
      <c r="R37" s="20" t="s">
        <v>73</v>
      </c>
      <c r="U37" s="9"/>
      <c r="V37" s="20" t="s">
        <v>63</v>
      </c>
      <c r="W37" s="20" t="s">
        <v>64</v>
      </c>
      <c r="X37" s="20" t="s">
        <v>65</v>
      </c>
      <c r="Y37" s="20" t="s">
        <v>32</v>
      </c>
      <c r="Z37" s="20" t="s">
        <v>29</v>
      </c>
      <c r="AA37" s="20" t="s">
        <v>66</v>
      </c>
      <c r="AB37" s="20" t="s">
        <v>67</v>
      </c>
      <c r="AC37" s="20" t="s">
        <v>68</v>
      </c>
      <c r="AD37" s="20" t="s">
        <v>69</v>
      </c>
      <c r="AE37" s="20" t="s">
        <v>34</v>
      </c>
      <c r="AF37" s="20" t="s">
        <v>31</v>
      </c>
      <c r="AG37" s="20" t="s">
        <v>70</v>
      </c>
      <c r="AH37" s="20" t="s">
        <v>33</v>
      </c>
      <c r="AI37" s="20" t="s">
        <v>71</v>
      </c>
      <c r="AJ37" s="20" t="s">
        <v>72</v>
      </c>
      <c r="AK37" s="20" t="s">
        <v>73</v>
      </c>
    </row>
    <row r="38" spans="2:37" x14ac:dyDescent="0.3">
      <c r="B38" s="17">
        <v>2016</v>
      </c>
      <c r="C38" s="15">
        <v>0</v>
      </c>
      <c r="D38" s="15">
        <v>0</v>
      </c>
      <c r="E38" s="15">
        <v>2.4849604778225478</v>
      </c>
      <c r="F38" s="15">
        <v>203.33905691788479</v>
      </c>
      <c r="G38" s="15">
        <v>122.62533124347659</v>
      </c>
      <c r="H38" s="15">
        <v>273.56063710288947</v>
      </c>
      <c r="I38" s="15">
        <v>95.640873973350864</v>
      </c>
      <c r="J38" s="15">
        <v>17.68367830325899</v>
      </c>
      <c r="K38" s="15">
        <v>18.22659457338111</v>
      </c>
      <c r="L38" s="15">
        <v>191.01611611518209</v>
      </c>
      <c r="M38" s="15">
        <v>9.0627146688142037</v>
      </c>
      <c r="N38" s="15">
        <v>3.5293781795570909</v>
      </c>
      <c r="O38" s="15">
        <v>34.356215680009292</v>
      </c>
      <c r="P38" s="15">
        <v>7.3074873826176221</v>
      </c>
      <c r="Q38" s="15">
        <v>1.242553683484849</v>
      </c>
      <c r="R38" s="15">
        <v>0</v>
      </c>
      <c r="U38" s="17">
        <v>2016</v>
      </c>
      <c r="V38" s="15">
        <v>0</v>
      </c>
      <c r="W38" s="15">
        <v>0</v>
      </c>
      <c r="X38" s="15">
        <v>2.4849604778225478</v>
      </c>
      <c r="Y38" s="15">
        <v>203.3390569178847</v>
      </c>
      <c r="Z38" s="15">
        <v>122.62533124347659</v>
      </c>
      <c r="AA38" s="15">
        <v>273.56063710288947</v>
      </c>
      <c r="AB38" s="15">
        <v>95.640873973350864</v>
      </c>
      <c r="AC38" s="15">
        <v>17.68367830325899</v>
      </c>
      <c r="AD38" s="15">
        <v>18.22659457338111</v>
      </c>
      <c r="AE38" s="15">
        <v>191.01611611518209</v>
      </c>
      <c r="AF38" s="15">
        <v>9.0627146688142037</v>
      </c>
      <c r="AG38" s="15">
        <v>3.5293781795570909</v>
      </c>
      <c r="AH38" s="15">
        <v>34.356215680009292</v>
      </c>
      <c r="AI38" s="15">
        <v>7.3074873826176221</v>
      </c>
      <c r="AJ38" s="15">
        <v>1.242553683484849</v>
      </c>
      <c r="AK38" s="15">
        <v>0</v>
      </c>
    </row>
    <row r="39" spans="2:37" x14ac:dyDescent="0.3">
      <c r="B39" s="17">
        <v>2017</v>
      </c>
      <c r="C39" s="15">
        <v>0</v>
      </c>
      <c r="D39" s="15">
        <v>0</v>
      </c>
      <c r="E39" s="15">
        <v>3.0152357718436158</v>
      </c>
      <c r="F39" s="15">
        <v>202.60144033626801</v>
      </c>
      <c r="G39" s="15">
        <v>139.09524934648809</v>
      </c>
      <c r="H39" s="15">
        <v>293.18482389311117</v>
      </c>
      <c r="I39" s="15">
        <v>114.02880575529632</v>
      </c>
      <c r="J39" s="15">
        <v>18.41536930541784</v>
      </c>
      <c r="K39" s="15">
        <v>22.66082579557105</v>
      </c>
      <c r="L39" s="15">
        <v>191.84255203228659</v>
      </c>
      <c r="M39" s="15">
        <v>8.8320724101457593</v>
      </c>
      <c r="N39" s="15">
        <v>2.2351331615323069</v>
      </c>
      <c r="O39" s="15">
        <v>35.872900032288712</v>
      </c>
      <c r="P39" s="15">
        <v>8.6463807439289475</v>
      </c>
      <c r="Q39" s="15">
        <v>5.1053034351355882</v>
      </c>
      <c r="R39" s="15">
        <v>0</v>
      </c>
      <c r="U39" s="17">
        <v>2017</v>
      </c>
      <c r="V39" s="15">
        <v>0</v>
      </c>
      <c r="W39" s="15">
        <v>0</v>
      </c>
      <c r="X39" s="15">
        <v>3.0152357718436158</v>
      </c>
      <c r="Y39" s="15">
        <v>202.6014403362679</v>
      </c>
      <c r="Z39" s="15">
        <v>139.09524934648809</v>
      </c>
      <c r="AA39" s="15">
        <v>293.18482389311117</v>
      </c>
      <c r="AB39" s="15">
        <v>114.02880575529632</v>
      </c>
      <c r="AC39" s="15">
        <v>18.41536930541784</v>
      </c>
      <c r="AD39" s="15">
        <v>22.66082579557105</v>
      </c>
      <c r="AE39" s="15">
        <v>191.84255203228659</v>
      </c>
      <c r="AF39" s="15">
        <v>8.8320724101457593</v>
      </c>
      <c r="AG39" s="15">
        <v>2.2351331615323069</v>
      </c>
      <c r="AH39" s="15">
        <v>35.872900032288712</v>
      </c>
      <c r="AI39" s="15">
        <v>8.6463807439289475</v>
      </c>
      <c r="AJ39" s="15">
        <v>5.1053034351355882</v>
      </c>
      <c r="AK39" s="15">
        <v>0</v>
      </c>
    </row>
    <row r="40" spans="2:37" x14ac:dyDescent="0.3">
      <c r="B40" s="17">
        <v>2018</v>
      </c>
      <c r="C40" s="15">
        <v>0</v>
      </c>
      <c r="D40" s="15">
        <v>0</v>
      </c>
      <c r="E40" s="15">
        <v>3.18507268167019</v>
      </c>
      <c r="F40" s="15">
        <v>194.42804507233231</v>
      </c>
      <c r="G40" s="15">
        <v>150.2331828940624</v>
      </c>
      <c r="H40" s="15">
        <v>286.21786466498241</v>
      </c>
      <c r="I40" s="15">
        <v>117.55635968986657</v>
      </c>
      <c r="J40" s="15">
        <v>17.714222738344262</v>
      </c>
      <c r="K40" s="15">
        <v>22.07833084119941</v>
      </c>
      <c r="L40" s="15">
        <v>183.33446970816371</v>
      </c>
      <c r="M40" s="15">
        <v>10.03425598561225</v>
      </c>
      <c r="N40" s="15">
        <v>2.4675459166205469</v>
      </c>
      <c r="O40" s="15">
        <v>36.195043740932149</v>
      </c>
      <c r="P40" s="15">
        <v>7.2817547153156799</v>
      </c>
      <c r="Q40" s="15">
        <v>2.4372315379856588</v>
      </c>
      <c r="R40" s="15">
        <v>0</v>
      </c>
      <c r="U40" s="17">
        <v>2018</v>
      </c>
      <c r="V40" s="15">
        <v>0</v>
      </c>
      <c r="W40" s="15">
        <v>0</v>
      </c>
      <c r="X40" s="15">
        <v>3.1152752514132578</v>
      </c>
      <c r="Y40" s="15">
        <v>167.03376701001369</v>
      </c>
      <c r="Z40" s="15">
        <v>149.79156372274161</v>
      </c>
      <c r="AA40" s="15">
        <v>280.7634819859403</v>
      </c>
      <c r="AB40" s="15">
        <v>111.42845233375796</v>
      </c>
      <c r="AC40" s="15">
        <v>19.332558814403139</v>
      </c>
      <c r="AD40" s="15">
        <v>20.733188374554668</v>
      </c>
      <c r="AE40" s="15">
        <v>177.7043533115577</v>
      </c>
      <c r="AF40" s="15">
        <v>10.995366880941489</v>
      </c>
      <c r="AG40" s="15">
        <v>2.4180457815481118</v>
      </c>
      <c r="AH40" s="15">
        <v>35.327211363078362</v>
      </c>
      <c r="AI40" s="15">
        <v>7.1186945876858019</v>
      </c>
      <c r="AJ40" s="15">
        <v>2.1996124521261491</v>
      </c>
      <c r="AK40" s="15">
        <v>0</v>
      </c>
    </row>
    <row r="41" spans="2:37" x14ac:dyDescent="0.3">
      <c r="B41" s="17">
        <v>2019</v>
      </c>
      <c r="C41" s="15">
        <v>0</v>
      </c>
      <c r="D41" s="15">
        <v>0</v>
      </c>
      <c r="E41" s="15">
        <v>3.3549095914967628</v>
      </c>
      <c r="F41" s="15">
        <v>195.06694690839629</v>
      </c>
      <c r="G41" s="15">
        <v>161.99031019163809</v>
      </c>
      <c r="H41" s="15">
        <v>279.25090543685349</v>
      </c>
      <c r="I41" s="15">
        <v>121.45539462443693</v>
      </c>
      <c r="J41" s="15">
        <v>17.013076171270669</v>
      </c>
      <c r="K41" s="15">
        <v>21.495835886827759</v>
      </c>
      <c r="L41" s="15">
        <v>174.82638738404091</v>
      </c>
      <c r="M41" s="15">
        <v>11.236439561078731</v>
      </c>
      <c r="N41" s="15">
        <v>2.6999586717087869</v>
      </c>
      <c r="O41" s="15">
        <v>36.517187449575587</v>
      </c>
      <c r="P41" s="15">
        <v>5.9171286867024024</v>
      </c>
      <c r="Q41" s="15">
        <v>0.40064764083573218</v>
      </c>
      <c r="R41" s="15">
        <v>0</v>
      </c>
      <c r="U41" s="17">
        <v>2019</v>
      </c>
      <c r="V41" s="15">
        <v>0</v>
      </c>
      <c r="W41" s="15">
        <v>0</v>
      </c>
      <c r="X41" s="15">
        <v>3.5553147309829018</v>
      </c>
      <c r="Y41" s="15">
        <v>136.31614768375991</v>
      </c>
      <c r="Z41" s="15">
        <v>163.9113476289948</v>
      </c>
      <c r="AA41" s="15">
        <v>268.34214007876932</v>
      </c>
      <c r="AB41" s="15">
        <v>109.19957991221952</v>
      </c>
      <c r="AC41" s="15">
        <v>20.249748323388442</v>
      </c>
      <c r="AD41" s="15">
        <v>18.805550953538269</v>
      </c>
      <c r="AE41" s="15">
        <v>163.56615459082869</v>
      </c>
      <c r="AF41" s="15">
        <v>11.338661351737221</v>
      </c>
      <c r="AG41" s="15">
        <v>2.6009584015639158</v>
      </c>
      <c r="AH41" s="15">
        <v>34.781522693868027</v>
      </c>
      <c r="AI41" s="15">
        <v>5.5910084314426687</v>
      </c>
      <c r="AJ41" s="15">
        <v>0</v>
      </c>
      <c r="AK41" s="15">
        <v>0</v>
      </c>
    </row>
    <row r="42" spans="2:37" x14ac:dyDescent="0.3">
      <c r="B42" s="17">
        <v>2020</v>
      </c>
      <c r="C42" s="15">
        <v>0</v>
      </c>
      <c r="D42" s="15">
        <v>0</v>
      </c>
      <c r="E42" s="15">
        <v>3.864746501323336</v>
      </c>
      <c r="F42" s="15">
        <v>190.4190895444591</v>
      </c>
      <c r="G42" s="15">
        <v>178.63779092671371</v>
      </c>
      <c r="H42" s="15">
        <v>272.28394620872473</v>
      </c>
      <c r="I42" s="15">
        <v>125.36405005900724</v>
      </c>
      <c r="J42" s="15">
        <v>16.311929604197079</v>
      </c>
      <c r="K42" s="15">
        <v>20.913340932456119</v>
      </c>
      <c r="L42" s="15">
        <v>166.318305059918</v>
      </c>
      <c r="M42" s="15">
        <v>12.43862313654521</v>
      </c>
      <c r="N42" s="15">
        <v>2.9323714267970269</v>
      </c>
      <c r="O42" s="15">
        <v>36.839331158219032</v>
      </c>
      <c r="P42" s="15">
        <v>4.7294188472624414</v>
      </c>
      <c r="Q42" s="15">
        <v>0</v>
      </c>
      <c r="R42" s="15">
        <v>0</v>
      </c>
      <c r="U42" s="17">
        <v>2020</v>
      </c>
      <c r="V42" s="15">
        <v>0</v>
      </c>
      <c r="W42" s="15">
        <v>0</v>
      </c>
      <c r="X42" s="15">
        <v>3.6553542105525438</v>
      </c>
      <c r="Y42" s="15">
        <v>127.4656788299735</v>
      </c>
      <c r="Z42" s="15">
        <v>159.78637458274909</v>
      </c>
      <c r="AA42" s="15">
        <v>255.92079817159831</v>
      </c>
      <c r="AB42" s="15">
        <v>106.98032799068119</v>
      </c>
      <c r="AC42" s="15">
        <v>21.16693783237373</v>
      </c>
      <c r="AD42" s="15">
        <v>16.877913532521891</v>
      </c>
      <c r="AE42" s="15">
        <v>149.42795587009979</v>
      </c>
      <c r="AF42" s="15">
        <v>11.681955822532959</v>
      </c>
      <c r="AG42" s="15">
        <v>2.7838710215797202</v>
      </c>
      <c r="AH42" s="15">
        <v>34.235834024657677</v>
      </c>
      <c r="AI42" s="15">
        <v>4.3112240889161999</v>
      </c>
      <c r="AJ42" s="15">
        <v>0</v>
      </c>
      <c r="AK42" s="15">
        <v>0</v>
      </c>
    </row>
    <row r="43" spans="2:37" x14ac:dyDescent="0.3">
      <c r="B43" s="17">
        <v>2021</v>
      </c>
      <c r="C43" s="15">
        <v>0</v>
      </c>
      <c r="D43" s="15">
        <v>0</v>
      </c>
      <c r="E43" s="15">
        <v>4.0345834111499084</v>
      </c>
      <c r="F43" s="15">
        <v>182.0340227805234</v>
      </c>
      <c r="G43" s="15">
        <v>191.96182717741431</v>
      </c>
      <c r="H43" s="15">
        <v>265.31698698059591</v>
      </c>
      <c r="I43" s="15">
        <v>129.26737574357742</v>
      </c>
      <c r="J43" s="15">
        <v>15.610783037123509</v>
      </c>
      <c r="K43" s="15">
        <v>20.330845978084479</v>
      </c>
      <c r="L43" s="15">
        <v>157.81022273579521</v>
      </c>
      <c r="M43" s="15">
        <v>13.640806712011701</v>
      </c>
      <c r="N43" s="15">
        <v>3.1647841818852669</v>
      </c>
      <c r="O43" s="15">
        <v>37.161474866862463</v>
      </c>
      <c r="P43" s="15">
        <v>3.725683681976919</v>
      </c>
      <c r="Q43" s="15">
        <v>0</v>
      </c>
      <c r="R43" s="15">
        <v>0</v>
      </c>
      <c r="U43" s="17">
        <v>2021</v>
      </c>
      <c r="V43" s="15">
        <v>0</v>
      </c>
      <c r="W43" s="15">
        <v>0</v>
      </c>
      <c r="X43" s="15">
        <v>3.755393690122188</v>
      </c>
      <c r="Y43" s="15">
        <v>149.58218843199401</v>
      </c>
      <c r="Z43" s="15">
        <v>151.91339892712821</v>
      </c>
      <c r="AA43" s="15">
        <v>243.49945626442729</v>
      </c>
      <c r="AB43" s="15">
        <v>104.94650970808058</v>
      </c>
      <c r="AC43" s="15">
        <v>22.084127341359029</v>
      </c>
      <c r="AD43" s="15">
        <v>14.950276111505501</v>
      </c>
      <c r="AE43" s="15">
        <v>135.2897571493709</v>
      </c>
      <c r="AF43" s="15">
        <v>12.025250293328691</v>
      </c>
      <c r="AG43" s="15">
        <v>2.9667836415955251</v>
      </c>
      <c r="AH43" s="15">
        <v>33.690145355447342</v>
      </c>
      <c r="AI43" s="15">
        <v>3.1680906708485992</v>
      </c>
      <c r="AJ43" s="15">
        <v>0</v>
      </c>
      <c r="AK43" s="15">
        <v>0</v>
      </c>
    </row>
    <row r="44" spans="2:37" x14ac:dyDescent="0.3">
      <c r="B44" s="17">
        <v>2022</v>
      </c>
      <c r="C44" s="15">
        <v>0</v>
      </c>
      <c r="D44" s="15">
        <v>0</v>
      </c>
      <c r="E44" s="15">
        <v>4.2044203209764817</v>
      </c>
      <c r="F44" s="15">
        <v>178.4833217665867</v>
      </c>
      <c r="G44" s="15">
        <v>204.41662280233359</v>
      </c>
      <c r="H44" s="15">
        <v>258.35002775246687</v>
      </c>
      <c r="I44" s="15">
        <v>133.90750419995064</v>
      </c>
      <c r="J44" s="15">
        <v>14.90963647004992</v>
      </c>
      <c r="K44" s="15">
        <v>19.748351023712839</v>
      </c>
      <c r="L44" s="15">
        <v>149.30214041167241</v>
      </c>
      <c r="M44" s="15">
        <v>14.84299028747818</v>
      </c>
      <c r="N44" s="15">
        <v>3.3971969369735069</v>
      </c>
      <c r="O44" s="15">
        <v>37.483618575505908</v>
      </c>
      <c r="P44" s="15">
        <v>2.7219485166913948</v>
      </c>
      <c r="Q44" s="15">
        <v>0</v>
      </c>
      <c r="R44" s="15">
        <v>0</v>
      </c>
      <c r="U44" s="17">
        <v>2022</v>
      </c>
      <c r="V44" s="15">
        <v>0</v>
      </c>
      <c r="W44" s="15">
        <v>0</v>
      </c>
      <c r="X44" s="15">
        <v>3.85543316969183</v>
      </c>
      <c r="Y44" s="15">
        <v>166.96189542221379</v>
      </c>
      <c r="Z44" s="15">
        <v>143.94031358322599</v>
      </c>
      <c r="AA44" s="15">
        <v>231.0781143572564</v>
      </c>
      <c r="AB44" s="15">
        <v>103.91594271795107</v>
      </c>
      <c r="AC44" s="15">
        <v>23.001316850344331</v>
      </c>
      <c r="AD44" s="15">
        <v>13.02263869048911</v>
      </c>
      <c r="AE44" s="15">
        <v>121.15155842864201</v>
      </c>
      <c r="AF44" s="15">
        <v>12.368544764124421</v>
      </c>
      <c r="AG44" s="15">
        <v>3.14969626161133</v>
      </c>
      <c r="AH44" s="15">
        <v>33.144456686236992</v>
      </c>
      <c r="AI44" s="15">
        <v>2.0249572527809931</v>
      </c>
      <c r="AJ44" s="15">
        <v>0</v>
      </c>
      <c r="AK44" s="15">
        <v>0</v>
      </c>
    </row>
    <row r="45" spans="2:37" x14ac:dyDescent="0.3">
      <c r="B45" s="17">
        <v>2023</v>
      </c>
      <c r="C45" s="15">
        <v>0</v>
      </c>
      <c r="D45" s="15">
        <v>0</v>
      </c>
      <c r="E45" s="15">
        <v>4.3742572308030541</v>
      </c>
      <c r="F45" s="15">
        <v>170.07819562765201</v>
      </c>
      <c r="G45" s="15">
        <v>220.67745247322941</v>
      </c>
      <c r="H45" s="15">
        <v>251.38306852433811</v>
      </c>
      <c r="I45" s="15">
        <v>138.59739956872096</v>
      </c>
      <c r="J45" s="15">
        <v>14.20848990297633</v>
      </c>
      <c r="K45" s="15">
        <v>19.165856069341199</v>
      </c>
      <c r="L45" s="15">
        <v>140.7940580875495</v>
      </c>
      <c r="M45" s="15">
        <v>16.045173862944669</v>
      </c>
      <c r="N45" s="15">
        <v>3.6296096920617469</v>
      </c>
      <c r="O45" s="15">
        <v>37.805762284149353</v>
      </c>
      <c r="P45" s="15">
        <v>1.718213351405868</v>
      </c>
      <c r="Q45" s="15">
        <v>0</v>
      </c>
      <c r="R45" s="15">
        <v>0</v>
      </c>
      <c r="U45" s="17">
        <v>2023</v>
      </c>
      <c r="V45" s="15">
        <v>0</v>
      </c>
      <c r="W45" s="15">
        <v>0</v>
      </c>
      <c r="X45" s="15">
        <v>3.9554726492614729</v>
      </c>
      <c r="Y45" s="15">
        <v>188.77945835852771</v>
      </c>
      <c r="Z45" s="15">
        <v>139.9470477540502</v>
      </c>
      <c r="AA45" s="15">
        <v>218.65677245008541</v>
      </c>
      <c r="AB45" s="15">
        <v>102.60746391532149</v>
      </c>
      <c r="AC45" s="15">
        <v>23.91850635932963</v>
      </c>
      <c r="AD45" s="15">
        <v>11.641359294376681</v>
      </c>
      <c r="AE45" s="15">
        <v>107.0133597079131</v>
      </c>
      <c r="AF45" s="15">
        <v>12.71183923492015</v>
      </c>
      <c r="AG45" s="15">
        <v>3.332608881627134</v>
      </c>
      <c r="AH45" s="15">
        <v>32.598768017026643</v>
      </c>
      <c r="AI45" s="15">
        <v>0.88182383471338976</v>
      </c>
      <c r="AJ45" s="15">
        <v>0</v>
      </c>
      <c r="AK45" s="15">
        <v>0</v>
      </c>
    </row>
    <row r="46" spans="2:37" x14ac:dyDescent="0.3">
      <c r="B46" s="17">
        <v>2024</v>
      </c>
      <c r="C46" s="15">
        <v>0</v>
      </c>
      <c r="D46" s="15">
        <v>0</v>
      </c>
      <c r="E46" s="15">
        <v>4.5440941406296274</v>
      </c>
      <c r="F46" s="15">
        <v>173.50045292621519</v>
      </c>
      <c r="G46" s="15">
        <v>234.41626467981109</v>
      </c>
      <c r="H46" s="15">
        <v>244.4161092962093</v>
      </c>
      <c r="I46" s="15">
        <v>143.62357371874134</v>
      </c>
      <c r="J46" s="15">
        <v>13.50734333590275</v>
      </c>
      <c r="K46" s="15">
        <v>18.583361114969559</v>
      </c>
      <c r="L46" s="15">
        <v>132.28597576342671</v>
      </c>
      <c r="M46" s="15">
        <v>17.24735743841115</v>
      </c>
      <c r="N46" s="15">
        <v>3.8620224471499869</v>
      </c>
      <c r="O46" s="15">
        <v>38.12790599279279</v>
      </c>
      <c r="P46" s="15">
        <v>0.71447818612034464</v>
      </c>
      <c r="Q46" s="15">
        <v>0</v>
      </c>
      <c r="R46" s="15">
        <v>0</v>
      </c>
      <c r="U46" s="17">
        <v>2024</v>
      </c>
      <c r="V46" s="15">
        <v>0</v>
      </c>
      <c r="W46" s="15">
        <v>0</v>
      </c>
      <c r="X46" s="15">
        <v>4.0555121288311167</v>
      </c>
      <c r="Y46" s="15">
        <v>203.24953823074469</v>
      </c>
      <c r="Z46" s="15">
        <v>133.74615719493519</v>
      </c>
      <c r="AA46" s="15">
        <v>206.2354305429144</v>
      </c>
      <c r="AB46" s="15">
        <v>101.63510920644191</v>
      </c>
      <c r="AC46" s="15">
        <v>24.835695868314922</v>
      </c>
      <c r="AD46" s="15">
        <v>10.829325175948171</v>
      </c>
      <c r="AE46" s="15">
        <v>92.875160987184131</v>
      </c>
      <c r="AF46" s="15">
        <v>13.05513370571588</v>
      </c>
      <c r="AG46" s="15">
        <v>3.515521501642938</v>
      </c>
      <c r="AH46" s="15">
        <v>32.053079347816308</v>
      </c>
      <c r="AI46" s="15">
        <v>0</v>
      </c>
      <c r="AJ46" s="15">
        <v>0</v>
      </c>
      <c r="AK46" s="15">
        <v>0</v>
      </c>
    </row>
    <row r="47" spans="2:37" x14ac:dyDescent="0.3">
      <c r="B47" s="17">
        <v>2025</v>
      </c>
      <c r="C47" s="15">
        <v>0</v>
      </c>
      <c r="D47" s="15">
        <v>0</v>
      </c>
      <c r="E47" s="15">
        <v>4.7139310504562006</v>
      </c>
      <c r="F47" s="15">
        <v>170.79520194352861</v>
      </c>
      <c r="G47" s="15">
        <v>244.97179949383721</v>
      </c>
      <c r="H47" s="15">
        <v>237.4491500680804</v>
      </c>
      <c r="I47" s="15">
        <v>148.73670725938669</v>
      </c>
      <c r="J47" s="15">
        <v>12.80619676882916</v>
      </c>
      <c r="K47" s="15">
        <v>18.000866160597909</v>
      </c>
      <c r="L47" s="15">
        <v>123.7778934393038</v>
      </c>
      <c r="M47" s="15">
        <v>18.449541013877639</v>
      </c>
      <c r="N47" s="15">
        <v>4.0944352022382278</v>
      </c>
      <c r="O47" s="15">
        <v>38.450049701436228</v>
      </c>
      <c r="P47" s="15">
        <v>0</v>
      </c>
      <c r="Q47" s="15">
        <v>0</v>
      </c>
      <c r="R47" s="15">
        <v>0</v>
      </c>
      <c r="U47" s="17">
        <v>2025</v>
      </c>
      <c r="V47" s="15">
        <v>0</v>
      </c>
      <c r="W47" s="15">
        <v>0</v>
      </c>
      <c r="X47" s="15">
        <v>4.1555516084007591</v>
      </c>
      <c r="Y47" s="15">
        <v>200.12094619498089</v>
      </c>
      <c r="Z47" s="15">
        <v>125.44503561045209</v>
      </c>
      <c r="AA47" s="15">
        <v>193.81408863574339</v>
      </c>
      <c r="AB47" s="15">
        <v>100.74963654443742</v>
      </c>
      <c r="AC47" s="15">
        <v>25.75288537730022</v>
      </c>
      <c r="AD47" s="15">
        <v>10.01729105751965</v>
      </c>
      <c r="AE47" s="15">
        <v>78.736962266455194</v>
      </c>
      <c r="AF47" s="15">
        <v>13.39842817651161</v>
      </c>
      <c r="AG47" s="15">
        <v>3.6984341216587429</v>
      </c>
      <c r="AH47" s="15">
        <v>31.507390678605951</v>
      </c>
      <c r="AI47" s="15">
        <v>0</v>
      </c>
      <c r="AJ47" s="15">
        <v>0</v>
      </c>
      <c r="AK47" s="15">
        <v>0</v>
      </c>
    </row>
    <row r="48" spans="2:37" x14ac:dyDescent="0.3">
      <c r="B48" s="17">
        <v>2026</v>
      </c>
      <c r="C48" s="15">
        <v>0</v>
      </c>
      <c r="D48" s="15">
        <v>0</v>
      </c>
      <c r="E48" s="15">
        <v>4.8440829524233191</v>
      </c>
      <c r="F48" s="15">
        <v>157.09840233238819</v>
      </c>
      <c r="G48" s="15">
        <v>255.79517347365129</v>
      </c>
      <c r="H48" s="15">
        <v>235.49290770423389</v>
      </c>
      <c r="I48" s="15">
        <v>154.78093616777784</v>
      </c>
      <c r="J48" s="15">
        <v>12.204432645957141</v>
      </c>
      <c r="K48" s="15">
        <v>17.831162648166281</v>
      </c>
      <c r="L48" s="15">
        <v>114.5202039072591</v>
      </c>
      <c r="M48" s="15">
        <v>20.563493977283919</v>
      </c>
      <c r="N48" s="15">
        <v>4.2063224983712821</v>
      </c>
      <c r="O48" s="15">
        <v>38.428058051809472</v>
      </c>
      <c r="P48" s="15">
        <v>0</v>
      </c>
      <c r="Q48" s="15">
        <v>0</v>
      </c>
      <c r="R48" s="15">
        <v>0</v>
      </c>
      <c r="U48" s="17">
        <v>2026</v>
      </c>
      <c r="V48" s="15">
        <v>0</v>
      </c>
      <c r="W48" s="15">
        <v>0</v>
      </c>
      <c r="X48" s="15">
        <v>4.0182480763351514</v>
      </c>
      <c r="Y48" s="15">
        <v>221.55263426118299</v>
      </c>
      <c r="Z48" s="15">
        <v>107.70158077478651</v>
      </c>
      <c r="AA48" s="15">
        <v>182.1286428174447</v>
      </c>
      <c r="AB48" s="15">
        <v>94.363004475504113</v>
      </c>
      <c r="AC48" s="15">
        <v>25.896160460898258</v>
      </c>
      <c r="AD48" s="15">
        <v>9.5362761788738304</v>
      </c>
      <c r="AE48" s="15">
        <v>67.407121281226509</v>
      </c>
      <c r="AF48" s="15">
        <v>15.187531215140931</v>
      </c>
      <c r="AG48" s="15">
        <v>3.79371636254927</v>
      </c>
      <c r="AH48" s="15">
        <v>30.22998319945069</v>
      </c>
      <c r="AI48" s="15">
        <v>0</v>
      </c>
      <c r="AJ48" s="15">
        <v>0</v>
      </c>
      <c r="AK48" s="15">
        <v>0</v>
      </c>
    </row>
    <row r="49" spans="2:37" x14ac:dyDescent="0.3">
      <c r="B49" s="17">
        <v>2027</v>
      </c>
      <c r="C49" s="15">
        <v>0</v>
      </c>
      <c r="D49" s="15">
        <v>0</v>
      </c>
      <c r="E49" s="15">
        <v>5.0527248543904397</v>
      </c>
      <c r="F49" s="15">
        <v>157.14552527593591</v>
      </c>
      <c r="G49" s="15">
        <v>263.32968383003367</v>
      </c>
      <c r="H49" s="15">
        <v>233.53666534038749</v>
      </c>
      <c r="I49" s="15">
        <v>160.96468492382533</v>
      </c>
      <c r="J49" s="15">
        <v>11.60266852308512</v>
      </c>
      <c r="K49" s="15">
        <v>17.661459135734638</v>
      </c>
      <c r="L49" s="15">
        <v>105.26251437521439</v>
      </c>
      <c r="M49" s="15">
        <v>22.677446940690199</v>
      </c>
      <c r="N49" s="15">
        <v>4.3182097945043374</v>
      </c>
      <c r="O49" s="15">
        <v>38.388066402182709</v>
      </c>
      <c r="P49" s="15">
        <v>0</v>
      </c>
      <c r="Q49" s="15">
        <v>0</v>
      </c>
      <c r="R49" s="15">
        <v>0</v>
      </c>
      <c r="U49" s="17">
        <v>2027</v>
      </c>
      <c r="V49" s="15">
        <v>0</v>
      </c>
      <c r="W49" s="15">
        <v>0</v>
      </c>
      <c r="X49" s="15">
        <v>3.9594345442695418</v>
      </c>
      <c r="Y49" s="15">
        <v>235.54204772681999</v>
      </c>
      <c r="Z49" s="15">
        <v>88.045144024673476</v>
      </c>
      <c r="AA49" s="15">
        <v>170.44319699914601</v>
      </c>
      <c r="AB49" s="15">
        <v>88.098547918289526</v>
      </c>
      <c r="AC49" s="15">
        <v>25.229637339096229</v>
      </c>
      <c r="AD49" s="15">
        <v>9.0552613002280005</v>
      </c>
      <c r="AE49" s="15">
        <v>60.166820081353471</v>
      </c>
      <c r="AF49" s="15">
        <v>16.976634253770261</v>
      </c>
      <c r="AG49" s="15">
        <v>3.8889986034397972</v>
      </c>
      <c r="AH49" s="15">
        <v>28.934575720295442</v>
      </c>
      <c r="AI49" s="15">
        <v>0</v>
      </c>
      <c r="AJ49" s="15">
        <v>0</v>
      </c>
      <c r="AK49" s="15">
        <v>0</v>
      </c>
    </row>
    <row r="50" spans="2:37" x14ac:dyDescent="0.3">
      <c r="B50" s="17">
        <v>2028</v>
      </c>
      <c r="C50" s="15">
        <v>0</v>
      </c>
      <c r="D50" s="15">
        <v>0</v>
      </c>
      <c r="E50" s="15">
        <v>5.2536117563575591</v>
      </c>
      <c r="F50" s="15">
        <v>159.80727587182631</v>
      </c>
      <c r="G50" s="15">
        <v>262.04293378265339</v>
      </c>
      <c r="H50" s="15">
        <v>231.580422976541</v>
      </c>
      <c r="I50" s="15">
        <v>167.03711360370079</v>
      </c>
      <c r="J50" s="15">
        <v>11.00090440021312</v>
      </c>
      <c r="K50" s="15">
        <v>17.491755623303021</v>
      </c>
      <c r="L50" s="15">
        <v>96.004824843169629</v>
      </c>
      <c r="M50" s="15">
        <v>26.304216362930379</v>
      </c>
      <c r="N50" s="15">
        <v>4.4300970906373909</v>
      </c>
      <c r="O50" s="15">
        <v>38.333074752555952</v>
      </c>
      <c r="P50" s="15">
        <v>0</v>
      </c>
      <c r="Q50" s="15">
        <v>0</v>
      </c>
      <c r="R50" s="15">
        <v>0</v>
      </c>
      <c r="U50" s="17">
        <v>2028</v>
      </c>
      <c r="V50" s="15">
        <v>0</v>
      </c>
      <c r="W50" s="15">
        <v>0</v>
      </c>
      <c r="X50" s="15">
        <v>3.892866012203934</v>
      </c>
      <c r="Y50" s="15">
        <v>280.42269322335142</v>
      </c>
      <c r="Z50" s="15">
        <v>56.045005718453403</v>
      </c>
      <c r="AA50" s="15">
        <v>158.75775118084729</v>
      </c>
      <c r="AB50" s="15">
        <v>81.897066304434261</v>
      </c>
      <c r="AC50" s="15">
        <v>22.64381912098418</v>
      </c>
      <c r="AD50" s="15">
        <v>8.5742464215821812</v>
      </c>
      <c r="AE50" s="15">
        <v>52.926518881480447</v>
      </c>
      <c r="AF50" s="15">
        <v>18.765737292399589</v>
      </c>
      <c r="AG50" s="15">
        <v>3.9842808443303239</v>
      </c>
      <c r="AH50" s="15">
        <v>27.62416824114019</v>
      </c>
      <c r="AI50" s="15">
        <v>0</v>
      </c>
      <c r="AJ50" s="15">
        <v>0</v>
      </c>
      <c r="AK50" s="15">
        <v>0</v>
      </c>
    </row>
    <row r="51" spans="2:37" x14ac:dyDescent="0.3">
      <c r="B51" s="17">
        <v>2029</v>
      </c>
      <c r="C51" s="15">
        <v>0</v>
      </c>
      <c r="D51" s="15">
        <v>0</v>
      </c>
      <c r="E51" s="15">
        <v>5.4506211583246778</v>
      </c>
      <c r="F51" s="15">
        <v>150.46962029389061</v>
      </c>
      <c r="G51" s="15">
        <v>266.90312002736391</v>
      </c>
      <c r="H51" s="15">
        <v>229.6241806126946</v>
      </c>
      <c r="I51" s="15">
        <v>173.0748822454905</v>
      </c>
      <c r="J51" s="15">
        <v>10.3991402773411</v>
      </c>
      <c r="K51" s="15">
        <v>17.322052110871368</v>
      </c>
      <c r="L51" s="15">
        <v>86.747135311124907</v>
      </c>
      <c r="M51" s="15">
        <v>28.725352867502782</v>
      </c>
      <c r="N51" s="15">
        <v>4.5419843867704461</v>
      </c>
      <c r="O51" s="15">
        <v>38.270583102929187</v>
      </c>
      <c r="P51" s="15">
        <v>0</v>
      </c>
      <c r="Q51" s="15">
        <v>0</v>
      </c>
      <c r="R51" s="15">
        <v>0</v>
      </c>
      <c r="U51" s="17">
        <v>2029</v>
      </c>
      <c r="V51" s="15">
        <v>0</v>
      </c>
      <c r="W51" s="15">
        <v>0</v>
      </c>
      <c r="X51" s="15">
        <v>3.8224199801383252</v>
      </c>
      <c r="Y51" s="15">
        <v>284.03006203271082</v>
      </c>
      <c r="Z51" s="15">
        <v>42.02459820184265</v>
      </c>
      <c r="AA51" s="15">
        <v>147.0723053625486</v>
      </c>
      <c r="AB51" s="15">
        <v>75.657767474758799</v>
      </c>
      <c r="AC51" s="15">
        <v>20.03407590287215</v>
      </c>
      <c r="AD51" s="15">
        <v>8.0932315429363513</v>
      </c>
      <c r="AE51" s="15">
        <v>46.352248853100321</v>
      </c>
      <c r="AF51" s="15">
        <v>20.55484033102891</v>
      </c>
      <c r="AG51" s="15">
        <v>4.0795630852208511</v>
      </c>
      <c r="AH51" s="15">
        <v>26.30626076198493</v>
      </c>
      <c r="AI51" s="15">
        <v>0</v>
      </c>
      <c r="AJ51" s="15">
        <v>0</v>
      </c>
      <c r="AK51" s="15">
        <v>0</v>
      </c>
    </row>
    <row r="52" spans="2:37" x14ac:dyDescent="0.3">
      <c r="B52" s="17">
        <v>2030</v>
      </c>
      <c r="C52" s="15">
        <v>0</v>
      </c>
      <c r="D52" s="15">
        <v>0</v>
      </c>
      <c r="E52" s="15">
        <v>5.6456918102917983</v>
      </c>
      <c r="F52" s="15">
        <v>158.99628662903939</v>
      </c>
      <c r="G52" s="15">
        <v>262.35133666018169</v>
      </c>
      <c r="H52" s="15">
        <v>227.66793824884809</v>
      </c>
      <c r="I52" s="15">
        <v>178.90916086823705</v>
      </c>
      <c r="J52" s="15">
        <v>9.7973761544690916</v>
      </c>
      <c r="K52" s="15">
        <v>17.15234859843973</v>
      </c>
      <c r="L52" s="15">
        <v>77.489445779080143</v>
      </c>
      <c r="M52" s="15">
        <v>30.839305830909051</v>
      </c>
      <c r="N52" s="15">
        <v>4.6538716829035014</v>
      </c>
      <c r="O52" s="15">
        <v>38.27904145330244</v>
      </c>
      <c r="P52" s="15">
        <v>0</v>
      </c>
      <c r="Q52" s="15">
        <v>0</v>
      </c>
      <c r="R52" s="15">
        <v>0</v>
      </c>
      <c r="U52" s="17">
        <v>2030</v>
      </c>
      <c r="V52" s="15">
        <v>0</v>
      </c>
      <c r="W52" s="15">
        <v>0</v>
      </c>
      <c r="X52" s="15">
        <v>3.750035198072716</v>
      </c>
      <c r="Y52" s="15">
        <v>277.18555608189843</v>
      </c>
      <c r="Z52" s="15">
        <v>43.935244224430257</v>
      </c>
      <c r="AA52" s="15">
        <v>135.38685954424989</v>
      </c>
      <c r="AB52" s="15">
        <v>69.232000037173094</v>
      </c>
      <c r="AC52" s="15">
        <v>17.412370184760121</v>
      </c>
      <c r="AD52" s="15">
        <v>7.612216664290524</v>
      </c>
      <c r="AE52" s="15">
        <v>40.608193567878352</v>
      </c>
      <c r="AF52" s="15">
        <v>22.343943369658231</v>
      </c>
      <c r="AG52" s="15">
        <v>4.1748453261113783</v>
      </c>
      <c r="AH52" s="15">
        <v>25.059303282829671</v>
      </c>
      <c r="AI52" s="15">
        <v>0</v>
      </c>
      <c r="AJ52" s="15">
        <v>0</v>
      </c>
      <c r="AK52" s="15">
        <v>0</v>
      </c>
    </row>
    <row r="53" spans="2:37" x14ac:dyDescent="0.3">
      <c r="B53" s="17">
        <v>2031</v>
      </c>
      <c r="C53" s="15">
        <v>0</v>
      </c>
      <c r="D53" s="15">
        <v>0</v>
      </c>
      <c r="E53" s="15">
        <v>5.8873495365786699</v>
      </c>
      <c r="F53" s="15">
        <v>185.39900236089539</v>
      </c>
      <c r="G53" s="15">
        <v>247.2259822133727</v>
      </c>
      <c r="H53" s="15">
        <v>224.13474363980569</v>
      </c>
      <c r="I53" s="15">
        <v>186.04016295955989</v>
      </c>
      <c r="J53" s="15">
        <v>9.50759235247655</v>
      </c>
      <c r="K53" s="15">
        <v>17.050207701184458</v>
      </c>
      <c r="L53" s="15">
        <v>73.10186073029179</v>
      </c>
      <c r="M53" s="15">
        <v>32.294881621255641</v>
      </c>
      <c r="N53" s="15">
        <v>4.8924243564669592</v>
      </c>
      <c r="O53" s="15">
        <v>38.055021574556022</v>
      </c>
      <c r="P53" s="15">
        <v>0</v>
      </c>
      <c r="Q53" s="15">
        <v>0</v>
      </c>
      <c r="R53" s="15">
        <v>0</v>
      </c>
      <c r="U53" s="17">
        <v>2031</v>
      </c>
      <c r="V53" s="15">
        <v>0</v>
      </c>
      <c r="W53" s="15">
        <v>0</v>
      </c>
      <c r="X53" s="15">
        <v>3.744640085141</v>
      </c>
      <c r="Y53" s="15">
        <v>280.3514077375998</v>
      </c>
      <c r="Z53" s="15">
        <v>30.914568943919541</v>
      </c>
      <c r="AA53" s="15">
        <v>130.38830974315081</v>
      </c>
      <c r="AB53" s="15">
        <v>64.58747368845853</v>
      </c>
      <c r="AC53" s="15">
        <v>15.6949452861348</v>
      </c>
      <c r="AD53" s="15">
        <v>7.4151279107125587</v>
      </c>
      <c r="AE53" s="15">
        <v>38.983503657417337</v>
      </c>
      <c r="AF53" s="15">
        <v>22.994102001233468</v>
      </c>
      <c r="AG53" s="15">
        <v>4.2378929984527289</v>
      </c>
      <c r="AH53" s="15">
        <v>24.493550639657279</v>
      </c>
      <c r="AI53" s="15">
        <v>0</v>
      </c>
      <c r="AJ53" s="15">
        <v>0</v>
      </c>
      <c r="AK53" s="15">
        <v>0</v>
      </c>
    </row>
    <row r="54" spans="2:37" x14ac:dyDescent="0.3">
      <c r="B54" s="17">
        <v>2032</v>
      </c>
      <c r="C54" s="15">
        <v>0</v>
      </c>
      <c r="D54" s="15">
        <v>0</v>
      </c>
      <c r="E54" s="15">
        <v>6.0500325753655391</v>
      </c>
      <c r="F54" s="15">
        <v>197.23493257102291</v>
      </c>
      <c r="G54" s="15">
        <v>234.51940818627531</v>
      </c>
      <c r="H54" s="15">
        <v>220.60154903076329</v>
      </c>
      <c r="I54" s="15">
        <v>192.97500254612163</v>
      </c>
      <c r="J54" s="15">
        <v>9.2178085504840155</v>
      </c>
      <c r="K54" s="15">
        <v>16.948066803929191</v>
      </c>
      <c r="L54" s="15">
        <v>70.299118064942462</v>
      </c>
      <c r="M54" s="15">
        <v>33.750457411602227</v>
      </c>
      <c r="N54" s="15">
        <v>5.1309770300304187</v>
      </c>
      <c r="O54" s="15">
        <v>37.848739195809607</v>
      </c>
      <c r="P54" s="15">
        <v>0</v>
      </c>
      <c r="Q54" s="15">
        <v>0</v>
      </c>
      <c r="R54" s="15">
        <v>0</v>
      </c>
      <c r="U54" s="17">
        <v>2032</v>
      </c>
      <c r="V54" s="15">
        <v>0</v>
      </c>
      <c r="W54" s="15">
        <v>0</v>
      </c>
      <c r="X54" s="15">
        <v>3.660270284709283</v>
      </c>
      <c r="Y54" s="15">
        <v>262.42731368257802</v>
      </c>
      <c r="Z54" s="15">
        <v>22.485353984448089</v>
      </c>
      <c r="AA54" s="15">
        <v>125.3897599420516</v>
      </c>
      <c r="AB54" s="15">
        <v>59.751040187766478</v>
      </c>
      <c r="AC54" s="15">
        <v>14.070229762509481</v>
      </c>
      <c r="AD54" s="15">
        <v>7.2180391571345934</v>
      </c>
      <c r="AE54" s="15">
        <v>37.358813746956329</v>
      </c>
      <c r="AF54" s="15">
        <v>23.644260632808699</v>
      </c>
      <c r="AG54" s="15">
        <v>4.3009406707940787</v>
      </c>
      <c r="AH54" s="15">
        <v>23.94553549648489</v>
      </c>
      <c r="AI54" s="15">
        <v>0</v>
      </c>
      <c r="AJ54" s="15">
        <v>0</v>
      </c>
      <c r="AK54" s="15">
        <v>0</v>
      </c>
    </row>
    <row r="55" spans="2:37" x14ac:dyDescent="0.3">
      <c r="B55" s="17">
        <v>2033</v>
      </c>
      <c r="C55" s="15">
        <v>0</v>
      </c>
      <c r="D55" s="15">
        <v>0</v>
      </c>
      <c r="E55" s="15">
        <v>6.2202282704024112</v>
      </c>
      <c r="F55" s="15">
        <v>215.0909980202874</v>
      </c>
      <c r="G55" s="15">
        <v>222.42825609028449</v>
      </c>
      <c r="H55" s="15">
        <v>217.06835442172101</v>
      </c>
      <c r="I55" s="15">
        <v>199.90536057817928</v>
      </c>
      <c r="J55" s="15">
        <v>8.9280247484915023</v>
      </c>
      <c r="K55" s="15">
        <v>16.845925906673919</v>
      </c>
      <c r="L55" s="15">
        <v>68.101850333726617</v>
      </c>
      <c r="M55" s="15">
        <v>35.206033201948827</v>
      </c>
      <c r="N55" s="15">
        <v>5.3695297035938774</v>
      </c>
      <c r="O55" s="15">
        <v>37.651325567063182</v>
      </c>
      <c r="P55" s="15">
        <v>0</v>
      </c>
      <c r="Q55" s="15">
        <v>0</v>
      </c>
      <c r="R55" s="15">
        <v>0</v>
      </c>
      <c r="U55" s="17">
        <v>2033</v>
      </c>
      <c r="V55" s="15">
        <v>0</v>
      </c>
      <c r="W55" s="15">
        <v>0</v>
      </c>
      <c r="X55" s="15">
        <v>3.5834131405275662</v>
      </c>
      <c r="Y55" s="15">
        <v>271.73618224942783</v>
      </c>
      <c r="Z55" s="15">
        <v>19.01352569259377</v>
      </c>
      <c r="AA55" s="15">
        <v>120.3912101409525</v>
      </c>
      <c r="AB55" s="15">
        <v>54.912253111085647</v>
      </c>
      <c r="AC55" s="15">
        <v>12.201868926384179</v>
      </c>
      <c r="AD55" s="15">
        <v>7.0209504035566264</v>
      </c>
      <c r="AE55" s="15">
        <v>35.734123836495307</v>
      </c>
      <c r="AF55" s="15">
        <v>24.29441926438394</v>
      </c>
      <c r="AG55" s="15">
        <v>4.3639883431354276</v>
      </c>
      <c r="AH55" s="15">
        <v>23.40638910331251</v>
      </c>
      <c r="AI55" s="15">
        <v>0</v>
      </c>
      <c r="AJ55" s="15">
        <v>0</v>
      </c>
      <c r="AK55" s="15">
        <v>0</v>
      </c>
    </row>
    <row r="56" spans="2:37" x14ac:dyDescent="0.3">
      <c r="B56" s="17">
        <v>2034</v>
      </c>
      <c r="C56" s="15">
        <v>0</v>
      </c>
      <c r="D56" s="15">
        <v>0</v>
      </c>
      <c r="E56" s="15">
        <v>6.3941802935642817</v>
      </c>
      <c r="F56" s="15">
        <v>241.7574470891179</v>
      </c>
      <c r="G56" s="15">
        <v>203.09525937128481</v>
      </c>
      <c r="H56" s="15">
        <v>213.5351598126785</v>
      </c>
      <c r="I56" s="15">
        <v>206.00233843723268</v>
      </c>
      <c r="J56" s="15">
        <v>8.6382409464989607</v>
      </c>
      <c r="K56" s="15">
        <v>16.743785009418641</v>
      </c>
      <c r="L56" s="15">
        <v>66.092353397389488</v>
      </c>
      <c r="M56" s="15">
        <v>36.661608992295413</v>
      </c>
      <c r="N56" s="15">
        <v>5.6080823771573369</v>
      </c>
      <c r="O56" s="15">
        <v>37.458346313316767</v>
      </c>
      <c r="P56" s="15">
        <v>0</v>
      </c>
      <c r="Q56" s="15">
        <v>0</v>
      </c>
      <c r="R56" s="15">
        <v>0</v>
      </c>
      <c r="U56" s="17">
        <v>2034</v>
      </c>
      <c r="V56" s="15">
        <v>0</v>
      </c>
      <c r="W56" s="15">
        <v>0</v>
      </c>
      <c r="X56" s="15">
        <v>3.5103123244708492</v>
      </c>
      <c r="Y56" s="15">
        <v>249.08092593774381</v>
      </c>
      <c r="Z56" s="15">
        <v>15.541697400739441</v>
      </c>
      <c r="AA56" s="15">
        <v>115.39266033985341</v>
      </c>
      <c r="AB56" s="15">
        <v>49.241149246410451</v>
      </c>
      <c r="AC56" s="15">
        <v>10.35668543400886</v>
      </c>
      <c r="AD56" s="15">
        <v>6.8238616499786593</v>
      </c>
      <c r="AE56" s="15">
        <v>34.109433926034313</v>
      </c>
      <c r="AF56" s="15">
        <v>24.944577895959181</v>
      </c>
      <c r="AG56" s="15">
        <v>4.4270360154767792</v>
      </c>
      <c r="AH56" s="15">
        <v>22.87167708514011</v>
      </c>
      <c r="AI56" s="15">
        <v>0</v>
      </c>
      <c r="AJ56" s="15">
        <v>2.0781410654518329E-2</v>
      </c>
      <c r="AK56" s="15">
        <v>0</v>
      </c>
    </row>
    <row r="57" spans="2:37" x14ac:dyDescent="0.3">
      <c r="B57" s="17">
        <v>2035</v>
      </c>
      <c r="C57" s="15">
        <v>0</v>
      </c>
      <c r="D57" s="15">
        <v>0</v>
      </c>
      <c r="E57" s="15">
        <v>6.5700104807886524</v>
      </c>
      <c r="F57" s="15">
        <v>296.90794696773321</v>
      </c>
      <c r="G57" s="15">
        <v>181.95494684044141</v>
      </c>
      <c r="H57" s="15">
        <v>210.0019652036361</v>
      </c>
      <c r="I57" s="15">
        <v>214.25688590765992</v>
      </c>
      <c r="J57" s="15">
        <v>8.3484571445064262</v>
      </c>
      <c r="K57" s="15">
        <v>16.641644112163359</v>
      </c>
      <c r="L57" s="15">
        <v>64.082856461052359</v>
      </c>
      <c r="M57" s="15">
        <v>36.297184782642013</v>
      </c>
      <c r="N57" s="15">
        <v>5.8466350507207947</v>
      </c>
      <c r="O57" s="15">
        <v>37.26758424707036</v>
      </c>
      <c r="P57" s="15">
        <v>0</v>
      </c>
      <c r="Q57" s="15">
        <v>0</v>
      </c>
      <c r="R57" s="15">
        <v>0</v>
      </c>
      <c r="U57" s="17">
        <v>2035</v>
      </c>
      <c r="V57" s="15">
        <v>0</v>
      </c>
      <c r="W57" s="15">
        <v>0</v>
      </c>
      <c r="X57" s="15">
        <v>3.4390896724766322</v>
      </c>
      <c r="Y57" s="15">
        <v>265.61248043405851</v>
      </c>
      <c r="Z57" s="15">
        <v>12.06986910888511</v>
      </c>
      <c r="AA57" s="15">
        <v>110.3941105387543</v>
      </c>
      <c r="AB57" s="15">
        <v>45.728146987738043</v>
      </c>
      <c r="AC57" s="15">
        <v>8.5230906135085576</v>
      </c>
      <c r="AD57" s="15">
        <v>6.6267728964006958</v>
      </c>
      <c r="AE57" s="15">
        <v>32.484744015573277</v>
      </c>
      <c r="AF57" s="15">
        <v>25.594736527534408</v>
      </c>
      <c r="AG57" s="15">
        <v>4.4900836878181289</v>
      </c>
      <c r="AH57" s="15">
        <v>22.339182254467719</v>
      </c>
      <c r="AI57" s="15">
        <v>0</v>
      </c>
      <c r="AJ57" s="15">
        <v>0.2006862959140466</v>
      </c>
      <c r="AK57" s="15">
        <v>0</v>
      </c>
    </row>
    <row r="58" spans="2:37" x14ac:dyDescent="0.3">
      <c r="B58" s="17">
        <v>2036</v>
      </c>
      <c r="C58" s="15">
        <v>0</v>
      </c>
      <c r="D58" s="15">
        <v>0</v>
      </c>
      <c r="E58" s="15">
        <v>6.728741939842835</v>
      </c>
      <c r="F58" s="15">
        <v>304.54565650073891</v>
      </c>
      <c r="G58" s="15">
        <v>169.35128061378981</v>
      </c>
      <c r="H58" s="15">
        <v>207.16965396624829</v>
      </c>
      <c r="I58" s="15">
        <v>222.34115034449889</v>
      </c>
      <c r="J58" s="15">
        <v>7.6643717158521056</v>
      </c>
      <c r="K58" s="15">
        <v>17.099269236933289</v>
      </c>
      <c r="L58" s="15">
        <v>63.635212408692688</v>
      </c>
      <c r="M58" s="15">
        <v>39.77543606721342</v>
      </c>
      <c r="N58" s="15">
        <v>6.076966177730351</v>
      </c>
      <c r="O58" s="15">
        <v>37.563853611119093</v>
      </c>
      <c r="P58" s="15">
        <v>0</v>
      </c>
      <c r="Q58" s="15">
        <v>0</v>
      </c>
      <c r="R58" s="15">
        <v>0</v>
      </c>
      <c r="U58" s="17">
        <v>2036</v>
      </c>
      <c r="V58" s="15">
        <v>0</v>
      </c>
      <c r="W58" s="15">
        <v>0</v>
      </c>
      <c r="X58" s="15">
        <v>3.368806102513664</v>
      </c>
      <c r="Y58" s="15">
        <v>239.35478848431029</v>
      </c>
      <c r="Z58" s="15">
        <v>8.5980408170307996</v>
      </c>
      <c r="AA58" s="15">
        <v>105.3955607376551</v>
      </c>
      <c r="AB58" s="15">
        <v>41.743195532067041</v>
      </c>
      <c r="AC58" s="15">
        <v>6.6952901289457367</v>
      </c>
      <c r="AD58" s="15">
        <v>6.4296841428227296</v>
      </c>
      <c r="AE58" s="15">
        <v>30.860054105112269</v>
      </c>
      <c r="AF58" s="15">
        <v>26.24489515910965</v>
      </c>
      <c r="AG58" s="15">
        <v>4.5531313601594787</v>
      </c>
      <c r="AH58" s="15">
        <v>21.807796017545339</v>
      </c>
      <c r="AI58" s="15">
        <v>0</v>
      </c>
      <c r="AJ58" s="15">
        <v>0.72746328985303588</v>
      </c>
      <c r="AK58" s="15">
        <v>0</v>
      </c>
    </row>
    <row r="59" spans="2:37" x14ac:dyDescent="0.3">
      <c r="B59" s="17">
        <v>2037</v>
      </c>
      <c r="C59" s="15">
        <v>0</v>
      </c>
      <c r="D59" s="15">
        <v>0</v>
      </c>
      <c r="E59" s="15">
        <v>6.8879429399126444</v>
      </c>
      <c r="F59" s="15">
        <v>320.56354258467837</v>
      </c>
      <c r="G59" s="15">
        <v>153.71153075160899</v>
      </c>
      <c r="H59" s="15">
        <v>204.33734272886039</v>
      </c>
      <c r="I59" s="15">
        <v>230.27242692869774</v>
      </c>
      <c r="J59" s="15">
        <v>6.9802862871977922</v>
      </c>
      <c r="K59" s="15">
        <v>17.556894361703218</v>
      </c>
      <c r="L59" s="15">
        <v>63.187568356333017</v>
      </c>
      <c r="M59" s="15">
        <v>41.364029369973572</v>
      </c>
      <c r="N59" s="15">
        <v>6.3072973047399064</v>
      </c>
      <c r="O59" s="15">
        <v>37.860677272042807</v>
      </c>
      <c r="P59" s="15">
        <v>0</v>
      </c>
      <c r="Q59" s="15">
        <v>0</v>
      </c>
      <c r="R59" s="15">
        <v>0</v>
      </c>
      <c r="U59" s="17">
        <v>2037</v>
      </c>
      <c r="V59" s="15">
        <v>0</v>
      </c>
      <c r="W59" s="15">
        <v>0</v>
      </c>
      <c r="X59" s="15">
        <v>3.298992073566323</v>
      </c>
      <c r="Y59" s="15">
        <v>216.3471270818076</v>
      </c>
      <c r="Z59" s="15">
        <v>5.1262125251764843</v>
      </c>
      <c r="AA59" s="15">
        <v>100.397010936556</v>
      </c>
      <c r="AB59" s="15">
        <v>37.60538922241313</v>
      </c>
      <c r="AC59" s="15">
        <v>4.8703868123516694</v>
      </c>
      <c r="AD59" s="15">
        <v>6.2325953892447528</v>
      </c>
      <c r="AE59" s="15">
        <v>29.235364194651261</v>
      </c>
      <c r="AF59" s="15">
        <v>26.89505379068488</v>
      </c>
      <c r="AG59" s="15">
        <v>4.6161790325008294</v>
      </c>
      <c r="AH59" s="15">
        <v>21.276964077497951</v>
      </c>
      <c r="AI59" s="15">
        <v>0</v>
      </c>
      <c r="AJ59" s="15">
        <v>0.74824470050755421</v>
      </c>
      <c r="AK59" s="15">
        <v>0</v>
      </c>
    </row>
    <row r="60" spans="2:37" x14ac:dyDescent="0.3">
      <c r="B60" s="17">
        <v>2038</v>
      </c>
      <c r="C60" s="15">
        <v>0</v>
      </c>
      <c r="D60" s="15">
        <v>0</v>
      </c>
      <c r="E60" s="15">
        <v>7.0473787104902623</v>
      </c>
      <c r="F60" s="15">
        <v>350.51006212842452</v>
      </c>
      <c r="G60" s="15">
        <v>139.93514944867891</v>
      </c>
      <c r="H60" s="15">
        <v>201.50503149147261</v>
      </c>
      <c r="I60" s="15">
        <v>238.39422933987342</v>
      </c>
      <c r="J60" s="15">
        <v>6.2962008585434717</v>
      </c>
      <c r="K60" s="15">
        <v>18.014519486473159</v>
      </c>
      <c r="L60" s="15">
        <v>62.739924303973318</v>
      </c>
      <c r="M60" s="15">
        <v>41.271938636356253</v>
      </c>
      <c r="N60" s="15">
        <v>6.5376284317494626</v>
      </c>
      <c r="O60" s="15">
        <v>38.157778081404032</v>
      </c>
      <c r="P60" s="15">
        <v>0</v>
      </c>
      <c r="Q60" s="15">
        <v>0</v>
      </c>
      <c r="R60" s="15">
        <v>0</v>
      </c>
      <c r="U60" s="17">
        <v>2038</v>
      </c>
      <c r="V60" s="15">
        <v>0</v>
      </c>
      <c r="W60" s="15">
        <v>0</v>
      </c>
      <c r="X60" s="15">
        <v>3.2294128151267931</v>
      </c>
      <c r="Y60" s="15">
        <v>208.60511910721559</v>
      </c>
      <c r="Z60" s="15">
        <v>1.654384233322155</v>
      </c>
      <c r="AA60" s="15">
        <v>95.39846113545687</v>
      </c>
      <c r="AB60" s="15">
        <v>33.65817523906459</v>
      </c>
      <c r="AC60" s="15">
        <v>3.04838066372636</v>
      </c>
      <c r="AD60" s="15">
        <v>6.0355066356667866</v>
      </c>
      <c r="AE60" s="15">
        <v>27.610674284190239</v>
      </c>
      <c r="AF60" s="15">
        <v>27.545212422260128</v>
      </c>
      <c r="AG60" s="15">
        <v>4.6792267048421792</v>
      </c>
      <c r="AH60" s="15">
        <v>20.74640928588806</v>
      </c>
      <c r="AI60" s="15">
        <v>0</v>
      </c>
      <c r="AJ60" s="15">
        <v>0.76902611116207253</v>
      </c>
      <c r="AK60" s="15">
        <v>0</v>
      </c>
    </row>
    <row r="61" spans="2:37" x14ac:dyDescent="0.3">
      <c r="B61" s="17">
        <v>2039</v>
      </c>
      <c r="C61" s="15">
        <v>0</v>
      </c>
      <c r="D61" s="15">
        <v>0</v>
      </c>
      <c r="E61" s="15">
        <v>7.2069318663217894</v>
      </c>
      <c r="F61" s="15">
        <v>339.27959815579521</v>
      </c>
      <c r="G61" s="15">
        <v>131.75496931750419</v>
      </c>
      <c r="H61" s="15">
        <v>198.67272025408479</v>
      </c>
      <c r="I61" s="15">
        <v>247.19393554673945</v>
      </c>
      <c r="J61" s="15">
        <v>5.6121154298891582</v>
      </c>
      <c r="K61" s="15">
        <v>18.472144611243088</v>
      </c>
      <c r="L61" s="15">
        <v>62.292280251613683</v>
      </c>
      <c r="M61" s="15">
        <v>44.750189920927667</v>
      </c>
      <c r="N61" s="15">
        <v>6.767959558759018</v>
      </c>
      <c r="O61" s="15">
        <v>38.455017464984003</v>
      </c>
      <c r="P61" s="15">
        <v>0</v>
      </c>
      <c r="Q61" s="15">
        <v>0</v>
      </c>
      <c r="R61" s="15">
        <v>0</v>
      </c>
      <c r="U61" s="17">
        <v>2039</v>
      </c>
      <c r="V61" s="15">
        <v>0</v>
      </c>
      <c r="W61" s="15">
        <v>0</v>
      </c>
      <c r="X61" s="15">
        <v>3.1599509419411689</v>
      </c>
      <c r="Y61" s="15">
        <v>167.91142537505939</v>
      </c>
      <c r="Z61" s="15">
        <v>0</v>
      </c>
      <c r="AA61" s="15">
        <v>90.399911334357768</v>
      </c>
      <c r="AB61" s="15">
        <v>31.878898301070919</v>
      </c>
      <c r="AC61" s="15">
        <v>1.2263745151010399</v>
      </c>
      <c r="AD61" s="15">
        <v>5.8384178820888204</v>
      </c>
      <c r="AE61" s="15">
        <v>25.98598437372922</v>
      </c>
      <c r="AF61" s="15">
        <v>28.195371053835348</v>
      </c>
      <c r="AG61" s="15">
        <v>4.742274377183529</v>
      </c>
      <c r="AH61" s="15">
        <v>22.11599306849692</v>
      </c>
      <c r="AI61" s="15">
        <v>0</v>
      </c>
      <c r="AJ61" s="15">
        <v>0.78980752181659086</v>
      </c>
      <c r="AK61" s="15">
        <v>0</v>
      </c>
    </row>
    <row r="62" spans="2:37" x14ac:dyDescent="0.3">
      <c r="B62" s="17">
        <v>2040</v>
      </c>
      <c r="C62" s="15">
        <v>0</v>
      </c>
      <c r="D62" s="15">
        <v>0</v>
      </c>
      <c r="E62" s="15">
        <v>7.3665437147802688</v>
      </c>
      <c r="F62" s="15">
        <v>290.45587349681841</v>
      </c>
      <c r="G62" s="15">
        <v>121.30499391808419</v>
      </c>
      <c r="H62" s="15">
        <v>195.84040901669701</v>
      </c>
      <c r="I62" s="15">
        <v>253.96301327835926</v>
      </c>
      <c r="J62" s="15">
        <v>4.9280300012348448</v>
      </c>
      <c r="K62" s="15">
        <v>18.929769736013029</v>
      </c>
      <c r="L62" s="15">
        <v>61.844636199253991</v>
      </c>
      <c r="M62" s="15">
        <v>46.408441205499088</v>
      </c>
      <c r="N62" s="15">
        <v>6.9982906857685734</v>
      </c>
      <c r="O62" s="15">
        <v>38.752326135673343</v>
      </c>
      <c r="P62" s="15">
        <v>0</v>
      </c>
      <c r="Q62" s="15">
        <v>0</v>
      </c>
      <c r="R62" s="15">
        <v>0</v>
      </c>
      <c r="U62" s="17">
        <v>2040</v>
      </c>
      <c r="V62" s="15">
        <v>0</v>
      </c>
      <c r="W62" s="15">
        <v>0</v>
      </c>
      <c r="X62" s="15">
        <v>3.0905477613824992</v>
      </c>
      <c r="Y62" s="15">
        <v>122.3815998818464</v>
      </c>
      <c r="Z62" s="15">
        <v>0.42817170814567618</v>
      </c>
      <c r="AA62" s="15">
        <v>85.401361533258623</v>
      </c>
      <c r="AB62" s="15">
        <v>26.579009883394303</v>
      </c>
      <c r="AC62" s="15">
        <v>0</v>
      </c>
      <c r="AD62" s="15">
        <v>5.6413291285108551</v>
      </c>
      <c r="AE62" s="15">
        <v>24.361294463268202</v>
      </c>
      <c r="AF62" s="15">
        <v>28.84552968541059</v>
      </c>
      <c r="AG62" s="15">
        <v>4.8053220495248787</v>
      </c>
      <c r="AH62" s="15">
        <v>21.62831542532453</v>
      </c>
      <c r="AI62" s="15">
        <v>0</v>
      </c>
      <c r="AJ62" s="15">
        <v>0.8105889324711093</v>
      </c>
      <c r="AK62" s="15">
        <v>0</v>
      </c>
    </row>
    <row r="65" spans="2:37" x14ac:dyDescent="0.3">
      <c r="C65" s="30" t="s">
        <v>104</v>
      </c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V65" s="30" t="s">
        <v>105</v>
      </c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</row>
    <row r="66" spans="2:37" ht="33" x14ac:dyDescent="0.3">
      <c r="B66" s="9"/>
      <c r="C66" s="20" t="s">
        <v>63</v>
      </c>
      <c r="D66" s="20" t="s">
        <v>64</v>
      </c>
      <c r="E66" s="20" t="s">
        <v>65</v>
      </c>
      <c r="F66" s="20" t="s">
        <v>32</v>
      </c>
      <c r="G66" s="20" t="s">
        <v>29</v>
      </c>
      <c r="H66" s="20" t="s">
        <v>66</v>
      </c>
      <c r="I66" s="20" t="s">
        <v>67</v>
      </c>
      <c r="J66" s="20" t="s">
        <v>68</v>
      </c>
      <c r="K66" s="20" t="s">
        <v>69</v>
      </c>
      <c r="L66" s="20" t="s">
        <v>34</v>
      </c>
      <c r="M66" s="20" t="s">
        <v>31</v>
      </c>
      <c r="N66" s="20" t="s">
        <v>70</v>
      </c>
      <c r="O66" s="20" t="s">
        <v>33</v>
      </c>
      <c r="P66" s="20" t="s">
        <v>71</v>
      </c>
      <c r="Q66" s="20" t="s">
        <v>72</v>
      </c>
      <c r="R66" s="20" t="s">
        <v>73</v>
      </c>
      <c r="U66" s="9"/>
      <c r="V66" s="20" t="s">
        <v>63</v>
      </c>
      <c r="W66" s="20" t="s">
        <v>64</v>
      </c>
      <c r="X66" s="20" t="s">
        <v>65</v>
      </c>
      <c r="Y66" s="20" t="s">
        <v>32</v>
      </c>
      <c r="Z66" s="20" t="s">
        <v>29</v>
      </c>
      <c r="AA66" s="20" t="s">
        <v>66</v>
      </c>
      <c r="AB66" s="20" t="s">
        <v>67</v>
      </c>
      <c r="AC66" s="20" t="s">
        <v>68</v>
      </c>
      <c r="AD66" s="20" t="s">
        <v>69</v>
      </c>
      <c r="AE66" s="20" t="s">
        <v>34</v>
      </c>
      <c r="AF66" s="20" t="s">
        <v>31</v>
      </c>
      <c r="AG66" s="20" t="s">
        <v>70</v>
      </c>
      <c r="AH66" s="20" t="s">
        <v>33</v>
      </c>
      <c r="AI66" s="20" t="s">
        <v>71</v>
      </c>
      <c r="AJ66" s="20" t="s">
        <v>72</v>
      </c>
      <c r="AK66" s="20" t="s">
        <v>73</v>
      </c>
    </row>
    <row r="67" spans="2:37" x14ac:dyDescent="0.3">
      <c r="B67" s="17">
        <v>2016</v>
      </c>
      <c r="C67" s="15">
        <v>336.76646352538751</v>
      </c>
      <c r="D67" s="15">
        <v>65.888904269712853</v>
      </c>
      <c r="E67" s="15">
        <v>268.61849957400233</v>
      </c>
      <c r="F67" s="15">
        <v>0.92999999999999994</v>
      </c>
      <c r="G67" s="15">
        <v>0</v>
      </c>
      <c r="H67" s="15">
        <v>0</v>
      </c>
      <c r="I67" s="15">
        <v>10.74</v>
      </c>
      <c r="J67" s="15">
        <v>146.10015564930509</v>
      </c>
      <c r="K67" s="15">
        <v>17.68367830325899</v>
      </c>
      <c r="L67" s="15">
        <v>0</v>
      </c>
      <c r="M67" s="15">
        <v>0</v>
      </c>
      <c r="N67" s="15">
        <v>0</v>
      </c>
      <c r="O67" s="15">
        <v>72.210000000000008</v>
      </c>
      <c r="P67" s="15">
        <v>0</v>
      </c>
      <c r="Q67" s="15">
        <v>19.749035556649471</v>
      </c>
      <c r="R67" s="15">
        <v>41.388861423413161</v>
      </c>
      <c r="U67" s="17">
        <v>2016</v>
      </c>
      <c r="V67" s="15">
        <v>336.76646352538762</v>
      </c>
      <c r="W67" s="15">
        <v>65.888904269712825</v>
      </c>
      <c r="X67" s="15">
        <v>268.61849957400233</v>
      </c>
      <c r="Y67" s="15">
        <v>0.92999999999999994</v>
      </c>
      <c r="Z67" s="15">
        <v>0</v>
      </c>
      <c r="AA67" s="15">
        <v>0</v>
      </c>
      <c r="AB67" s="15">
        <v>10.74</v>
      </c>
      <c r="AC67" s="15">
        <v>146.10015564930509</v>
      </c>
      <c r="AD67" s="15">
        <v>17.68367830325899</v>
      </c>
      <c r="AE67" s="15">
        <v>0</v>
      </c>
      <c r="AF67" s="15">
        <v>0</v>
      </c>
      <c r="AG67" s="15">
        <v>0</v>
      </c>
      <c r="AH67" s="15">
        <v>72.210000000000008</v>
      </c>
      <c r="AI67" s="15">
        <v>0</v>
      </c>
      <c r="AJ67" s="15">
        <v>19.749035556649471</v>
      </c>
      <c r="AK67" s="15">
        <v>41.388861423413161</v>
      </c>
    </row>
    <row r="68" spans="2:37" x14ac:dyDescent="0.3">
      <c r="B68" s="17">
        <v>2017</v>
      </c>
      <c r="C68" s="15">
        <v>331.91671635840271</v>
      </c>
      <c r="D68" s="15">
        <v>60.397653872298847</v>
      </c>
      <c r="E68" s="15">
        <v>287.30908744572235</v>
      </c>
      <c r="F68" s="15">
        <v>1.855</v>
      </c>
      <c r="G68" s="15">
        <v>0</v>
      </c>
      <c r="H68" s="15">
        <v>0</v>
      </c>
      <c r="I68" s="15">
        <v>15.76</v>
      </c>
      <c r="J68" s="15">
        <v>150.07537732909299</v>
      </c>
      <c r="K68" s="15">
        <v>18.41536930541784</v>
      </c>
      <c r="L68" s="15">
        <v>0</v>
      </c>
      <c r="M68" s="15">
        <v>0</v>
      </c>
      <c r="N68" s="15">
        <v>0</v>
      </c>
      <c r="O68" s="15">
        <v>70.33</v>
      </c>
      <c r="P68" s="15">
        <v>0</v>
      </c>
      <c r="Q68" s="15">
        <v>23.03641106291591</v>
      </c>
      <c r="R68" s="15">
        <v>86.440476645463633</v>
      </c>
      <c r="U68" s="17">
        <v>2017</v>
      </c>
      <c r="V68" s="15">
        <v>331.91671635840271</v>
      </c>
      <c r="W68" s="15">
        <v>60.397653872298847</v>
      </c>
      <c r="X68" s="15">
        <v>287.30908744572224</v>
      </c>
      <c r="Y68" s="15">
        <v>1.855</v>
      </c>
      <c r="Z68" s="15">
        <v>0</v>
      </c>
      <c r="AA68" s="15">
        <v>0</v>
      </c>
      <c r="AB68" s="15">
        <v>15.76</v>
      </c>
      <c r="AC68" s="15">
        <v>150.07537732909299</v>
      </c>
      <c r="AD68" s="15">
        <v>18.41536930541784</v>
      </c>
      <c r="AE68" s="15">
        <v>0</v>
      </c>
      <c r="AF68" s="15">
        <v>0</v>
      </c>
      <c r="AG68" s="15">
        <v>0</v>
      </c>
      <c r="AH68" s="15">
        <v>70.33</v>
      </c>
      <c r="AI68" s="15">
        <v>0</v>
      </c>
      <c r="AJ68" s="15">
        <v>23.03641106291591</v>
      </c>
      <c r="AK68" s="15">
        <v>86.440476645463562</v>
      </c>
    </row>
    <row r="69" spans="2:37" x14ac:dyDescent="0.3">
      <c r="B69" s="17">
        <v>2018</v>
      </c>
      <c r="C69" s="15">
        <v>318.58509713404038</v>
      </c>
      <c r="D69" s="15">
        <v>61.254038211725629</v>
      </c>
      <c r="E69" s="15">
        <v>279.67329983490964</v>
      </c>
      <c r="F69" s="15">
        <v>0.47366000000000003</v>
      </c>
      <c r="G69" s="15">
        <v>0</v>
      </c>
      <c r="H69" s="15">
        <v>0</v>
      </c>
      <c r="I69" s="15">
        <v>15.76</v>
      </c>
      <c r="J69" s="15">
        <v>149.37566085982749</v>
      </c>
      <c r="K69" s="15">
        <v>17.714222738344262</v>
      </c>
      <c r="L69" s="15">
        <v>0</v>
      </c>
      <c r="M69" s="15">
        <v>0</v>
      </c>
      <c r="N69" s="15">
        <v>0</v>
      </c>
      <c r="O69" s="15">
        <v>71.587199999999996</v>
      </c>
      <c r="P69" s="15">
        <v>0</v>
      </c>
      <c r="Q69" s="15">
        <v>23.423024420321891</v>
      </c>
      <c r="R69" s="15">
        <v>95.317176987918231</v>
      </c>
      <c r="U69" s="17">
        <v>2018</v>
      </c>
      <c r="V69" s="15">
        <v>290.8889145583737</v>
      </c>
      <c r="W69" s="15">
        <v>62.395388500241822</v>
      </c>
      <c r="X69" s="15">
        <v>242.63797037119414</v>
      </c>
      <c r="Y69" s="15">
        <v>0.29365999999999998</v>
      </c>
      <c r="Z69" s="15">
        <v>0</v>
      </c>
      <c r="AA69" s="15">
        <v>0</v>
      </c>
      <c r="AB69" s="15">
        <v>15.76</v>
      </c>
      <c r="AC69" s="15">
        <v>149.7494086842662</v>
      </c>
      <c r="AD69" s="15">
        <v>19.332558814403139</v>
      </c>
      <c r="AE69" s="15">
        <v>0</v>
      </c>
      <c r="AF69" s="15">
        <v>0</v>
      </c>
      <c r="AG69" s="15">
        <v>0</v>
      </c>
      <c r="AH69" s="15">
        <v>68.633200000000002</v>
      </c>
      <c r="AI69" s="15">
        <v>0</v>
      </c>
      <c r="AJ69" s="15">
        <v>23.41115925808111</v>
      </c>
      <c r="AK69" s="15">
        <v>114.85931168320199</v>
      </c>
    </row>
    <row r="70" spans="2:37" x14ac:dyDescent="0.3">
      <c r="B70" s="17">
        <v>2019</v>
      </c>
      <c r="C70" s="15">
        <v>310.06014653967839</v>
      </c>
      <c r="D70" s="15">
        <v>63.749925051152353</v>
      </c>
      <c r="E70" s="15">
        <v>273.67056074409822</v>
      </c>
      <c r="F70" s="15">
        <v>0.49048999999999998</v>
      </c>
      <c r="G70" s="15">
        <v>0</v>
      </c>
      <c r="H70" s="15">
        <v>0</v>
      </c>
      <c r="I70" s="15">
        <v>15.76</v>
      </c>
      <c r="J70" s="15">
        <v>148.2225528905621</v>
      </c>
      <c r="K70" s="15">
        <v>17.013076171270669</v>
      </c>
      <c r="L70" s="15">
        <v>0</v>
      </c>
      <c r="M70" s="15">
        <v>0</v>
      </c>
      <c r="N70" s="15">
        <v>0</v>
      </c>
      <c r="O70" s="15">
        <v>72.613199999999992</v>
      </c>
      <c r="P70" s="15">
        <v>0</v>
      </c>
      <c r="Q70" s="15">
        <v>23.86049697772788</v>
      </c>
      <c r="R70" s="15">
        <v>105.7846798303726</v>
      </c>
      <c r="U70" s="17">
        <v>2019</v>
      </c>
      <c r="V70" s="15">
        <v>250.69217208834519</v>
      </c>
      <c r="W70" s="15">
        <v>63.698145935756578</v>
      </c>
      <c r="X70" s="15">
        <v>232.66620329666617</v>
      </c>
      <c r="Y70" s="15">
        <v>0.27049000000000001</v>
      </c>
      <c r="Z70" s="15">
        <v>0</v>
      </c>
      <c r="AA70" s="15">
        <v>0</v>
      </c>
      <c r="AB70" s="15">
        <v>14.219999999999999</v>
      </c>
      <c r="AC70" s="15">
        <v>141.53598903943939</v>
      </c>
      <c r="AD70" s="15">
        <v>20.249748323388442</v>
      </c>
      <c r="AE70" s="15">
        <v>0</v>
      </c>
      <c r="AF70" s="15">
        <v>0</v>
      </c>
      <c r="AG70" s="15">
        <v>0</v>
      </c>
      <c r="AH70" s="15">
        <v>67.529200000000003</v>
      </c>
      <c r="AI70" s="15">
        <v>0</v>
      </c>
      <c r="AJ70" s="15">
        <v>23.59672118412961</v>
      </c>
      <c r="AK70" s="15">
        <v>123.7994649133684</v>
      </c>
    </row>
    <row r="71" spans="2:37" x14ac:dyDescent="0.3">
      <c r="B71" s="17">
        <v>2020</v>
      </c>
      <c r="C71" s="15">
        <v>299.6690064819885</v>
      </c>
      <c r="D71" s="15">
        <v>65.384163140579076</v>
      </c>
      <c r="E71" s="15">
        <v>271.43686739328643</v>
      </c>
      <c r="F71" s="15">
        <v>0.45890500000000001</v>
      </c>
      <c r="G71" s="15">
        <v>0</v>
      </c>
      <c r="H71" s="15">
        <v>0</v>
      </c>
      <c r="I71" s="15">
        <v>15.76</v>
      </c>
      <c r="J71" s="15">
        <v>146.1547491712966</v>
      </c>
      <c r="K71" s="15">
        <v>16.311929604197079</v>
      </c>
      <c r="L71" s="15">
        <v>0</v>
      </c>
      <c r="M71" s="15">
        <v>0</v>
      </c>
      <c r="N71" s="15">
        <v>0</v>
      </c>
      <c r="O71" s="15">
        <v>72.382199999999983</v>
      </c>
      <c r="P71" s="15">
        <v>0</v>
      </c>
      <c r="Q71" s="15">
        <v>26.36472679144806</v>
      </c>
      <c r="R71" s="15">
        <v>117.1303958228274</v>
      </c>
      <c r="U71" s="17">
        <v>2020</v>
      </c>
      <c r="V71" s="15">
        <v>218.59353297953311</v>
      </c>
      <c r="W71" s="15">
        <v>64.413337756127618</v>
      </c>
      <c r="X71" s="15">
        <v>226.00231122213799</v>
      </c>
      <c r="Y71" s="15">
        <v>0.27890500000000001</v>
      </c>
      <c r="Z71" s="15">
        <v>0</v>
      </c>
      <c r="AA71" s="15">
        <v>0</v>
      </c>
      <c r="AB71" s="15">
        <v>14.219999999999999</v>
      </c>
      <c r="AC71" s="15">
        <v>137.76438339461259</v>
      </c>
      <c r="AD71" s="15">
        <v>21.16693783237373</v>
      </c>
      <c r="AE71" s="15">
        <v>0</v>
      </c>
      <c r="AF71" s="15">
        <v>0</v>
      </c>
      <c r="AG71" s="15">
        <v>0</v>
      </c>
      <c r="AH71" s="15">
        <v>66.542199999999994</v>
      </c>
      <c r="AI71" s="15">
        <v>0</v>
      </c>
      <c r="AJ71" s="15">
        <v>25.37182774841153</v>
      </c>
      <c r="AK71" s="15">
        <v>119.94079004504</v>
      </c>
    </row>
    <row r="72" spans="2:37" x14ac:dyDescent="0.3">
      <c r="B72" s="17">
        <v>2021</v>
      </c>
      <c r="C72" s="15">
        <v>292.09318237876852</v>
      </c>
      <c r="D72" s="15">
        <v>66.271986855005679</v>
      </c>
      <c r="E72" s="15">
        <v>265.54194654247431</v>
      </c>
      <c r="F72" s="15">
        <v>0.46311249999999998</v>
      </c>
      <c r="G72" s="15">
        <v>0</v>
      </c>
      <c r="H72" s="15">
        <v>0</v>
      </c>
      <c r="I72" s="15">
        <v>14.6</v>
      </c>
      <c r="J72" s="15">
        <v>142.155684792995</v>
      </c>
      <c r="K72" s="15">
        <v>15.610783037123509</v>
      </c>
      <c r="L72" s="15">
        <v>0</v>
      </c>
      <c r="M72" s="15">
        <v>0.192</v>
      </c>
      <c r="N72" s="15">
        <v>0</v>
      </c>
      <c r="O72" s="15">
        <v>73.106699999999989</v>
      </c>
      <c r="P72" s="15">
        <v>0</v>
      </c>
      <c r="Q72" s="15">
        <v>27.733464492539849</v>
      </c>
      <c r="R72" s="15">
        <v>126.2905366880936</v>
      </c>
      <c r="U72" s="17">
        <v>2021</v>
      </c>
      <c r="V72" s="15">
        <v>207.26678364466011</v>
      </c>
      <c r="W72" s="15">
        <v>64.1679813840706</v>
      </c>
      <c r="X72" s="15">
        <v>221.81981664760983</v>
      </c>
      <c r="Y72" s="15">
        <v>0.28311249999999999</v>
      </c>
      <c r="Z72" s="15">
        <v>0</v>
      </c>
      <c r="AA72" s="15">
        <v>0</v>
      </c>
      <c r="AB72" s="15">
        <v>14.40952588893785</v>
      </c>
      <c r="AC72" s="15">
        <v>138.6749552497858</v>
      </c>
      <c r="AD72" s="15">
        <v>22.084127341359029</v>
      </c>
      <c r="AE72" s="15">
        <v>0</v>
      </c>
      <c r="AF72" s="15">
        <v>0.192</v>
      </c>
      <c r="AG72" s="15">
        <v>0</v>
      </c>
      <c r="AH72" s="15">
        <v>66.8887</v>
      </c>
      <c r="AI72" s="15">
        <v>0</v>
      </c>
      <c r="AJ72" s="15">
        <v>23.54081039357672</v>
      </c>
      <c r="AK72" s="15">
        <v>118.54356453520791</v>
      </c>
    </row>
    <row r="73" spans="2:37" x14ac:dyDescent="0.3">
      <c r="B73" s="17">
        <v>2022</v>
      </c>
      <c r="C73" s="15">
        <v>287.81066351041761</v>
      </c>
      <c r="D73" s="15">
        <v>67.811543381932452</v>
      </c>
      <c r="E73" s="15">
        <v>263.96148358902798</v>
      </c>
      <c r="F73" s="15">
        <v>0.46521625</v>
      </c>
      <c r="G73" s="15">
        <v>0</v>
      </c>
      <c r="H73" s="15">
        <v>0</v>
      </c>
      <c r="I73" s="15">
        <v>16.84173400989981</v>
      </c>
      <c r="J73" s="15">
        <v>140.1283070452657</v>
      </c>
      <c r="K73" s="15">
        <v>14.90963647004992</v>
      </c>
      <c r="L73" s="15">
        <v>0</v>
      </c>
      <c r="M73" s="15">
        <v>0.47399999999999998</v>
      </c>
      <c r="N73" s="15">
        <v>0</v>
      </c>
      <c r="O73" s="15">
        <v>74.385570000000001</v>
      </c>
      <c r="P73" s="15">
        <v>0</v>
      </c>
      <c r="Q73" s="15">
        <v>29.01225359994584</v>
      </c>
      <c r="R73" s="15">
        <v>125.967371207859</v>
      </c>
      <c r="U73" s="17">
        <v>2022</v>
      </c>
      <c r="V73" s="15">
        <v>197.93672311528439</v>
      </c>
      <c r="W73" s="15">
        <v>67.256738512013598</v>
      </c>
      <c r="X73" s="15">
        <v>219.65550082308181</v>
      </c>
      <c r="Y73" s="15">
        <v>0.28521625</v>
      </c>
      <c r="Z73" s="15">
        <v>0</v>
      </c>
      <c r="AA73" s="15">
        <v>0</v>
      </c>
      <c r="AB73" s="15">
        <v>15.832579583337889</v>
      </c>
      <c r="AC73" s="15">
        <v>126.632850854959</v>
      </c>
      <c r="AD73" s="15">
        <v>23.001316850344331</v>
      </c>
      <c r="AE73" s="15">
        <v>0</v>
      </c>
      <c r="AF73" s="15">
        <v>0.47399999999999998</v>
      </c>
      <c r="AG73" s="15">
        <v>0</v>
      </c>
      <c r="AH73" s="15">
        <v>67.061949999999996</v>
      </c>
      <c r="AI73" s="15">
        <v>0</v>
      </c>
      <c r="AJ73" s="15">
        <v>22.199148038741932</v>
      </c>
      <c r="AK73" s="15">
        <v>117.27884415680531</v>
      </c>
    </row>
    <row r="74" spans="2:37" x14ac:dyDescent="0.3">
      <c r="B74" s="17">
        <v>2023</v>
      </c>
      <c r="C74" s="15">
        <v>283.6661123424671</v>
      </c>
      <c r="D74" s="15">
        <v>70.087106315109168</v>
      </c>
      <c r="E74" s="15">
        <v>261.28887281106608</v>
      </c>
      <c r="F74" s="15">
        <v>0.46626812499999998</v>
      </c>
      <c r="G74" s="15">
        <v>0</v>
      </c>
      <c r="H74" s="15">
        <v>0</v>
      </c>
      <c r="I74" s="15">
        <v>17.925531006599869</v>
      </c>
      <c r="J74" s="15">
        <v>137.8983470447503</v>
      </c>
      <c r="K74" s="15">
        <v>14.20848990297633</v>
      </c>
      <c r="L74" s="15">
        <v>0</v>
      </c>
      <c r="M74" s="15">
        <v>0.80699999999999994</v>
      </c>
      <c r="N74" s="15">
        <v>0</v>
      </c>
      <c r="O74" s="15">
        <v>75.685624999999987</v>
      </c>
      <c r="P74" s="15">
        <v>0</v>
      </c>
      <c r="Q74" s="15">
        <v>31.467010157117929</v>
      </c>
      <c r="R74" s="15">
        <v>124.9771739700853</v>
      </c>
      <c r="U74" s="17">
        <v>2023</v>
      </c>
      <c r="V74" s="15">
        <v>187.10044346387181</v>
      </c>
      <c r="W74" s="15">
        <v>70.099832389956433</v>
      </c>
      <c r="X74" s="15">
        <v>212.03223499855363</v>
      </c>
      <c r="Y74" s="15">
        <v>0.28626812499999998</v>
      </c>
      <c r="Z74" s="15">
        <v>0</v>
      </c>
      <c r="AA74" s="15">
        <v>0</v>
      </c>
      <c r="AB74" s="15">
        <v>17.045600389746731</v>
      </c>
      <c r="AC74" s="15">
        <v>130.47192208513229</v>
      </c>
      <c r="AD74" s="15">
        <v>24.464864384233572</v>
      </c>
      <c r="AE74" s="15">
        <v>0</v>
      </c>
      <c r="AF74" s="15">
        <v>0.80699999999999994</v>
      </c>
      <c r="AG74" s="15">
        <v>0</v>
      </c>
      <c r="AH74" s="15">
        <v>67.148574999999994</v>
      </c>
      <c r="AI74" s="15">
        <v>0</v>
      </c>
      <c r="AJ74" s="15">
        <v>23.218203233907129</v>
      </c>
      <c r="AK74" s="15">
        <v>113.36953638675131</v>
      </c>
    </row>
    <row r="75" spans="2:37" x14ac:dyDescent="0.3">
      <c r="B75" s="17">
        <v>2024</v>
      </c>
      <c r="C75" s="15">
        <v>280.5435917618164</v>
      </c>
      <c r="D75" s="15">
        <v>69.05241245141093</v>
      </c>
      <c r="E75" s="15">
        <v>264.9941838700949</v>
      </c>
      <c r="F75" s="15">
        <v>0.4667940625</v>
      </c>
      <c r="G75" s="15">
        <v>0</v>
      </c>
      <c r="H75" s="15">
        <v>0</v>
      </c>
      <c r="I75" s="15">
        <v>18.50007800329994</v>
      </c>
      <c r="J75" s="15">
        <v>140.28229614083091</v>
      </c>
      <c r="K75" s="15">
        <v>13.50734333590275</v>
      </c>
      <c r="L75" s="15">
        <v>0</v>
      </c>
      <c r="M75" s="15">
        <v>1.3935</v>
      </c>
      <c r="N75" s="15">
        <v>0</v>
      </c>
      <c r="O75" s="15">
        <v>79.358852499999998</v>
      </c>
      <c r="P75" s="15">
        <v>0</v>
      </c>
      <c r="Q75" s="15">
        <v>33.118425364523922</v>
      </c>
      <c r="R75" s="15">
        <v>123.61146155</v>
      </c>
      <c r="U75" s="17">
        <v>2024</v>
      </c>
      <c r="V75" s="15">
        <v>181.32402908668789</v>
      </c>
      <c r="W75" s="15">
        <v>68.747209642899435</v>
      </c>
      <c r="X75" s="15">
        <v>202.55637854902554</v>
      </c>
      <c r="Y75" s="15">
        <v>0.2867940625</v>
      </c>
      <c r="Z75" s="15">
        <v>0</v>
      </c>
      <c r="AA75" s="15">
        <v>0</v>
      </c>
      <c r="AB75" s="15">
        <v>17.749371196155561</v>
      </c>
      <c r="AC75" s="15">
        <v>131.97840937780541</v>
      </c>
      <c r="AD75" s="15">
        <v>26.497657195806742</v>
      </c>
      <c r="AE75" s="15">
        <v>0</v>
      </c>
      <c r="AF75" s="15">
        <v>1.3142192215278059</v>
      </c>
      <c r="AG75" s="15">
        <v>0</v>
      </c>
      <c r="AH75" s="15">
        <v>67.523467499999995</v>
      </c>
      <c r="AI75" s="15">
        <v>0</v>
      </c>
      <c r="AJ75" s="15">
        <v>23.403195029072339</v>
      </c>
      <c r="AK75" s="15">
        <v>104.7049330290089</v>
      </c>
    </row>
    <row r="76" spans="2:37" x14ac:dyDescent="0.3">
      <c r="B76" s="17">
        <v>2025</v>
      </c>
      <c r="C76" s="15">
        <v>276.76843896886379</v>
      </c>
      <c r="D76" s="15">
        <v>70.070370189275181</v>
      </c>
      <c r="E76" s="15">
        <v>265.46362938864206</v>
      </c>
      <c r="F76" s="15">
        <v>0.46705703124999998</v>
      </c>
      <c r="G76" s="15">
        <v>0</v>
      </c>
      <c r="H76" s="15">
        <v>0</v>
      </c>
      <c r="I76" s="15">
        <v>18.82</v>
      </c>
      <c r="J76" s="15">
        <v>143.87147770778191</v>
      </c>
      <c r="K76" s="15">
        <v>12.80619676882916</v>
      </c>
      <c r="L76" s="15">
        <v>0</v>
      </c>
      <c r="M76" s="15">
        <v>1.92075</v>
      </c>
      <c r="N76" s="15">
        <v>0</v>
      </c>
      <c r="O76" s="15">
        <v>80.676666249999997</v>
      </c>
      <c r="P76" s="15">
        <v>0</v>
      </c>
      <c r="Q76" s="15">
        <v>35.114054421929907</v>
      </c>
      <c r="R76" s="15">
        <v>116.26713137500001</v>
      </c>
      <c r="U76" s="17">
        <v>2025</v>
      </c>
      <c r="V76" s="15">
        <v>176.95643988919161</v>
      </c>
      <c r="W76" s="15">
        <v>67.155328583342381</v>
      </c>
      <c r="X76" s="15">
        <v>183.49959944293832</v>
      </c>
      <c r="Y76" s="15">
        <v>0.28705703124999998</v>
      </c>
      <c r="Z76" s="15">
        <v>0</v>
      </c>
      <c r="AA76" s="15">
        <v>0</v>
      </c>
      <c r="AB76" s="15">
        <v>17.603351563887749</v>
      </c>
      <c r="AC76" s="15">
        <v>129.94918197474871</v>
      </c>
      <c r="AD76" s="15">
        <v>28.530450007379908</v>
      </c>
      <c r="AE76" s="15">
        <v>0</v>
      </c>
      <c r="AF76" s="15">
        <v>1.4904692215278059</v>
      </c>
      <c r="AG76" s="15">
        <v>0</v>
      </c>
      <c r="AH76" s="15">
        <v>66.471493750000008</v>
      </c>
      <c r="AI76" s="15">
        <v>0</v>
      </c>
      <c r="AJ76" s="15">
        <v>19.408510982799509</v>
      </c>
      <c r="AK76" s="15">
        <v>96.04476782499998</v>
      </c>
    </row>
    <row r="77" spans="2:37" x14ac:dyDescent="0.3">
      <c r="B77" s="17">
        <v>2026</v>
      </c>
      <c r="C77" s="15">
        <v>265.42653880989781</v>
      </c>
      <c r="D77" s="15">
        <v>72.699452355260732</v>
      </c>
      <c r="E77" s="15">
        <v>267.65861536983675</v>
      </c>
      <c r="F77" s="15">
        <v>0.46718851562500002</v>
      </c>
      <c r="G77" s="15">
        <v>0</v>
      </c>
      <c r="H77" s="15">
        <v>0</v>
      </c>
      <c r="I77" s="15">
        <v>18.82</v>
      </c>
      <c r="J77" s="15">
        <v>146.21387553976811</v>
      </c>
      <c r="K77" s="15">
        <v>12.204432645957141</v>
      </c>
      <c r="L77" s="15">
        <v>0</v>
      </c>
      <c r="M77" s="15">
        <v>3.114374999999999</v>
      </c>
      <c r="N77" s="15">
        <v>0</v>
      </c>
      <c r="O77" s="15">
        <v>81.351593125000008</v>
      </c>
      <c r="P77" s="15">
        <v>0</v>
      </c>
      <c r="Q77" s="15">
        <v>37.409273560647833</v>
      </c>
      <c r="R77" s="15">
        <v>110.3998314373283</v>
      </c>
      <c r="U77" s="17">
        <v>2026</v>
      </c>
      <c r="V77" s="15">
        <v>168.7019560961871</v>
      </c>
      <c r="W77" s="15">
        <v>69.829179556284217</v>
      </c>
      <c r="X77" s="15">
        <v>179.2674849698175</v>
      </c>
      <c r="Y77" s="15">
        <v>0.28718851562499997</v>
      </c>
      <c r="Z77" s="15">
        <v>0</v>
      </c>
      <c r="AA77" s="15">
        <v>0</v>
      </c>
      <c r="AB77" s="15">
        <v>13.26706745397604</v>
      </c>
      <c r="AC77" s="15">
        <v>132.70975119742741</v>
      </c>
      <c r="AD77" s="15">
        <v>26.916779735394218</v>
      </c>
      <c r="AE77" s="15">
        <v>0</v>
      </c>
      <c r="AF77" s="15">
        <v>1.9865942215278061</v>
      </c>
      <c r="AG77" s="15">
        <v>0</v>
      </c>
      <c r="AH77" s="15">
        <v>65.997906874999998</v>
      </c>
      <c r="AI77" s="15">
        <v>0</v>
      </c>
      <c r="AJ77" s="15">
        <v>9.7001648720943354</v>
      </c>
      <c r="AK77" s="15">
        <v>93.150825610059357</v>
      </c>
    </row>
    <row r="78" spans="2:37" x14ac:dyDescent="0.3">
      <c r="B78" s="17">
        <v>2027</v>
      </c>
      <c r="C78" s="15">
        <v>269.98020244366239</v>
      </c>
      <c r="D78" s="15">
        <v>77.433297421637064</v>
      </c>
      <c r="E78" s="15">
        <v>268.85186601968257</v>
      </c>
      <c r="F78" s="15">
        <v>0.46725425781250002</v>
      </c>
      <c r="G78" s="15">
        <v>0</v>
      </c>
      <c r="H78" s="15">
        <v>0</v>
      </c>
      <c r="I78" s="15">
        <v>18.82</v>
      </c>
      <c r="J78" s="15">
        <v>146.34847989323859</v>
      </c>
      <c r="K78" s="15">
        <v>11.60266852308512</v>
      </c>
      <c r="L78" s="15">
        <v>0</v>
      </c>
      <c r="M78" s="15">
        <v>4.5331874999999986</v>
      </c>
      <c r="N78" s="15">
        <v>0</v>
      </c>
      <c r="O78" s="15">
        <v>80.380456562500001</v>
      </c>
      <c r="P78" s="15">
        <v>0</v>
      </c>
      <c r="Q78" s="15">
        <v>41.268378074365764</v>
      </c>
      <c r="R78" s="15">
        <v>100.25385869999999</v>
      </c>
      <c r="U78" s="17">
        <v>2027</v>
      </c>
      <c r="V78" s="15">
        <v>160.15388347444349</v>
      </c>
      <c r="W78" s="15">
        <v>74.724578451101124</v>
      </c>
      <c r="X78" s="15">
        <v>163.04438764482495</v>
      </c>
      <c r="Y78" s="15">
        <v>0.28725425781250002</v>
      </c>
      <c r="Z78" s="15">
        <v>0</v>
      </c>
      <c r="AA78" s="15">
        <v>0</v>
      </c>
      <c r="AB78" s="15">
        <v>10.67</v>
      </c>
      <c r="AC78" s="15">
        <v>129.00382797850531</v>
      </c>
      <c r="AD78" s="15">
        <v>26.15319514566643</v>
      </c>
      <c r="AE78" s="15">
        <v>0</v>
      </c>
      <c r="AF78" s="15">
        <v>2.5886567215278049</v>
      </c>
      <c r="AG78" s="15">
        <v>0</v>
      </c>
      <c r="AH78" s="15">
        <v>64.559513437500001</v>
      </c>
      <c r="AI78" s="15">
        <v>0</v>
      </c>
      <c r="AJ78" s="15">
        <v>9.358297499999999</v>
      </c>
      <c r="AK78" s="15">
        <v>89.796703899999997</v>
      </c>
    </row>
    <row r="79" spans="2:37" x14ac:dyDescent="0.3">
      <c r="B79" s="17">
        <v>2028</v>
      </c>
      <c r="C79" s="15">
        <v>274.47510111598177</v>
      </c>
      <c r="D79" s="15">
        <v>80.662243938208746</v>
      </c>
      <c r="E79" s="15">
        <v>267.95780565379368</v>
      </c>
      <c r="F79" s="15">
        <v>0.46728712890625002</v>
      </c>
      <c r="G79" s="15">
        <v>0</v>
      </c>
      <c r="H79" s="15">
        <v>0</v>
      </c>
      <c r="I79" s="15">
        <v>18.82</v>
      </c>
      <c r="J79" s="15">
        <v>146.52862250745139</v>
      </c>
      <c r="K79" s="15">
        <v>11.00090440021312</v>
      </c>
      <c r="L79" s="15">
        <v>0</v>
      </c>
      <c r="M79" s="15">
        <v>5.5905937499999983</v>
      </c>
      <c r="N79" s="15">
        <v>0</v>
      </c>
      <c r="O79" s="15">
        <v>79.42728828125</v>
      </c>
      <c r="P79" s="15">
        <v>0</v>
      </c>
      <c r="Q79" s="15">
        <v>37.890563188083668</v>
      </c>
      <c r="R79" s="15">
        <v>96.465821099999985</v>
      </c>
      <c r="U79" s="17">
        <v>2028</v>
      </c>
      <c r="V79" s="15">
        <v>147.2788688181104</v>
      </c>
      <c r="W79" s="15">
        <v>78.218086306855511</v>
      </c>
      <c r="X79" s="15">
        <v>166.14472722198761</v>
      </c>
      <c r="Y79" s="15">
        <v>0.28728712890625002</v>
      </c>
      <c r="Z79" s="15">
        <v>0</v>
      </c>
      <c r="AA79" s="15">
        <v>0</v>
      </c>
      <c r="AB79" s="15">
        <v>10.67</v>
      </c>
      <c r="AC79" s="15">
        <v>126.270070365441</v>
      </c>
      <c r="AD79" s="15">
        <v>23.470315459628608</v>
      </c>
      <c r="AE79" s="15">
        <v>0</v>
      </c>
      <c r="AF79" s="15">
        <v>2.8896879715278052</v>
      </c>
      <c r="AG79" s="15">
        <v>0</v>
      </c>
      <c r="AH79" s="15">
        <v>62.541531718749987</v>
      </c>
      <c r="AI79" s="15">
        <v>0</v>
      </c>
      <c r="AJ79" s="15">
        <v>10.697358749999999</v>
      </c>
      <c r="AK79" s="15">
        <v>87.066219500000017</v>
      </c>
    </row>
    <row r="80" spans="2:37" x14ac:dyDescent="0.3">
      <c r="B80" s="17">
        <v>2029</v>
      </c>
      <c r="C80" s="15">
        <v>288.15847752874009</v>
      </c>
      <c r="D80" s="15">
        <v>90.014108191596762</v>
      </c>
      <c r="E80" s="15">
        <v>248.67391115646112</v>
      </c>
      <c r="F80" s="15">
        <v>0.28730356445312499</v>
      </c>
      <c r="G80" s="15">
        <v>0</v>
      </c>
      <c r="H80" s="15">
        <v>0</v>
      </c>
      <c r="I80" s="15">
        <v>18.82</v>
      </c>
      <c r="J80" s="15">
        <v>147.42965925203521</v>
      </c>
      <c r="K80" s="15">
        <v>10.3991402773411</v>
      </c>
      <c r="L80" s="15">
        <v>0</v>
      </c>
      <c r="M80" s="15">
        <v>6.4672968749999988</v>
      </c>
      <c r="N80" s="15">
        <v>0</v>
      </c>
      <c r="O80" s="15">
        <v>77.927427421874995</v>
      </c>
      <c r="P80" s="15">
        <v>0</v>
      </c>
      <c r="Q80" s="15">
        <v>32.608890376801583</v>
      </c>
      <c r="R80" s="15">
        <v>90.742457749999986</v>
      </c>
      <c r="U80" s="17">
        <v>2029</v>
      </c>
      <c r="V80" s="15">
        <v>137.3297167903265</v>
      </c>
      <c r="W80" s="15">
        <v>83.383238643078656</v>
      </c>
      <c r="X80" s="15">
        <v>168.99787528976177</v>
      </c>
      <c r="Y80" s="15">
        <v>6.7303564453124978E-2</v>
      </c>
      <c r="Z80" s="15">
        <v>0</v>
      </c>
      <c r="AA80" s="15">
        <v>0</v>
      </c>
      <c r="AB80" s="15">
        <v>9.0500000000000007</v>
      </c>
      <c r="AC80" s="15">
        <v>105.476670037029</v>
      </c>
      <c r="AD80" s="15">
        <v>20.763510773590809</v>
      </c>
      <c r="AE80" s="15">
        <v>0</v>
      </c>
      <c r="AF80" s="15">
        <v>3.0402035965278049</v>
      </c>
      <c r="AG80" s="15">
        <v>0</v>
      </c>
      <c r="AH80" s="15">
        <v>59.842540859374992</v>
      </c>
      <c r="AI80" s="15">
        <v>0</v>
      </c>
      <c r="AJ80" s="15">
        <v>11.567889375</v>
      </c>
      <c r="AK80" s="15">
        <v>78.508424600000012</v>
      </c>
    </row>
    <row r="81" spans="2:37" x14ac:dyDescent="0.3">
      <c r="B81" s="17">
        <v>2030</v>
      </c>
      <c r="C81" s="15">
        <v>296.93375020409411</v>
      </c>
      <c r="D81" s="15">
        <v>95.182913539955479</v>
      </c>
      <c r="E81" s="15">
        <v>239.64415537494881</v>
      </c>
      <c r="F81" s="15">
        <v>0.29572678222656251</v>
      </c>
      <c r="G81" s="15">
        <v>0</v>
      </c>
      <c r="H81" s="15">
        <v>0</v>
      </c>
      <c r="I81" s="15">
        <v>18.82</v>
      </c>
      <c r="J81" s="15">
        <v>147.2427630618046</v>
      </c>
      <c r="K81" s="15">
        <v>9.7973761544690916</v>
      </c>
      <c r="L81" s="15">
        <v>0</v>
      </c>
      <c r="M81" s="15">
        <v>7.1273484374999994</v>
      </c>
      <c r="N81" s="15">
        <v>0</v>
      </c>
      <c r="O81" s="15">
        <v>78.863113710937498</v>
      </c>
      <c r="P81" s="15">
        <v>0</v>
      </c>
      <c r="Q81" s="15">
        <v>32.278494149766118</v>
      </c>
      <c r="R81" s="15">
        <v>85.596162300000003</v>
      </c>
      <c r="U81" s="17">
        <v>2030</v>
      </c>
      <c r="V81" s="15">
        <v>139.90352397393619</v>
      </c>
      <c r="W81" s="15">
        <v>83.786758219536225</v>
      </c>
      <c r="X81" s="15">
        <v>157.66675236291843</v>
      </c>
      <c r="Y81" s="15">
        <v>7.5726782226562483E-2</v>
      </c>
      <c r="Z81" s="15">
        <v>0</v>
      </c>
      <c r="AA81" s="15">
        <v>0</v>
      </c>
      <c r="AB81" s="15">
        <v>9.0500000000000007</v>
      </c>
      <c r="AC81" s="15">
        <v>91.686844803966892</v>
      </c>
      <c r="AD81" s="15">
        <v>18.044743587553022</v>
      </c>
      <c r="AE81" s="15">
        <v>0</v>
      </c>
      <c r="AF81" s="15">
        <v>3.1913614090278051</v>
      </c>
      <c r="AG81" s="15">
        <v>0</v>
      </c>
      <c r="AH81" s="15">
        <v>58.589217617187501</v>
      </c>
      <c r="AI81" s="15">
        <v>0</v>
      </c>
      <c r="AJ81" s="15">
        <v>12.080165624999999</v>
      </c>
      <c r="AK81" s="15">
        <v>72.625473099999994</v>
      </c>
    </row>
    <row r="82" spans="2:37" x14ac:dyDescent="0.3">
      <c r="B82" s="17">
        <v>2031</v>
      </c>
      <c r="C82" s="15">
        <v>306.33603869940839</v>
      </c>
      <c r="D82" s="15">
        <v>100.3679154274604</v>
      </c>
      <c r="E82" s="15">
        <v>240.68863092463604</v>
      </c>
      <c r="F82" s="15">
        <v>0.30835339111328119</v>
      </c>
      <c r="G82" s="15">
        <v>0</v>
      </c>
      <c r="H82" s="15">
        <v>0</v>
      </c>
      <c r="I82" s="15">
        <v>18.82</v>
      </c>
      <c r="J82" s="15">
        <v>145.46816067736421</v>
      </c>
      <c r="K82" s="15">
        <v>9.50759235247655</v>
      </c>
      <c r="L82" s="15">
        <v>0</v>
      </c>
      <c r="M82" s="15">
        <v>7.6790742187499994</v>
      </c>
      <c r="N82" s="15">
        <v>0</v>
      </c>
      <c r="O82" s="15">
        <v>79.203756855468754</v>
      </c>
      <c r="P82" s="15">
        <v>0</v>
      </c>
      <c r="Q82" s="15">
        <v>33.241686899766123</v>
      </c>
      <c r="R82" s="15">
        <v>81.968019599999991</v>
      </c>
      <c r="U82" s="17">
        <v>2031</v>
      </c>
      <c r="V82" s="15">
        <v>131.34358006095249</v>
      </c>
      <c r="W82" s="15">
        <v>86.515104967659155</v>
      </c>
      <c r="X82" s="15">
        <v>154.18360851992364</v>
      </c>
      <c r="Y82" s="15">
        <v>8.8353391113281249E-2</v>
      </c>
      <c r="Z82" s="15">
        <v>0</v>
      </c>
      <c r="AA82" s="15">
        <v>0</v>
      </c>
      <c r="AB82" s="15">
        <v>9.0500000000000007</v>
      </c>
      <c r="AC82" s="15">
        <v>85.715347882114841</v>
      </c>
      <c r="AD82" s="15">
        <v>16.30175313999284</v>
      </c>
      <c r="AE82" s="15">
        <v>0</v>
      </c>
      <c r="AF82" s="15">
        <v>3.1913614090278051</v>
      </c>
      <c r="AG82" s="15">
        <v>0</v>
      </c>
      <c r="AH82" s="15">
        <v>57.335555996093753</v>
      </c>
      <c r="AI82" s="15">
        <v>0</v>
      </c>
      <c r="AJ82" s="15">
        <v>12.080165624999999</v>
      </c>
      <c r="AK82" s="15">
        <v>68.000691700000004</v>
      </c>
    </row>
    <row r="83" spans="2:37" x14ac:dyDescent="0.3">
      <c r="B83" s="17">
        <v>2032</v>
      </c>
      <c r="C83" s="15">
        <v>309.01169529125713</v>
      </c>
      <c r="D83" s="15">
        <v>101.0026942867059</v>
      </c>
      <c r="E83" s="15">
        <v>238.32275261812214</v>
      </c>
      <c r="F83" s="15">
        <v>0.3281636955566406</v>
      </c>
      <c r="G83" s="15">
        <v>0</v>
      </c>
      <c r="H83" s="15">
        <v>0</v>
      </c>
      <c r="I83" s="15">
        <v>18.82</v>
      </c>
      <c r="J83" s="15">
        <v>146.58541701234529</v>
      </c>
      <c r="K83" s="15">
        <v>9.2178085504840155</v>
      </c>
      <c r="L83" s="15">
        <v>0</v>
      </c>
      <c r="M83" s="15">
        <v>8.1766371093749992</v>
      </c>
      <c r="N83" s="15">
        <v>0</v>
      </c>
      <c r="O83" s="15">
        <v>80.500878427734378</v>
      </c>
      <c r="P83" s="15">
        <v>0</v>
      </c>
      <c r="Q83" s="15">
        <v>33.983787524766122</v>
      </c>
      <c r="R83" s="15">
        <v>78.626257449999997</v>
      </c>
      <c r="U83" s="17">
        <v>2032</v>
      </c>
      <c r="V83" s="15">
        <v>125.9669578897212</v>
      </c>
      <c r="W83" s="15">
        <v>84.763054376792837</v>
      </c>
      <c r="X83" s="15">
        <v>137.28818190369103</v>
      </c>
      <c r="Y83" s="15">
        <v>0.1030816955566406</v>
      </c>
      <c r="Z83" s="15">
        <v>0</v>
      </c>
      <c r="AA83" s="15">
        <v>0</v>
      </c>
      <c r="AB83" s="15">
        <v>9.0500000000000007</v>
      </c>
      <c r="AC83" s="15">
        <v>83.294630670472472</v>
      </c>
      <c r="AD83" s="15">
        <v>14.65147206743266</v>
      </c>
      <c r="AE83" s="15">
        <v>0</v>
      </c>
      <c r="AF83" s="15">
        <v>3.1913614090278051</v>
      </c>
      <c r="AG83" s="15">
        <v>0</v>
      </c>
      <c r="AH83" s="15">
        <v>49.965030810546878</v>
      </c>
      <c r="AI83" s="15">
        <v>0</v>
      </c>
      <c r="AJ83" s="15">
        <v>12.080165624999999</v>
      </c>
      <c r="AK83" s="15">
        <v>63.897621099999988</v>
      </c>
    </row>
    <row r="84" spans="2:37" x14ac:dyDescent="0.3">
      <c r="B84" s="17">
        <v>2033</v>
      </c>
      <c r="C84" s="15">
        <v>308.35413283239581</v>
      </c>
      <c r="D84" s="15">
        <v>102.7912616403668</v>
      </c>
      <c r="E84" s="15">
        <v>245.08658926860238</v>
      </c>
      <c r="F84" s="15">
        <v>0.46460084777832028</v>
      </c>
      <c r="G84" s="15">
        <v>0</v>
      </c>
      <c r="H84" s="15">
        <v>0</v>
      </c>
      <c r="I84" s="15">
        <v>18.82</v>
      </c>
      <c r="J84" s="15">
        <v>147.8792647773495</v>
      </c>
      <c r="K84" s="15">
        <v>8.9280247484915023</v>
      </c>
      <c r="L84" s="15">
        <v>0</v>
      </c>
      <c r="M84" s="15">
        <v>8.3283568359374982</v>
      </c>
      <c r="N84" s="15">
        <v>0</v>
      </c>
      <c r="O84" s="15">
        <v>81.64923921386719</v>
      </c>
      <c r="P84" s="15">
        <v>0</v>
      </c>
      <c r="Q84" s="15">
        <v>34.647997837266118</v>
      </c>
      <c r="R84" s="15">
        <v>75.866418840317408</v>
      </c>
      <c r="U84" s="17">
        <v>2033</v>
      </c>
      <c r="V84" s="15">
        <v>123.7656101643996</v>
      </c>
      <c r="W84" s="15">
        <v>85.697003860206266</v>
      </c>
      <c r="X84" s="15">
        <v>135.32769742417725</v>
      </c>
      <c r="Y84" s="15">
        <v>0.1188608477783203</v>
      </c>
      <c r="Z84" s="15">
        <v>0</v>
      </c>
      <c r="AA84" s="15">
        <v>0</v>
      </c>
      <c r="AB84" s="15">
        <v>9.0500000000000007</v>
      </c>
      <c r="AC84" s="15">
        <v>81.788463493620128</v>
      </c>
      <c r="AD84" s="15">
        <v>12.75754568237249</v>
      </c>
      <c r="AE84" s="15">
        <v>0</v>
      </c>
      <c r="AF84" s="15">
        <v>3.1913614090278051</v>
      </c>
      <c r="AG84" s="15">
        <v>0</v>
      </c>
      <c r="AH84" s="15">
        <v>49.965115405273437</v>
      </c>
      <c r="AI84" s="15">
        <v>0</v>
      </c>
      <c r="AJ84" s="15">
        <v>12.080165624999999</v>
      </c>
      <c r="AK84" s="15">
        <v>62.916500300000003</v>
      </c>
    </row>
    <row r="85" spans="2:37" x14ac:dyDescent="0.3">
      <c r="B85" s="17">
        <v>2034</v>
      </c>
      <c r="C85" s="15">
        <v>317.09513857923918</v>
      </c>
      <c r="D85" s="15">
        <v>103.70880326687021</v>
      </c>
      <c r="E85" s="15">
        <v>246.79931452456916</v>
      </c>
      <c r="F85" s="15">
        <v>0.43605042388916021</v>
      </c>
      <c r="G85" s="15">
        <v>0</v>
      </c>
      <c r="H85" s="15">
        <v>0</v>
      </c>
      <c r="I85" s="15">
        <v>18.82</v>
      </c>
      <c r="J85" s="15">
        <v>149.8155742339278</v>
      </c>
      <c r="K85" s="15">
        <v>8.6382409464989607</v>
      </c>
      <c r="L85" s="15">
        <v>0</v>
      </c>
      <c r="M85" s="15">
        <v>8.4801166992187493</v>
      </c>
      <c r="N85" s="15">
        <v>0</v>
      </c>
      <c r="O85" s="15">
        <v>82.723219606933583</v>
      </c>
      <c r="P85" s="15">
        <v>0</v>
      </c>
      <c r="Q85" s="15">
        <v>35.013787263047362</v>
      </c>
      <c r="R85" s="15">
        <v>70.456556495760708</v>
      </c>
      <c r="U85" s="17">
        <v>2034</v>
      </c>
      <c r="V85" s="15">
        <v>115.5043381569408</v>
      </c>
      <c r="W85" s="15">
        <v>84.522126759665895</v>
      </c>
      <c r="X85" s="15">
        <v>111.58439117189741</v>
      </c>
      <c r="Y85" s="15">
        <v>0.14358042388916009</v>
      </c>
      <c r="Z85" s="15">
        <v>0</v>
      </c>
      <c r="AA85" s="15">
        <v>0</v>
      </c>
      <c r="AB85" s="15">
        <v>9.0500000000000007</v>
      </c>
      <c r="AC85" s="15">
        <v>82.320585826350282</v>
      </c>
      <c r="AD85" s="15">
        <v>10.886796641062309</v>
      </c>
      <c r="AE85" s="15">
        <v>0</v>
      </c>
      <c r="AF85" s="15">
        <v>3.1913614090278051</v>
      </c>
      <c r="AG85" s="15">
        <v>0</v>
      </c>
      <c r="AH85" s="15">
        <v>49.965157702636724</v>
      </c>
      <c r="AI85" s="15">
        <v>0</v>
      </c>
      <c r="AJ85" s="15">
        <v>12.080165624999999</v>
      </c>
      <c r="AK85" s="15">
        <v>57.07229495</v>
      </c>
    </row>
    <row r="86" spans="2:37" x14ac:dyDescent="0.3">
      <c r="B86" s="17">
        <v>2035</v>
      </c>
      <c r="C86" s="15">
        <v>336.38192788550441</v>
      </c>
      <c r="D86" s="15">
        <v>105.61199631746101</v>
      </c>
      <c r="E86" s="15">
        <v>255.83928782446583</v>
      </c>
      <c r="F86" s="15">
        <v>0.40867021194458009</v>
      </c>
      <c r="G86" s="15">
        <v>0</v>
      </c>
      <c r="H86" s="15">
        <v>0</v>
      </c>
      <c r="I86" s="15">
        <v>18.82</v>
      </c>
      <c r="J86" s="15">
        <v>151.95311219010171</v>
      </c>
      <c r="K86" s="15">
        <v>8.3484571445064262</v>
      </c>
      <c r="L86" s="15">
        <v>0</v>
      </c>
      <c r="M86" s="15">
        <v>8.6318966308593748</v>
      </c>
      <c r="N86" s="15">
        <v>0</v>
      </c>
      <c r="O86" s="15">
        <v>84.222483197021504</v>
      </c>
      <c r="P86" s="15">
        <v>0</v>
      </c>
      <c r="Q86" s="15">
        <v>35.631621975937989</v>
      </c>
      <c r="R86" s="15">
        <v>72.32666382061187</v>
      </c>
      <c r="U86" s="17">
        <v>2035</v>
      </c>
      <c r="V86" s="15">
        <v>113.1161185849177</v>
      </c>
      <c r="W86" s="15">
        <v>86.119565908164176</v>
      </c>
      <c r="X86" s="15">
        <v>114.45915600100797</v>
      </c>
      <c r="Y86" s="15">
        <v>0.16435521194458011</v>
      </c>
      <c r="Z86" s="15">
        <v>0</v>
      </c>
      <c r="AA86" s="15">
        <v>0</v>
      </c>
      <c r="AB86" s="15">
        <v>9.0500000000000007</v>
      </c>
      <c r="AC86" s="15">
        <v>83.666798695121713</v>
      </c>
      <c r="AD86" s="15">
        <v>9.0276362716271503</v>
      </c>
      <c r="AE86" s="15">
        <v>0</v>
      </c>
      <c r="AF86" s="15">
        <v>3.1913614090278051</v>
      </c>
      <c r="AG86" s="15">
        <v>0</v>
      </c>
      <c r="AH86" s="15">
        <v>49.965178851318363</v>
      </c>
      <c r="AI86" s="15">
        <v>0</v>
      </c>
      <c r="AJ86" s="15">
        <v>12.080165624999999</v>
      </c>
      <c r="AK86" s="15">
        <v>56.662656474999999</v>
      </c>
    </row>
    <row r="87" spans="2:37" x14ac:dyDescent="0.3">
      <c r="B87" s="17">
        <v>2036</v>
      </c>
      <c r="C87" s="15">
        <v>344.88875454796869</v>
      </c>
      <c r="D87" s="15">
        <v>107.390698752405</v>
      </c>
      <c r="E87" s="15">
        <v>250.88558696756417</v>
      </c>
      <c r="F87" s="15">
        <v>0.36965750000000003</v>
      </c>
      <c r="G87" s="15">
        <v>0</v>
      </c>
      <c r="H87" s="15">
        <v>0</v>
      </c>
      <c r="I87" s="15">
        <v>18.82</v>
      </c>
      <c r="J87" s="15">
        <v>154.49146263915341</v>
      </c>
      <c r="K87" s="15">
        <v>7.6643717158521056</v>
      </c>
      <c r="L87" s="15">
        <v>0</v>
      </c>
      <c r="M87" s="15">
        <v>8.7836865966796864</v>
      </c>
      <c r="N87" s="15">
        <v>0</v>
      </c>
      <c r="O87" s="15">
        <v>84.998252902221694</v>
      </c>
      <c r="P87" s="15">
        <v>0</v>
      </c>
      <c r="Q87" s="15">
        <v>35.612675332383297</v>
      </c>
      <c r="R87" s="15">
        <v>68.046445628431684</v>
      </c>
      <c r="U87" s="17">
        <v>2036</v>
      </c>
      <c r="V87" s="15">
        <v>107.7735046064815</v>
      </c>
      <c r="W87" s="15">
        <v>86.493550775957971</v>
      </c>
      <c r="X87" s="15">
        <v>92.604615916859785</v>
      </c>
      <c r="Y87" s="15">
        <v>0.16830000000000001</v>
      </c>
      <c r="Z87" s="15">
        <v>0</v>
      </c>
      <c r="AA87" s="15">
        <v>0</v>
      </c>
      <c r="AB87" s="15">
        <v>9.0500000000000007</v>
      </c>
      <c r="AC87" s="15">
        <v>76.910855192509473</v>
      </c>
      <c r="AD87" s="15">
        <v>7.1742702381294681</v>
      </c>
      <c r="AE87" s="15">
        <v>0</v>
      </c>
      <c r="AF87" s="15">
        <v>3.1913614090278051</v>
      </c>
      <c r="AG87" s="15">
        <v>0</v>
      </c>
      <c r="AH87" s="15">
        <v>49.965189425659183</v>
      </c>
      <c r="AI87" s="15">
        <v>0</v>
      </c>
      <c r="AJ87" s="15">
        <v>12.080165624999999</v>
      </c>
      <c r="AK87" s="15">
        <v>50.366892687499998</v>
      </c>
    </row>
    <row r="88" spans="2:37" x14ac:dyDescent="0.3">
      <c r="B88" s="17">
        <v>2037</v>
      </c>
      <c r="C88" s="15">
        <v>351.79642565021783</v>
      </c>
      <c r="D88" s="15">
        <v>110.2873191043298</v>
      </c>
      <c r="E88" s="15">
        <v>254.76711707917602</v>
      </c>
      <c r="F88" s="15">
        <v>0.30030000000000001</v>
      </c>
      <c r="G88" s="15">
        <v>0</v>
      </c>
      <c r="H88" s="15">
        <v>0</v>
      </c>
      <c r="I88" s="15">
        <v>18.82</v>
      </c>
      <c r="J88" s="15">
        <v>152.6695016541459</v>
      </c>
      <c r="K88" s="15">
        <v>6.9802862871977922</v>
      </c>
      <c r="L88" s="15">
        <v>0</v>
      </c>
      <c r="M88" s="15">
        <v>8.9354815795898439</v>
      </c>
      <c r="N88" s="15">
        <v>0</v>
      </c>
      <c r="O88" s="15">
        <v>85.00771144866944</v>
      </c>
      <c r="P88" s="15">
        <v>0</v>
      </c>
      <c r="Q88" s="15">
        <v>36.233788305527831</v>
      </c>
      <c r="R88" s="15">
        <v>63.231607776894222</v>
      </c>
      <c r="U88" s="17">
        <v>2037</v>
      </c>
      <c r="V88" s="15">
        <v>88.231882335992822</v>
      </c>
      <c r="W88" s="15">
        <v>80.644434237672115</v>
      </c>
      <c r="X88" s="15">
        <v>89.301308098613475</v>
      </c>
      <c r="Y88" s="15">
        <v>0.16830000000000001</v>
      </c>
      <c r="Z88" s="15">
        <v>0</v>
      </c>
      <c r="AA88" s="15">
        <v>0</v>
      </c>
      <c r="AB88" s="15">
        <v>9.0500000000000007</v>
      </c>
      <c r="AC88" s="15">
        <v>73.891780507722146</v>
      </c>
      <c r="AD88" s="15">
        <v>5.3238013726005402</v>
      </c>
      <c r="AE88" s="15">
        <v>0</v>
      </c>
      <c r="AF88" s="15">
        <v>3.1913614090278051</v>
      </c>
      <c r="AG88" s="15">
        <v>0</v>
      </c>
      <c r="AH88" s="15">
        <v>49.965194712829593</v>
      </c>
      <c r="AI88" s="15">
        <v>0</v>
      </c>
      <c r="AJ88" s="15">
        <v>12.080165624999999</v>
      </c>
      <c r="AK88" s="15">
        <v>44.801291537499992</v>
      </c>
    </row>
    <row r="89" spans="2:37" x14ac:dyDescent="0.3">
      <c r="B89" s="17">
        <v>2038</v>
      </c>
      <c r="C89" s="15">
        <v>372.98230522215579</v>
      </c>
      <c r="D89" s="15">
        <v>115.0562770622726</v>
      </c>
      <c r="E89" s="15">
        <v>251.43855605950131</v>
      </c>
      <c r="F89" s="15">
        <v>0.30030000000000001</v>
      </c>
      <c r="G89" s="15">
        <v>0</v>
      </c>
      <c r="H89" s="15">
        <v>0</v>
      </c>
      <c r="I89" s="15">
        <v>18.82</v>
      </c>
      <c r="J89" s="15">
        <v>153.41148668391659</v>
      </c>
      <c r="K89" s="15">
        <v>6.2962008585434717</v>
      </c>
      <c r="L89" s="15">
        <v>0</v>
      </c>
      <c r="M89" s="15">
        <v>9.0872790710449216</v>
      </c>
      <c r="N89" s="15">
        <v>0</v>
      </c>
      <c r="O89" s="15">
        <v>85.012440721893327</v>
      </c>
      <c r="P89" s="15">
        <v>0</v>
      </c>
      <c r="Q89" s="15">
        <v>36.536227287949707</v>
      </c>
      <c r="R89" s="15">
        <v>61.468767950161642</v>
      </c>
      <c r="U89" s="17">
        <v>2038</v>
      </c>
      <c r="V89" s="15">
        <v>92.424977959524796</v>
      </c>
      <c r="W89" s="15">
        <v>76.150157248703266</v>
      </c>
      <c r="X89" s="15">
        <v>80.48290498203383</v>
      </c>
      <c r="Y89" s="15">
        <v>0.16830000000000001</v>
      </c>
      <c r="Z89" s="15">
        <v>0</v>
      </c>
      <c r="AA89" s="15">
        <v>0</v>
      </c>
      <c r="AB89" s="15">
        <v>12.47</v>
      </c>
      <c r="AC89" s="15">
        <v>61.064741194677033</v>
      </c>
      <c r="AD89" s="15">
        <v>3.4762296750403689</v>
      </c>
      <c r="AE89" s="15">
        <v>0</v>
      </c>
      <c r="AF89" s="15">
        <v>3.1913614090278051</v>
      </c>
      <c r="AG89" s="15">
        <v>0</v>
      </c>
      <c r="AH89" s="15">
        <v>49.965197356414798</v>
      </c>
      <c r="AI89" s="15">
        <v>0</v>
      </c>
      <c r="AJ89" s="15">
        <v>12.080165624999999</v>
      </c>
      <c r="AK89" s="15">
        <v>41.505953187499998</v>
      </c>
    </row>
    <row r="90" spans="2:37" x14ac:dyDescent="0.3">
      <c r="B90" s="17">
        <v>2039</v>
      </c>
      <c r="C90" s="15">
        <v>370.81975405039998</v>
      </c>
      <c r="D90" s="15">
        <v>120.2522558885303</v>
      </c>
      <c r="E90" s="15">
        <v>247.12838847535923</v>
      </c>
      <c r="F90" s="15">
        <v>0.30030000000000001</v>
      </c>
      <c r="G90" s="15">
        <v>0</v>
      </c>
      <c r="H90" s="15">
        <v>0</v>
      </c>
      <c r="I90" s="15">
        <v>18.82</v>
      </c>
      <c r="J90" s="15">
        <v>150.122278927255</v>
      </c>
      <c r="K90" s="15">
        <v>5.6121154298891582</v>
      </c>
      <c r="L90" s="15">
        <v>0</v>
      </c>
      <c r="M90" s="15">
        <v>9.0973198563946234</v>
      </c>
      <c r="N90" s="15">
        <v>0</v>
      </c>
      <c r="O90" s="15">
        <v>86.844901135090552</v>
      </c>
      <c r="P90" s="15">
        <v>0</v>
      </c>
      <c r="Q90" s="15">
        <v>35.747264779160638</v>
      </c>
      <c r="R90" s="15">
        <v>55.713283835782491</v>
      </c>
      <c r="U90" s="17">
        <v>2039</v>
      </c>
      <c r="V90" s="15">
        <v>94.566041720100813</v>
      </c>
      <c r="W90" s="15">
        <v>76.512562218974239</v>
      </c>
      <c r="X90" s="15">
        <v>32.388810987253663</v>
      </c>
      <c r="Y90" s="15">
        <v>0.16830000000000001</v>
      </c>
      <c r="Z90" s="15">
        <v>0</v>
      </c>
      <c r="AA90" s="15">
        <v>0</v>
      </c>
      <c r="AB90" s="15">
        <v>12.47</v>
      </c>
      <c r="AC90" s="15">
        <v>57.958726462929192</v>
      </c>
      <c r="AD90" s="15">
        <v>1.628657977480189</v>
      </c>
      <c r="AE90" s="15">
        <v>0</v>
      </c>
      <c r="AF90" s="15">
        <v>3.1913614090278051</v>
      </c>
      <c r="AG90" s="15">
        <v>0</v>
      </c>
      <c r="AH90" s="15">
        <v>51.944537356414791</v>
      </c>
      <c r="AI90" s="15">
        <v>0</v>
      </c>
      <c r="AJ90" s="15">
        <v>12.080165624999999</v>
      </c>
      <c r="AK90" s="15">
        <v>39.335244987499998</v>
      </c>
    </row>
    <row r="91" spans="2:37" x14ac:dyDescent="0.3">
      <c r="B91" s="17">
        <v>2040</v>
      </c>
      <c r="C91" s="15">
        <v>347.26225798360281</v>
      </c>
      <c r="D91" s="15">
        <v>123.8661993285783</v>
      </c>
      <c r="E91" s="15">
        <v>227.23181556300858</v>
      </c>
      <c r="F91" s="15">
        <v>0.2409</v>
      </c>
      <c r="G91" s="15">
        <v>0</v>
      </c>
      <c r="H91" s="15">
        <v>0</v>
      </c>
      <c r="I91" s="15">
        <v>18.82</v>
      </c>
      <c r="J91" s="15">
        <v>144.59196802554621</v>
      </c>
      <c r="K91" s="15">
        <v>4.9280300012348448</v>
      </c>
      <c r="L91" s="15">
        <v>0</v>
      </c>
      <c r="M91" s="15">
        <v>9.0973198563946234</v>
      </c>
      <c r="N91" s="15">
        <v>0</v>
      </c>
      <c r="O91" s="15">
        <v>83.247254486503621</v>
      </c>
      <c r="P91" s="15">
        <v>0</v>
      </c>
      <c r="Q91" s="15">
        <v>35.89495852476611</v>
      </c>
      <c r="R91" s="15">
        <v>51.61162361854683</v>
      </c>
      <c r="U91" s="17">
        <v>2040</v>
      </c>
      <c r="V91" s="15">
        <v>91.255864193809828</v>
      </c>
      <c r="W91" s="15">
        <v>73.13188970463753</v>
      </c>
      <c r="X91" s="15">
        <v>18.867288065298631</v>
      </c>
      <c r="Y91" s="15">
        <v>0.16830000000000001</v>
      </c>
      <c r="Z91" s="15">
        <v>0</v>
      </c>
      <c r="AA91" s="15">
        <v>0</v>
      </c>
      <c r="AB91" s="15">
        <v>9.0500000000000007</v>
      </c>
      <c r="AC91" s="15">
        <v>52.593967553467749</v>
      </c>
      <c r="AD91" s="15">
        <v>0.37671791344428812</v>
      </c>
      <c r="AE91" s="15">
        <v>0</v>
      </c>
      <c r="AF91" s="15">
        <v>3.1913614090278051</v>
      </c>
      <c r="AG91" s="15">
        <v>0</v>
      </c>
      <c r="AH91" s="15">
        <v>28.940349999999999</v>
      </c>
      <c r="AI91" s="15">
        <v>0</v>
      </c>
      <c r="AJ91" s="15">
        <v>12.080165624999999</v>
      </c>
      <c r="AK91" s="15">
        <v>34.317165987851801</v>
      </c>
    </row>
  </sheetData>
  <mergeCells count="4">
    <mergeCell ref="C36:R36"/>
    <mergeCell ref="V36:AK36"/>
    <mergeCell ref="C65:R65"/>
    <mergeCell ref="V65:AK6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FA693-47A2-4C65-82CB-B34B1E2416DC}">
  <dimension ref="B2:P97"/>
  <sheetViews>
    <sheetView workbookViewId="0"/>
  </sheetViews>
  <sheetFormatPr defaultRowHeight="16.5" x14ac:dyDescent="0.3"/>
  <cols>
    <col min="2" max="2" width="9.5" bestFit="1" customWidth="1"/>
    <col min="3" max="3" width="15.375" bestFit="1" customWidth="1"/>
    <col min="4" max="4" width="14.625" bestFit="1" customWidth="1"/>
    <col min="6" max="8" width="9" customWidth="1"/>
    <col min="12" max="12" width="14.625" bestFit="1" customWidth="1"/>
    <col min="15" max="15" width="14.625" bestFit="1" customWidth="1"/>
  </cols>
  <sheetData>
    <row r="2" spans="2:8" x14ac:dyDescent="0.3">
      <c r="B2" s="4" t="s">
        <v>106</v>
      </c>
    </row>
    <row r="3" spans="2:8" x14ac:dyDescent="0.3">
      <c r="B3" s="4" t="s">
        <v>92</v>
      </c>
    </row>
    <row r="4" spans="2:8" x14ac:dyDescent="0.3">
      <c r="B4" s="4" t="s">
        <v>107</v>
      </c>
    </row>
    <row r="7" spans="2:8" x14ac:dyDescent="0.3">
      <c r="F7" s="31" t="s">
        <v>90</v>
      </c>
      <c r="G7" s="31"/>
      <c r="H7" s="31"/>
    </row>
    <row r="8" spans="2:8" x14ac:dyDescent="0.3">
      <c r="B8" s="22" t="s">
        <v>78</v>
      </c>
      <c r="C8" s="22" t="s">
        <v>80</v>
      </c>
      <c r="D8" s="22" t="s">
        <v>79</v>
      </c>
      <c r="E8" s="22" t="s">
        <v>81</v>
      </c>
      <c r="F8" s="22">
        <v>2017</v>
      </c>
      <c r="G8" s="22">
        <v>2040</v>
      </c>
      <c r="H8" s="22" t="s">
        <v>91</v>
      </c>
    </row>
    <row r="9" spans="2:8" x14ac:dyDescent="0.3">
      <c r="B9" t="s">
        <v>82</v>
      </c>
      <c r="C9" t="s">
        <v>83</v>
      </c>
      <c r="D9" t="s">
        <v>31</v>
      </c>
      <c r="E9" t="s">
        <v>84</v>
      </c>
      <c r="F9" s="15">
        <v>58.523950931378067</v>
      </c>
      <c r="G9" s="15">
        <v>228.14724901276159</v>
      </c>
      <c r="H9" s="15">
        <v>-169.6232980813835</v>
      </c>
    </row>
    <row r="10" spans="2:8" x14ac:dyDescent="0.3">
      <c r="B10" t="s">
        <v>82</v>
      </c>
      <c r="C10" t="s">
        <v>83</v>
      </c>
      <c r="D10" t="s">
        <v>63</v>
      </c>
      <c r="E10" t="s">
        <v>85</v>
      </c>
      <c r="F10" s="15">
        <v>11182.705872186871</v>
      </c>
      <c r="G10" s="15">
        <v>5764.0251487947262</v>
      </c>
      <c r="H10" s="15">
        <v>-5418.6807233921409</v>
      </c>
    </row>
    <row r="11" spans="2:8" x14ac:dyDescent="0.3">
      <c r="B11" t="s">
        <v>82</v>
      </c>
      <c r="C11" t="s">
        <v>83</v>
      </c>
      <c r="D11" t="s">
        <v>72</v>
      </c>
      <c r="E11" t="s">
        <v>85</v>
      </c>
      <c r="F11" s="15">
        <v>1494.931305952922</v>
      </c>
      <c r="G11" s="15">
        <v>1588.2122278839249</v>
      </c>
      <c r="H11" s="15">
        <v>93.280921931003149</v>
      </c>
    </row>
    <row r="12" spans="2:8" x14ac:dyDescent="0.3">
      <c r="B12" t="s">
        <v>82</v>
      </c>
      <c r="C12" t="s">
        <v>83</v>
      </c>
      <c r="D12" t="s">
        <v>32</v>
      </c>
      <c r="E12" t="s">
        <v>85</v>
      </c>
      <c r="F12" s="15">
        <v>20.524204517719632</v>
      </c>
      <c r="G12" s="15">
        <v>4.7126438936336132</v>
      </c>
      <c r="H12" s="15">
        <v>-15.81156062408601</v>
      </c>
    </row>
    <row r="13" spans="2:8" x14ac:dyDescent="0.3">
      <c r="B13" t="s">
        <v>82</v>
      </c>
      <c r="C13" t="s">
        <v>83</v>
      </c>
      <c r="D13" t="s">
        <v>32</v>
      </c>
      <c r="E13" t="s">
        <v>84</v>
      </c>
      <c r="F13" s="15">
        <v>4736.8937439294996</v>
      </c>
      <c r="G13" s="15">
        <v>4429.7985617663253</v>
      </c>
      <c r="H13" s="15">
        <v>307.0951821631752</v>
      </c>
    </row>
    <row r="14" spans="2:8" x14ac:dyDescent="0.3">
      <c r="B14" t="s">
        <v>82</v>
      </c>
      <c r="C14" t="s">
        <v>83</v>
      </c>
      <c r="D14" t="s">
        <v>30</v>
      </c>
      <c r="E14" t="s">
        <v>85</v>
      </c>
      <c r="F14" s="15">
        <v>935.27670341986004</v>
      </c>
      <c r="G14" s="15">
        <v>960.67691993395999</v>
      </c>
      <c r="H14" s="15">
        <v>25.400216514099949</v>
      </c>
    </row>
    <row r="15" spans="2:8" x14ac:dyDescent="0.3">
      <c r="B15" t="s">
        <v>82</v>
      </c>
      <c r="C15" t="s">
        <v>83</v>
      </c>
      <c r="D15" t="s">
        <v>30</v>
      </c>
      <c r="E15" t="s">
        <v>84</v>
      </c>
      <c r="F15" s="15">
        <v>234.57211910719229</v>
      </c>
      <c r="G15" s="15">
        <v>13.689146715759501</v>
      </c>
      <c r="H15" s="15">
        <v>220.88297239143279</v>
      </c>
    </row>
    <row r="16" spans="2:8" x14ac:dyDescent="0.3">
      <c r="B16" t="s">
        <v>82</v>
      </c>
      <c r="C16" t="s">
        <v>83</v>
      </c>
      <c r="D16" t="s">
        <v>69</v>
      </c>
      <c r="E16" t="s">
        <v>84</v>
      </c>
      <c r="F16" s="15">
        <v>1492.8049740321469</v>
      </c>
      <c r="G16" s="15">
        <v>1122.395507997526</v>
      </c>
      <c r="H16" s="15">
        <v>370.40946603462129</v>
      </c>
    </row>
    <row r="17" spans="2:16" x14ac:dyDescent="0.3">
      <c r="B17" t="s">
        <v>82</v>
      </c>
      <c r="C17" t="s">
        <v>83</v>
      </c>
      <c r="D17" t="s">
        <v>34</v>
      </c>
      <c r="E17" t="s">
        <v>84</v>
      </c>
      <c r="F17" s="15">
        <v>4432.7716440318682</v>
      </c>
      <c r="G17" s="15">
        <v>809.17176618533074</v>
      </c>
      <c r="H17" s="15">
        <v>3623.5998778465369</v>
      </c>
    </row>
    <row r="18" spans="2:16" x14ac:dyDescent="0.3">
      <c r="B18" t="s">
        <v>82</v>
      </c>
      <c r="C18" t="s">
        <v>83</v>
      </c>
      <c r="D18" t="s">
        <v>29</v>
      </c>
      <c r="E18" t="s">
        <v>84</v>
      </c>
      <c r="F18" s="15">
        <v>2844.5930615007292</v>
      </c>
      <c r="G18" s="15">
        <v>2552.2569652131692</v>
      </c>
      <c r="H18" s="15">
        <v>292.33609628756039</v>
      </c>
    </row>
    <row r="19" spans="2:16" x14ac:dyDescent="0.3">
      <c r="B19" t="s">
        <v>82</v>
      </c>
      <c r="C19" t="s">
        <v>83</v>
      </c>
      <c r="D19" t="s">
        <v>65</v>
      </c>
      <c r="E19" t="s">
        <v>85</v>
      </c>
      <c r="F19" s="15">
        <v>12.877888947331661</v>
      </c>
      <c r="G19" s="15">
        <v>7.3370991240111314</v>
      </c>
      <c r="H19" s="15">
        <v>-5.5407898233205266</v>
      </c>
      <c r="M19" s="22" t="s">
        <v>74</v>
      </c>
      <c r="P19" s="22" t="s">
        <v>75</v>
      </c>
    </row>
    <row r="20" spans="2:16" x14ac:dyDescent="0.3">
      <c r="B20" t="s">
        <v>82</v>
      </c>
      <c r="C20" t="s">
        <v>83</v>
      </c>
      <c r="D20" t="s">
        <v>65</v>
      </c>
      <c r="E20" t="s">
        <v>84</v>
      </c>
      <c r="F20" s="15">
        <v>261.85314483575172</v>
      </c>
      <c r="G20" s="15">
        <v>539.54444920808976</v>
      </c>
      <c r="H20" s="15">
        <v>-277.6913043723381</v>
      </c>
      <c r="L20" s="17" t="s">
        <v>89</v>
      </c>
      <c r="M20" s="21">
        <f>SUMIFS(H:H, D:D, "Savings", C:C, "Business-as-usual") / 1000</f>
        <v>0.11600044521964514</v>
      </c>
      <c r="O20" s="17" t="s">
        <v>89</v>
      </c>
      <c r="P20" s="21">
        <f>SUMIFS(H:H, D:D, "Savings", C:C, "Sustainable") / 1000</f>
        <v>10.294285877689161</v>
      </c>
    </row>
    <row r="21" spans="2:16" x14ac:dyDescent="0.3">
      <c r="B21" t="s">
        <v>82</v>
      </c>
      <c r="C21" t="s">
        <v>83</v>
      </c>
      <c r="D21" t="s">
        <v>33</v>
      </c>
      <c r="E21" t="s">
        <v>84</v>
      </c>
      <c r="F21" s="15">
        <v>1138.598926457227</v>
      </c>
      <c r="G21" s="15">
        <v>889.09015106355548</v>
      </c>
      <c r="H21" s="15">
        <v>249.50877539367201</v>
      </c>
      <c r="L21" s="17" t="s">
        <v>65</v>
      </c>
      <c r="M21" s="21">
        <f t="shared" ref="M21:M36" si="0">SUMIFS(H:H, D:D, L21, C:C, "Business-as-usual") / 1000</f>
        <v>-11.83162633229173</v>
      </c>
      <c r="O21" s="17" t="s">
        <v>65</v>
      </c>
      <c r="P21" s="21">
        <f t="shared" ref="P21:P36" si="1">SUMIFS(H:H, D:D, O21, C:C, "Sustainable") / 1000</f>
        <v>-26.992430916849276</v>
      </c>
    </row>
    <row r="22" spans="2:16" x14ac:dyDescent="0.3">
      <c r="B22" t="s">
        <v>82</v>
      </c>
      <c r="C22" t="s">
        <v>83</v>
      </c>
      <c r="D22" t="s">
        <v>71</v>
      </c>
      <c r="E22" t="s">
        <v>84</v>
      </c>
      <c r="F22" s="15">
        <v>77.195069184957333</v>
      </c>
      <c r="G22" s="15">
        <v>0</v>
      </c>
      <c r="H22" s="15">
        <v>77.195069184957333</v>
      </c>
      <c r="L22" s="17" t="s">
        <v>30</v>
      </c>
      <c r="M22" s="21">
        <f t="shared" si="0"/>
        <v>-8.8622991847422092</v>
      </c>
      <c r="O22" s="17" t="s">
        <v>63</v>
      </c>
      <c r="P22" s="21">
        <f t="shared" si="1"/>
        <v>-23.697759418399976</v>
      </c>
    </row>
    <row r="23" spans="2:16" x14ac:dyDescent="0.3">
      <c r="B23" t="s">
        <v>82</v>
      </c>
      <c r="C23" t="s">
        <v>83</v>
      </c>
      <c r="D23" t="s">
        <v>70</v>
      </c>
      <c r="E23" t="s">
        <v>84</v>
      </c>
      <c r="F23" s="15">
        <v>116.2929467052406</v>
      </c>
      <c r="G23" s="15">
        <v>322.06967831716378</v>
      </c>
      <c r="H23" s="15">
        <v>-205.77673161192311</v>
      </c>
      <c r="L23" s="17" t="s">
        <v>63</v>
      </c>
      <c r="M23" s="21">
        <f t="shared" si="0"/>
        <v>-5.1670322353668396</v>
      </c>
      <c r="O23" s="17" t="s">
        <v>68</v>
      </c>
      <c r="P23" s="21">
        <f t="shared" si="1"/>
        <v>-10.067750558845466</v>
      </c>
    </row>
    <row r="24" spans="2:16" x14ac:dyDescent="0.3">
      <c r="B24" t="s">
        <v>82</v>
      </c>
      <c r="C24" t="s">
        <v>83</v>
      </c>
      <c r="D24" t="s">
        <v>66</v>
      </c>
      <c r="E24" t="s">
        <v>84</v>
      </c>
      <c r="F24" s="15">
        <v>7299.8310443642167</v>
      </c>
      <c r="G24" s="15">
        <v>3781.6032987325889</v>
      </c>
      <c r="H24" s="15">
        <v>3518.2277456316278</v>
      </c>
      <c r="L24" s="17" t="s">
        <v>73</v>
      </c>
      <c r="M24" s="21">
        <f t="shared" si="0"/>
        <v>-3.9727965772982921</v>
      </c>
      <c r="O24" s="17" t="s">
        <v>73</v>
      </c>
      <c r="P24" s="21">
        <f t="shared" si="1"/>
        <v>-5.8612223834133808</v>
      </c>
    </row>
    <row r="25" spans="2:16" x14ac:dyDescent="0.3">
      <c r="B25" t="s">
        <v>82</v>
      </c>
      <c r="C25" t="s">
        <v>83</v>
      </c>
      <c r="D25" t="s">
        <v>68</v>
      </c>
      <c r="E25" t="s">
        <v>85</v>
      </c>
      <c r="F25" s="15">
        <v>1358.771853934599</v>
      </c>
      <c r="G25" s="15">
        <v>1959.1723356510579</v>
      </c>
      <c r="H25" s="15">
        <v>600.4004817164589</v>
      </c>
      <c r="L25" s="17" t="s">
        <v>32</v>
      </c>
      <c r="M25" s="21">
        <f t="shared" si="0"/>
        <v>-2.8827218756495641</v>
      </c>
      <c r="O25" s="17" t="s">
        <v>33</v>
      </c>
      <c r="P25" s="21">
        <f t="shared" si="1"/>
        <v>-3.140995250097427</v>
      </c>
    </row>
    <row r="26" spans="2:16" x14ac:dyDescent="0.3">
      <c r="B26" t="s">
        <v>82</v>
      </c>
      <c r="C26" t="s">
        <v>83</v>
      </c>
      <c r="D26" t="s">
        <v>64</v>
      </c>
      <c r="E26" t="s">
        <v>85</v>
      </c>
      <c r="F26" s="15">
        <v>59.303501328959364</v>
      </c>
      <c r="G26" s="15">
        <v>91.337314602448572</v>
      </c>
      <c r="H26" s="15">
        <v>32.033813273489208</v>
      </c>
      <c r="L26" s="17" t="s">
        <v>68</v>
      </c>
      <c r="M26" s="21">
        <f t="shared" si="0"/>
        <v>-2.8260007040764119</v>
      </c>
      <c r="O26" s="17" t="s">
        <v>64</v>
      </c>
      <c r="P26" s="21">
        <f t="shared" si="1"/>
        <v>-2.6962784161769053</v>
      </c>
    </row>
    <row r="27" spans="2:16" x14ac:dyDescent="0.3">
      <c r="B27" t="s">
        <v>82</v>
      </c>
      <c r="C27" t="s">
        <v>83</v>
      </c>
      <c r="D27" t="s">
        <v>73</v>
      </c>
      <c r="E27" t="s">
        <v>85</v>
      </c>
      <c r="F27" s="15">
        <v>3480.1080222450742</v>
      </c>
      <c r="G27" s="15">
        <v>700.2305475781543</v>
      </c>
      <c r="H27" s="15">
        <v>-2779.8774746669201</v>
      </c>
      <c r="L27" s="17" t="s">
        <v>31</v>
      </c>
      <c r="M27" s="21">
        <f t="shared" si="0"/>
        <v>-2.1643718296275716</v>
      </c>
      <c r="O27" s="17" t="s">
        <v>72</v>
      </c>
      <c r="P27" s="21">
        <f t="shared" si="1"/>
        <v>-0.62170266313241962</v>
      </c>
    </row>
    <row r="28" spans="2:16" x14ac:dyDescent="0.3">
      <c r="B28" t="s">
        <v>82</v>
      </c>
      <c r="C28" t="s">
        <v>83</v>
      </c>
      <c r="D28" t="s">
        <v>31</v>
      </c>
      <c r="E28" t="s">
        <v>85</v>
      </c>
      <c r="F28" s="15">
        <v>0</v>
      </c>
      <c r="G28" s="15">
        <v>578.31378329972426</v>
      </c>
      <c r="H28" s="15">
        <v>578.31378329972426</v>
      </c>
      <c r="L28" s="17" t="s">
        <v>33</v>
      </c>
      <c r="M28" s="21">
        <f t="shared" si="0"/>
        <v>-0.66464326384475569</v>
      </c>
      <c r="O28" s="17" t="s">
        <v>31</v>
      </c>
      <c r="P28" s="21">
        <f t="shared" si="1"/>
        <v>-0.48536154013504773</v>
      </c>
    </row>
    <row r="29" spans="2:16" x14ac:dyDescent="0.3">
      <c r="B29" t="s">
        <v>82</v>
      </c>
      <c r="C29" t="s">
        <v>83</v>
      </c>
      <c r="D29" t="s">
        <v>86</v>
      </c>
      <c r="E29" t="s">
        <v>87</v>
      </c>
      <c r="F29" s="15"/>
      <c r="G29" s="15"/>
      <c r="H29" s="15">
        <v>1115.682519096247</v>
      </c>
      <c r="L29" s="17" t="s">
        <v>69</v>
      </c>
      <c r="M29" s="21">
        <f t="shared" si="0"/>
        <v>-0.61386251905811229</v>
      </c>
      <c r="O29" s="17" t="s">
        <v>70</v>
      </c>
      <c r="P29" s="21">
        <f t="shared" si="1"/>
        <v>-8.750465520336291E-2</v>
      </c>
    </row>
    <row r="30" spans="2:16" x14ac:dyDescent="0.3">
      <c r="B30" t="s">
        <v>82</v>
      </c>
      <c r="C30" t="s">
        <v>46</v>
      </c>
      <c r="D30" t="s">
        <v>31</v>
      </c>
      <c r="E30" t="s">
        <v>84</v>
      </c>
      <c r="F30" s="15">
        <v>58.523950931378067</v>
      </c>
      <c r="G30" s="15">
        <v>226.23633363986511</v>
      </c>
      <c r="H30" s="15">
        <v>-167.71238270848701</v>
      </c>
      <c r="L30" s="17" t="s">
        <v>70</v>
      </c>
      <c r="M30" s="21">
        <f t="shared" si="0"/>
        <v>-0.33480762948356313</v>
      </c>
      <c r="O30" s="17" t="s">
        <v>69</v>
      </c>
      <c r="P30" s="21">
        <f t="shared" si="1"/>
        <v>0.18060672504759362</v>
      </c>
    </row>
    <row r="31" spans="2:16" x14ac:dyDescent="0.3">
      <c r="B31" t="s">
        <v>82</v>
      </c>
      <c r="C31" t="s">
        <v>46</v>
      </c>
      <c r="D31" t="s">
        <v>63</v>
      </c>
      <c r="E31" t="s">
        <v>85</v>
      </c>
      <c r="F31" s="15">
        <v>11182.705872186871</v>
      </c>
      <c r="G31" s="15">
        <v>1628.798947449792</v>
      </c>
      <c r="H31" s="15">
        <v>-9553.9069247370753</v>
      </c>
      <c r="L31" s="17" t="s">
        <v>71</v>
      </c>
      <c r="M31" s="21">
        <f t="shared" si="0"/>
        <v>0.9231658400717907</v>
      </c>
      <c r="O31" s="17" t="s">
        <v>71</v>
      </c>
      <c r="P31" s="21">
        <f t="shared" si="1"/>
        <v>0.9231658400717907</v>
      </c>
    </row>
    <row r="32" spans="2:16" x14ac:dyDescent="0.3">
      <c r="B32" t="s">
        <v>82</v>
      </c>
      <c r="C32" t="s">
        <v>46</v>
      </c>
      <c r="D32" t="s">
        <v>72</v>
      </c>
      <c r="E32" t="s">
        <v>85</v>
      </c>
      <c r="F32" s="15">
        <v>1494.931305952922</v>
      </c>
      <c r="G32" s="15">
        <v>578.53188465028882</v>
      </c>
      <c r="H32" s="15">
        <v>-916.39942130263341</v>
      </c>
      <c r="L32" s="17" t="s">
        <v>72</v>
      </c>
      <c r="M32" s="21">
        <f t="shared" si="0"/>
        <v>1.0185211334084541</v>
      </c>
      <c r="O32" s="17" t="s">
        <v>30</v>
      </c>
      <c r="P32" s="21">
        <f t="shared" si="1"/>
        <v>9.9364751579890491</v>
      </c>
    </row>
    <row r="33" spans="2:16" x14ac:dyDescent="0.3">
      <c r="B33" t="s">
        <v>82</v>
      </c>
      <c r="C33" t="s">
        <v>46</v>
      </c>
      <c r="D33" t="s">
        <v>32</v>
      </c>
      <c r="E33" t="s">
        <v>85</v>
      </c>
      <c r="F33" s="15">
        <v>20.524204517719632</v>
      </c>
      <c r="G33" s="15">
        <v>0</v>
      </c>
      <c r="H33" s="15">
        <v>-20.524204517719632</v>
      </c>
      <c r="L33" s="17" t="s">
        <v>64</v>
      </c>
      <c r="M33" s="21">
        <f t="shared" si="0"/>
        <v>2.5247764015184262</v>
      </c>
      <c r="O33" s="17" t="s">
        <v>32</v>
      </c>
      <c r="P33" s="21">
        <f t="shared" si="1"/>
        <v>13.722695417625159</v>
      </c>
    </row>
    <row r="34" spans="2:16" x14ac:dyDescent="0.3">
      <c r="B34" t="s">
        <v>82</v>
      </c>
      <c r="C34" t="s">
        <v>46</v>
      </c>
      <c r="D34" t="s">
        <v>32</v>
      </c>
      <c r="E34" t="s">
        <v>84</v>
      </c>
      <c r="F34" s="15">
        <v>4736.8937439294996</v>
      </c>
      <c r="G34" s="15">
        <v>600.96047603831869</v>
      </c>
      <c r="H34" s="15">
        <v>4135.9332678911805</v>
      </c>
      <c r="L34" s="17" t="s">
        <v>29</v>
      </c>
      <c r="M34" s="21">
        <f t="shared" si="0"/>
        <v>4.8808648009821569</v>
      </c>
      <c r="O34" s="17" t="s">
        <v>29</v>
      </c>
      <c r="P34" s="21">
        <f t="shared" si="1"/>
        <v>14.772443264554171</v>
      </c>
    </row>
    <row r="35" spans="2:16" x14ac:dyDescent="0.3">
      <c r="B35" t="s">
        <v>82</v>
      </c>
      <c r="C35" t="s">
        <v>46</v>
      </c>
      <c r="D35" t="s">
        <v>30</v>
      </c>
      <c r="E35" t="s">
        <v>85</v>
      </c>
      <c r="F35" s="15">
        <v>935.27670341986004</v>
      </c>
      <c r="G35" s="15">
        <v>396.84180439077198</v>
      </c>
      <c r="H35" s="15">
        <v>-538.434899029088</v>
      </c>
      <c r="L35" s="17" t="s">
        <v>66</v>
      </c>
      <c r="M35" s="21">
        <f t="shared" si="0"/>
        <v>14.606065230146887</v>
      </c>
      <c r="O35" s="17" t="s">
        <v>34</v>
      </c>
      <c r="P35" s="21">
        <f t="shared" si="1"/>
        <v>19.076389785671783</v>
      </c>
    </row>
    <row r="36" spans="2:16" x14ac:dyDescent="0.3">
      <c r="B36" t="s">
        <v>82</v>
      </c>
      <c r="C36" t="s">
        <v>46</v>
      </c>
      <c r="D36" t="s">
        <v>30</v>
      </c>
      <c r="E36" t="s">
        <v>84</v>
      </c>
      <c r="F36" s="15">
        <v>234.57211910719229</v>
      </c>
      <c r="G36" s="15">
        <v>5.2364612403225577</v>
      </c>
      <c r="H36" s="15">
        <v>229.33565786686981</v>
      </c>
      <c r="L36" s="17" t="s">
        <v>34</v>
      </c>
      <c r="M36" s="21">
        <f t="shared" si="0"/>
        <v>15.482769190530966</v>
      </c>
      <c r="O36" s="17" t="s">
        <v>66</v>
      </c>
      <c r="P36" s="21">
        <f t="shared" si="1"/>
        <v>25.333515488982876</v>
      </c>
    </row>
    <row r="37" spans="2:16" x14ac:dyDescent="0.3">
      <c r="B37" t="s">
        <v>82</v>
      </c>
      <c r="C37" t="s">
        <v>46</v>
      </c>
      <c r="D37" t="s">
        <v>69</v>
      </c>
      <c r="E37" t="s">
        <v>84</v>
      </c>
      <c r="F37" s="15">
        <v>1492.8049740321469</v>
      </c>
      <c r="G37" s="15">
        <v>373.2982864394628</v>
      </c>
      <c r="H37" s="15">
        <v>1119.5066875926841</v>
      </c>
    </row>
    <row r="38" spans="2:16" x14ac:dyDescent="0.3">
      <c r="B38" t="s">
        <v>82</v>
      </c>
      <c r="C38" t="s">
        <v>46</v>
      </c>
      <c r="D38" t="s">
        <v>34</v>
      </c>
      <c r="E38" t="s">
        <v>84</v>
      </c>
      <c r="F38" s="15">
        <v>4432.7716440318682</v>
      </c>
      <c r="G38" s="15">
        <v>535.55142292679523</v>
      </c>
      <c r="H38" s="15">
        <v>3897.2202211050731</v>
      </c>
    </row>
    <row r="39" spans="2:16" x14ac:dyDescent="0.3">
      <c r="B39" t="s">
        <v>82</v>
      </c>
      <c r="C39" t="s">
        <v>46</v>
      </c>
      <c r="D39" t="s">
        <v>29</v>
      </c>
      <c r="E39" t="s">
        <v>84</v>
      </c>
      <c r="F39" s="15">
        <v>2844.5930615007292</v>
      </c>
      <c r="G39" s="15">
        <v>27.999296312168418</v>
      </c>
      <c r="H39" s="15">
        <v>2816.5937651885611</v>
      </c>
    </row>
    <row r="40" spans="2:16" x14ac:dyDescent="0.3">
      <c r="B40" t="s">
        <v>82</v>
      </c>
      <c r="C40" t="s">
        <v>46</v>
      </c>
      <c r="D40" t="s">
        <v>65</v>
      </c>
      <c r="E40" t="s">
        <v>85</v>
      </c>
      <c r="F40" s="15">
        <v>12.877888947331661</v>
      </c>
      <c r="G40" s="15">
        <v>0</v>
      </c>
      <c r="H40" s="15">
        <v>-12.877888947331661</v>
      </c>
    </row>
    <row r="41" spans="2:16" x14ac:dyDescent="0.3">
      <c r="B41" t="s">
        <v>82</v>
      </c>
      <c r="C41" t="s">
        <v>46</v>
      </c>
      <c r="D41" t="s">
        <v>65</v>
      </c>
      <c r="E41" t="s">
        <v>84</v>
      </c>
      <c r="F41" s="15">
        <v>261.85314483575172</v>
      </c>
      <c r="G41" s="15">
        <v>195.0931769910168</v>
      </c>
      <c r="H41" s="15">
        <v>66.759967844734888</v>
      </c>
    </row>
    <row r="42" spans="2:16" x14ac:dyDescent="0.3">
      <c r="B42" t="s">
        <v>82</v>
      </c>
      <c r="C42" t="s">
        <v>46</v>
      </c>
      <c r="D42" t="s">
        <v>33</v>
      </c>
      <c r="E42" t="s">
        <v>84</v>
      </c>
      <c r="F42" s="15">
        <v>1138.598926457227</v>
      </c>
      <c r="G42" s="15">
        <v>736.70259667538869</v>
      </c>
      <c r="H42" s="15">
        <v>401.89632978183869</v>
      </c>
    </row>
    <row r="43" spans="2:16" x14ac:dyDescent="0.3">
      <c r="B43" t="s">
        <v>82</v>
      </c>
      <c r="C43" t="s">
        <v>46</v>
      </c>
      <c r="D43" t="s">
        <v>71</v>
      </c>
      <c r="E43" t="s">
        <v>84</v>
      </c>
      <c r="F43" s="15">
        <v>77.195069184957333</v>
      </c>
      <c r="G43" s="15">
        <v>0</v>
      </c>
      <c r="H43" s="15">
        <v>77.195069184957333</v>
      </c>
    </row>
    <row r="44" spans="2:16" x14ac:dyDescent="0.3">
      <c r="B44" t="s">
        <v>82</v>
      </c>
      <c r="C44" t="s">
        <v>46</v>
      </c>
      <c r="D44" t="s">
        <v>70</v>
      </c>
      <c r="E44" t="s">
        <v>84</v>
      </c>
      <c r="F44" s="15">
        <v>116.2929467052406</v>
      </c>
      <c r="G44" s="15">
        <v>237.44195413964241</v>
      </c>
      <c r="H44" s="15">
        <v>-121.1490074344018</v>
      </c>
    </row>
    <row r="45" spans="2:16" x14ac:dyDescent="0.3">
      <c r="B45" t="s">
        <v>82</v>
      </c>
      <c r="C45" t="s">
        <v>46</v>
      </c>
      <c r="D45" t="s">
        <v>66</v>
      </c>
      <c r="E45" t="s">
        <v>84</v>
      </c>
      <c r="F45" s="15">
        <v>7299.8310443642167</v>
      </c>
      <c r="G45" s="15">
        <v>2190.4616283368009</v>
      </c>
      <c r="H45" s="15">
        <v>5109.3694160274154</v>
      </c>
    </row>
    <row r="46" spans="2:16" x14ac:dyDescent="0.3">
      <c r="B46" t="s">
        <v>82</v>
      </c>
      <c r="C46" t="s">
        <v>46</v>
      </c>
      <c r="D46" t="s">
        <v>68</v>
      </c>
      <c r="E46" t="s">
        <v>85</v>
      </c>
      <c r="F46" s="15">
        <v>1358.771853934599</v>
      </c>
      <c r="G46" s="15">
        <v>868.4041795343079</v>
      </c>
      <c r="H46" s="15">
        <v>-490.36767440029132</v>
      </c>
    </row>
    <row r="47" spans="2:16" x14ac:dyDescent="0.3">
      <c r="B47" t="s">
        <v>82</v>
      </c>
      <c r="C47" t="s">
        <v>46</v>
      </c>
      <c r="D47" t="s">
        <v>64</v>
      </c>
      <c r="E47" t="s">
        <v>85</v>
      </c>
      <c r="F47" s="15">
        <v>59.303501328959364</v>
      </c>
      <c r="G47" s="15">
        <v>75.766554767072847</v>
      </c>
      <c r="H47" s="15">
        <v>16.46305343811348</v>
      </c>
    </row>
    <row r="48" spans="2:16" x14ac:dyDescent="0.3">
      <c r="B48" t="s">
        <v>82</v>
      </c>
      <c r="C48" t="s">
        <v>46</v>
      </c>
      <c r="D48" t="s">
        <v>73</v>
      </c>
      <c r="E48" t="s">
        <v>85</v>
      </c>
      <c r="F48" s="15">
        <v>3480.1080222450742</v>
      </c>
      <c r="G48" s="15">
        <v>244.20097331695121</v>
      </c>
      <c r="H48" s="15">
        <v>-3235.907048928123</v>
      </c>
    </row>
    <row r="49" spans="2:8" x14ac:dyDescent="0.3">
      <c r="B49" t="s">
        <v>82</v>
      </c>
      <c r="C49" t="s">
        <v>46</v>
      </c>
      <c r="D49" t="s">
        <v>31</v>
      </c>
      <c r="E49" t="s">
        <v>85</v>
      </c>
      <c r="F49" s="15">
        <v>0</v>
      </c>
      <c r="G49" s="15">
        <v>171.94706149731169</v>
      </c>
      <c r="H49" s="15">
        <v>171.94706149731169</v>
      </c>
    </row>
    <row r="50" spans="2:8" x14ac:dyDescent="0.3">
      <c r="B50" t="s">
        <v>82</v>
      </c>
      <c r="C50" t="s">
        <v>46</v>
      </c>
      <c r="D50" t="s">
        <v>72</v>
      </c>
      <c r="E50" t="s">
        <v>84</v>
      </c>
      <c r="F50" s="15">
        <v>0</v>
      </c>
      <c r="G50" s="15">
        <v>50.036645439389879</v>
      </c>
      <c r="H50" s="15">
        <v>-50.036645439389879</v>
      </c>
    </row>
    <row r="51" spans="2:8" x14ac:dyDescent="0.3">
      <c r="B51" t="s">
        <v>82</v>
      </c>
      <c r="C51" t="s">
        <v>46</v>
      </c>
      <c r="D51" t="s">
        <v>86</v>
      </c>
      <c r="E51" t="s">
        <v>87</v>
      </c>
      <c r="F51" s="15"/>
      <c r="G51" s="15"/>
      <c r="H51" s="15">
        <v>2934.9043999741989</v>
      </c>
    </row>
    <row r="52" spans="2:8" x14ac:dyDescent="0.3">
      <c r="B52" t="s">
        <v>88</v>
      </c>
      <c r="C52" t="s">
        <v>83</v>
      </c>
      <c r="D52" t="s">
        <v>31</v>
      </c>
      <c r="E52" t="s">
        <v>84</v>
      </c>
      <c r="F52" s="15">
        <v>903.51464432281819</v>
      </c>
      <c r="G52" s="15">
        <v>3476.5769591687299</v>
      </c>
      <c r="H52" s="15">
        <v>-2573.0623148459122</v>
      </c>
    </row>
    <row r="53" spans="2:8" x14ac:dyDescent="0.3">
      <c r="B53" t="s">
        <v>88</v>
      </c>
      <c r="C53" t="s">
        <v>83</v>
      </c>
      <c r="D53" t="s">
        <v>63</v>
      </c>
      <c r="E53" t="s">
        <v>85</v>
      </c>
      <c r="F53" s="15">
        <v>16651.805246925411</v>
      </c>
      <c r="G53" s="15">
        <v>16903.453734950719</v>
      </c>
      <c r="H53" s="15">
        <v>251.64848802530099</v>
      </c>
    </row>
    <row r="54" spans="2:8" x14ac:dyDescent="0.3">
      <c r="B54" t="s">
        <v>88</v>
      </c>
      <c r="C54" t="s">
        <v>83</v>
      </c>
      <c r="D54" t="s">
        <v>72</v>
      </c>
      <c r="E54" t="s">
        <v>85</v>
      </c>
      <c r="F54" s="15">
        <v>206.6497547677713</v>
      </c>
      <c r="G54" s="15">
        <v>580.50680786784721</v>
      </c>
      <c r="H54" s="15">
        <v>373.85705310007592</v>
      </c>
    </row>
    <row r="55" spans="2:8" x14ac:dyDescent="0.3">
      <c r="B55" t="s">
        <v>88</v>
      </c>
      <c r="C55" t="s">
        <v>83</v>
      </c>
      <c r="D55" t="s">
        <v>72</v>
      </c>
      <c r="E55" t="s">
        <v>84</v>
      </c>
      <c r="F55" s="15">
        <v>551.38315837737503</v>
      </c>
      <c r="G55" s="15">
        <v>0</v>
      </c>
      <c r="H55" s="15">
        <v>551.38315837737503</v>
      </c>
    </row>
    <row r="56" spans="2:8" x14ac:dyDescent="0.3">
      <c r="B56" t="s">
        <v>88</v>
      </c>
      <c r="C56" t="s">
        <v>83</v>
      </c>
      <c r="D56" t="s">
        <v>32</v>
      </c>
      <c r="E56" t="s">
        <v>85</v>
      </c>
      <c r="F56" s="15">
        <v>161.8844426804072</v>
      </c>
      <c r="G56" s="15">
        <v>12.613378092163011</v>
      </c>
      <c r="H56" s="15">
        <v>-149.2710645882442</v>
      </c>
    </row>
    <row r="57" spans="2:8" x14ac:dyDescent="0.3">
      <c r="B57" t="s">
        <v>88</v>
      </c>
      <c r="C57" t="s">
        <v>83</v>
      </c>
      <c r="D57" t="s">
        <v>32</v>
      </c>
      <c r="E57" t="s">
        <v>84</v>
      </c>
      <c r="F57" s="15">
        <v>16605.771866539129</v>
      </c>
      <c r="G57" s="15">
        <v>19630.506299139539</v>
      </c>
      <c r="H57" s="15">
        <v>-3024.734432600409</v>
      </c>
    </row>
    <row r="58" spans="2:8" x14ac:dyDescent="0.3">
      <c r="B58" t="s">
        <v>88</v>
      </c>
      <c r="C58" t="s">
        <v>83</v>
      </c>
      <c r="D58" t="s">
        <v>30</v>
      </c>
      <c r="E58" t="s">
        <v>85</v>
      </c>
      <c r="F58" s="15">
        <v>349.1000245051257</v>
      </c>
      <c r="G58" s="15">
        <v>255.912512662171</v>
      </c>
      <c r="H58" s="15">
        <v>-93.187511842954734</v>
      </c>
    </row>
    <row r="59" spans="2:8" x14ac:dyDescent="0.3">
      <c r="B59" t="s">
        <v>88</v>
      </c>
      <c r="C59" t="s">
        <v>83</v>
      </c>
      <c r="D59" t="s">
        <v>30</v>
      </c>
      <c r="E59" t="s">
        <v>84</v>
      </c>
      <c r="F59" s="15">
        <v>12100.579245145809</v>
      </c>
      <c r="G59" s="15">
        <v>21115.974106950602</v>
      </c>
      <c r="H59" s="15">
        <v>-9015.3948618047871</v>
      </c>
    </row>
    <row r="60" spans="2:8" x14ac:dyDescent="0.3">
      <c r="B60" t="s">
        <v>88</v>
      </c>
      <c r="C60" t="s">
        <v>83</v>
      </c>
      <c r="D60" t="s">
        <v>69</v>
      </c>
      <c r="E60" t="s">
        <v>85</v>
      </c>
      <c r="F60" s="15">
        <v>1644.521856343272</v>
      </c>
      <c r="G60" s="15">
        <v>309.2459394486475</v>
      </c>
      <c r="H60" s="15">
        <v>-1335.2759168946241</v>
      </c>
    </row>
    <row r="61" spans="2:8" x14ac:dyDescent="0.3">
      <c r="B61" t="s">
        <v>88</v>
      </c>
      <c r="C61" t="s">
        <v>83</v>
      </c>
      <c r="D61" t="s">
        <v>69</v>
      </c>
      <c r="E61" t="s">
        <v>84</v>
      </c>
      <c r="F61" s="15">
        <v>694.69707430829646</v>
      </c>
      <c r="G61" s="15">
        <v>343.6931425064061</v>
      </c>
      <c r="H61" s="15">
        <v>351.00393180189042</v>
      </c>
    </row>
    <row r="62" spans="2:8" x14ac:dyDescent="0.3">
      <c r="B62" t="s">
        <v>88</v>
      </c>
      <c r="C62" t="s">
        <v>83</v>
      </c>
      <c r="D62" t="s">
        <v>34</v>
      </c>
      <c r="E62" t="s">
        <v>84</v>
      </c>
      <c r="F62" s="15">
        <v>16106.97249528895</v>
      </c>
      <c r="G62" s="15">
        <v>4247.8031826045117</v>
      </c>
      <c r="H62" s="15">
        <v>11859.169312684429</v>
      </c>
    </row>
    <row r="63" spans="2:8" x14ac:dyDescent="0.3">
      <c r="B63" t="s">
        <v>88</v>
      </c>
      <c r="C63" t="s">
        <v>83</v>
      </c>
      <c r="D63" t="s">
        <v>29</v>
      </c>
      <c r="E63" t="s">
        <v>84</v>
      </c>
      <c r="F63" s="15">
        <v>11955.84949936562</v>
      </c>
      <c r="G63" s="15">
        <v>7367.3207946710199</v>
      </c>
      <c r="H63" s="15">
        <v>4588.5287046945969</v>
      </c>
    </row>
    <row r="64" spans="2:8" x14ac:dyDescent="0.3">
      <c r="B64" t="s">
        <v>88</v>
      </c>
      <c r="C64" t="s">
        <v>83</v>
      </c>
      <c r="D64" t="s">
        <v>65</v>
      </c>
      <c r="E64" t="s">
        <v>85</v>
      </c>
      <c r="F64" s="15">
        <v>27968.586757144079</v>
      </c>
      <c r="G64" s="15">
        <v>16420.192519048011</v>
      </c>
      <c r="H64" s="15">
        <v>-11548.394238096071</v>
      </c>
    </row>
    <row r="65" spans="2:8" x14ac:dyDescent="0.3">
      <c r="B65" t="s">
        <v>88</v>
      </c>
      <c r="C65" t="s">
        <v>83</v>
      </c>
      <c r="D65" t="s">
        <v>33</v>
      </c>
      <c r="E65" t="s">
        <v>85</v>
      </c>
      <c r="F65" s="15">
        <v>6707.8164906507873</v>
      </c>
      <c r="G65" s="15">
        <v>5436.2907696900138</v>
      </c>
      <c r="H65" s="15">
        <v>-1271.525720960773</v>
      </c>
    </row>
    <row r="66" spans="2:8" x14ac:dyDescent="0.3">
      <c r="B66" t="s">
        <v>88</v>
      </c>
      <c r="C66" t="s">
        <v>83</v>
      </c>
      <c r="D66" t="s">
        <v>33</v>
      </c>
      <c r="E66" t="s">
        <v>84</v>
      </c>
      <c r="F66" s="15">
        <v>2585.0533767847769</v>
      </c>
      <c r="G66" s="15">
        <v>2227.6796950624321</v>
      </c>
      <c r="H66" s="15">
        <v>357.37368172234528</v>
      </c>
    </row>
    <row r="67" spans="2:8" x14ac:dyDescent="0.3">
      <c r="B67" t="s">
        <v>88</v>
      </c>
      <c r="C67" t="s">
        <v>83</v>
      </c>
      <c r="D67" t="s">
        <v>71</v>
      </c>
      <c r="E67" t="s">
        <v>84</v>
      </c>
      <c r="F67" s="15">
        <v>845.97077088683341</v>
      </c>
      <c r="G67" s="15">
        <v>0</v>
      </c>
      <c r="H67" s="15">
        <v>845.97077088683341</v>
      </c>
    </row>
    <row r="68" spans="2:8" x14ac:dyDescent="0.3">
      <c r="B68" t="s">
        <v>88</v>
      </c>
      <c r="C68" t="s">
        <v>83</v>
      </c>
      <c r="D68" t="s">
        <v>70</v>
      </c>
      <c r="E68" t="s">
        <v>84</v>
      </c>
      <c r="F68" s="15">
        <v>106.7090944689445</v>
      </c>
      <c r="G68" s="15">
        <v>235.73999234058459</v>
      </c>
      <c r="H68" s="15">
        <v>-129.03089787164001</v>
      </c>
    </row>
    <row r="69" spans="2:8" x14ac:dyDescent="0.3">
      <c r="B69" t="s">
        <v>88</v>
      </c>
      <c r="C69" t="s">
        <v>83</v>
      </c>
      <c r="D69" t="s">
        <v>66</v>
      </c>
      <c r="E69" t="s">
        <v>84</v>
      </c>
      <c r="F69" s="15">
        <v>23298.03081935348</v>
      </c>
      <c r="G69" s="15">
        <v>12210.193334838221</v>
      </c>
      <c r="H69" s="15">
        <v>11087.837484515259</v>
      </c>
    </row>
    <row r="70" spans="2:8" x14ac:dyDescent="0.3">
      <c r="B70" t="s">
        <v>88</v>
      </c>
      <c r="C70" t="s">
        <v>83</v>
      </c>
      <c r="D70" t="s">
        <v>68</v>
      </c>
      <c r="E70" t="s">
        <v>85</v>
      </c>
      <c r="F70" s="15">
        <v>13169.00084901013</v>
      </c>
      <c r="G70" s="15">
        <v>8270.3314764076458</v>
      </c>
      <c r="H70" s="15">
        <v>-4898.6693726024823</v>
      </c>
    </row>
    <row r="71" spans="2:8" x14ac:dyDescent="0.3">
      <c r="B71" t="s">
        <v>88</v>
      </c>
      <c r="C71" t="s">
        <v>83</v>
      </c>
      <c r="D71" t="s">
        <v>68</v>
      </c>
      <c r="E71" t="s">
        <v>84</v>
      </c>
      <c r="F71" s="15">
        <v>1831.5686255818539</v>
      </c>
      <c r="G71" s="15">
        <v>359.30043877224227</v>
      </c>
      <c r="H71" s="15">
        <v>1472.268186809612</v>
      </c>
    </row>
    <row r="72" spans="2:8" x14ac:dyDescent="0.3">
      <c r="B72" t="s">
        <v>88</v>
      </c>
      <c r="C72" t="s">
        <v>83</v>
      </c>
      <c r="D72" t="s">
        <v>64</v>
      </c>
      <c r="E72" t="s">
        <v>85</v>
      </c>
      <c r="F72" s="15">
        <v>5669.8755856050329</v>
      </c>
      <c r="G72" s="15">
        <v>8162.6181738499699</v>
      </c>
      <c r="H72" s="15">
        <v>2492.742588244937</v>
      </c>
    </row>
    <row r="73" spans="2:8" x14ac:dyDescent="0.3">
      <c r="B73" t="s">
        <v>88</v>
      </c>
      <c r="C73" t="s">
        <v>83</v>
      </c>
      <c r="D73" t="s">
        <v>73</v>
      </c>
      <c r="E73" t="s">
        <v>85</v>
      </c>
      <c r="F73" s="15">
        <v>3811.5102196996372</v>
      </c>
      <c r="G73" s="15">
        <v>2618.5911170682648</v>
      </c>
      <c r="H73" s="15">
        <v>-1192.919102631372</v>
      </c>
    </row>
    <row r="74" spans="2:8" x14ac:dyDescent="0.3">
      <c r="B74" t="s">
        <v>88</v>
      </c>
      <c r="C74" t="s">
        <v>83</v>
      </c>
      <c r="D74" t="s">
        <v>86</v>
      </c>
      <c r="E74" t="s">
        <v>87</v>
      </c>
      <c r="F74" s="15"/>
      <c r="G74" s="15"/>
      <c r="H74" s="15">
        <v>-999.68207387660186</v>
      </c>
    </row>
    <row r="75" spans="2:8" x14ac:dyDescent="0.3">
      <c r="B75" t="s">
        <v>88</v>
      </c>
      <c r="C75" t="s">
        <v>46</v>
      </c>
      <c r="D75" t="s">
        <v>31</v>
      </c>
      <c r="E75" t="s">
        <v>84</v>
      </c>
      <c r="F75" s="15">
        <v>903.51464432281819</v>
      </c>
      <c r="G75" s="15">
        <v>1393.110863246691</v>
      </c>
      <c r="H75" s="15">
        <v>-489.59621892387241</v>
      </c>
    </row>
    <row r="76" spans="2:8" x14ac:dyDescent="0.3">
      <c r="B76" t="s">
        <v>88</v>
      </c>
      <c r="C76" t="s">
        <v>46</v>
      </c>
      <c r="D76" t="s">
        <v>63</v>
      </c>
      <c r="E76" t="s">
        <v>85</v>
      </c>
      <c r="F76" s="15">
        <v>16651.805246925411</v>
      </c>
      <c r="G76" s="15">
        <v>2507.9527532625129</v>
      </c>
      <c r="H76" s="15">
        <v>-14143.8524936629</v>
      </c>
    </row>
    <row r="77" spans="2:8" x14ac:dyDescent="0.3">
      <c r="B77" t="s">
        <v>88</v>
      </c>
      <c r="C77" t="s">
        <v>46</v>
      </c>
      <c r="D77" t="s">
        <v>72</v>
      </c>
      <c r="E77" t="s">
        <v>85</v>
      </c>
      <c r="F77" s="15">
        <v>206.6497547677713</v>
      </c>
      <c r="G77" s="15">
        <v>0</v>
      </c>
      <c r="H77" s="15">
        <v>-206.6497547677713</v>
      </c>
    </row>
    <row r="78" spans="2:8" x14ac:dyDescent="0.3">
      <c r="B78" t="s">
        <v>88</v>
      </c>
      <c r="C78" t="s">
        <v>46</v>
      </c>
      <c r="D78" t="s">
        <v>72</v>
      </c>
      <c r="E78" t="s">
        <v>84</v>
      </c>
      <c r="F78" s="15">
        <v>551.38315837737503</v>
      </c>
      <c r="G78" s="15">
        <v>0</v>
      </c>
      <c r="H78" s="15">
        <v>551.38315837737503</v>
      </c>
    </row>
    <row r="79" spans="2:8" x14ac:dyDescent="0.3">
      <c r="B79" t="s">
        <v>88</v>
      </c>
      <c r="C79" t="s">
        <v>46</v>
      </c>
      <c r="D79" t="s">
        <v>32</v>
      </c>
      <c r="E79" t="s">
        <v>85</v>
      </c>
      <c r="F79" s="15">
        <v>161.8844426804072</v>
      </c>
      <c r="G79" s="15">
        <v>8.5105566953001546</v>
      </c>
      <c r="H79" s="15">
        <v>-153.37388598510711</v>
      </c>
    </row>
    <row r="80" spans="2:8" x14ac:dyDescent="0.3">
      <c r="B80" t="s">
        <v>88</v>
      </c>
      <c r="C80" t="s">
        <v>46</v>
      </c>
      <c r="D80" t="s">
        <v>32</v>
      </c>
      <c r="E80" t="s">
        <v>84</v>
      </c>
      <c r="F80" s="15">
        <v>16605.771866539129</v>
      </c>
      <c r="G80" s="15">
        <v>6845.1116263023214</v>
      </c>
      <c r="H80" s="15">
        <v>9760.6602402368044</v>
      </c>
    </row>
    <row r="81" spans="2:8" x14ac:dyDescent="0.3">
      <c r="B81" t="s">
        <v>88</v>
      </c>
      <c r="C81" t="s">
        <v>46</v>
      </c>
      <c r="D81" t="s">
        <v>30</v>
      </c>
      <c r="E81" t="s">
        <v>85</v>
      </c>
      <c r="F81" s="15">
        <v>349.1000245051257</v>
      </c>
      <c r="G81" s="15">
        <v>73.282601268022432</v>
      </c>
      <c r="H81" s="15">
        <v>-275.8174232371033</v>
      </c>
    </row>
    <row r="82" spans="2:8" x14ac:dyDescent="0.3">
      <c r="B82" t="s">
        <v>88</v>
      </c>
      <c r="C82" t="s">
        <v>46</v>
      </c>
      <c r="D82" t="s">
        <v>30</v>
      </c>
      <c r="E82" t="s">
        <v>84</v>
      </c>
      <c r="F82" s="15">
        <v>12100.579245145809</v>
      </c>
      <c r="G82" s="15">
        <v>1579.1874227574419</v>
      </c>
      <c r="H82" s="15">
        <v>10521.39182238837</v>
      </c>
    </row>
    <row r="83" spans="2:8" x14ac:dyDescent="0.3">
      <c r="B83" t="s">
        <v>88</v>
      </c>
      <c r="C83" t="s">
        <v>46</v>
      </c>
      <c r="D83" t="s">
        <v>69</v>
      </c>
      <c r="E83" t="s">
        <v>85</v>
      </c>
      <c r="F83" s="15">
        <v>1644.5218563432711</v>
      </c>
      <c r="G83" s="15">
        <v>10.924819489884349</v>
      </c>
      <c r="H83" s="15">
        <v>-1633.597036853387</v>
      </c>
    </row>
    <row r="84" spans="2:8" x14ac:dyDescent="0.3">
      <c r="B84" t="s">
        <v>88</v>
      </c>
      <c r="C84" t="s">
        <v>46</v>
      </c>
      <c r="D84" t="s">
        <v>69</v>
      </c>
      <c r="E84" t="s">
        <v>84</v>
      </c>
      <c r="F84" s="15">
        <v>694.69707430829646</v>
      </c>
      <c r="G84" s="15">
        <v>0</v>
      </c>
      <c r="H84" s="15">
        <v>694.69707430829646</v>
      </c>
    </row>
    <row r="85" spans="2:8" x14ac:dyDescent="0.3">
      <c r="B85" t="s">
        <v>88</v>
      </c>
      <c r="C85" t="s">
        <v>46</v>
      </c>
      <c r="D85" t="s">
        <v>34</v>
      </c>
      <c r="E85" t="s">
        <v>84</v>
      </c>
      <c r="F85" s="15">
        <v>16106.97249528895</v>
      </c>
      <c r="G85" s="15">
        <v>927.80293072223742</v>
      </c>
      <c r="H85" s="15">
        <v>15179.16956456671</v>
      </c>
    </row>
    <row r="86" spans="2:8" x14ac:dyDescent="0.3">
      <c r="B86" t="s">
        <v>88</v>
      </c>
      <c r="C86" t="s">
        <v>46</v>
      </c>
      <c r="D86" t="s">
        <v>29</v>
      </c>
      <c r="E86" t="s">
        <v>84</v>
      </c>
      <c r="F86" s="15">
        <v>11955.84949936561</v>
      </c>
      <c r="G86" s="15">
        <v>0</v>
      </c>
      <c r="H86" s="15">
        <v>11955.84949936561</v>
      </c>
    </row>
    <row r="87" spans="2:8" x14ac:dyDescent="0.3">
      <c r="B87" t="s">
        <v>88</v>
      </c>
      <c r="C87" t="s">
        <v>46</v>
      </c>
      <c r="D87" t="s">
        <v>65</v>
      </c>
      <c r="E87" t="s">
        <v>85</v>
      </c>
      <c r="F87" s="15">
        <v>27968.586757144079</v>
      </c>
      <c r="G87" s="15">
        <v>922.27376139740556</v>
      </c>
      <c r="H87" s="15">
        <v>-27046.312995746681</v>
      </c>
    </row>
    <row r="88" spans="2:8" x14ac:dyDescent="0.3">
      <c r="B88" t="s">
        <v>88</v>
      </c>
      <c r="C88" t="s">
        <v>46</v>
      </c>
      <c r="D88" t="s">
        <v>33</v>
      </c>
      <c r="E88" t="s">
        <v>85</v>
      </c>
      <c r="F88" s="15">
        <v>6707.8164906507873</v>
      </c>
      <c r="G88" s="15">
        <v>1184.3815060000561</v>
      </c>
      <c r="H88" s="15">
        <v>-5523.4349846507312</v>
      </c>
    </row>
    <row r="89" spans="2:8" x14ac:dyDescent="0.3">
      <c r="B89" t="s">
        <v>88</v>
      </c>
      <c r="C89" t="s">
        <v>46</v>
      </c>
      <c r="D89" t="s">
        <v>33</v>
      </c>
      <c r="E89" t="s">
        <v>84</v>
      </c>
      <c r="F89" s="15">
        <v>2585.0533767847769</v>
      </c>
      <c r="G89" s="15">
        <v>604.50997201331154</v>
      </c>
      <c r="H89" s="15">
        <v>1980.543404771465</v>
      </c>
    </row>
    <row r="90" spans="2:8" x14ac:dyDescent="0.3">
      <c r="B90" t="s">
        <v>88</v>
      </c>
      <c r="C90" t="s">
        <v>46</v>
      </c>
      <c r="D90" t="s">
        <v>71</v>
      </c>
      <c r="E90" t="s">
        <v>84</v>
      </c>
      <c r="F90" s="15">
        <v>845.97077088683341</v>
      </c>
      <c r="G90" s="15">
        <v>0</v>
      </c>
      <c r="H90" s="15">
        <v>845.97077088683341</v>
      </c>
    </row>
    <row r="91" spans="2:8" x14ac:dyDescent="0.3">
      <c r="B91" t="s">
        <v>88</v>
      </c>
      <c r="C91" t="s">
        <v>46</v>
      </c>
      <c r="D91" t="s">
        <v>70</v>
      </c>
      <c r="E91" t="s">
        <v>84</v>
      </c>
      <c r="F91" s="15">
        <v>106.7090944689445</v>
      </c>
      <c r="G91" s="15">
        <v>73.064742237905676</v>
      </c>
      <c r="H91" s="15">
        <v>33.644352231038873</v>
      </c>
    </row>
    <row r="92" spans="2:8" x14ac:dyDescent="0.3">
      <c r="B92" t="s">
        <v>88</v>
      </c>
      <c r="C92" t="s">
        <v>46</v>
      </c>
      <c r="D92" t="s">
        <v>66</v>
      </c>
      <c r="E92" t="s">
        <v>84</v>
      </c>
      <c r="F92" s="15">
        <v>23298.03081935348</v>
      </c>
      <c r="G92" s="15">
        <v>3073.8847463980178</v>
      </c>
      <c r="H92" s="15">
        <v>20224.14607295546</v>
      </c>
    </row>
    <row r="93" spans="2:8" x14ac:dyDescent="0.3">
      <c r="B93" t="s">
        <v>88</v>
      </c>
      <c r="C93" t="s">
        <v>46</v>
      </c>
      <c r="D93" t="s">
        <v>68</v>
      </c>
      <c r="E93" t="s">
        <v>85</v>
      </c>
      <c r="F93" s="15">
        <v>13169.00084901013</v>
      </c>
      <c r="G93" s="15">
        <v>1760.0493389831011</v>
      </c>
      <c r="H93" s="15">
        <v>-11408.951510027029</v>
      </c>
    </row>
    <row r="94" spans="2:8" x14ac:dyDescent="0.3">
      <c r="B94" t="s">
        <v>88</v>
      </c>
      <c r="C94" t="s">
        <v>46</v>
      </c>
      <c r="D94" t="s">
        <v>68</v>
      </c>
      <c r="E94" t="s">
        <v>84</v>
      </c>
      <c r="F94" s="15">
        <v>1831.5686255818539</v>
      </c>
      <c r="G94" s="15">
        <v>0</v>
      </c>
      <c r="H94" s="15">
        <v>1831.5686255818539</v>
      </c>
    </row>
    <row r="95" spans="2:8" x14ac:dyDescent="0.3">
      <c r="B95" t="s">
        <v>88</v>
      </c>
      <c r="C95" t="s">
        <v>46</v>
      </c>
      <c r="D95" t="s">
        <v>64</v>
      </c>
      <c r="E95" t="s">
        <v>85</v>
      </c>
      <c r="F95" s="15">
        <v>5669.8755856050329</v>
      </c>
      <c r="G95" s="15">
        <v>2957.134115990013</v>
      </c>
      <c r="H95" s="15">
        <v>-2712.741469615019</v>
      </c>
    </row>
    <row r="96" spans="2:8" x14ac:dyDescent="0.3">
      <c r="B96" t="s">
        <v>88</v>
      </c>
      <c r="C96" t="s">
        <v>46</v>
      </c>
      <c r="D96" t="s">
        <v>73</v>
      </c>
      <c r="E96" t="s">
        <v>85</v>
      </c>
      <c r="F96" s="15">
        <v>3811.5102196996299</v>
      </c>
      <c r="G96" s="15">
        <v>1186.1948852143721</v>
      </c>
      <c r="H96" s="15">
        <v>-2625.3153344852581</v>
      </c>
    </row>
    <row r="97" spans="2:8" x14ac:dyDescent="0.3">
      <c r="B97" t="s">
        <v>88</v>
      </c>
      <c r="C97" t="s">
        <v>46</v>
      </c>
      <c r="D97" t="s">
        <v>86</v>
      </c>
      <c r="E97" t="s">
        <v>87</v>
      </c>
      <c r="F97" s="15"/>
      <c r="G97" s="15"/>
      <c r="H97" s="15">
        <v>7359.3814777149619</v>
      </c>
    </row>
  </sheetData>
  <mergeCells count="1">
    <mergeCell ref="F7:H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README</vt:lpstr>
      <vt:lpstr>Fig1</vt:lpstr>
      <vt:lpstr>Fig2</vt:lpstr>
      <vt:lpstr>Fig3</vt:lpstr>
      <vt:lpstr>Fig4</vt:lpstr>
      <vt:lpstr>Fig5</vt:lpstr>
      <vt:lpstr>Fig6</vt:lpstr>
      <vt:lpstr>Fig7</vt:lpstr>
      <vt:lpstr>Fig8</vt:lpstr>
      <vt:lpstr>Fig9</vt:lpstr>
      <vt:lpstr>Fig10</vt:lpstr>
      <vt:lpstr>Fig11</vt:lpstr>
      <vt:lpstr>Fig20</vt:lpstr>
      <vt:lpstr>Fig24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Iain Staffell</dc:creator>
  <cp:lastModifiedBy>Iain Staffell</cp:lastModifiedBy>
  <dcterms:created xsi:type="dcterms:W3CDTF">2021-01-05T08:56:16Z</dcterms:created>
  <dcterms:modified xsi:type="dcterms:W3CDTF">2021-03-23T12:27:21Z</dcterms:modified>
</cp:coreProperties>
</file>