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\AG-PM-share\DB20\opendata\Fig2\"/>
    </mc:Choice>
  </mc:AlternateContent>
  <bookViews>
    <workbookView xWindow="120" yWindow="105" windowWidth="14355" windowHeight="7425" activeTab="3"/>
  </bookViews>
  <sheets>
    <sheet name="TrainedHela" sheetId="1" r:id="rId1"/>
    <sheet name="HCT116" sheetId="2" r:id="rId2"/>
    <sheet name="PANC1" sheetId="3" r:id="rId3"/>
    <sheet name="All" sheetId="4" r:id="rId4"/>
  </sheets>
  <calcPr calcId="162913"/>
</workbook>
</file>

<file path=xl/calcChain.xml><?xml version="1.0" encoding="utf-8"?>
<calcChain xmlns="http://schemas.openxmlformats.org/spreadsheetml/2006/main">
  <c r="D14" i="3" l="1"/>
  <c r="D13" i="3"/>
  <c r="E14" i="3" l="1"/>
  <c r="F14" i="3"/>
  <c r="G14" i="3"/>
  <c r="H14" i="3"/>
  <c r="D15" i="3"/>
  <c r="E15" i="3"/>
  <c r="F15" i="3"/>
  <c r="G15" i="3"/>
  <c r="H15" i="3"/>
  <c r="D16" i="3"/>
  <c r="E16" i="3"/>
  <c r="F16" i="3"/>
  <c r="G16" i="3"/>
  <c r="H16" i="3"/>
  <c r="D17" i="3"/>
  <c r="E17" i="3"/>
  <c r="F17" i="3"/>
  <c r="G17" i="3"/>
  <c r="H17" i="3"/>
  <c r="D18" i="3"/>
  <c r="E18" i="3"/>
  <c r="F18" i="3"/>
  <c r="G18" i="3"/>
  <c r="H18" i="3"/>
  <c r="D19" i="3"/>
  <c r="E19" i="3"/>
  <c r="F19" i="3"/>
  <c r="G19" i="3"/>
  <c r="H19" i="3"/>
  <c r="D20" i="3"/>
  <c r="E20" i="3"/>
  <c r="F20" i="3"/>
  <c r="G20" i="3"/>
  <c r="H20" i="3"/>
  <c r="H13" i="3"/>
  <c r="G13" i="3"/>
  <c r="F13" i="3"/>
  <c r="E13" i="3"/>
  <c r="D14" i="2"/>
  <c r="E14" i="2"/>
  <c r="F14" i="2"/>
  <c r="G14" i="2"/>
  <c r="H14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H13" i="2"/>
  <c r="G13" i="2"/>
  <c r="F13" i="2"/>
  <c r="E13" i="2"/>
  <c r="D13" i="2"/>
  <c r="D14" i="1"/>
  <c r="E14" i="1"/>
  <c r="F14" i="1"/>
  <c r="G14" i="1"/>
  <c r="H14" i="1"/>
  <c r="D15" i="1"/>
  <c r="E15" i="1"/>
  <c r="F15" i="1"/>
  <c r="G15" i="1"/>
  <c r="H15" i="1"/>
  <c r="D16" i="1"/>
  <c r="E16" i="1"/>
  <c r="F16" i="1"/>
  <c r="G16" i="1"/>
  <c r="H16" i="1"/>
  <c r="D17" i="1"/>
  <c r="E17" i="1"/>
  <c r="F17" i="1"/>
  <c r="G17" i="1"/>
  <c r="H17" i="1"/>
  <c r="D18" i="1"/>
  <c r="E18" i="1"/>
  <c r="F18" i="1"/>
  <c r="G18" i="1"/>
  <c r="H18" i="1"/>
  <c r="D19" i="1"/>
  <c r="E19" i="1"/>
  <c r="F19" i="1"/>
  <c r="G19" i="1"/>
  <c r="H19" i="1"/>
  <c r="D20" i="1"/>
  <c r="E20" i="1"/>
  <c r="F20" i="1"/>
  <c r="G20" i="1"/>
  <c r="H20" i="1"/>
  <c r="H13" i="1"/>
  <c r="G13" i="1"/>
  <c r="F13" i="1"/>
  <c r="E13" i="1"/>
  <c r="D13" i="1"/>
  <c r="J20" i="3" l="1"/>
  <c r="L20" i="3"/>
  <c r="I11" i="4" s="1"/>
  <c r="J19" i="3"/>
  <c r="L19" i="3"/>
  <c r="I10" i="4" s="1"/>
  <c r="J18" i="3"/>
  <c r="J17" i="3"/>
  <c r="J16" i="3"/>
  <c r="L16" i="3"/>
  <c r="I7" i="4" s="1"/>
  <c r="J15" i="3"/>
  <c r="L15" i="3"/>
  <c r="I6" i="4" s="1"/>
  <c r="J14" i="3"/>
  <c r="J13" i="3"/>
  <c r="L13" i="3"/>
  <c r="I4" i="4" s="1"/>
  <c r="J20" i="2"/>
  <c r="J19" i="2"/>
  <c r="J18" i="2"/>
  <c r="J17" i="2"/>
  <c r="J16" i="2"/>
  <c r="J15" i="2"/>
  <c r="J14" i="2"/>
  <c r="J13" i="2"/>
  <c r="L13" i="2"/>
  <c r="H4" i="4" s="1"/>
  <c r="B12" i="1"/>
  <c r="J13" i="1"/>
  <c r="J14" i="1"/>
  <c r="J15" i="1"/>
  <c r="J16" i="1"/>
  <c r="J17" i="1"/>
  <c r="J18" i="1"/>
  <c r="J19" i="1"/>
  <c r="J20" i="1"/>
  <c r="L14" i="1"/>
  <c r="G5" i="4" s="1"/>
  <c r="L15" i="1"/>
  <c r="G6" i="4" s="1"/>
  <c r="L18" i="1" l="1"/>
  <c r="G9" i="4" s="1"/>
  <c r="L13" i="1"/>
  <c r="G4" i="4" s="1"/>
  <c r="L16" i="1"/>
  <c r="G7" i="4" s="1"/>
  <c r="L14" i="3"/>
  <c r="I5" i="4" s="1"/>
  <c r="L18" i="3"/>
  <c r="I9" i="4" s="1"/>
  <c r="L19" i="1"/>
  <c r="G10" i="4" s="1"/>
  <c r="L17" i="3"/>
  <c r="I8" i="4" s="1"/>
  <c r="L17" i="1"/>
  <c r="G8" i="4" s="1"/>
  <c r="L20" i="1"/>
  <c r="G11" i="4" s="1"/>
  <c r="K13" i="3"/>
  <c r="E4" i="4" s="1"/>
  <c r="K14" i="3"/>
  <c r="E5" i="4" s="1"/>
  <c r="K15" i="3"/>
  <c r="E6" i="4" s="1"/>
  <c r="K16" i="3"/>
  <c r="E7" i="4" s="1"/>
  <c r="K17" i="3"/>
  <c r="E8" i="4" s="1"/>
  <c r="K18" i="3"/>
  <c r="E9" i="4" s="1"/>
  <c r="K19" i="3"/>
  <c r="E10" i="4" s="1"/>
  <c r="K20" i="3"/>
  <c r="E11" i="4" s="1"/>
  <c r="L15" i="2"/>
  <c r="H6" i="4" s="1"/>
  <c r="L17" i="2"/>
  <c r="H8" i="4" s="1"/>
  <c r="L19" i="2"/>
  <c r="H10" i="4" s="1"/>
  <c r="K15" i="2"/>
  <c r="D6" i="4" s="1"/>
  <c r="K17" i="2"/>
  <c r="D8" i="4" s="1"/>
  <c r="K19" i="2"/>
  <c r="D10" i="4" s="1"/>
  <c r="L14" i="2"/>
  <c r="H5" i="4" s="1"/>
  <c r="L16" i="2"/>
  <c r="H7" i="4" s="1"/>
  <c r="L18" i="2"/>
  <c r="H9" i="4" s="1"/>
  <c r="L20" i="2"/>
  <c r="H11" i="4" s="1"/>
  <c r="K14" i="2"/>
  <c r="D5" i="4" s="1"/>
  <c r="K16" i="2"/>
  <c r="D7" i="4" s="1"/>
  <c r="K18" i="2"/>
  <c r="D9" i="4" s="1"/>
  <c r="K20" i="2"/>
  <c r="D11" i="4" s="1"/>
  <c r="K13" i="2"/>
  <c r="D4" i="4" s="1"/>
  <c r="K19" i="1"/>
  <c r="C10" i="4" s="1"/>
  <c r="K15" i="1"/>
  <c r="C6" i="4" s="1"/>
  <c r="K18" i="1"/>
  <c r="C9" i="4" s="1"/>
  <c r="K14" i="1"/>
  <c r="C5" i="4" s="1"/>
  <c r="K17" i="1"/>
  <c r="C8" i="4" s="1"/>
  <c r="K13" i="1"/>
  <c r="C4" i="4" s="1"/>
  <c r="K20" i="1"/>
  <c r="C11" i="4" s="1"/>
  <c r="K16" i="1"/>
  <c r="C7" i="4" s="1"/>
</calcChain>
</file>

<file path=xl/sharedStrings.xml><?xml version="1.0" encoding="utf-8"?>
<sst xmlns="http://schemas.openxmlformats.org/spreadsheetml/2006/main" count="126" uniqueCount="19">
  <si>
    <t>Negative</t>
  </si>
  <si>
    <t>Positive</t>
  </si>
  <si>
    <t>Chloroquine</t>
  </si>
  <si>
    <t>HCT 116</t>
  </si>
  <si>
    <t>PANC-1</t>
  </si>
  <si>
    <t>Hela</t>
  </si>
  <si>
    <t>NOC</t>
  </si>
  <si>
    <t>Cell</t>
  </si>
  <si>
    <t>Dose</t>
  </si>
  <si>
    <t>Cmpd</t>
  </si>
  <si>
    <t>R1</t>
  </si>
  <si>
    <t>R2</t>
  </si>
  <si>
    <t>R3</t>
  </si>
  <si>
    <t>R4</t>
  </si>
  <si>
    <t>R5</t>
  </si>
  <si>
    <t>Average</t>
  </si>
  <si>
    <t>Std</t>
  </si>
  <si>
    <t>HCT116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</si>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</sst>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411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All!$C$3</c:f>
              <c:strCache>
                <c:ptCount val="1"/>
                <c:pt idx="0">
                  <c:v>Hela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All!$G$4:$G$11</c:f>
                <c:numCache>
                  <c:formatCode>General</c:formatCode>
                  <c:ptCount val="8"/>
                  <c:pt idx="0">
                    <c:v>174.30417219459909</c:v>
                  </c:pt>
                  <c:pt idx="1">
                    <c:v>91.788504294644341</c:v>
                  </c:pt>
                  <c:pt idx="2">
                    <c:v>152.40905396995382</c:v>
                  </c:pt>
                  <c:pt idx="3">
                    <c:v>677.25010347369596</c:v>
                  </c:pt>
                  <c:pt idx="4">
                    <c:v>497.58474925656787</c:v>
                  </c:pt>
                  <c:pt idx="5">
                    <c:v>411.73909927595702</c:v>
                  </c:pt>
                  <c:pt idx="6">
                    <c:v>29.880715233360178</c:v>
                  </c:pt>
                  <c:pt idx="7">
                    <c:v>26.619856874997161</c:v>
                  </c:pt>
                </c:numCache>
              </c:numRef>
            </c:plus>
            <c:minus>
              <c:numRef>
                <c:f>All!$G$4:$G$11</c:f>
                <c:numCache>
                  <c:formatCode>General</c:formatCode>
                  <c:ptCount val="8"/>
                  <c:pt idx="0">
                    <c:v>174.30417219459909</c:v>
                  </c:pt>
                  <c:pt idx="1">
                    <c:v>91.788504294644341</c:v>
                  </c:pt>
                  <c:pt idx="2">
                    <c:v>152.40905396995382</c:v>
                  </c:pt>
                  <c:pt idx="3">
                    <c:v>677.25010347369596</c:v>
                  </c:pt>
                  <c:pt idx="4">
                    <c:v>497.58474925656787</c:v>
                  </c:pt>
                  <c:pt idx="5">
                    <c:v>411.73909927595702</c:v>
                  </c:pt>
                  <c:pt idx="6">
                    <c:v>29.880715233360178</c:v>
                  </c:pt>
                  <c:pt idx="7">
                    <c:v>26.619856874997161</c:v>
                  </c:pt>
                </c:numCache>
              </c:numRef>
            </c:minus>
          </c:errBars>
          <c:xVal>
            <c:numRef>
              <c:f>All!$B$4:$B$11</c:f>
              <c:numCache>
                <c:formatCode>General</c:formatCode>
                <c:ptCount val="8"/>
                <c:pt idx="0">
                  <c:v>0</c:v>
                </c:pt>
                <c:pt idx="1">
                  <c:v>1.6</c:v>
                </c:pt>
                <c:pt idx="2">
                  <c:v>3.125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xVal>
          <c:yVal>
            <c:numRef>
              <c:f>All!$C$4:$C$11</c:f>
              <c:numCache>
                <c:formatCode>General</c:formatCode>
                <c:ptCount val="8"/>
                <c:pt idx="0">
                  <c:v>166.66666666666669</c:v>
                </c:pt>
                <c:pt idx="1">
                  <c:v>751.77304964539007</c:v>
                </c:pt>
                <c:pt idx="2">
                  <c:v>594.40559440559434</c:v>
                </c:pt>
                <c:pt idx="3">
                  <c:v>3191.63763066202</c:v>
                </c:pt>
                <c:pt idx="4">
                  <c:v>7224.1992882562272</c:v>
                </c:pt>
                <c:pt idx="5">
                  <c:v>9080.7017543859638</c:v>
                </c:pt>
                <c:pt idx="6">
                  <c:v>9850</c:v>
                </c:pt>
                <c:pt idx="7">
                  <c:v>9892.8571428571413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6-475A-8250-84A96005AD2F}"/>
            </c:ext>
          </c:extLst>
        </c:ser>
        <c:ser>
          <c:idx val="1"/>
          <c:order val="1"/>
          <c:tx>
            <c:strRef>
              <c:f>All!$D$3</c:f>
              <c:strCache>
                <c:ptCount val="1"/>
                <c:pt idx="0">
                  <c:v>HCT116</c:v>
                </c:pt>
              </c:strCache>
            </c:strRef>
          </c:tx>
          <c:spPr>
            <a:ln>
              <a:solidFill>
                <a:srgbClr val="4116F6"/>
              </a:solidFill>
            </a:ln>
          </c:spPr>
          <c:marker>
            <c:spPr>
              <a:solidFill>
                <a:srgbClr val="4116F6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All!$H$4:$H$11</c:f>
                <c:numCache>
                  <c:formatCode>General</c:formatCode>
                  <c:ptCount val="8"/>
                  <c:pt idx="0">
                    <c:v>162.8822035855911</c:v>
                  </c:pt>
                  <c:pt idx="1">
                    <c:v>92.180203755315304</c:v>
                  </c:pt>
                  <c:pt idx="2">
                    <c:v>107.85149254620647</c:v>
                  </c:pt>
                  <c:pt idx="3">
                    <c:v>106.56080885314512</c:v>
                  </c:pt>
                  <c:pt idx="4">
                    <c:v>397.03314127492001</c:v>
                  </c:pt>
                  <c:pt idx="5">
                    <c:v>73.919602561976902</c:v>
                  </c:pt>
                  <c:pt idx="6">
                    <c:v>183.81491746015715</c:v>
                  </c:pt>
                  <c:pt idx="7">
                    <c:v>307.69230769230785</c:v>
                  </c:pt>
                </c:numCache>
              </c:numRef>
            </c:plus>
            <c:minus>
              <c:numRef>
                <c:f>All!$H$4:$H$11</c:f>
                <c:numCache>
                  <c:formatCode>General</c:formatCode>
                  <c:ptCount val="8"/>
                  <c:pt idx="0">
                    <c:v>162.8822035855911</c:v>
                  </c:pt>
                  <c:pt idx="1">
                    <c:v>92.180203755315304</c:v>
                  </c:pt>
                  <c:pt idx="2">
                    <c:v>107.85149254620647</c:v>
                  </c:pt>
                  <c:pt idx="3">
                    <c:v>106.56080885314512</c:v>
                  </c:pt>
                  <c:pt idx="4">
                    <c:v>397.03314127492001</c:v>
                  </c:pt>
                  <c:pt idx="5">
                    <c:v>73.919602561976902</c:v>
                  </c:pt>
                  <c:pt idx="6">
                    <c:v>183.81491746015715</c:v>
                  </c:pt>
                  <c:pt idx="7">
                    <c:v>307.69230769230785</c:v>
                  </c:pt>
                </c:numCache>
              </c:numRef>
            </c:minus>
          </c:errBars>
          <c:xVal>
            <c:numRef>
              <c:f>All!$B$4:$B$11</c:f>
              <c:numCache>
                <c:formatCode>General</c:formatCode>
                <c:ptCount val="8"/>
                <c:pt idx="0">
                  <c:v>0</c:v>
                </c:pt>
                <c:pt idx="1">
                  <c:v>1.6</c:v>
                </c:pt>
                <c:pt idx="2">
                  <c:v>3.125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xVal>
          <c:yVal>
            <c:numRef>
              <c:f>All!$D$4:$D$11</c:f>
              <c:numCache>
                <c:formatCode>General</c:formatCode>
                <c:ptCount val="8"/>
                <c:pt idx="0">
                  <c:v>228.57142857142856</c:v>
                </c:pt>
                <c:pt idx="1">
                  <c:v>185.32818532818533</c:v>
                </c:pt>
                <c:pt idx="2">
                  <c:v>841.66666666666674</c:v>
                </c:pt>
                <c:pt idx="3">
                  <c:v>1361.8677042801555</c:v>
                </c:pt>
                <c:pt idx="4">
                  <c:v>4795.2755905511813</c:v>
                </c:pt>
                <c:pt idx="5">
                  <c:v>9661.1570247933887</c:v>
                </c:pt>
                <c:pt idx="6">
                  <c:v>9355.6485355648529</c:v>
                </c:pt>
                <c:pt idx="7">
                  <c:v>9538.461538461539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06-475A-8250-84A96005AD2F}"/>
            </c:ext>
          </c:extLst>
        </c:ser>
        <c:ser>
          <c:idx val="2"/>
          <c:order val="2"/>
          <c:tx>
            <c:strRef>
              <c:f>All!$E$3</c:f>
              <c:strCache>
                <c:ptCount val="1"/>
                <c:pt idx="0">
                  <c:v>PANC-1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All!$I$4:$I$11</c:f>
                <c:numCache>
                  <c:formatCode>General</c:formatCode>
                  <c:ptCount val="8"/>
                  <c:pt idx="0">
                    <c:v>163.0725901946571</c:v>
                  </c:pt>
                  <c:pt idx="1">
                    <c:v>303.030303030303</c:v>
                  </c:pt>
                  <c:pt idx="2">
                    <c:v>378.86491767580759</c:v>
                  </c:pt>
                  <c:pt idx="3">
                    <c:v>481.37498904027865</c:v>
                  </c:pt>
                  <c:pt idx="4">
                    <c:v>282.85101647956662</c:v>
                  </c:pt>
                  <c:pt idx="5">
                    <c:v>197.47455170732707</c:v>
                  </c:pt>
                  <c:pt idx="6">
                    <c:v>112.79389333985803</c:v>
                  </c:pt>
                  <c:pt idx="7">
                    <c:v>421.36803439293215</c:v>
                  </c:pt>
                </c:numCache>
              </c:numRef>
            </c:plus>
            <c:minus>
              <c:numRef>
                <c:f>All!$I$4:$I$11</c:f>
                <c:numCache>
                  <c:formatCode>General</c:formatCode>
                  <c:ptCount val="8"/>
                  <c:pt idx="0">
                    <c:v>163.0725901946571</c:v>
                  </c:pt>
                  <c:pt idx="1">
                    <c:v>303.030303030303</c:v>
                  </c:pt>
                  <c:pt idx="2">
                    <c:v>378.86491767580759</c:v>
                  </c:pt>
                  <c:pt idx="3">
                    <c:v>481.37498904027865</c:v>
                  </c:pt>
                  <c:pt idx="4">
                    <c:v>282.85101647956662</c:v>
                  </c:pt>
                  <c:pt idx="5">
                    <c:v>197.47455170732707</c:v>
                  </c:pt>
                  <c:pt idx="6">
                    <c:v>112.79389333985803</c:v>
                  </c:pt>
                  <c:pt idx="7">
                    <c:v>421.36803439293215</c:v>
                  </c:pt>
                </c:numCache>
              </c:numRef>
            </c:minus>
          </c:errBars>
          <c:xVal>
            <c:numRef>
              <c:f>All!$B$4:$B$11</c:f>
              <c:numCache>
                <c:formatCode>General</c:formatCode>
                <c:ptCount val="8"/>
                <c:pt idx="0">
                  <c:v>0</c:v>
                </c:pt>
                <c:pt idx="1">
                  <c:v>1.6</c:v>
                </c:pt>
                <c:pt idx="2">
                  <c:v>3.125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xVal>
          <c:yVal>
            <c:numRef>
              <c:f>All!$E$4:$E$11</c:f>
              <c:numCache>
                <c:formatCode>General</c:formatCode>
                <c:ptCount val="8"/>
                <c:pt idx="0">
                  <c:v>688.17204301075265</c:v>
                </c:pt>
                <c:pt idx="1">
                  <c:v>3181.818181818182</c:v>
                </c:pt>
                <c:pt idx="2">
                  <c:v>5305.6603773584902</c:v>
                </c:pt>
                <c:pt idx="3">
                  <c:v>4644.6886446886447</c:v>
                </c:pt>
                <c:pt idx="4">
                  <c:v>7088.1226053639839</c:v>
                </c:pt>
                <c:pt idx="5">
                  <c:v>8029.9625468164804</c:v>
                </c:pt>
                <c:pt idx="6">
                  <c:v>8806.0836501901158</c:v>
                </c:pt>
                <c:pt idx="7">
                  <c:v>9171.4285714285706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06-475A-8250-84A96005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72000"/>
        <c:axId val="105890560"/>
      </c:scatterChart>
      <c:valAx>
        <c:axId val="105872000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Chloroquine Concentration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890560"/>
        <c:crosses val="autoZero"/>
        <c:crossBetween val="midCat"/>
      </c:valAx>
      <c:valAx>
        <c:axId val="105890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%</a:t>
                </a:r>
                <a:r>
                  <a:rPr lang="en-CA" baseline="0"/>
                  <a:t> Chloroquine 100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872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5</xdr:row>
      <xdr:rowOff>157162</xdr:rowOff>
    </xdr:from>
    <xdr:to>
      <xdr:col>17</xdr:col>
      <xdr:colOff>533400</xdr:colOff>
      <xdr:row>20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13" sqref="D13:H20"/>
    </sheetView>
  </sheetViews>
  <sheetFormatPr baseColWidth="10" defaultColWidth="9.140625" defaultRowHeight="15" x14ac:dyDescent="0.25"/>
  <cols>
    <col min="1" max="1" width="26.85546875" bestFit="1" customWidth="1"/>
    <col min="2" max="2" width="9.140625" customWidth="1"/>
    <col min="3" max="3" width="8.5703125" customWidth="1"/>
  </cols>
  <sheetData>
    <row r="1" spans="1:13" x14ac:dyDescent="0.25">
      <c r="A1" t="s">
        <v>9</v>
      </c>
      <c r="B1" t="s">
        <v>8</v>
      </c>
      <c r="C1" t="s">
        <v>7</v>
      </c>
      <c r="D1" t="s">
        <v>0</v>
      </c>
      <c r="E1" t="s">
        <v>1</v>
      </c>
      <c r="F1" t="s">
        <v>0</v>
      </c>
      <c r="G1" t="s">
        <v>1</v>
      </c>
      <c r="H1" t="s">
        <v>0</v>
      </c>
      <c r="I1" t="s">
        <v>1</v>
      </c>
      <c r="J1" t="s">
        <v>0</v>
      </c>
      <c r="K1" t="s">
        <v>1</v>
      </c>
      <c r="L1" t="s">
        <v>0</v>
      </c>
      <c r="M1" t="s">
        <v>1</v>
      </c>
    </row>
    <row r="2" spans="1:13" x14ac:dyDescent="0.25">
      <c r="A2" t="s">
        <v>6</v>
      </c>
      <c r="B2">
        <v>0</v>
      </c>
      <c r="C2" t="s">
        <v>5</v>
      </c>
      <c r="D2">
        <v>284</v>
      </c>
      <c r="E2">
        <v>0</v>
      </c>
      <c r="F2">
        <v>284</v>
      </c>
      <c r="G2">
        <v>0</v>
      </c>
      <c r="H2">
        <v>284</v>
      </c>
      <c r="I2">
        <v>0</v>
      </c>
      <c r="J2">
        <v>284</v>
      </c>
      <c r="K2">
        <v>0</v>
      </c>
      <c r="L2">
        <v>284</v>
      </c>
      <c r="M2">
        <v>0</v>
      </c>
    </row>
    <row r="3" spans="1:13" x14ac:dyDescent="0.25">
      <c r="A3" t="s">
        <v>2</v>
      </c>
      <c r="B3">
        <v>0</v>
      </c>
      <c r="C3" t="s">
        <v>5</v>
      </c>
      <c r="D3">
        <v>47</v>
      </c>
      <c r="E3">
        <v>1</v>
      </c>
      <c r="F3">
        <v>48</v>
      </c>
      <c r="G3">
        <v>0</v>
      </c>
      <c r="H3">
        <v>46</v>
      </c>
      <c r="I3">
        <v>2</v>
      </c>
      <c r="J3">
        <v>48</v>
      </c>
      <c r="K3">
        <v>0</v>
      </c>
      <c r="L3">
        <v>47</v>
      </c>
      <c r="M3">
        <v>1</v>
      </c>
    </row>
    <row r="4" spans="1:13" x14ac:dyDescent="0.25">
      <c r="A4" t="s">
        <v>2</v>
      </c>
      <c r="B4">
        <v>1.6</v>
      </c>
      <c r="C4" t="s">
        <v>5</v>
      </c>
      <c r="D4">
        <v>264</v>
      </c>
      <c r="E4">
        <v>18</v>
      </c>
      <c r="F4">
        <v>261</v>
      </c>
      <c r="G4">
        <v>21</v>
      </c>
      <c r="H4">
        <v>257</v>
      </c>
      <c r="I4">
        <v>25</v>
      </c>
      <c r="J4">
        <v>260</v>
      </c>
      <c r="K4">
        <v>22</v>
      </c>
      <c r="L4">
        <v>262</v>
      </c>
      <c r="M4">
        <v>20</v>
      </c>
    </row>
    <row r="5" spans="1:13" x14ac:dyDescent="0.25">
      <c r="A5" t="s">
        <v>2</v>
      </c>
      <c r="B5">
        <v>3.125</v>
      </c>
      <c r="C5" t="s">
        <v>5</v>
      </c>
      <c r="D5">
        <v>274</v>
      </c>
      <c r="E5">
        <v>12</v>
      </c>
      <c r="F5">
        <v>262</v>
      </c>
      <c r="G5">
        <v>24</v>
      </c>
      <c r="H5">
        <v>270</v>
      </c>
      <c r="I5">
        <v>16</v>
      </c>
      <c r="J5">
        <v>269</v>
      </c>
      <c r="K5">
        <v>17</v>
      </c>
      <c r="L5">
        <v>270</v>
      </c>
      <c r="M5">
        <v>16</v>
      </c>
    </row>
    <row r="6" spans="1:13" x14ac:dyDescent="0.25">
      <c r="A6" t="s">
        <v>2</v>
      </c>
      <c r="B6">
        <v>6.25</v>
      </c>
      <c r="C6" t="s">
        <v>5</v>
      </c>
      <c r="D6">
        <v>213</v>
      </c>
      <c r="E6">
        <v>74</v>
      </c>
      <c r="F6">
        <v>170</v>
      </c>
      <c r="G6">
        <v>117</v>
      </c>
      <c r="H6">
        <v>202</v>
      </c>
      <c r="I6">
        <v>85</v>
      </c>
      <c r="J6">
        <v>180</v>
      </c>
      <c r="K6">
        <v>107</v>
      </c>
      <c r="L6">
        <v>212</v>
      </c>
      <c r="M6">
        <v>75</v>
      </c>
    </row>
    <row r="7" spans="1:13" x14ac:dyDescent="0.25">
      <c r="A7" t="s">
        <v>2</v>
      </c>
      <c r="B7">
        <v>12.5</v>
      </c>
      <c r="C7" t="s">
        <v>5</v>
      </c>
      <c r="D7">
        <v>93</v>
      </c>
      <c r="E7">
        <v>188</v>
      </c>
      <c r="F7">
        <v>57</v>
      </c>
      <c r="G7">
        <v>224</v>
      </c>
      <c r="H7">
        <v>78</v>
      </c>
      <c r="I7">
        <v>203</v>
      </c>
      <c r="J7">
        <v>74</v>
      </c>
      <c r="K7">
        <v>207</v>
      </c>
      <c r="L7">
        <v>88</v>
      </c>
      <c r="M7">
        <v>193</v>
      </c>
    </row>
    <row r="8" spans="1:13" x14ac:dyDescent="0.25">
      <c r="A8" t="s">
        <v>2</v>
      </c>
      <c r="B8">
        <v>25</v>
      </c>
      <c r="C8" t="s">
        <v>5</v>
      </c>
      <c r="D8">
        <v>43</v>
      </c>
      <c r="E8">
        <v>242</v>
      </c>
      <c r="F8">
        <v>14</v>
      </c>
      <c r="G8">
        <v>271</v>
      </c>
      <c r="H8">
        <v>25</v>
      </c>
      <c r="I8">
        <v>260</v>
      </c>
      <c r="J8">
        <v>17</v>
      </c>
      <c r="K8">
        <v>268</v>
      </c>
      <c r="L8">
        <v>32</v>
      </c>
      <c r="M8">
        <v>253</v>
      </c>
    </row>
    <row r="9" spans="1:13" x14ac:dyDescent="0.25">
      <c r="A9" t="s">
        <v>2</v>
      </c>
      <c r="B9">
        <v>50</v>
      </c>
      <c r="C9" t="s">
        <v>5</v>
      </c>
      <c r="D9">
        <v>5</v>
      </c>
      <c r="E9">
        <v>275</v>
      </c>
      <c r="F9">
        <v>3</v>
      </c>
      <c r="G9">
        <v>277</v>
      </c>
      <c r="H9">
        <v>4</v>
      </c>
      <c r="I9">
        <v>276</v>
      </c>
      <c r="J9">
        <v>4</v>
      </c>
      <c r="K9">
        <v>276</v>
      </c>
      <c r="L9">
        <v>5</v>
      </c>
      <c r="M9">
        <v>275</v>
      </c>
    </row>
    <row r="10" spans="1:13" x14ac:dyDescent="0.25">
      <c r="A10" t="s">
        <v>2</v>
      </c>
      <c r="B10">
        <v>100</v>
      </c>
      <c r="C10" t="s">
        <v>5</v>
      </c>
      <c r="D10">
        <v>1</v>
      </c>
      <c r="E10">
        <v>167</v>
      </c>
      <c r="F10">
        <v>2</v>
      </c>
      <c r="G10">
        <v>166</v>
      </c>
      <c r="H10">
        <v>2</v>
      </c>
      <c r="I10">
        <v>166</v>
      </c>
      <c r="J10">
        <v>2</v>
      </c>
      <c r="K10">
        <v>166</v>
      </c>
      <c r="L10">
        <v>2</v>
      </c>
      <c r="M10">
        <v>166</v>
      </c>
    </row>
    <row r="12" spans="1:13" x14ac:dyDescent="0.25">
      <c r="B12" t="b">
        <f>ISNUMBER(B3)</f>
        <v>1</v>
      </c>
      <c r="D12" t="s">
        <v>10</v>
      </c>
      <c r="E12" t="s">
        <v>11</v>
      </c>
      <c r="F12" t="s">
        <v>12</v>
      </c>
      <c r="G12" t="s">
        <v>13</v>
      </c>
      <c r="H12" t="s">
        <v>14</v>
      </c>
      <c r="J12" t="s">
        <v>8</v>
      </c>
      <c r="K12" t="s">
        <v>15</v>
      </c>
      <c r="L12" t="s">
        <v>16</v>
      </c>
    </row>
    <row r="13" spans="1:13" x14ac:dyDescent="0.25">
      <c r="D13">
        <f>E3*100/SUM(D3:E3)</f>
        <v>2.0833333333333335</v>
      </c>
      <c r="E13">
        <f>G3*100/SUM(F3:G3)</f>
        <v>0</v>
      </c>
      <c r="F13">
        <f>I3*100/SUM(H3:I3)</f>
        <v>4.166666666666667</v>
      </c>
      <c r="G13">
        <f>K3*100/SUM(J3:K3)</f>
        <v>0</v>
      </c>
      <c r="H13">
        <f>M3*100/SUM(L3:M3)</f>
        <v>2.0833333333333335</v>
      </c>
      <c r="J13">
        <f>B3</f>
        <v>0</v>
      </c>
      <c r="K13">
        <f t="shared" ref="K13:K20" si="0">AVERAGE(D13:H13)</f>
        <v>1.6666666666666667</v>
      </c>
      <c r="L13">
        <f t="shared" ref="L13:L20" si="1">STDEV(D13:H13)</f>
        <v>1.7430417219459908</v>
      </c>
    </row>
    <row r="14" spans="1:13" x14ac:dyDescent="0.25">
      <c r="D14">
        <f t="shared" ref="D14:D20" si="2">E4*100/SUM(D4:E4)</f>
        <v>6.3829787234042552</v>
      </c>
      <c r="E14">
        <f t="shared" ref="E14:E20" si="3">G4*100/SUM(F4:G4)</f>
        <v>7.4468085106382977</v>
      </c>
      <c r="F14">
        <f t="shared" ref="F14:F20" si="4">I4*100/SUM(H4:I4)</f>
        <v>8.8652482269503547</v>
      </c>
      <c r="G14">
        <f t="shared" ref="G14:G20" si="5">K4*100/SUM(J4:K4)</f>
        <v>7.8014184397163122</v>
      </c>
      <c r="H14">
        <f t="shared" ref="H14:H20" si="6">M4*100/SUM(L4:M4)</f>
        <v>7.0921985815602833</v>
      </c>
      <c r="J14">
        <f t="shared" ref="J14:J20" si="7">B4</f>
        <v>1.6</v>
      </c>
      <c r="K14">
        <f t="shared" si="0"/>
        <v>7.5177304964539005</v>
      </c>
      <c r="L14">
        <f t="shared" si="1"/>
        <v>0.91788504294644346</v>
      </c>
    </row>
    <row r="15" spans="1:13" x14ac:dyDescent="0.25">
      <c r="D15">
        <f t="shared" si="2"/>
        <v>4.1958041958041958</v>
      </c>
      <c r="E15">
        <f t="shared" si="3"/>
        <v>8.3916083916083917</v>
      </c>
      <c r="F15">
        <f t="shared" si="4"/>
        <v>5.5944055944055942</v>
      </c>
      <c r="G15">
        <f t="shared" si="5"/>
        <v>5.9440559440559442</v>
      </c>
      <c r="H15">
        <f t="shared" si="6"/>
        <v>5.5944055944055942</v>
      </c>
      <c r="J15">
        <f t="shared" si="7"/>
        <v>3.125</v>
      </c>
      <c r="K15">
        <f t="shared" si="0"/>
        <v>5.9440559440559433</v>
      </c>
      <c r="L15">
        <f t="shared" si="1"/>
        <v>1.5240905396995381</v>
      </c>
    </row>
    <row r="16" spans="1:13" x14ac:dyDescent="0.25">
      <c r="D16">
        <f t="shared" si="2"/>
        <v>25.78397212543554</v>
      </c>
      <c r="E16">
        <f t="shared" si="3"/>
        <v>40.766550522648082</v>
      </c>
      <c r="F16">
        <f t="shared" si="4"/>
        <v>29.616724738675959</v>
      </c>
      <c r="G16">
        <f t="shared" si="5"/>
        <v>37.282229965156795</v>
      </c>
      <c r="H16">
        <f t="shared" si="6"/>
        <v>26.132404181184668</v>
      </c>
      <c r="J16">
        <f t="shared" si="7"/>
        <v>6.25</v>
      </c>
      <c r="K16">
        <f t="shared" si="0"/>
        <v>31.916376306620201</v>
      </c>
      <c r="L16">
        <f t="shared" si="1"/>
        <v>6.7725010347369601</v>
      </c>
    </row>
    <row r="17" spans="4:12" x14ac:dyDescent="0.25">
      <c r="D17">
        <f t="shared" si="2"/>
        <v>66.903914590747334</v>
      </c>
      <c r="E17">
        <f t="shared" si="3"/>
        <v>79.715302491103202</v>
      </c>
      <c r="F17">
        <f t="shared" si="4"/>
        <v>72.241992882562272</v>
      </c>
      <c r="G17">
        <f t="shared" si="5"/>
        <v>73.665480427046262</v>
      </c>
      <c r="H17">
        <f t="shared" si="6"/>
        <v>68.683274021352318</v>
      </c>
      <c r="J17">
        <f t="shared" si="7"/>
        <v>12.5</v>
      </c>
      <c r="K17">
        <f t="shared" si="0"/>
        <v>72.241992882562272</v>
      </c>
      <c r="L17">
        <f t="shared" si="1"/>
        <v>4.9758474925656788</v>
      </c>
    </row>
    <row r="18" spans="4:12" x14ac:dyDescent="0.25">
      <c r="D18">
        <f t="shared" si="2"/>
        <v>84.912280701754383</v>
      </c>
      <c r="E18">
        <f t="shared" si="3"/>
        <v>95.087719298245617</v>
      </c>
      <c r="F18">
        <f t="shared" si="4"/>
        <v>91.228070175438603</v>
      </c>
      <c r="G18">
        <f t="shared" si="5"/>
        <v>94.035087719298247</v>
      </c>
      <c r="H18">
        <f t="shared" si="6"/>
        <v>88.771929824561397</v>
      </c>
      <c r="J18">
        <f t="shared" si="7"/>
        <v>25</v>
      </c>
      <c r="K18">
        <f t="shared" si="0"/>
        <v>90.807017543859644</v>
      </c>
      <c r="L18">
        <f t="shared" si="1"/>
        <v>4.11739099275957</v>
      </c>
    </row>
    <row r="19" spans="4:12" x14ac:dyDescent="0.25">
      <c r="D19">
        <f t="shared" si="2"/>
        <v>98.214285714285708</v>
      </c>
      <c r="E19">
        <f t="shared" si="3"/>
        <v>98.928571428571431</v>
      </c>
      <c r="F19">
        <f t="shared" si="4"/>
        <v>98.571428571428569</v>
      </c>
      <c r="G19">
        <f t="shared" si="5"/>
        <v>98.571428571428569</v>
      </c>
      <c r="H19">
        <f t="shared" si="6"/>
        <v>98.214285714285708</v>
      </c>
      <c r="J19">
        <f t="shared" si="7"/>
        <v>50</v>
      </c>
      <c r="K19">
        <f t="shared" si="0"/>
        <v>98.5</v>
      </c>
      <c r="L19">
        <f t="shared" si="1"/>
        <v>0.29880715233360178</v>
      </c>
    </row>
    <row r="20" spans="4:12" x14ac:dyDescent="0.25">
      <c r="D20">
        <f t="shared" si="2"/>
        <v>99.404761904761898</v>
      </c>
      <c r="E20">
        <f t="shared" si="3"/>
        <v>98.80952380952381</v>
      </c>
      <c r="F20">
        <f t="shared" si="4"/>
        <v>98.80952380952381</v>
      </c>
      <c r="G20">
        <f t="shared" si="5"/>
        <v>98.80952380952381</v>
      </c>
      <c r="H20">
        <f t="shared" si="6"/>
        <v>98.80952380952381</v>
      </c>
      <c r="J20">
        <f t="shared" si="7"/>
        <v>100</v>
      </c>
      <c r="K20">
        <f t="shared" si="0"/>
        <v>98.928571428571416</v>
      </c>
      <c r="L20">
        <f t="shared" si="1"/>
        <v>0.26619856874997161</v>
      </c>
    </row>
  </sheetData>
  <sortState ref="A2:M10">
    <sortCondition ref="C2:C10"/>
    <sortCondition ref="B2:B1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13" sqref="D13:H20"/>
    </sheetView>
  </sheetViews>
  <sheetFormatPr baseColWidth="10" defaultColWidth="9.140625" defaultRowHeight="15" x14ac:dyDescent="0.25"/>
  <cols>
    <col min="1" max="1" width="12.42578125" bestFit="1" customWidth="1"/>
    <col min="2" max="2" width="10.28515625" bestFit="1" customWidth="1"/>
  </cols>
  <sheetData>
    <row r="1" spans="1:13" x14ac:dyDescent="0.25">
      <c r="A1" t="s">
        <v>9</v>
      </c>
      <c r="B1" t="s">
        <v>8</v>
      </c>
      <c r="C1" t="s">
        <v>7</v>
      </c>
      <c r="D1" t="s">
        <v>0</v>
      </c>
      <c r="E1" t="s">
        <v>1</v>
      </c>
      <c r="F1" t="s">
        <v>0</v>
      </c>
      <c r="G1" t="s">
        <v>1</v>
      </c>
      <c r="H1" t="s">
        <v>0</v>
      </c>
      <c r="I1" t="s">
        <v>1</v>
      </c>
      <c r="J1" t="s">
        <v>0</v>
      </c>
      <c r="K1" t="s">
        <v>1</v>
      </c>
      <c r="L1" t="s">
        <v>0</v>
      </c>
      <c r="M1" t="s">
        <v>1</v>
      </c>
    </row>
    <row r="2" spans="1:13" x14ac:dyDescent="0.25">
      <c r="A2" t="s">
        <v>6</v>
      </c>
      <c r="B2">
        <v>0</v>
      </c>
      <c r="C2" t="s">
        <v>3</v>
      </c>
      <c r="D2">
        <v>180</v>
      </c>
      <c r="E2">
        <v>10</v>
      </c>
      <c r="F2">
        <v>172</v>
      </c>
      <c r="G2">
        <v>18</v>
      </c>
      <c r="H2">
        <v>189</v>
      </c>
      <c r="I2">
        <v>1</v>
      </c>
      <c r="J2">
        <v>177</v>
      </c>
      <c r="K2">
        <v>13</v>
      </c>
      <c r="L2">
        <v>190</v>
      </c>
      <c r="M2">
        <v>0</v>
      </c>
    </row>
    <row r="3" spans="1:13" x14ac:dyDescent="0.25">
      <c r="A3" t="s">
        <v>2</v>
      </c>
      <c r="B3">
        <v>0</v>
      </c>
      <c r="C3" t="s">
        <v>3</v>
      </c>
      <c r="D3">
        <v>68</v>
      </c>
      <c r="E3">
        <v>2</v>
      </c>
      <c r="F3">
        <v>67</v>
      </c>
      <c r="G3">
        <v>3</v>
      </c>
      <c r="H3">
        <v>68</v>
      </c>
      <c r="I3">
        <v>2</v>
      </c>
      <c r="J3">
        <v>70</v>
      </c>
      <c r="K3">
        <v>0</v>
      </c>
      <c r="L3">
        <v>69</v>
      </c>
      <c r="M3">
        <v>1</v>
      </c>
    </row>
    <row r="4" spans="1:13" x14ac:dyDescent="0.25">
      <c r="A4" t="s">
        <v>2</v>
      </c>
      <c r="B4">
        <v>1.6</v>
      </c>
      <c r="C4" t="s">
        <v>3</v>
      </c>
      <c r="D4">
        <v>256</v>
      </c>
      <c r="E4">
        <v>3</v>
      </c>
      <c r="F4">
        <v>251</v>
      </c>
      <c r="G4">
        <v>8</v>
      </c>
      <c r="H4">
        <v>253</v>
      </c>
      <c r="I4">
        <v>6</v>
      </c>
      <c r="J4">
        <v>257</v>
      </c>
      <c r="K4">
        <v>2</v>
      </c>
      <c r="L4">
        <v>254</v>
      </c>
      <c r="M4">
        <v>5</v>
      </c>
    </row>
    <row r="5" spans="1:13" x14ac:dyDescent="0.25">
      <c r="A5" t="s">
        <v>2</v>
      </c>
      <c r="B5">
        <v>3.125</v>
      </c>
      <c r="C5" t="s">
        <v>3</v>
      </c>
      <c r="D5">
        <v>224</v>
      </c>
      <c r="E5">
        <v>16</v>
      </c>
      <c r="F5">
        <v>219</v>
      </c>
      <c r="G5">
        <v>21</v>
      </c>
      <c r="H5">
        <v>219</v>
      </c>
      <c r="I5">
        <v>21</v>
      </c>
      <c r="J5">
        <v>217</v>
      </c>
      <c r="K5">
        <v>23</v>
      </c>
      <c r="L5">
        <v>220</v>
      </c>
      <c r="M5">
        <v>20</v>
      </c>
    </row>
    <row r="6" spans="1:13" x14ac:dyDescent="0.25">
      <c r="A6" t="s">
        <v>2</v>
      </c>
      <c r="B6">
        <v>6.25</v>
      </c>
      <c r="C6" t="s">
        <v>3</v>
      </c>
      <c r="D6">
        <v>224</v>
      </c>
      <c r="E6">
        <v>33</v>
      </c>
      <c r="F6">
        <v>218</v>
      </c>
      <c r="G6">
        <v>39</v>
      </c>
      <c r="H6">
        <v>222</v>
      </c>
      <c r="I6">
        <v>35</v>
      </c>
      <c r="J6">
        <v>225</v>
      </c>
      <c r="K6">
        <v>32</v>
      </c>
      <c r="L6">
        <v>221</v>
      </c>
      <c r="M6">
        <v>36</v>
      </c>
    </row>
    <row r="7" spans="1:13" x14ac:dyDescent="0.25">
      <c r="A7" t="s">
        <v>2</v>
      </c>
      <c r="B7">
        <v>12.5</v>
      </c>
      <c r="C7" t="s">
        <v>3</v>
      </c>
      <c r="D7">
        <v>138</v>
      </c>
      <c r="E7">
        <v>116</v>
      </c>
      <c r="F7">
        <v>119</v>
      </c>
      <c r="G7">
        <v>135</v>
      </c>
      <c r="H7">
        <v>125</v>
      </c>
      <c r="I7">
        <v>129</v>
      </c>
      <c r="J7">
        <v>144</v>
      </c>
      <c r="K7">
        <v>110</v>
      </c>
      <c r="L7">
        <v>135</v>
      </c>
      <c r="M7">
        <v>119</v>
      </c>
    </row>
    <row r="8" spans="1:13" x14ac:dyDescent="0.25">
      <c r="A8" t="s">
        <v>2</v>
      </c>
      <c r="B8">
        <v>25</v>
      </c>
      <c r="C8" t="s">
        <v>3</v>
      </c>
      <c r="D8">
        <v>11</v>
      </c>
      <c r="E8">
        <v>231</v>
      </c>
      <c r="F8">
        <v>7</v>
      </c>
      <c r="G8">
        <v>235</v>
      </c>
      <c r="H8">
        <v>9</v>
      </c>
      <c r="I8">
        <v>233</v>
      </c>
      <c r="J8">
        <v>7</v>
      </c>
      <c r="K8">
        <v>235</v>
      </c>
      <c r="L8">
        <v>7</v>
      </c>
      <c r="M8">
        <v>235</v>
      </c>
    </row>
    <row r="9" spans="1:13" x14ac:dyDescent="0.25">
      <c r="A9" t="s">
        <v>2</v>
      </c>
      <c r="B9">
        <v>50</v>
      </c>
      <c r="C9" t="s">
        <v>3</v>
      </c>
      <c r="D9">
        <v>18</v>
      </c>
      <c r="E9">
        <v>221</v>
      </c>
      <c r="F9">
        <v>9</v>
      </c>
      <c r="G9">
        <v>230</v>
      </c>
      <c r="H9">
        <v>13</v>
      </c>
      <c r="I9">
        <v>226</v>
      </c>
      <c r="J9">
        <v>20</v>
      </c>
      <c r="K9">
        <v>219</v>
      </c>
      <c r="L9">
        <v>17</v>
      </c>
      <c r="M9">
        <v>222</v>
      </c>
    </row>
    <row r="10" spans="1:13" x14ac:dyDescent="0.25">
      <c r="A10" t="s">
        <v>2</v>
      </c>
      <c r="B10">
        <v>100</v>
      </c>
      <c r="C10" t="s">
        <v>3</v>
      </c>
      <c r="D10">
        <v>4</v>
      </c>
      <c r="E10">
        <v>61</v>
      </c>
      <c r="F10">
        <v>0</v>
      </c>
      <c r="G10">
        <v>65</v>
      </c>
      <c r="H10">
        <v>2</v>
      </c>
      <c r="I10">
        <v>63</v>
      </c>
      <c r="J10">
        <v>4</v>
      </c>
      <c r="K10">
        <v>61</v>
      </c>
      <c r="L10">
        <v>5</v>
      </c>
      <c r="M10">
        <v>60</v>
      </c>
    </row>
    <row r="12" spans="1:13" x14ac:dyDescent="0.25">
      <c r="D12" t="s">
        <v>10</v>
      </c>
      <c r="E12" t="s">
        <v>11</v>
      </c>
      <c r="F12" t="s">
        <v>12</v>
      </c>
      <c r="G12" t="s">
        <v>13</v>
      </c>
      <c r="H12" t="s">
        <v>14</v>
      </c>
      <c r="J12" t="s">
        <v>8</v>
      </c>
      <c r="K12" t="s">
        <v>15</v>
      </c>
      <c r="L12" t="s">
        <v>16</v>
      </c>
    </row>
    <row r="13" spans="1:13" x14ac:dyDescent="0.25">
      <c r="D13">
        <f>E3*100/SUM(D3:E3)</f>
        <v>2.8571428571428572</v>
      </c>
      <c r="E13">
        <f>G3*100/SUM(F3:G3)</f>
        <v>4.2857142857142856</v>
      </c>
      <c r="F13">
        <f>I3*100/SUM(H3:I3)</f>
        <v>2.8571428571428572</v>
      </c>
      <c r="G13">
        <f>K3*100/SUM(J3:K3)</f>
        <v>0</v>
      </c>
      <c r="H13">
        <f>M3*100/SUM(L3:M3)</f>
        <v>1.4285714285714286</v>
      </c>
      <c r="J13">
        <f>B3</f>
        <v>0</v>
      </c>
      <c r="K13">
        <f t="shared" ref="K13:K20" si="0">AVERAGE(D13:H13)</f>
        <v>2.2857142857142856</v>
      </c>
      <c r="L13">
        <f t="shared" ref="L13:L20" si="1">STDEV(D13:H13)</f>
        <v>1.6288220358559111</v>
      </c>
    </row>
    <row r="14" spans="1:13" x14ac:dyDescent="0.25">
      <c r="D14">
        <f t="shared" ref="D14:D20" si="2">E4*100/SUM(D4:E4)</f>
        <v>1.1583011583011582</v>
      </c>
      <c r="E14">
        <f t="shared" ref="E14:E20" si="3">G4*100/SUM(F4:G4)</f>
        <v>3.0888030888030888</v>
      </c>
      <c r="F14">
        <f t="shared" ref="F14:F20" si="4">I4*100/SUM(H4:I4)</f>
        <v>2.3166023166023164</v>
      </c>
      <c r="G14">
        <f t="shared" ref="G14:G20" si="5">K4*100/SUM(J4:K4)</f>
        <v>0.77220077220077221</v>
      </c>
      <c r="H14">
        <f t="shared" ref="H14:H20" si="6">M4*100/SUM(L4:M4)</f>
        <v>1.9305019305019304</v>
      </c>
      <c r="J14">
        <f t="shared" ref="J14:J20" si="7">B4</f>
        <v>1.6</v>
      </c>
      <c r="K14">
        <f t="shared" si="0"/>
        <v>1.8532818532818531</v>
      </c>
      <c r="L14">
        <f t="shared" si="1"/>
        <v>0.92180203755315304</v>
      </c>
    </row>
    <row r="15" spans="1:13" x14ac:dyDescent="0.25">
      <c r="D15">
        <f t="shared" si="2"/>
        <v>6.666666666666667</v>
      </c>
      <c r="E15">
        <f t="shared" si="3"/>
        <v>8.75</v>
      </c>
      <c r="F15">
        <f t="shared" si="4"/>
        <v>8.75</v>
      </c>
      <c r="G15">
        <f t="shared" si="5"/>
        <v>9.5833333333333339</v>
      </c>
      <c r="H15">
        <f t="shared" si="6"/>
        <v>8.3333333333333339</v>
      </c>
      <c r="J15">
        <f t="shared" si="7"/>
        <v>3.125</v>
      </c>
      <c r="K15">
        <f t="shared" si="0"/>
        <v>8.4166666666666679</v>
      </c>
      <c r="L15">
        <f t="shared" si="1"/>
        <v>1.0785149254620647</v>
      </c>
    </row>
    <row r="16" spans="1:13" x14ac:dyDescent="0.25">
      <c r="D16">
        <f t="shared" si="2"/>
        <v>12.840466926070039</v>
      </c>
      <c r="E16">
        <f t="shared" si="3"/>
        <v>15.175097276264591</v>
      </c>
      <c r="F16">
        <f t="shared" si="4"/>
        <v>13.618677042801556</v>
      </c>
      <c r="G16">
        <f t="shared" si="5"/>
        <v>12.45136186770428</v>
      </c>
      <c r="H16">
        <f t="shared" si="6"/>
        <v>14.007782101167315</v>
      </c>
      <c r="J16">
        <f t="shared" si="7"/>
        <v>6.25</v>
      </c>
      <c r="K16">
        <f t="shared" si="0"/>
        <v>13.618677042801556</v>
      </c>
      <c r="L16">
        <f t="shared" si="1"/>
        <v>1.0656080885314512</v>
      </c>
    </row>
    <row r="17" spans="4:12" x14ac:dyDescent="0.25">
      <c r="D17">
        <f t="shared" si="2"/>
        <v>45.669291338582674</v>
      </c>
      <c r="E17">
        <f t="shared" si="3"/>
        <v>53.1496062992126</v>
      </c>
      <c r="F17">
        <f t="shared" si="4"/>
        <v>50.787401574803148</v>
      </c>
      <c r="G17">
        <f t="shared" si="5"/>
        <v>43.30708661417323</v>
      </c>
      <c r="H17">
        <f t="shared" si="6"/>
        <v>46.8503937007874</v>
      </c>
      <c r="J17">
        <f t="shared" si="7"/>
        <v>12.5</v>
      </c>
      <c r="K17">
        <f t="shared" si="0"/>
        <v>47.952755905511815</v>
      </c>
      <c r="L17">
        <f t="shared" si="1"/>
        <v>3.9703314127492</v>
      </c>
    </row>
    <row r="18" spans="4:12" x14ac:dyDescent="0.25">
      <c r="D18">
        <f t="shared" si="2"/>
        <v>95.454545454545453</v>
      </c>
      <c r="E18">
        <f t="shared" si="3"/>
        <v>97.107438016528931</v>
      </c>
      <c r="F18">
        <f t="shared" si="4"/>
        <v>96.280991735537185</v>
      </c>
      <c r="G18">
        <f t="shared" si="5"/>
        <v>97.107438016528931</v>
      </c>
      <c r="H18">
        <f t="shared" si="6"/>
        <v>97.107438016528931</v>
      </c>
      <c r="J18">
        <f t="shared" si="7"/>
        <v>25</v>
      </c>
      <c r="K18">
        <f t="shared" si="0"/>
        <v>96.611570247933884</v>
      </c>
      <c r="L18">
        <f t="shared" si="1"/>
        <v>0.73919602561976905</v>
      </c>
    </row>
    <row r="19" spans="4:12" x14ac:dyDescent="0.25">
      <c r="D19">
        <f t="shared" si="2"/>
        <v>92.46861924686192</v>
      </c>
      <c r="E19">
        <f t="shared" si="3"/>
        <v>96.23430962343096</v>
      </c>
      <c r="F19">
        <f t="shared" si="4"/>
        <v>94.560669456066947</v>
      </c>
      <c r="G19">
        <f t="shared" si="5"/>
        <v>91.63179916317992</v>
      </c>
      <c r="H19">
        <f t="shared" si="6"/>
        <v>92.887029288702934</v>
      </c>
      <c r="J19">
        <f t="shared" si="7"/>
        <v>50</v>
      </c>
      <c r="K19">
        <f t="shared" si="0"/>
        <v>93.556485355648533</v>
      </c>
      <c r="L19">
        <f t="shared" si="1"/>
        <v>1.8381491746015715</v>
      </c>
    </row>
    <row r="20" spans="4:12" x14ac:dyDescent="0.25">
      <c r="D20">
        <f t="shared" si="2"/>
        <v>93.84615384615384</v>
      </c>
      <c r="E20">
        <f t="shared" si="3"/>
        <v>100</v>
      </c>
      <c r="F20">
        <f t="shared" si="4"/>
        <v>96.92307692307692</v>
      </c>
      <c r="G20">
        <f t="shared" si="5"/>
        <v>93.84615384615384</v>
      </c>
      <c r="H20">
        <f t="shared" si="6"/>
        <v>92.307692307692307</v>
      </c>
      <c r="J20">
        <f t="shared" si="7"/>
        <v>100</v>
      </c>
      <c r="K20">
        <f t="shared" si="0"/>
        <v>95.384615384615387</v>
      </c>
      <c r="L20">
        <f t="shared" si="1"/>
        <v>3.0769230769230784</v>
      </c>
    </row>
  </sheetData>
  <sortState ref="A2:M10">
    <sortCondition descending="1" ref="A2:A10"/>
    <sortCondition ref="B2:B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T31" sqref="T31"/>
    </sheetView>
  </sheetViews>
  <sheetFormatPr baseColWidth="10" defaultColWidth="9.140625" defaultRowHeight="15" x14ac:dyDescent="0.25"/>
  <sheetData>
    <row r="1" spans="1:13" x14ac:dyDescent="0.25">
      <c r="A1" t="s">
        <v>9</v>
      </c>
      <c r="B1" t="s">
        <v>8</v>
      </c>
      <c r="C1" t="s">
        <v>7</v>
      </c>
      <c r="D1" t="s">
        <v>0</v>
      </c>
      <c r="E1" t="s">
        <v>1</v>
      </c>
      <c r="F1" t="s">
        <v>0</v>
      </c>
      <c r="G1" t="s">
        <v>1</v>
      </c>
      <c r="H1" t="s">
        <v>0</v>
      </c>
      <c r="I1" t="s">
        <v>1</v>
      </c>
      <c r="J1" t="s">
        <v>0</v>
      </c>
      <c r="K1" t="s">
        <v>1</v>
      </c>
      <c r="L1" t="s">
        <v>0</v>
      </c>
      <c r="M1" t="s">
        <v>1</v>
      </c>
    </row>
    <row r="2" spans="1:13" x14ac:dyDescent="0.25">
      <c r="A2" t="s">
        <v>6</v>
      </c>
      <c r="B2">
        <v>0</v>
      </c>
      <c r="C2" t="s">
        <v>4</v>
      </c>
      <c r="D2">
        <v>235</v>
      </c>
      <c r="E2">
        <v>8</v>
      </c>
      <c r="F2">
        <v>208</v>
      </c>
      <c r="G2">
        <v>35</v>
      </c>
      <c r="H2">
        <v>232</v>
      </c>
      <c r="I2">
        <v>11</v>
      </c>
      <c r="J2">
        <v>217</v>
      </c>
      <c r="K2">
        <v>26</v>
      </c>
      <c r="L2">
        <v>221</v>
      </c>
      <c r="M2">
        <v>22</v>
      </c>
    </row>
    <row r="3" spans="1:13" x14ac:dyDescent="0.25">
      <c r="A3" t="s">
        <v>2</v>
      </c>
      <c r="B3">
        <v>0</v>
      </c>
      <c r="C3" t="s">
        <v>4</v>
      </c>
      <c r="D3">
        <v>86</v>
      </c>
      <c r="E3">
        <v>7</v>
      </c>
      <c r="F3">
        <v>89</v>
      </c>
      <c r="G3">
        <v>4</v>
      </c>
      <c r="H3">
        <v>85</v>
      </c>
      <c r="I3">
        <v>8</v>
      </c>
      <c r="J3">
        <v>87</v>
      </c>
      <c r="K3">
        <v>6</v>
      </c>
      <c r="L3">
        <v>86</v>
      </c>
      <c r="M3">
        <v>7</v>
      </c>
    </row>
    <row r="4" spans="1:13" x14ac:dyDescent="0.25">
      <c r="A4" t="s">
        <v>2</v>
      </c>
      <c r="B4">
        <v>1.6</v>
      </c>
      <c r="C4" t="s">
        <v>4</v>
      </c>
      <c r="D4">
        <v>183</v>
      </c>
      <c r="E4">
        <v>81</v>
      </c>
      <c r="F4">
        <v>170</v>
      </c>
      <c r="G4">
        <v>94</v>
      </c>
      <c r="H4">
        <v>175</v>
      </c>
      <c r="I4">
        <v>89</v>
      </c>
      <c r="J4">
        <v>191</v>
      </c>
      <c r="K4">
        <v>73</v>
      </c>
      <c r="L4">
        <v>181</v>
      </c>
      <c r="M4">
        <v>83</v>
      </c>
    </row>
    <row r="5" spans="1:13" x14ac:dyDescent="0.25">
      <c r="A5" t="s">
        <v>2</v>
      </c>
      <c r="B5">
        <v>3.125</v>
      </c>
      <c r="C5" t="s">
        <v>4</v>
      </c>
      <c r="D5">
        <v>117</v>
      </c>
      <c r="E5">
        <v>148</v>
      </c>
      <c r="F5">
        <v>117</v>
      </c>
      <c r="G5">
        <v>148</v>
      </c>
      <c r="H5">
        <v>129</v>
      </c>
      <c r="I5">
        <v>136</v>
      </c>
      <c r="J5">
        <v>140</v>
      </c>
      <c r="K5">
        <v>125</v>
      </c>
      <c r="L5">
        <v>119</v>
      </c>
      <c r="M5">
        <v>146</v>
      </c>
    </row>
    <row r="6" spans="1:13" x14ac:dyDescent="0.25">
      <c r="A6" t="s">
        <v>2</v>
      </c>
      <c r="B6">
        <v>6.25</v>
      </c>
      <c r="C6" t="s">
        <v>4</v>
      </c>
      <c r="D6">
        <v>135</v>
      </c>
      <c r="E6">
        <v>138</v>
      </c>
      <c r="F6">
        <v>142</v>
      </c>
      <c r="G6">
        <v>131</v>
      </c>
      <c r="H6">
        <v>142</v>
      </c>
      <c r="I6">
        <v>131</v>
      </c>
      <c r="J6">
        <v>169</v>
      </c>
      <c r="K6">
        <v>104</v>
      </c>
      <c r="L6">
        <v>143</v>
      </c>
      <c r="M6">
        <v>130</v>
      </c>
    </row>
    <row r="7" spans="1:13" x14ac:dyDescent="0.25">
      <c r="A7" t="s">
        <v>2</v>
      </c>
      <c r="B7">
        <v>12.5</v>
      </c>
      <c r="C7" t="s">
        <v>4</v>
      </c>
      <c r="D7">
        <v>72</v>
      </c>
      <c r="E7">
        <v>189</v>
      </c>
      <c r="F7">
        <v>80</v>
      </c>
      <c r="G7">
        <v>181</v>
      </c>
      <c r="H7">
        <v>72</v>
      </c>
      <c r="I7">
        <v>189</v>
      </c>
      <c r="J7">
        <v>87</v>
      </c>
      <c r="K7">
        <v>174</v>
      </c>
      <c r="L7">
        <v>69</v>
      </c>
      <c r="M7">
        <v>192</v>
      </c>
    </row>
    <row r="8" spans="1:13" x14ac:dyDescent="0.25">
      <c r="A8" t="s">
        <v>2</v>
      </c>
      <c r="B8">
        <v>25</v>
      </c>
      <c r="C8" t="s">
        <v>4</v>
      </c>
      <c r="D8">
        <v>58</v>
      </c>
      <c r="E8">
        <v>209</v>
      </c>
      <c r="F8">
        <v>52</v>
      </c>
      <c r="G8">
        <v>215</v>
      </c>
      <c r="H8">
        <v>48</v>
      </c>
      <c r="I8">
        <v>219</v>
      </c>
      <c r="J8">
        <v>58</v>
      </c>
      <c r="K8">
        <v>209</v>
      </c>
      <c r="L8">
        <v>47</v>
      </c>
      <c r="M8">
        <v>220</v>
      </c>
    </row>
    <row r="9" spans="1:13" x14ac:dyDescent="0.25">
      <c r="A9" t="s">
        <v>2</v>
      </c>
      <c r="B9">
        <v>50</v>
      </c>
      <c r="C9" t="s">
        <v>4</v>
      </c>
      <c r="D9">
        <v>31</v>
      </c>
      <c r="E9">
        <v>232</v>
      </c>
      <c r="F9">
        <v>32</v>
      </c>
      <c r="G9">
        <v>231</v>
      </c>
      <c r="H9">
        <v>30</v>
      </c>
      <c r="I9">
        <v>233</v>
      </c>
      <c r="J9">
        <v>36</v>
      </c>
      <c r="K9">
        <v>227</v>
      </c>
      <c r="L9">
        <v>28</v>
      </c>
      <c r="M9">
        <v>235</v>
      </c>
    </row>
    <row r="10" spans="1:13" x14ac:dyDescent="0.25">
      <c r="A10" t="s">
        <v>2</v>
      </c>
      <c r="B10">
        <v>100</v>
      </c>
      <c r="C10" t="s">
        <v>4</v>
      </c>
      <c r="D10">
        <v>11</v>
      </c>
      <c r="E10">
        <v>59</v>
      </c>
      <c r="F10">
        <v>4</v>
      </c>
      <c r="G10">
        <v>66</v>
      </c>
      <c r="H10">
        <v>5</v>
      </c>
      <c r="I10">
        <v>65</v>
      </c>
      <c r="J10">
        <v>4</v>
      </c>
      <c r="K10">
        <v>66</v>
      </c>
      <c r="L10">
        <v>5</v>
      </c>
      <c r="M10">
        <v>65</v>
      </c>
    </row>
    <row r="12" spans="1:13" x14ac:dyDescent="0.25">
      <c r="D12" t="s">
        <v>10</v>
      </c>
      <c r="E12" t="s">
        <v>11</v>
      </c>
      <c r="F12" t="s">
        <v>12</v>
      </c>
      <c r="G12" t="s">
        <v>13</v>
      </c>
      <c r="H12" t="s">
        <v>14</v>
      </c>
      <c r="J12" t="s">
        <v>8</v>
      </c>
      <c r="K12" t="s">
        <v>15</v>
      </c>
      <c r="L12" t="s">
        <v>16</v>
      </c>
    </row>
    <row r="13" spans="1:13" x14ac:dyDescent="0.25">
      <c r="D13">
        <f>E3*100/SUM(D3:E3)</f>
        <v>7.5268817204301079</v>
      </c>
      <c r="E13">
        <f>G3*100/SUM(F3:G3)</f>
        <v>4.301075268817204</v>
      </c>
      <c r="F13">
        <f>I3*100/SUM(H3:I3)</f>
        <v>8.6021505376344081</v>
      </c>
      <c r="G13">
        <f>K3*100/SUM(J3:K3)</f>
        <v>6.4516129032258061</v>
      </c>
      <c r="H13">
        <f>M3*100/SUM(L3:M3)</f>
        <v>7.5268817204301079</v>
      </c>
      <c r="J13">
        <f>B3</f>
        <v>0</v>
      </c>
      <c r="K13">
        <f t="shared" ref="K13:K20" si="0">AVERAGE(D13:H13)</f>
        <v>6.8817204301075261</v>
      </c>
      <c r="L13">
        <f t="shared" ref="L13:L20" si="1">STDEV(D13:H13)</f>
        <v>1.630725901946571</v>
      </c>
    </row>
    <row r="14" spans="1:13" x14ac:dyDescent="0.25">
      <c r="D14">
        <f>E4*100/SUM(D4:E4)</f>
        <v>30.681818181818183</v>
      </c>
      <c r="E14">
        <f t="shared" ref="E14:E20" si="2">G4*100/SUM(F4:G4)</f>
        <v>35.606060606060609</v>
      </c>
      <c r="F14">
        <f t="shared" ref="F14:F20" si="3">I4*100/SUM(H4:I4)</f>
        <v>33.712121212121211</v>
      </c>
      <c r="G14">
        <f t="shared" ref="G14:G20" si="4">K4*100/SUM(J4:K4)</f>
        <v>27.651515151515152</v>
      </c>
      <c r="H14">
        <f t="shared" ref="H14:H20" si="5">M4*100/SUM(L4:M4)</f>
        <v>31.439393939393938</v>
      </c>
      <c r="J14">
        <f t="shared" ref="J14:J20" si="6">B4</f>
        <v>1.6</v>
      </c>
      <c r="K14">
        <f t="shared" si="0"/>
        <v>31.81818181818182</v>
      </c>
      <c r="L14">
        <f t="shared" si="1"/>
        <v>3.0303030303030303</v>
      </c>
    </row>
    <row r="15" spans="1:13" x14ac:dyDescent="0.25">
      <c r="D15">
        <f t="shared" ref="D15:D20" si="7">E5*100/SUM(D5:E5)</f>
        <v>55.849056603773583</v>
      </c>
      <c r="E15">
        <f t="shared" si="2"/>
        <v>55.849056603773583</v>
      </c>
      <c r="F15">
        <f t="shared" si="3"/>
        <v>51.320754716981135</v>
      </c>
      <c r="G15">
        <f t="shared" si="4"/>
        <v>47.169811320754718</v>
      </c>
      <c r="H15">
        <f t="shared" si="5"/>
        <v>55.094339622641506</v>
      </c>
      <c r="J15">
        <f t="shared" si="6"/>
        <v>3.125</v>
      </c>
      <c r="K15">
        <f t="shared" si="0"/>
        <v>53.056603773584904</v>
      </c>
      <c r="L15">
        <f t="shared" si="1"/>
        <v>3.7886491767580757</v>
      </c>
    </row>
    <row r="16" spans="1:13" x14ac:dyDescent="0.25">
      <c r="D16">
        <f t="shared" si="7"/>
        <v>50.549450549450547</v>
      </c>
      <c r="E16">
        <f t="shared" si="2"/>
        <v>47.985347985347985</v>
      </c>
      <c r="F16">
        <f t="shared" si="3"/>
        <v>47.985347985347985</v>
      </c>
      <c r="G16">
        <f t="shared" si="4"/>
        <v>38.095238095238095</v>
      </c>
      <c r="H16">
        <f t="shared" si="5"/>
        <v>47.61904761904762</v>
      </c>
      <c r="J16">
        <f t="shared" si="6"/>
        <v>6.25</v>
      </c>
      <c r="K16">
        <f t="shared" si="0"/>
        <v>46.446886446886445</v>
      </c>
      <c r="L16">
        <f t="shared" si="1"/>
        <v>4.8137498904027867</v>
      </c>
    </row>
    <row r="17" spans="4:12" x14ac:dyDescent="0.25">
      <c r="D17">
        <f t="shared" si="7"/>
        <v>72.41379310344827</v>
      </c>
      <c r="E17">
        <f t="shared" si="2"/>
        <v>69.348659003831415</v>
      </c>
      <c r="F17">
        <f t="shared" si="3"/>
        <v>72.41379310344827</v>
      </c>
      <c r="G17">
        <f t="shared" si="4"/>
        <v>66.666666666666671</v>
      </c>
      <c r="H17">
        <f t="shared" si="5"/>
        <v>73.563218390804593</v>
      </c>
      <c r="J17">
        <f t="shared" si="6"/>
        <v>12.5</v>
      </c>
      <c r="K17">
        <f t="shared" si="0"/>
        <v>70.881226053639836</v>
      </c>
      <c r="L17">
        <f t="shared" si="1"/>
        <v>2.8285101647956665</v>
      </c>
    </row>
    <row r="18" spans="4:12" x14ac:dyDescent="0.25">
      <c r="D18">
        <f t="shared" si="7"/>
        <v>78.277153558052433</v>
      </c>
      <c r="E18">
        <f t="shared" si="2"/>
        <v>80.524344569288388</v>
      </c>
      <c r="F18">
        <f t="shared" si="3"/>
        <v>82.022471910112358</v>
      </c>
      <c r="G18">
        <f t="shared" si="4"/>
        <v>78.277153558052433</v>
      </c>
      <c r="H18">
        <f t="shared" si="5"/>
        <v>82.397003745318358</v>
      </c>
      <c r="J18">
        <f t="shared" si="6"/>
        <v>25</v>
      </c>
      <c r="K18">
        <f t="shared" si="0"/>
        <v>80.299625468164805</v>
      </c>
      <c r="L18">
        <f t="shared" si="1"/>
        <v>1.9747455170732706</v>
      </c>
    </row>
    <row r="19" spans="4:12" x14ac:dyDescent="0.25">
      <c r="D19">
        <f t="shared" si="7"/>
        <v>88.212927756653997</v>
      </c>
      <c r="E19">
        <f t="shared" si="2"/>
        <v>87.832699619771859</v>
      </c>
      <c r="F19">
        <f t="shared" si="3"/>
        <v>88.593155893536121</v>
      </c>
      <c r="G19">
        <f t="shared" si="4"/>
        <v>86.311787072243348</v>
      </c>
      <c r="H19">
        <f t="shared" si="5"/>
        <v>89.353612167300383</v>
      </c>
      <c r="J19">
        <f t="shared" si="6"/>
        <v>50</v>
      </c>
      <c r="K19">
        <f t="shared" si="0"/>
        <v>88.06083650190115</v>
      </c>
      <c r="L19">
        <f t="shared" si="1"/>
        <v>1.1279389333985803</v>
      </c>
    </row>
    <row r="20" spans="4:12" x14ac:dyDescent="0.25">
      <c r="D20">
        <f t="shared" si="7"/>
        <v>84.285714285714292</v>
      </c>
      <c r="E20">
        <f t="shared" si="2"/>
        <v>94.285714285714292</v>
      </c>
      <c r="F20">
        <f t="shared" si="3"/>
        <v>92.857142857142861</v>
      </c>
      <c r="G20">
        <f t="shared" si="4"/>
        <v>94.285714285714292</v>
      </c>
      <c r="H20">
        <f t="shared" si="5"/>
        <v>92.857142857142861</v>
      </c>
      <c r="J20">
        <f t="shared" si="6"/>
        <v>100</v>
      </c>
      <c r="K20">
        <f t="shared" si="0"/>
        <v>91.714285714285708</v>
      </c>
      <c r="L20">
        <f t="shared" si="1"/>
        <v>4.2136803439293216</v>
      </c>
    </row>
  </sheetData>
  <sortState ref="A2:M10">
    <sortCondition descending="1" ref="A2:A1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abSelected="1" workbookViewId="0">
      <selection activeCell="E4" sqref="E4"/>
    </sheetView>
  </sheetViews>
  <sheetFormatPr baseColWidth="10" defaultColWidth="9.140625" defaultRowHeight="15" x14ac:dyDescent="0.25"/>
  <sheetData>
    <row r="2" spans="2:9" x14ac:dyDescent="0.25">
      <c r="C2" t="s">
        <v>15</v>
      </c>
      <c r="G2" t="s">
        <v>18</v>
      </c>
    </row>
    <row r="3" spans="2:9" x14ac:dyDescent="0.25">
      <c r="B3" t="s">
        <v>8</v>
      </c>
      <c r="C3" t="s">
        <v>5</v>
      </c>
      <c r="D3" t="s">
        <v>17</v>
      </c>
      <c r="E3" t="s">
        <v>4</v>
      </c>
      <c r="G3" t="s">
        <v>5</v>
      </c>
      <c r="H3" t="s">
        <v>17</v>
      </c>
      <c r="I3" t="s">
        <v>4</v>
      </c>
    </row>
    <row r="4" spans="2:9" x14ac:dyDescent="0.25">
      <c r="B4">
        <v>0</v>
      </c>
      <c r="C4">
        <f>TrainedHela!K13*100</f>
        <v>166.66666666666669</v>
      </c>
      <c r="D4">
        <f>'HCT116'!K13*100</f>
        <v>228.57142857142856</v>
      </c>
      <c r="E4">
        <f>PANC1!K13*100</f>
        <v>688.17204301075265</v>
      </c>
      <c r="G4">
        <f>TrainedHela!L13*100</f>
        <v>174.30417219459909</v>
      </c>
      <c r="H4">
        <f>'HCT116'!L13*100</f>
        <v>162.8822035855911</v>
      </c>
      <c r="I4">
        <f>PANC1!L13*100</f>
        <v>163.0725901946571</v>
      </c>
    </row>
    <row r="5" spans="2:9" x14ac:dyDescent="0.25">
      <c r="B5">
        <v>1.6</v>
      </c>
      <c r="C5">
        <f>TrainedHela!K14*100</f>
        <v>751.77304964539007</v>
      </c>
      <c r="D5">
        <f>'HCT116'!K14*100</f>
        <v>185.32818532818533</v>
      </c>
      <c r="E5">
        <f>PANC1!K14*100</f>
        <v>3181.818181818182</v>
      </c>
      <c r="G5">
        <f>TrainedHela!L14*100</f>
        <v>91.788504294644341</v>
      </c>
      <c r="H5">
        <f>'HCT116'!L14*100</f>
        <v>92.180203755315304</v>
      </c>
      <c r="I5">
        <f>PANC1!L14*100</f>
        <v>303.030303030303</v>
      </c>
    </row>
    <row r="6" spans="2:9" x14ac:dyDescent="0.25">
      <c r="B6">
        <v>3.125</v>
      </c>
      <c r="C6">
        <f>TrainedHela!K15*100</f>
        <v>594.40559440559434</v>
      </c>
      <c r="D6">
        <f>'HCT116'!K15*100</f>
        <v>841.66666666666674</v>
      </c>
      <c r="E6">
        <f>PANC1!K15*100</f>
        <v>5305.6603773584902</v>
      </c>
      <c r="G6">
        <f>TrainedHela!L15*100</f>
        <v>152.40905396995382</v>
      </c>
      <c r="H6">
        <f>'HCT116'!L15*100</f>
        <v>107.85149254620647</v>
      </c>
      <c r="I6">
        <f>PANC1!L15*100</f>
        <v>378.86491767580759</v>
      </c>
    </row>
    <row r="7" spans="2:9" x14ac:dyDescent="0.25">
      <c r="B7">
        <v>6.25</v>
      </c>
      <c r="C7">
        <f>TrainedHela!K16*100</f>
        <v>3191.63763066202</v>
      </c>
      <c r="D7">
        <f>'HCT116'!K16*100</f>
        <v>1361.8677042801555</v>
      </c>
      <c r="E7">
        <f>PANC1!K16*100</f>
        <v>4644.6886446886447</v>
      </c>
      <c r="G7">
        <f>TrainedHela!L16*100</f>
        <v>677.25010347369596</v>
      </c>
      <c r="H7">
        <f>'HCT116'!L16*100</f>
        <v>106.56080885314512</v>
      </c>
      <c r="I7">
        <f>PANC1!L16*100</f>
        <v>481.37498904027865</v>
      </c>
    </row>
    <row r="8" spans="2:9" x14ac:dyDescent="0.25">
      <c r="B8">
        <v>12.5</v>
      </c>
      <c r="C8">
        <f>TrainedHela!K17*100</f>
        <v>7224.1992882562272</v>
      </c>
      <c r="D8">
        <f>'HCT116'!K17*100</f>
        <v>4795.2755905511813</v>
      </c>
      <c r="E8">
        <f>PANC1!K17*100</f>
        <v>7088.1226053639839</v>
      </c>
      <c r="G8">
        <f>TrainedHela!L17*100</f>
        <v>497.58474925656787</v>
      </c>
      <c r="H8">
        <f>'HCT116'!L17*100</f>
        <v>397.03314127492001</v>
      </c>
      <c r="I8">
        <f>PANC1!L17*100</f>
        <v>282.85101647956662</v>
      </c>
    </row>
    <row r="9" spans="2:9" x14ac:dyDescent="0.25">
      <c r="B9">
        <v>25</v>
      </c>
      <c r="C9">
        <f>TrainedHela!K18*100</f>
        <v>9080.7017543859638</v>
      </c>
      <c r="D9">
        <f>'HCT116'!K18*100</f>
        <v>9661.1570247933887</v>
      </c>
      <c r="E9">
        <f>PANC1!K18*100</f>
        <v>8029.9625468164804</v>
      </c>
      <c r="G9">
        <f>TrainedHela!L18*100</f>
        <v>411.73909927595702</v>
      </c>
      <c r="H9">
        <f>'HCT116'!L18*100</f>
        <v>73.919602561976902</v>
      </c>
      <c r="I9">
        <f>PANC1!L18*100</f>
        <v>197.47455170732707</v>
      </c>
    </row>
    <row r="10" spans="2:9" x14ac:dyDescent="0.25">
      <c r="B10">
        <v>50</v>
      </c>
      <c r="C10">
        <f>TrainedHela!K19*100</f>
        <v>9850</v>
      </c>
      <c r="D10">
        <f>'HCT116'!K19*100</f>
        <v>9355.6485355648529</v>
      </c>
      <c r="E10">
        <f>PANC1!K19*100</f>
        <v>8806.0836501901158</v>
      </c>
      <c r="G10">
        <f>TrainedHela!L19*100</f>
        <v>29.880715233360178</v>
      </c>
      <c r="H10">
        <f>'HCT116'!L19*100</f>
        <v>183.81491746015715</v>
      </c>
      <c r="I10">
        <f>PANC1!L19*100</f>
        <v>112.79389333985803</v>
      </c>
    </row>
    <row r="11" spans="2:9" x14ac:dyDescent="0.25">
      <c r="B11">
        <v>100</v>
      </c>
      <c r="C11">
        <f>TrainedHela!K20*100</f>
        <v>9892.8571428571413</v>
      </c>
      <c r="D11">
        <f>'HCT116'!K20*100</f>
        <v>9538.461538461539</v>
      </c>
      <c r="E11">
        <f>PANC1!K20*100</f>
        <v>9171.4285714285706</v>
      </c>
      <c r="G11">
        <f>TrainedHela!L20*100</f>
        <v>26.619856874997161</v>
      </c>
      <c r="H11">
        <f>'HCT116'!L20*100</f>
        <v>307.69230769230785</v>
      </c>
      <c r="I11">
        <f>PANC1!L20*100</f>
        <v>421.36803439293215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TrainedHela</vt:lpstr>
      <vt:lpstr>HCT116</vt:lpstr>
      <vt:lpstr>PANC1</vt:lpstr>
      <vt:lpstr>All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 Hariharan</dc:creator>
  <cp:lastModifiedBy>Mergenthaler, Philipp</cp:lastModifiedBy>
  <dcterms:created xsi:type="dcterms:W3CDTF">2017-02-09T04:32:01Z</dcterms:created>
  <dcterms:modified xsi:type="dcterms:W3CDTF">2021-02-23T14:21:27Z</dcterms:modified>
</cp:coreProperties>
</file>