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66925"/>
  <mc:AlternateContent xmlns:mc="http://schemas.openxmlformats.org/markup-compatibility/2006">
    <mc:Choice Requires="x15">
      <x15ac:absPath xmlns:x15ac="http://schemas.microsoft.com/office/spreadsheetml/2010/11/ac" url="G:\Shared drives\Energy Planning &amp; Policy\2. Energy Planning\1. Dublin Region Energy Masterplan\1. Current Situation (WP1)\2. Current Commercial\Data\EPA Industrial Emisssions\"/>
    </mc:Choice>
  </mc:AlternateContent>
  <xr:revisionPtr revIDLastSave="0" documentId="13_ncr:1_{8970A356-74AE-4593-BDAB-EA82153A7141}" xr6:coauthVersionLast="45" xr6:coauthVersionMax="45" xr10:uidLastSave="{00000000-0000-0000-0000-000000000000}"/>
  <bookViews>
    <workbookView xWindow="28680" yWindow="-120" windowWidth="29040" windowHeight="15840" firstSheet="1" activeTab="1" xr2:uid="{A5EB9554-9DC3-40B9-80DC-AB39665BECF0}"/>
  </bookViews>
  <sheets>
    <sheet name="AER" sheetId="1" state="hidden" r:id="rId1"/>
    <sheet name="Energy Use" sheetId="3" r:id="rId2"/>
    <sheet name="VO " sheetId="5" state="hidden" r:id="rId3"/>
    <sheet name="Addresses" sheetId="6" r:id="rId4"/>
  </sheets>
  <externalReferences>
    <externalReference r:id="rId5"/>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27" i="5" l="1"/>
  <c r="H27" i="5"/>
  <c r="R27" i="3" l="1"/>
  <c r="R32" i="3"/>
  <c r="R33" i="3"/>
  <c r="P31" i="3"/>
  <c r="R31" i="3" s="1"/>
  <c r="I8" i="3"/>
  <c r="J8" i="3"/>
  <c r="K8" i="3"/>
  <c r="L8" i="3"/>
  <c r="M8" i="3"/>
  <c r="N8" i="3"/>
  <c r="O8" i="3"/>
  <c r="I9" i="3"/>
  <c r="J9" i="3"/>
  <c r="K9" i="3"/>
  <c r="L9" i="3"/>
  <c r="M9" i="3"/>
  <c r="N9" i="3"/>
  <c r="O9" i="3"/>
  <c r="I43" i="3"/>
  <c r="J43" i="3"/>
  <c r="K43" i="3"/>
  <c r="L43" i="3"/>
  <c r="M43" i="3"/>
  <c r="N43" i="3"/>
  <c r="O43" i="3"/>
  <c r="I38" i="3"/>
  <c r="J38" i="3"/>
  <c r="K38" i="3"/>
  <c r="L38" i="3"/>
  <c r="M38" i="3"/>
  <c r="N38" i="3"/>
  <c r="O38" i="3"/>
  <c r="I10" i="3"/>
  <c r="J10" i="3"/>
  <c r="K10" i="3"/>
  <c r="L10" i="3"/>
  <c r="M10" i="3"/>
  <c r="N10" i="3"/>
  <c r="O10" i="3"/>
  <c r="I11" i="3"/>
  <c r="J11" i="3"/>
  <c r="K11" i="3"/>
  <c r="L11" i="3"/>
  <c r="M11" i="3"/>
  <c r="N11" i="3"/>
  <c r="O11" i="3"/>
  <c r="I12" i="3"/>
  <c r="J12" i="3"/>
  <c r="K12" i="3"/>
  <c r="L12" i="3"/>
  <c r="M12" i="3"/>
  <c r="N12" i="3"/>
  <c r="O12" i="3"/>
  <c r="I39" i="3"/>
  <c r="J39" i="3"/>
  <c r="K39" i="3"/>
  <c r="L39" i="3"/>
  <c r="M39" i="3"/>
  <c r="N39" i="3"/>
  <c r="O39" i="3"/>
  <c r="I13" i="3"/>
  <c r="J13" i="3"/>
  <c r="K13" i="3"/>
  <c r="L13" i="3"/>
  <c r="M13" i="3"/>
  <c r="N13" i="3"/>
  <c r="O13" i="3"/>
  <c r="I14" i="3"/>
  <c r="J14" i="3"/>
  <c r="K14" i="3"/>
  <c r="L14" i="3"/>
  <c r="M14" i="3"/>
  <c r="N14" i="3"/>
  <c r="O14" i="3"/>
  <c r="I15" i="3"/>
  <c r="J15" i="3"/>
  <c r="K15" i="3"/>
  <c r="L15" i="3"/>
  <c r="M15" i="3"/>
  <c r="N15" i="3"/>
  <c r="O15" i="3"/>
  <c r="I16" i="3"/>
  <c r="J16" i="3"/>
  <c r="K16" i="3"/>
  <c r="L16" i="3"/>
  <c r="M16" i="3"/>
  <c r="N16" i="3"/>
  <c r="O16" i="3"/>
  <c r="I17" i="3"/>
  <c r="J17" i="3"/>
  <c r="K17" i="3"/>
  <c r="L17" i="3"/>
  <c r="M17" i="3"/>
  <c r="N17" i="3"/>
  <c r="O17" i="3"/>
  <c r="I18" i="3"/>
  <c r="J18" i="3"/>
  <c r="K18" i="3"/>
  <c r="L18" i="3"/>
  <c r="M18" i="3"/>
  <c r="N18" i="3"/>
  <c r="O18" i="3"/>
  <c r="I44" i="3"/>
  <c r="J44" i="3"/>
  <c r="K44" i="3"/>
  <c r="L44" i="3"/>
  <c r="M44" i="3"/>
  <c r="N44" i="3"/>
  <c r="O44" i="3"/>
  <c r="I19" i="3"/>
  <c r="J19" i="3"/>
  <c r="K19" i="3"/>
  <c r="L19" i="3"/>
  <c r="M19" i="3"/>
  <c r="N19" i="3"/>
  <c r="O19" i="3"/>
  <c r="I45" i="3"/>
  <c r="J45" i="3"/>
  <c r="K45" i="3"/>
  <c r="L45" i="3"/>
  <c r="M45" i="3"/>
  <c r="N45" i="3"/>
  <c r="O45" i="3"/>
  <c r="I46" i="3"/>
  <c r="J46" i="3"/>
  <c r="K46" i="3"/>
  <c r="L46" i="3"/>
  <c r="M46" i="3"/>
  <c r="N46" i="3"/>
  <c r="O46" i="3"/>
  <c r="I20" i="3"/>
  <c r="J20" i="3"/>
  <c r="K20" i="3"/>
  <c r="L20" i="3"/>
  <c r="M20" i="3"/>
  <c r="N20" i="3"/>
  <c r="O20" i="3"/>
  <c r="I47" i="3"/>
  <c r="J47" i="3"/>
  <c r="K47" i="3"/>
  <c r="L47" i="3"/>
  <c r="M47" i="3"/>
  <c r="N47" i="3"/>
  <c r="O47" i="3"/>
  <c r="I48" i="3"/>
  <c r="J48" i="3"/>
  <c r="K48" i="3"/>
  <c r="L48" i="3"/>
  <c r="M48" i="3"/>
  <c r="N48" i="3"/>
  <c r="O48" i="3"/>
  <c r="I40" i="3"/>
  <c r="J40" i="3"/>
  <c r="K40" i="3"/>
  <c r="L40" i="3"/>
  <c r="M40" i="3"/>
  <c r="N40" i="3"/>
  <c r="O40" i="3"/>
  <c r="I49" i="3"/>
  <c r="J49" i="3"/>
  <c r="K49" i="3"/>
  <c r="L49" i="3"/>
  <c r="M49" i="3"/>
  <c r="N49" i="3"/>
  <c r="O49" i="3"/>
  <c r="I50" i="3"/>
  <c r="J50" i="3"/>
  <c r="K50" i="3"/>
  <c r="L50" i="3"/>
  <c r="M50" i="3"/>
  <c r="N50" i="3"/>
  <c r="O50" i="3"/>
  <c r="I29" i="3"/>
  <c r="J29" i="3"/>
  <c r="K29" i="3"/>
  <c r="L29" i="3"/>
  <c r="M29" i="3"/>
  <c r="N29" i="3"/>
  <c r="O29" i="3"/>
  <c r="I21" i="3"/>
  <c r="J21" i="3"/>
  <c r="K21" i="3"/>
  <c r="L21" i="3"/>
  <c r="M21" i="3"/>
  <c r="N21" i="3"/>
  <c r="O21" i="3"/>
  <c r="I22" i="3"/>
  <c r="J22" i="3"/>
  <c r="K22" i="3"/>
  <c r="L22" i="3"/>
  <c r="M22" i="3"/>
  <c r="N22" i="3"/>
  <c r="O22" i="3"/>
  <c r="I51" i="3"/>
  <c r="J51" i="3"/>
  <c r="K51" i="3"/>
  <c r="L51" i="3"/>
  <c r="M51" i="3"/>
  <c r="N51" i="3"/>
  <c r="O51" i="3"/>
  <c r="I23" i="3"/>
  <c r="J23" i="3"/>
  <c r="K23" i="3"/>
  <c r="L23" i="3"/>
  <c r="M23" i="3"/>
  <c r="N23" i="3"/>
  <c r="O23" i="3"/>
  <c r="I52" i="3"/>
  <c r="J52" i="3"/>
  <c r="K52" i="3"/>
  <c r="L52" i="3"/>
  <c r="M52" i="3"/>
  <c r="N52" i="3"/>
  <c r="O52" i="3"/>
  <c r="I24" i="3"/>
  <c r="J24" i="3"/>
  <c r="K24" i="3"/>
  <c r="L24" i="3"/>
  <c r="M24" i="3"/>
  <c r="N24" i="3"/>
  <c r="O24" i="3"/>
  <c r="I25" i="3"/>
  <c r="J25" i="3"/>
  <c r="K25" i="3"/>
  <c r="L25" i="3"/>
  <c r="M25" i="3"/>
  <c r="N25" i="3"/>
  <c r="O25" i="3"/>
  <c r="J7" i="3"/>
  <c r="K7" i="3"/>
  <c r="L7" i="3"/>
  <c r="M7" i="3"/>
  <c r="N7" i="3"/>
  <c r="O7" i="3"/>
  <c r="I7" i="3"/>
  <c r="I33" i="3"/>
  <c r="J33" i="3"/>
  <c r="K33" i="3"/>
  <c r="L33" i="3"/>
  <c r="M33" i="3"/>
  <c r="N33" i="3"/>
  <c r="O33" i="3"/>
  <c r="I3" i="3"/>
  <c r="J3" i="3"/>
  <c r="K3" i="3"/>
  <c r="L3" i="3"/>
  <c r="M3" i="3"/>
  <c r="N3" i="3"/>
  <c r="O3" i="3"/>
  <c r="I34" i="3"/>
  <c r="J34" i="3"/>
  <c r="K34" i="3"/>
  <c r="L34" i="3"/>
  <c r="M34" i="3"/>
  <c r="N34" i="3"/>
  <c r="O34" i="3"/>
  <c r="I28" i="3"/>
  <c r="J28" i="3"/>
  <c r="K28" i="3"/>
  <c r="L28" i="3"/>
  <c r="M28" i="3"/>
  <c r="N28" i="3"/>
  <c r="O28" i="3"/>
  <c r="I42" i="3"/>
  <c r="J42" i="3"/>
  <c r="K42" i="3"/>
  <c r="L42" i="3"/>
  <c r="M42" i="3"/>
  <c r="N42" i="3"/>
  <c r="O42" i="3"/>
  <c r="I35" i="3"/>
  <c r="J35" i="3"/>
  <c r="K35" i="3"/>
  <c r="L35" i="3"/>
  <c r="M35" i="3"/>
  <c r="N35" i="3"/>
  <c r="O35" i="3"/>
  <c r="I4" i="3"/>
  <c r="J4" i="3"/>
  <c r="K4" i="3"/>
  <c r="L4" i="3"/>
  <c r="M4" i="3"/>
  <c r="N4" i="3"/>
  <c r="O4" i="3"/>
  <c r="I36" i="3"/>
  <c r="J36" i="3"/>
  <c r="K36" i="3"/>
  <c r="L36" i="3"/>
  <c r="M36" i="3"/>
  <c r="N36" i="3"/>
  <c r="O36" i="3"/>
  <c r="I5" i="3"/>
  <c r="J5" i="3"/>
  <c r="K5" i="3"/>
  <c r="L5" i="3"/>
  <c r="M5" i="3"/>
  <c r="N5" i="3"/>
  <c r="O5" i="3"/>
  <c r="I6" i="3"/>
  <c r="J6" i="3"/>
  <c r="K6" i="3"/>
  <c r="L6" i="3"/>
  <c r="M6" i="3"/>
  <c r="N6" i="3"/>
  <c r="O6" i="3"/>
  <c r="I37" i="3"/>
  <c r="J37" i="3"/>
  <c r="K37" i="3"/>
  <c r="L37" i="3"/>
  <c r="M37" i="3"/>
  <c r="N37" i="3"/>
  <c r="O37" i="3"/>
  <c r="I27" i="3"/>
  <c r="J27" i="3"/>
  <c r="K27" i="3"/>
  <c r="L27" i="3"/>
  <c r="M27" i="3"/>
  <c r="N27" i="3"/>
  <c r="O27" i="3"/>
  <c r="I32" i="3"/>
  <c r="J32" i="3"/>
  <c r="K32" i="3"/>
  <c r="L32" i="3"/>
  <c r="M32" i="3"/>
  <c r="N32" i="3"/>
  <c r="O32" i="3"/>
  <c r="J31" i="3"/>
  <c r="K31" i="3"/>
  <c r="L31" i="3"/>
  <c r="M31" i="3"/>
  <c r="N31" i="3"/>
  <c r="O31" i="3"/>
  <c r="I31" i="3"/>
  <c r="R25" i="3"/>
  <c r="R24" i="3"/>
  <c r="R52" i="3"/>
  <c r="R23" i="3"/>
  <c r="R51" i="3"/>
  <c r="R22" i="3"/>
  <c r="R21" i="3"/>
  <c r="R29" i="3"/>
  <c r="R50" i="3"/>
  <c r="R49" i="3"/>
  <c r="R40" i="3"/>
  <c r="R48" i="3"/>
  <c r="R47" i="3"/>
  <c r="R20" i="3"/>
  <c r="R46" i="3"/>
  <c r="R45" i="3"/>
  <c r="R19" i="3"/>
  <c r="R44" i="3"/>
  <c r="R18" i="3"/>
  <c r="R17" i="3"/>
  <c r="R16" i="3"/>
  <c r="R15" i="3"/>
  <c r="R14" i="3"/>
  <c r="R13" i="3"/>
  <c r="R39" i="3"/>
  <c r="R12" i="3"/>
  <c r="R11" i="3"/>
  <c r="R10" i="3"/>
  <c r="R38" i="3"/>
  <c r="R43" i="3"/>
  <c r="R9" i="3"/>
  <c r="R8" i="3"/>
  <c r="R7" i="3"/>
  <c r="R37" i="3"/>
  <c r="R6" i="3"/>
  <c r="R5" i="3"/>
  <c r="R36" i="3"/>
  <c r="R4" i="3"/>
  <c r="R35" i="3"/>
  <c r="R42" i="3"/>
  <c r="R28" i="3"/>
  <c r="R34" i="3"/>
  <c r="R3" i="3"/>
  <c r="AF4" i="1"/>
  <c r="AF5" i="1"/>
  <c r="AF6" i="1"/>
  <c r="AF7" i="1"/>
  <c r="AF8" i="1"/>
  <c r="AF9" i="1"/>
  <c r="AF10" i="1"/>
  <c r="AF11" i="1"/>
  <c r="AF12" i="1"/>
  <c r="AF13" i="1"/>
  <c r="AF14" i="1"/>
  <c r="AF15" i="1"/>
  <c r="AF16" i="1"/>
  <c r="AF17" i="1"/>
  <c r="AF18" i="1"/>
  <c r="AF19" i="1"/>
  <c r="AF20" i="1"/>
  <c r="AF21" i="1"/>
  <c r="AF22" i="1"/>
  <c r="AF23" i="1"/>
  <c r="AF24" i="1"/>
  <c r="AF25" i="1"/>
  <c r="AF26" i="1"/>
  <c r="AF27" i="1"/>
  <c r="AF28" i="1"/>
  <c r="AF29" i="1"/>
  <c r="AF30" i="1"/>
  <c r="AF31" i="1"/>
  <c r="AF32" i="1"/>
  <c r="AF33" i="1"/>
  <c r="AF34" i="1"/>
  <c r="AF35" i="1"/>
  <c r="AF36" i="1"/>
  <c r="AF37" i="1"/>
  <c r="AF38" i="1"/>
  <c r="AF39" i="1"/>
  <c r="AF40" i="1"/>
  <c r="AF41" i="1"/>
  <c r="AF42" i="1"/>
  <c r="AF43" i="1"/>
  <c r="AF44" i="1"/>
  <c r="AF45" i="1"/>
  <c r="AF46" i="1"/>
  <c r="AF47" i="1"/>
  <c r="AF48" i="1"/>
  <c r="AF49" i="1"/>
  <c r="AF50" i="1"/>
  <c r="AF3" i="1"/>
  <c r="U47" i="1"/>
  <c r="V47" i="1"/>
  <c r="U48" i="1"/>
  <c r="V48" i="1"/>
  <c r="U49" i="1"/>
  <c r="V49" i="1"/>
  <c r="U50" i="1"/>
  <c r="V50" i="1"/>
  <c r="U44" i="1"/>
  <c r="V44" i="1"/>
  <c r="U45" i="1"/>
  <c r="V45" i="1"/>
  <c r="U46" i="1"/>
  <c r="V46" i="1"/>
  <c r="U41" i="1"/>
  <c r="V41" i="1"/>
  <c r="U42" i="1"/>
  <c r="V42" i="1"/>
  <c r="U43" i="1"/>
  <c r="V43" i="1"/>
  <c r="U37" i="1"/>
  <c r="V37" i="1"/>
  <c r="U38" i="1"/>
  <c r="V38" i="1"/>
  <c r="U39" i="1"/>
  <c r="V39" i="1"/>
  <c r="U40" i="1"/>
  <c r="V40" i="1"/>
  <c r="U35" i="1"/>
  <c r="V35" i="1"/>
  <c r="U36" i="1"/>
  <c r="V36" i="1"/>
  <c r="U31" i="1"/>
  <c r="V31" i="1"/>
  <c r="U32" i="1"/>
  <c r="V32" i="1"/>
  <c r="U33" i="1"/>
  <c r="V33" i="1"/>
  <c r="U34" i="1"/>
  <c r="V34" i="1"/>
  <c r="U28" i="1"/>
  <c r="V28" i="1"/>
  <c r="U29" i="1"/>
  <c r="V29" i="1"/>
  <c r="U30" i="1"/>
  <c r="V30" i="1"/>
  <c r="U24" i="1"/>
  <c r="V24" i="1"/>
  <c r="U25" i="1"/>
  <c r="V25" i="1"/>
  <c r="U26" i="1"/>
  <c r="V26" i="1"/>
  <c r="U27" i="1"/>
  <c r="V27" i="1"/>
  <c r="U21" i="1"/>
  <c r="V21" i="1"/>
  <c r="U22" i="1"/>
  <c r="V22" i="1"/>
  <c r="U23" i="1"/>
  <c r="V23" i="1"/>
  <c r="U19" i="1"/>
  <c r="V19" i="1"/>
  <c r="U20" i="1"/>
  <c r="V20" i="1"/>
  <c r="V18" i="1"/>
  <c r="U18" i="1"/>
  <c r="U15" i="1"/>
  <c r="V15" i="1"/>
  <c r="U16" i="1"/>
  <c r="V16" i="1"/>
  <c r="U12" i="1"/>
  <c r="V12" i="1"/>
  <c r="U13" i="1"/>
  <c r="V13" i="1"/>
  <c r="U14" i="1"/>
  <c r="V14" i="1"/>
  <c r="U8" i="1"/>
  <c r="V8" i="1"/>
  <c r="U9" i="1"/>
  <c r="V9" i="1"/>
  <c r="U10" i="1"/>
  <c r="V10" i="1"/>
  <c r="U11" i="1"/>
  <c r="V11" i="1"/>
  <c r="U4" i="1"/>
  <c r="V4" i="1"/>
  <c r="U5" i="1"/>
  <c r="V5" i="1"/>
  <c r="U6" i="1"/>
  <c r="V6" i="1"/>
  <c r="U7" i="1"/>
  <c r="V7" i="1"/>
  <c r="V3" i="1"/>
  <c r="U3" i="1"/>
  <c r="T47" i="1"/>
  <c r="T48" i="1"/>
  <c r="T49" i="1"/>
  <c r="T50" i="1"/>
  <c r="T44" i="1"/>
  <c r="T45" i="1"/>
  <c r="T46" i="1"/>
  <c r="T41" i="1"/>
  <c r="T42" i="1"/>
  <c r="T43" i="1"/>
  <c r="T39" i="1"/>
  <c r="T40" i="1"/>
  <c r="T38" i="1"/>
  <c r="T35" i="1"/>
  <c r="T36" i="1"/>
  <c r="T37" i="1"/>
  <c r="T33" i="1"/>
  <c r="T34" i="1"/>
  <c r="T32" i="1"/>
  <c r="T31" i="1"/>
  <c r="T28" i="1"/>
  <c r="T29" i="1"/>
  <c r="T24" i="1"/>
  <c r="T25" i="1"/>
  <c r="T26" i="1"/>
  <c r="T27" i="1"/>
  <c r="T21" i="1"/>
  <c r="T22" i="1"/>
  <c r="T23" i="1"/>
  <c r="T19" i="1"/>
  <c r="T20" i="1"/>
  <c r="T18" i="1"/>
  <c r="T15" i="1"/>
  <c r="T16" i="1"/>
  <c r="T12" i="1"/>
  <c r="T13" i="1"/>
  <c r="T14" i="1"/>
  <c r="T8" i="1"/>
  <c r="T9" i="1"/>
  <c r="T10" i="1"/>
  <c r="T11" i="1"/>
  <c r="T6" i="1"/>
  <c r="T7" i="1"/>
  <c r="T4" i="1"/>
  <c r="T5" i="1"/>
  <c r="T3" i="1"/>
  <c r="W47" i="1"/>
  <c r="W48" i="1"/>
  <c r="W49" i="1"/>
  <c r="W50" i="1"/>
  <c r="W46" i="1"/>
  <c r="W44" i="1"/>
  <c r="W43" i="1"/>
  <c r="W41" i="1"/>
  <c r="W40" i="1"/>
  <c r="W38" i="1"/>
  <c r="W35" i="1"/>
  <c r="W36" i="1"/>
  <c r="W37" i="1"/>
  <c r="W32" i="1"/>
  <c r="W33" i="1"/>
  <c r="W34" i="1"/>
  <c r="W31" i="1"/>
  <c r="W28" i="1"/>
  <c r="W29" i="1"/>
  <c r="W24" i="1"/>
  <c r="W25" i="1"/>
  <c r="W26" i="1"/>
  <c r="W27" i="1"/>
  <c r="W23" i="1"/>
  <c r="W22" i="1"/>
  <c r="W21" i="1"/>
  <c r="W19" i="1"/>
  <c r="W18" i="1"/>
  <c r="W15" i="1"/>
  <c r="W16" i="1"/>
  <c r="W14" i="1"/>
  <c r="W12" i="1"/>
  <c r="W9" i="1"/>
  <c r="W10" i="1"/>
  <c r="W11" i="1"/>
  <c r="W5" i="1"/>
  <c r="W6" i="1"/>
  <c r="W7" i="1"/>
  <c r="W8" i="1"/>
  <c r="W4" i="1"/>
  <c r="W3" i="1"/>
  <c r="S48" i="1" l="1"/>
  <c r="S49" i="1"/>
  <c r="S50" i="1"/>
  <c r="S47" i="1"/>
  <c r="S45" i="1"/>
  <c r="S46" i="1"/>
  <c r="S43" i="1"/>
  <c r="S44" i="1"/>
  <c r="S40" i="1"/>
  <c r="S41" i="1"/>
  <c r="S42" i="1"/>
  <c r="S39" i="1"/>
  <c r="S38" i="1"/>
  <c r="S37" i="1"/>
  <c r="S33" i="1"/>
  <c r="S34" i="1"/>
  <c r="S35" i="1"/>
  <c r="S36" i="1"/>
  <c r="S32" i="1"/>
  <c r="S31" i="1"/>
  <c r="S28" i="1"/>
  <c r="S29" i="1"/>
  <c r="S24" i="1"/>
  <c r="S25" i="1"/>
  <c r="S26" i="1"/>
  <c r="S27" i="1"/>
  <c r="S21" i="1"/>
  <c r="S22" i="1"/>
  <c r="S23" i="1"/>
  <c r="S19" i="1"/>
  <c r="S20" i="1"/>
  <c r="S18" i="1"/>
  <c r="S14" i="1"/>
  <c r="S15" i="1"/>
  <c r="S16" i="1"/>
  <c r="S8" i="1"/>
  <c r="S9" i="1"/>
  <c r="S10" i="1"/>
  <c r="S11" i="1"/>
  <c r="S12" i="1"/>
  <c r="S13" i="1"/>
  <c r="S4" i="1"/>
  <c r="S5" i="1"/>
  <c r="S6" i="1"/>
  <c r="S7" i="1"/>
  <c r="S3" i="1"/>
  <c r="R19" i="1"/>
  <c r="X19" i="1" s="1"/>
  <c r="R20" i="1"/>
  <c r="X20" i="1" s="1"/>
  <c r="R21" i="1"/>
  <c r="X21" i="1" s="1"/>
  <c r="R22" i="1"/>
  <c r="X22" i="1" s="1"/>
  <c r="R23" i="1"/>
  <c r="R24" i="1"/>
  <c r="R25" i="1"/>
  <c r="R26" i="1"/>
  <c r="X26" i="1" s="1"/>
  <c r="R27" i="1"/>
  <c r="X27" i="1" s="1"/>
  <c r="R28" i="1"/>
  <c r="X28" i="1" s="1"/>
  <c r="R29" i="1"/>
  <c r="R30" i="1"/>
  <c r="X30" i="1" s="1"/>
  <c r="R31" i="1"/>
  <c r="X31" i="1" s="1"/>
  <c r="R32" i="1"/>
  <c r="X32" i="1" s="1"/>
  <c r="R33" i="1"/>
  <c r="X33" i="1" s="1"/>
  <c r="R34" i="1"/>
  <c r="R35" i="1"/>
  <c r="X35" i="1" s="1"/>
  <c r="R36" i="1"/>
  <c r="X36" i="1" s="1"/>
  <c r="R37" i="1"/>
  <c r="X37" i="1" s="1"/>
  <c r="R38" i="1"/>
  <c r="X38" i="1" s="1"/>
  <c r="R39" i="1"/>
  <c r="X39" i="1" s="1"/>
  <c r="R40" i="1"/>
  <c r="X40" i="1" s="1"/>
  <c r="R41" i="1"/>
  <c r="X41" i="1" s="1"/>
  <c r="R42" i="1"/>
  <c r="X42" i="1" s="1"/>
  <c r="R43" i="1"/>
  <c r="X43" i="1" s="1"/>
  <c r="R44" i="1"/>
  <c r="X44" i="1" s="1"/>
  <c r="R45" i="1"/>
  <c r="X45" i="1" s="1"/>
  <c r="R46" i="1"/>
  <c r="X46" i="1" s="1"/>
  <c r="R47" i="1"/>
  <c r="X47" i="1" s="1"/>
  <c r="R48" i="1"/>
  <c r="X48" i="1" s="1"/>
  <c r="R49" i="1"/>
  <c r="X49" i="1" s="1"/>
  <c r="R50" i="1"/>
  <c r="X50" i="1" s="1"/>
  <c r="R18" i="1"/>
  <c r="R6" i="1"/>
  <c r="X6" i="1" s="1"/>
  <c r="R7" i="1"/>
  <c r="X7" i="1" s="1"/>
  <c r="R8" i="1"/>
  <c r="X8" i="1" s="1"/>
  <c r="R9" i="1"/>
  <c r="X9" i="1" s="1"/>
  <c r="R10" i="1"/>
  <c r="R11" i="1"/>
  <c r="X11" i="1" s="1"/>
  <c r="R12" i="1"/>
  <c r="R13" i="1"/>
  <c r="X13" i="1" s="1"/>
  <c r="R14" i="1"/>
  <c r="X14" i="1" s="1"/>
  <c r="R15" i="1"/>
  <c r="X15" i="1" s="1"/>
  <c r="R16" i="1"/>
  <c r="X16" i="1" s="1"/>
  <c r="R4" i="1"/>
  <c r="X4" i="1" s="1"/>
  <c r="R5" i="1"/>
  <c r="X5" i="1" s="1"/>
  <c r="R3" i="1"/>
  <c r="X3" i="1" s="1"/>
  <c r="X18" i="1" l="1"/>
  <c r="X25" i="1"/>
  <c r="X12" i="1"/>
  <c r="X10" i="1"/>
  <c r="X24" i="1"/>
  <c r="X23" i="1"/>
  <c r="X34" i="1"/>
  <c r="X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Rebecca Cachia</author>
  </authors>
  <commentList>
    <comment ref="AG4" authorId="0" shapeId="0" xr:uid="{9CACBA9B-95D2-4DB8-8F81-3335553859B6}">
      <text>
        <r>
          <rPr>
            <b/>
            <sz val="9"/>
            <color indexed="81"/>
            <rFont val="Tahoma"/>
            <family val="2"/>
          </rPr>
          <t>Rebecca Cachia:</t>
        </r>
        <r>
          <rPr>
            <sz val="9"/>
            <color indexed="81"/>
            <rFont val="Tahoma"/>
            <family val="2"/>
          </rPr>
          <t xml:space="preserve">
Is it m3 to kwh or ltrs to kwh? SEUs petrol diesel ltrs to kWh</t>
        </r>
      </text>
    </comment>
  </commentList>
</comments>
</file>

<file path=xl/sharedStrings.xml><?xml version="1.0" encoding="utf-8"?>
<sst xmlns="http://schemas.openxmlformats.org/spreadsheetml/2006/main" count="1550" uniqueCount="644">
  <si>
    <t xml:space="preserve">Title </t>
  </si>
  <si>
    <t>Date</t>
  </si>
  <si>
    <t>W0238-01</t>
  </si>
  <si>
    <t>Licence Number</t>
  </si>
  <si>
    <t>01/01/2018 - 31/12/2018</t>
  </si>
  <si>
    <t>Address</t>
  </si>
  <si>
    <t>Irish Packaging Recycling
Merrywell Industrial Estate
Ballymount Road Lower
Ballymount, Dublin 12</t>
  </si>
  <si>
    <t>Source</t>
  </si>
  <si>
    <t xml:space="preserve">pg 12  Section 2.4.4 Table5 </t>
  </si>
  <si>
    <t xml:space="preserve">Electricity </t>
  </si>
  <si>
    <t>Diesel</t>
  </si>
  <si>
    <t>2863770 MWh</t>
  </si>
  <si>
    <t>85595 ltr</t>
  </si>
  <si>
    <t>Advanced Environmental Solutions (Ireland) Limited</t>
  </si>
  <si>
    <t>Coldwinters, Blakescross, Lusk, Dublin</t>
  </si>
  <si>
    <t>W0222-01</t>
  </si>
  <si>
    <t>pg 19</t>
  </si>
  <si>
    <t>AER Reporting Year 2018</t>
  </si>
  <si>
    <t>Total Energy Use</t>
  </si>
  <si>
    <t>4040.76MWh</t>
  </si>
  <si>
    <t>239MWh</t>
  </si>
  <si>
    <t>487.58m3 Light Fuel Oil</t>
  </si>
  <si>
    <t>p17</t>
  </si>
  <si>
    <t>43682.38 MWh</t>
  </si>
  <si>
    <t>24856.04 MWh</t>
  </si>
  <si>
    <t>Natural Gas</t>
  </si>
  <si>
    <t>1637073 m3</t>
  </si>
  <si>
    <t>Amgen Technology Ireland</t>
  </si>
  <si>
    <t>P0019-02</t>
  </si>
  <si>
    <t>Pottery Road, Dun Laoghaire, Dublin</t>
  </si>
  <si>
    <t>P0007-03</t>
  </si>
  <si>
    <t>Astellas Ireland Co., Ltd.</t>
  </si>
  <si>
    <t>Damastown Industrial Park, Damastown Road, Mulhuddart, Dublin</t>
  </si>
  <si>
    <t>pg 21</t>
  </si>
  <si>
    <t>14406 MWh</t>
  </si>
  <si>
    <t>4993 MWh</t>
  </si>
  <si>
    <t>875411 m3</t>
  </si>
  <si>
    <t>Barclay Chemicals Manufacturing Limited Damastown</t>
  </si>
  <si>
    <t>P0522-01</t>
  </si>
  <si>
    <t>Damastown Way, Damastown Industrial Park, Dublin 15</t>
  </si>
  <si>
    <t>305971, 241127</t>
  </si>
  <si>
    <t>pg19</t>
  </si>
  <si>
    <t>522.58 MWh</t>
  </si>
  <si>
    <t>799.24 m3</t>
  </si>
  <si>
    <t>-6.14958, 53.2718</t>
  </si>
  <si>
    <t>304900E, 241400N</t>
  </si>
  <si>
    <t>National Grid Reference (6E, 6N)</t>
  </si>
  <si>
    <t>323030E, 226480N</t>
  </si>
  <si>
    <t>P0648‐02</t>
  </si>
  <si>
    <t>Becton Dickinson Penel Limted (Irish Branch) and Becton</t>
  </si>
  <si>
    <t>Pottery Road, Dun Laoghaire, Co. Dublin.</t>
  </si>
  <si>
    <t>Use</t>
  </si>
  <si>
    <t>Manufacture of Medical Supplies</t>
  </si>
  <si>
    <t>p19</t>
  </si>
  <si>
    <t>31106 MWh</t>
  </si>
  <si>
    <t>28576 MWh</t>
  </si>
  <si>
    <t>204579 m3</t>
  </si>
  <si>
    <t>Irish Packaging Recycling</t>
  </si>
  <si>
    <t>The facility is primarily a waste processing facility for Commercial and Industrial and Construction and Demolition Wastes. In addition mixed municipal wastes (inc recyclables) from households,
municipal sources and retail and industrial sources is accepted</t>
  </si>
  <si>
    <t>Specialises in secondary manufacturing activities: formulation, fill and packacging</t>
  </si>
  <si>
    <t>Astellas Ireland Co., Ltd. manufacture bulk API</t>
  </si>
  <si>
    <t>operates a facility that manufactures various agrochemical products. The formulation of pesticides, plant growth regulators and the intermediates involves the storage, use and transfer of a number of hazardous/flammable chemicals. The manufacturing process involves the blending and amination of raw inputs to form final products. Final product is then pumped to packaging lines where it is filed into suitably sized containers.</t>
  </si>
  <si>
    <t>Panda</t>
  </si>
  <si>
    <t>p18</t>
  </si>
  <si>
    <t>43500 kWh</t>
  </si>
  <si>
    <t>25000 ltr</t>
  </si>
  <si>
    <t>Bimeda Animal Health Ltd.</t>
  </si>
  <si>
    <t>P0357-01</t>
  </si>
  <si>
    <t>Airton Close, Tallaght Dublin 24</t>
  </si>
  <si>
    <t>manufacturers of veterinary, pharmaceutical and animal health
products.</t>
  </si>
  <si>
    <t>Burgess Galvin &amp; Co. Ltd.</t>
  </si>
  <si>
    <t>P0075-03</t>
  </si>
  <si>
    <t>Jamestown Road, Finglas, Dublin 11.</t>
  </si>
  <si>
    <t>The business is a processing activity, manufacturing detergents, adhesives and wood
preservatives.</t>
  </si>
  <si>
    <t>p 9</t>
  </si>
  <si>
    <t>304.16 MWh</t>
  </si>
  <si>
    <t>51899 m3</t>
  </si>
  <si>
    <t>Clarochem Ireland Ltd</t>
  </si>
  <si>
    <t>P0152-02</t>
  </si>
  <si>
    <t>-6.423705304,53.41125191</t>
  </si>
  <si>
    <t>Damastown Mulhaddart, Dublin 15</t>
  </si>
  <si>
    <t>Manufacture of bulk pharmaceutical chemicals</t>
  </si>
  <si>
    <t>p8</t>
  </si>
  <si>
    <t>2124691 kWh</t>
  </si>
  <si>
    <t>2609579 kWh</t>
  </si>
  <si>
    <t>Colas /  Colfix Dublin Ltd</t>
  </si>
  <si>
    <t>P0080-01</t>
  </si>
  <si>
    <t>COLFIX (DUBLIN) LTD.,
BLUEBELL INDUSTRIAL ESTATE,
DUBLIN 12.</t>
  </si>
  <si>
    <t>The company is involved in the manufacture of a range of bitumen and bitumen emulsion based products. The company produces a number of bitumen based products for use in road surfacing and maintenance. The main processes carried out on site are blending, mixing and storage backed up by an on site boiler, truck wash and fuel storage area.</t>
  </si>
  <si>
    <t>pg 14</t>
  </si>
  <si>
    <t>Gas Oil 465 m3</t>
  </si>
  <si>
    <t>573 MW</t>
  </si>
  <si>
    <t>Diageo Ireland</t>
  </si>
  <si>
    <t>P0301-04</t>
  </si>
  <si>
    <t>St. James's Gate, Dublin 8, Dublin</t>
  </si>
  <si>
    <t>E310488,
N233869</t>
  </si>
  <si>
    <t>Diageo Ireland is engaged in brewing for the domestic and global market</t>
  </si>
  <si>
    <t>p13</t>
  </si>
  <si>
    <t>268073 MWh</t>
  </si>
  <si>
    <t>includes natural gas (primary fuel) and gas oil (secondary fuel)</t>
  </si>
  <si>
    <t>Note</t>
  </si>
  <si>
    <t>Electricity</t>
  </si>
  <si>
    <t>62054 MWh</t>
  </si>
  <si>
    <t>Dublin Aerospace Ltd.</t>
  </si>
  <si>
    <t>P0480-02</t>
  </si>
  <si>
    <t>530 25'49.11"N 60 14'30.57"W</t>
  </si>
  <si>
    <t>Dublin Airport</t>
  </si>
  <si>
    <t>It operates an aircraft maintenance facility at a site on the grounds of Dublin Airport with a staff of approximately 417 people.</t>
  </si>
  <si>
    <t>p24</t>
  </si>
  <si>
    <t>7313742 MWh</t>
  </si>
  <si>
    <t>3501489 MWh</t>
  </si>
  <si>
    <t>361351 m3</t>
  </si>
  <si>
    <t>Dublin Waste to Energy</t>
  </si>
  <si>
    <t>W0232-01</t>
  </si>
  <si>
    <t>Disposal or Recovery of waste in waste incineration plants or in waste co-incineration plants for non-hazardous waste with a capacity exceeding 3 tonnes per hour The recovery or disposal of waste in a facility, within the meaning of the Act of 1996, which facility is connected or associated with another activity specified in this Schedule in respect of which a license or revised license under Part IV is in force or in respect of which a license under the said Part is or will be required.</t>
  </si>
  <si>
    <t>Dublin Waste to Energy Facility,
Pidgeon House Road,
Dublin 4.</t>
  </si>
  <si>
    <t>ESB Poolbeg Generating Station</t>
  </si>
  <si>
    <t>P0577‐03</t>
  </si>
  <si>
    <t>320825E, 233655N</t>
  </si>
  <si>
    <t>Pigeon House Road, Ringsend, Dublin 4, D04 XD82</t>
  </si>
  <si>
    <t>Poolbeg Generating Station currently has a total electricity generating capacity of 470MW from a combined
cycle gas turbine (CCGT) generating unit. The CCGT plant is made up of two gas turbines of 155 MWe each and
a steam turbine of 170 MWe. The station is fired on natural gas from the national gas network and gas oil is
stored as a secondary fuel which is normally only used for testing purposes and in times of grid system
emergency.</t>
  </si>
  <si>
    <t>17759 MWh</t>
  </si>
  <si>
    <t>605822 MWh</t>
  </si>
  <si>
    <t>131023947 m3</t>
  </si>
  <si>
    <t>John F Kennedy Road, Naas Road, Dublin 12</t>
  </si>
  <si>
    <t>53.3279, 6.35314</t>
  </si>
  <si>
    <t>W0196-01</t>
  </si>
  <si>
    <t>Enva</t>
  </si>
  <si>
    <t>pg 16</t>
  </si>
  <si>
    <t>91.498MWh</t>
  </si>
  <si>
    <t>91.498 MWh</t>
  </si>
  <si>
    <t>2.403 m3 Light Fuel Oil</t>
  </si>
  <si>
    <t>E322500 N252200</t>
  </si>
  <si>
    <t>Balleally Landfill</t>
  </si>
  <si>
    <t>W0009-03</t>
  </si>
  <si>
    <t>Balleally, Lusk, County Dublin.</t>
  </si>
  <si>
    <t>Balleally landfill is closed to waste acceptance since 2012. The main activity on site in 2018 was realignment of
the existing approach road (Balleally Lane), construction of an open channel surface water drainage system and
new carparking pavement, installation of embankment filter drains surrounding the new hard-standing area,
new leachate rising main constructed and leachate gravity main pipework replaced with HDPE pipe, the
management of leachate and landfill gas and licence compliance monitoring and management activities.</t>
  </si>
  <si>
    <t>pg 53</t>
  </si>
  <si>
    <t>Total Energy Generated</t>
  </si>
  <si>
    <t>Total Renewable Energy Generated</t>
  </si>
  <si>
    <t>7 MWh</t>
  </si>
  <si>
    <t>22 MWh</t>
  </si>
  <si>
    <t>0.45 m3 Heavy Fuel Oil</t>
  </si>
  <si>
    <t>Galco Steel Ltd.</t>
  </si>
  <si>
    <t>Galco Steel Ltd.
Ballymount Road,
Walkinstown,
Dublin 12</t>
  </si>
  <si>
    <t>P0284-02</t>
  </si>
  <si>
    <t>Galco Steel Limited was founded in 1967 by the Quinn family with the purpose of
manufacturing and galvanizing a range of products.</t>
  </si>
  <si>
    <t>pg 13</t>
  </si>
  <si>
    <t>804734 kWh</t>
  </si>
  <si>
    <t>6867892 kWh</t>
  </si>
  <si>
    <t>88373 ltrs</t>
  </si>
  <si>
    <t>CO2 Mass Emissions
(0.234 kg CO2/kWh)</t>
  </si>
  <si>
    <t>Greyhound Recycling and Recovery</t>
  </si>
  <si>
    <t>53'19,483"N 6' 23" 23A W</t>
  </si>
  <si>
    <t>Crag Avenue Industrial Estate. Clondalkin. Dublin 22</t>
  </si>
  <si>
    <t>W0205-01</t>
  </si>
  <si>
    <t>The main activities that take place on site are: the sorting. separating, processing and bulking of incoming waste materials, to divert waste from landfill, for the productlon of Refuse Derived Fuel, and Solid Refuse Fuel.</t>
  </si>
  <si>
    <t>2102.60 MWh</t>
  </si>
  <si>
    <t>127 m3 Heavy fuel oil</t>
  </si>
  <si>
    <t>Guerbet Ireland ULC</t>
  </si>
  <si>
    <t>P0050-02</t>
  </si>
  <si>
    <t>304712E, 241390.6N</t>
  </si>
  <si>
    <t>Damastown Industrial Estate, Mulhuddart, Dublin 15, D15 YE36</t>
  </si>
  <si>
    <t>Manufacture of Pharmaceutical Products and their intermediates</t>
  </si>
  <si>
    <t>pg 88</t>
  </si>
  <si>
    <t>10782.7 MWh</t>
  </si>
  <si>
    <t>1.24 m3 Light fuel oil</t>
  </si>
  <si>
    <t>44682601 m3</t>
  </si>
  <si>
    <t>Henkel Ireland Operations &amp; Research Ltd</t>
  </si>
  <si>
    <t>P0078-01</t>
  </si>
  <si>
    <t>310000E, 233024N</t>
  </si>
  <si>
    <t>Kylemore Park North, Ballyfermot, Dublin 10</t>
  </si>
  <si>
    <t>Henkel Ireland Operations and Research Limited is a specialty chemical company supplying proprietary high performance adhesives, sealants, coatings and other specialised brand name chemicals.</t>
  </si>
  <si>
    <t>pg 23</t>
  </si>
  <si>
    <t>9642.87 MWh</t>
  </si>
  <si>
    <t>3356 MWh</t>
  </si>
  <si>
    <t>617233.9 m3</t>
  </si>
  <si>
    <t>Huntstown Power Company</t>
  </si>
  <si>
    <t>P0483-04</t>
  </si>
  <si>
    <t>-6.32518,53.4126</t>
  </si>
  <si>
    <t>The Operation of Cumbatuion instion installation with a related thermal??</t>
  </si>
  <si>
    <t>Huntstown, Finglas, Dublin 11</t>
  </si>
  <si>
    <t>23953.3248 MWh</t>
  </si>
  <si>
    <t>1227058.292 MWh</t>
  </si>
  <si>
    <t>239503802 m3</t>
  </si>
  <si>
    <t>Indaver Ireland Limited</t>
  </si>
  <si>
    <t>W0036-02</t>
  </si>
  <si>
    <t>-6.20299, 53.3521</t>
  </si>
  <si>
    <t>Tolka Quay Road, Dublin Port, Dublin 1</t>
  </si>
  <si>
    <t>The site continues to transfer waste through the facility and onward to Europe for treatment. It also continues to treat solvents and produce a waste fuel for the cement kiln industry. There has been an increase in throughput for our solvent recovery facility. This is due to increased demand for solvent recovered fuel in the cement industry that we serve.</t>
  </si>
  <si>
    <t>251.976 MWh</t>
  </si>
  <si>
    <t>2.339 m3 Light fuel oil</t>
  </si>
  <si>
    <t>Ipsen Manufacturing Ireland Ltd.</t>
  </si>
  <si>
    <t>P0117-02</t>
  </si>
  <si>
    <t>‐6.36631E, 53.4061N</t>
  </si>
  <si>
    <t>Blanchardstown Industrial Park, Blanchardstown, Dublin 15</t>
  </si>
  <si>
    <t xml:space="preserve">The production of pharmaceutical products </t>
  </si>
  <si>
    <t>pg 22</t>
  </si>
  <si>
    <t>11163 MWh</t>
  </si>
  <si>
    <t>5731.9 MWh</t>
  </si>
  <si>
    <t>1 m3 light fuel oil</t>
  </si>
  <si>
    <t>461436 m3</t>
  </si>
  <si>
    <t>Irish Tar &amp; Bitumen Supplies</t>
  </si>
  <si>
    <t xml:space="preserve">P0086-01 </t>
  </si>
  <si>
    <t>Alexandra Road, Dublin 1, Dublin</t>
  </si>
  <si>
    <t>Irish Tar &amp; Bitumen Suppliers</t>
  </si>
  <si>
    <t>pg 15</t>
  </si>
  <si>
    <t>1789 MWh</t>
  </si>
  <si>
    <t>1488 m3 Heavy fuel oil</t>
  </si>
  <si>
    <t>Jamestown Metal Resources</t>
  </si>
  <si>
    <t>P0392-01</t>
  </si>
  <si>
    <t>310855E, 233053N</t>
  </si>
  <si>
    <t>Jamestown Road, Inchicore, Dublin 8</t>
  </si>
  <si>
    <t>The Jamestown Metal Resources (JMR) facility completes the heating and rolling of lead for the construction industry in Ireland and abroad. T</t>
  </si>
  <si>
    <t>pg 17</t>
  </si>
  <si>
    <t>231.47 MWh</t>
  </si>
  <si>
    <t>37.5 m3 Light Fuel Oil</t>
  </si>
  <si>
    <t>Kaygoam Woolfson</t>
  </si>
  <si>
    <t>P0058-02</t>
  </si>
  <si>
    <t>O 096 322
53.3291 79 -06.353921</t>
  </si>
  <si>
    <t>Kayfoam Woolfson
Bluebell Industrial Estate,
Naas Road,
Dublin 12
D12 PKRl</t>
  </si>
  <si>
    <t>The company, Kayfoam Woolfson, manufactures approximately
6700 tonnes of flexible polyurethane foam annually for the furniture and bedding markets.
A conversion unit shapes the foam to the requirements of our customers. There is also
an operation on site for manufacturing thermally bonded polyester wadding.
The company accepts waste trimming of foam back from its customers and recycles it
into re-constituted chip foam, or bales it for sale to the USA and UK where it is converted
into carpet backing.</t>
  </si>
  <si>
    <t>pg 4</t>
  </si>
  <si>
    <t>1115 MW</t>
  </si>
  <si>
    <t>2762MW</t>
  </si>
  <si>
    <t>205 MW Gas Oil</t>
  </si>
  <si>
    <t>4082 MW</t>
  </si>
  <si>
    <t>Lagan Bitumen Ltd</t>
  </si>
  <si>
    <t>P0081-02</t>
  </si>
  <si>
    <t>309836, 240700</t>
  </si>
  <si>
    <t>Rosemount Business Park, Ballycoolin, Dublin 11.</t>
  </si>
  <si>
    <t>The Company produces bitumenous materials to national and international standards. The asphalt plant
produced 157,000 tonnes of product in 2018 down from 200,441 tonnes produced in 2017,</t>
  </si>
  <si>
    <t>pg 9</t>
  </si>
  <si>
    <t>1958.4 MWh</t>
  </si>
  <si>
    <t>1483.5 m3 Heavy Fuel Oil, 328 m3 Light Fuel oil</t>
  </si>
  <si>
    <t>W0227-01</t>
  </si>
  <si>
    <r>
      <t>53</t>
    </r>
    <r>
      <rPr>
        <sz val="11"/>
        <color theme="1"/>
        <rFont val="Calibri"/>
        <family val="2"/>
      </rPr>
      <t>˚19'40.13'',-6˚21'24.57''</t>
    </r>
  </si>
  <si>
    <t>Unit 28 JFK Industrial Estate, Naas Road, Dublin 12</t>
  </si>
  <si>
    <t>Acceptance and pre-sorting of non-hazardous household, commercial, industrial and C&amp;D skip wastes</t>
  </si>
  <si>
    <t>pg 27</t>
  </si>
  <si>
    <t>138.47 MWh</t>
  </si>
  <si>
    <t>4.097 m3 Light Fuel Oil</t>
  </si>
  <si>
    <t>Lawlor Brothers Waste Disposal</t>
  </si>
  <si>
    <t>Metal Processors Ltd</t>
  </si>
  <si>
    <t>P0401-01</t>
  </si>
  <si>
    <t>6.39290, 53.3319</t>
  </si>
  <si>
    <t>Station Road, Clondalkin, Dublin 22</t>
  </si>
  <si>
    <t>Metal Processors Ltd processes lead and tin/lead alloys. Scrap lead is melted and refined to EN12588. Block lead is then milled to the required thickness to make sheet lead which is sold to the construction industry. Tin/lead alloys are manufactured from virgin tin/lead and from recycled solder which comes from the electronics industry.</t>
  </si>
  <si>
    <t>519 MWh</t>
  </si>
  <si>
    <t>2927 MWh</t>
  </si>
  <si>
    <t>Mondelez Ireland Production Ltd.</t>
  </si>
  <si>
    <t>P0809-01</t>
  </si>
  <si>
    <t>23941 6E, 3 19820N</t>
  </si>
  <si>
    <t>Malahide rd., Coolock, Dublin 5</t>
  </si>
  <si>
    <t>Manufacture of chocolate and confectionary products. The main production activities on site are the milling of chocolate crumb and blending with cocoa butter to produce the chocolate, mixing ingredients and packaging operations</t>
  </si>
  <si>
    <t xml:space="preserve">pg 18 </t>
  </si>
  <si>
    <t>35759.54 MWh</t>
  </si>
  <si>
    <t>18639.07 MWh</t>
  </si>
  <si>
    <t>1536744.33 m3</t>
  </si>
  <si>
    <t>Nypro Ireland is a Medical Device Healthcare Manufacturer located in Corke Abbey, Bray, Co. Dublin. Nypro was
granted an IntegrationPollution and Prevention Control Licence (Licence Register PO 567‐02) for this facility on
2nd November 2004 and is accredited to ISO 14001:2015 since 2004.</t>
  </si>
  <si>
    <t>Nypro Healthcare Ireland</t>
  </si>
  <si>
    <t>P0567‐02</t>
  </si>
  <si>
    <t>A98R208</t>
  </si>
  <si>
    <t>Corke Abbey Bray, Co. Dublin</t>
  </si>
  <si>
    <t>14824 MWh</t>
  </si>
  <si>
    <t>1196 m3</t>
  </si>
  <si>
    <t xml:space="preserve">Oxigen </t>
  </si>
  <si>
    <t>W0208-01</t>
  </si>
  <si>
    <t>Ballymount Industrial Estate,
Ballymount Rd Lower,
Clondalkin,
Dublin 22.</t>
  </si>
  <si>
    <t>under this licence on 1st July 2006. Oxigen operated a dry recycling, C&amp;D and general skip waste recovery facility. SRF (Solid Recoverable Fuel production commenced at the facility in Oct 2012. The site is also a transfer station for Hazardous Waste (mainly asbestos).
The facility is currently closed due to a fire which occurred in January 2014. Oxigen Environmental currently operates a civic amenity centre on site.</t>
  </si>
  <si>
    <t>pg 7</t>
  </si>
  <si>
    <t>134 MWh</t>
  </si>
  <si>
    <t>3916 ltrs</t>
  </si>
  <si>
    <t>P1014-01</t>
  </si>
  <si>
    <t>PADRAIG THORNTON WASTE DISPOSAL LTD</t>
  </si>
  <si>
    <t>Thorntons Recycling,
Unit S3B Henry Road,
Park West Business Park,
Dublin 12.</t>
  </si>
  <si>
    <t>WASTE ACTIVITIES CARRIED OUT AT THE FACILITY</t>
  </si>
  <si>
    <t>421618 kw</t>
  </si>
  <si>
    <t>37696 ltrs diesel</t>
  </si>
  <si>
    <t>Thorntons Recycling took over this facility on June 1st, 2018. Therefore, energy data is only available from June 1st, 2018. Thorntons Recycling track all energy consumption at their facilities on an Internal Energy Management System.</t>
  </si>
  <si>
    <t>R &amp; A Bailey and Co</t>
  </si>
  <si>
    <t>P0807-01</t>
  </si>
  <si>
    <t>Nangor Road
Nangor House
R &amp; A Bailey and Co
Clondalkin</t>
  </si>
  <si>
    <t>308879E,231946N</t>
  </si>
  <si>
    <t xml:space="preserve">Cream liqueur manufacturing plant </t>
  </si>
  <si>
    <t>pg 28</t>
  </si>
  <si>
    <t>11364.37 MWh</t>
  </si>
  <si>
    <t>4509.46 MWh</t>
  </si>
  <si>
    <t>1.55 m3 (Heavy Fuel, diesel) 24.13  m3 (light fuel oil, liquid petroleum gas)</t>
  </si>
  <si>
    <t>408910 m3</t>
  </si>
  <si>
    <t>W0192-03</t>
  </si>
  <si>
    <t>RILTA ENVIRONMENTAL LTD.</t>
  </si>
  <si>
    <t>RILTA ENVIRONMENTAL LTD.
Greenogue Business Park,
Rathcoole,
County Dublin.</t>
  </si>
  <si>
    <t>The current licence allows Rilta to accept and process up to 111,000 tonnes of non-hazardous and
hazardous waste per annum Recycling or reclamation of organic substances, which are not used as solvents (including
composting and other biological transformation processes);
Class 3: Recycling or reclamation of metals and metal compounds;
Class 4: Recycling or reclamation of other inorganic materials;
Class 6: Recovery of components used for pollution abatement;
Class 8: Oil re-refining or other re-uses of oil; and
Class 13: Storage of waste intended for submission to any activity referred to in a preceding paragraph
of this Schedule, other than temporary storage, pending collection, on the premises where such waste
is produced.
For inspection purposes only.
Consent of copyright owner required for any other use.
EPA</t>
  </si>
  <si>
    <t>558335 KWh</t>
  </si>
  <si>
    <t>283900 ltrs (road diesel)</t>
  </si>
  <si>
    <t>119143 KWh</t>
  </si>
  <si>
    <t>P0886-02</t>
  </si>
  <si>
    <t>Rottapharm Limited</t>
  </si>
  <si>
    <t>305430E,241178N</t>
  </si>
  <si>
    <t>Damastown Industrial Estate, Mulhaddart Dublin 15</t>
  </si>
  <si>
    <t>Continues to primarily sell and market sachets of Glucosamine Sulphate (CGS) and Plantaben via its sachet lines</t>
  </si>
  <si>
    <t>4358 MWh</t>
  </si>
  <si>
    <t>8557 MWh</t>
  </si>
  <si>
    <t>4019 m3</t>
  </si>
  <si>
    <t>W0099-01</t>
  </si>
  <si>
    <t>Safety Kleen Ireland Ltd</t>
  </si>
  <si>
    <t>-6.36167 53.2929</t>
  </si>
  <si>
    <t>Unit 5, Airton Road, Tallaght, Dublin 24</t>
  </si>
  <si>
    <t>Safety Kleen Ireland Ltd is a hazardous waste transfer station and is located at Unit 5, Airton Road, Tallaght,
Dublin 24. The site has been licenced since 1999. The facility accepts specialised waste from the automotive,
industrial and medical sectors. There were no incidents or complaints on site during 2018.</t>
  </si>
  <si>
    <t>17.99 MWh</t>
  </si>
  <si>
    <t>BALLYMOUNT SOLID WASTE</t>
  </si>
  <si>
    <t>Ballymount Solid Waste Recycling and Baling Centre,
Ballymount Avenue,
Walkinstown,
Dublin 12</t>
  </si>
  <si>
    <t>W0003-03</t>
  </si>
  <si>
    <t>Licensed waste disposal activities, in accordance with the Third Schedule of the Waste Management Act 1996 include: -
Class 12: Repackaging prior to submission to any activity referred to in this Schedule.
Class 13: Storage prior to submission to any activity referred to in this Schedule, other than temporary storage, pending collection, on the premises, where the waste concerned is produced.
Licensed waste recovery activities, in accordance with the Fourth Schedule of the Waste Management Act, 1996 include: -
Class 3: Recycling or reclamation of metals and metal compounds.
Class 4: Recycling or reclamation of other inorganic materials.
Class 13: Storage of waste intended for submission to any activity referred to in a preceding paragraph of this schedule</t>
  </si>
  <si>
    <t>SDCC</t>
  </si>
  <si>
    <t>pg 36</t>
  </si>
  <si>
    <t>50319 ltrs</t>
  </si>
  <si>
    <t>1000524 kWh</t>
  </si>
  <si>
    <t>Sherwin Williams Ireland Coating Ltd</t>
  </si>
  <si>
    <t>P0711-01</t>
  </si>
  <si>
    <t>710, 160, 731, 432</t>
  </si>
  <si>
    <t>53 Robinhood Industrial Estate Dublin 22</t>
  </si>
  <si>
    <t xml:space="preserve">Production of solvent and water based stains </t>
  </si>
  <si>
    <t>248.712 MWh</t>
  </si>
  <si>
    <t>85.469 MWh</t>
  </si>
  <si>
    <t>163.243 MWhs</t>
  </si>
  <si>
    <t>P0777-02</t>
  </si>
  <si>
    <t>Viridian Power / Huntstown Power Station Phase 2</t>
  </si>
  <si>
    <t>-6.32607, 53.4116</t>
  </si>
  <si>
    <t>Huntstown Power station , Finglas, Dublin 11</t>
  </si>
  <si>
    <t>Viridian Power ltd operate a gas fired combined cycle power station at huntstown finglas. The combined cycle gas turbine operates on natural gas as the primarily fuel with distillate oil as a standby fuel</t>
  </si>
  <si>
    <t>37328.88 MWh</t>
  </si>
  <si>
    <t>1365759.98 MWh</t>
  </si>
  <si>
    <t>262263813.6 m3</t>
  </si>
  <si>
    <t>300428 p/a</t>
  </si>
  <si>
    <t>180000 l p/a gas oil</t>
  </si>
  <si>
    <t>P1002- 01</t>
  </si>
  <si>
    <t>The Hammond Lane Metal Co. Ltd
Ringsend , Dublin 4</t>
  </si>
  <si>
    <t>The Hammond Lane Metal Company</t>
  </si>
  <si>
    <t>Takeda Ireland Limited (Grange Castle</t>
  </si>
  <si>
    <t>P0693-02</t>
  </si>
  <si>
    <t>103819 E, 390659 N</t>
  </si>
  <si>
    <t>production of pharmaceutical products including intermediates</t>
  </si>
  <si>
    <t>Grange Castle Business Park Nangor Road Dublin 22</t>
  </si>
  <si>
    <t>27406 MWh</t>
  </si>
  <si>
    <t>10281 MWh</t>
  </si>
  <si>
    <t>17125000 m3</t>
  </si>
  <si>
    <t>Synergen Power Ltd</t>
  </si>
  <si>
    <t>P0486-02</t>
  </si>
  <si>
    <t>-6.20404 53.3397</t>
  </si>
  <si>
    <t>Pigeon House Road, Dublin 4</t>
  </si>
  <si>
    <t>ESB Dublin Bay operates one combined cycle gas turbine (CCGT) generating unit with a capacity of 415MW. The plant is fired on natural gas. Gas Oil is used as a standby fuel. The gas turbine can generate independently if needed, having a capacity of 270 MW. Sea-water abstracted from the river Liffey is used to cool part of the process.Production proceded as normal in 2018.</t>
  </si>
  <si>
    <t xml:space="preserve">pg 15 </t>
  </si>
  <si>
    <t>51634 MWh</t>
  </si>
  <si>
    <t>3156455 MWh</t>
  </si>
  <si>
    <t>5475843.533 MWh</t>
  </si>
  <si>
    <t>304.1 m3 Light fuel oil</t>
  </si>
  <si>
    <t>563120500 m3</t>
  </si>
  <si>
    <t>Bristol-Myers Squibb Cruiserath Biologics / Swords Laboratories</t>
  </si>
  <si>
    <t>P0552-03</t>
  </si>
  <si>
    <t>-6.37297, 53.4149</t>
  </si>
  <si>
    <t>Cruiserath Road, Mulhaddart, Dublin 15</t>
  </si>
  <si>
    <t>Manufacture of Pharmaceutical Preparations</t>
  </si>
  <si>
    <t>pg 24</t>
  </si>
  <si>
    <t>66937.27 MWh</t>
  </si>
  <si>
    <t>24029.92 MWh</t>
  </si>
  <si>
    <t>47.57 Light fuel oil (m3)</t>
  </si>
  <si>
    <t>3951367 m3</t>
  </si>
  <si>
    <t>SunChemical Inks Ltd.</t>
  </si>
  <si>
    <t>SunChemical Inks Ltd. Glenside House, Mill Lane, Palmerstown Dublin 20</t>
  </si>
  <si>
    <t>Printing Ink Manufacture</t>
  </si>
  <si>
    <t>pg 6</t>
  </si>
  <si>
    <t>345766 kWh</t>
  </si>
  <si>
    <t>108465 kWh</t>
  </si>
  <si>
    <t>21000 Fuel Ltrs converted to kWh 237301 kWh</t>
  </si>
  <si>
    <t>pg 12</t>
  </si>
  <si>
    <t>579162 kWh</t>
  </si>
  <si>
    <t>35072 kWh</t>
  </si>
  <si>
    <t xml:space="preserve">217688 ltrs diesel </t>
  </si>
  <si>
    <t>W0183-01</t>
  </si>
  <si>
    <t>Starrus Eco Holdings Ltd</t>
  </si>
  <si>
    <t>Waste Licence and material recovery facility</t>
  </si>
  <si>
    <t>Millennium Business Park, Ballycoolin, Dublin 11.</t>
  </si>
  <si>
    <t>SRCL Ltd.</t>
  </si>
  <si>
    <t>W0055-02</t>
  </si>
  <si>
    <t>420-430 Beech Road, Western Industrial Estate, Dublin 12.</t>
  </si>
  <si>
    <t>Treatment and disposal of non-hazardous waste. The activities carried out at the facility involve the treatment of healthcare and related waste through
shredding and disinfection. There was no significant change in production during the reporting period when
compared to the previous year.</t>
  </si>
  <si>
    <t>456 MWh</t>
  </si>
  <si>
    <t>172664 m3</t>
  </si>
  <si>
    <t>Sleever International</t>
  </si>
  <si>
    <t>P0674-01</t>
  </si>
  <si>
    <t>319209, 226046</t>
  </si>
  <si>
    <t>65 Heather Road, Sandyford Industrial Estate, dublin 18</t>
  </si>
  <si>
    <t>Sleever International Ltd are involeved in the manufacture of gravureprinted shrink sleeves for various companies. It also has equipment capable of producing flexo and plain printed sleeves. The company mainly provides to the Irish and UK markets. The main production activities on-site are as follows: (i) Rolls of clear shrinkable plastic are received and processed through printing presses to produce printed the desired shrink sleeves.</t>
  </si>
  <si>
    <t>371.04 MWh</t>
  </si>
  <si>
    <t>302.45 m3</t>
  </si>
  <si>
    <t>Alexion Pharma International Trading Ltd</t>
  </si>
  <si>
    <t>P1030-1</t>
  </si>
  <si>
    <t>College Business &amp; Technology Park, Blanchardstown Road North Blanchardstown, Dublin 15</t>
  </si>
  <si>
    <t>E307777, N241121</t>
  </si>
  <si>
    <t>Production of pharmaceutical products</t>
  </si>
  <si>
    <t>Amcor Flexibles</t>
  </si>
  <si>
    <t>P0119-02</t>
  </si>
  <si>
    <t>Surface Coatings</t>
  </si>
  <si>
    <t>Jamestown Road Finglas Fublin</t>
  </si>
  <si>
    <t>Arch Chemicals B.V</t>
  </si>
  <si>
    <t>P0060-01</t>
  </si>
  <si>
    <t>Watery Lane, Swords, Co.Dublin</t>
  </si>
  <si>
    <t>BBALP/ Lufthansa Technik Airmotive Ireland Limited</t>
  </si>
  <si>
    <t>P0275-01</t>
  </si>
  <si>
    <t>Naas Rd., Rathcoole, Dublin</t>
  </si>
  <si>
    <t>Chemicals</t>
  </si>
  <si>
    <t>BOC Gases Ireland Limited</t>
  </si>
  <si>
    <t>201, Bluebell, Dublin 12, Dublin.</t>
  </si>
  <si>
    <t>P0051-01</t>
  </si>
  <si>
    <t>Dublin Port Company</t>
  </si>
  <si>
    <t>P1022-01</t>
  </si>
  <si>
    <t>Port Centre, Alexandra Road, Dublin.</t>
  </si>
  <si>
    <t>Waste</t>
  </si>
  <si>
    <t>Forest Laboratories Ireland Limited</t>
  </si>
  <si>
    <t>P0306-02</t>
  </si>
  <si>
    <t>Clonshaugh Industrial Estate, Coolock, Dublin 17, Dublin</t>
  </si>
  <si>
    <t>Grange Backup Power Limited</t>
  </si>
  <si>
    <t>Energy</t>
  </si>
  <si>
    <t>Grange Castle Business Park (*Grange), Nangor Road, Clondalkin, Dublin 22, Dublin.</t>
  </si>
  <si>
    <t>P1033-01</t>
  </si>
  <si>
    <t>Hitech Plating Limited</t>
  </si>
  <si>
    <t>P0434-01</t>
  </si>
  <si>
    <t>Ballycoolin Industrial Estate, Blanchardstown, Dublin</t>
  </si>
  <si>
    <t>Huntstown, Finglas, Dublin 11, Dublin</t>
  </si>
  <si>
    <t>P0483-01</t>
  </si>
  <si>
    <t>Huntstown Power Company Limited</t>
  </si>
  <si>
    <t>P0921-01</t>
  </si>
  <si>
    <t>Hangar 3, Dublin Airport, Dublin</t>
  </si>
  <si>
    <t>International Aerospace Coatings Limited</t>
  </si>
  <si>
    <t>Lithographic Web Press Limited</t>
  </si>
  <si>
    <t>57 Botanic Road, Glasnevin, Dublin 9, Dublin</t>
  </si>
  <si>
    <t>P0120-01</t>
  </si>
  <si>
    <t>Mallinckrodt Pharmaceuticals Ireland Limited</t>
  </si>
  <si>
    <t>P1060-01</t>
  </si>
  <si>
    <t>College Business and Technology Park, Cruiserath Road, Blanchardstown, Dublin 15, Dublin</t>
  </si>
  <si>
    <t>P0659-01</t>
  </si>
  <si>
    <t>Microprint</t>
  </si>
  <si>
    <t>Airton Industrial Estate, Airton Road, Tallaght, Dublin 24, Dublin</t>
  </si>
  <si>
    <t>P1091-01</t>
  </si>
  <si>
    <t>Mr. Pat Rooney</t>
  </si>
  <si>
    <t>Jordanstown, Oldtown, Dublin</t>
  </si>
  <si>
    <t>Intensive Agriculture</t>
  </si>
  <si>
    <t>P0652-01</t>
  </si>
  <si>
    <t>Pfizer Ireland Pharmaceuticals</t>
  </si>
  <si>
    <t>The Pfizer Biotech Campus at Grange Castle, Grange Castle International Business Park, Kilmahuddrick, Grange and Nangor Townlands, Nangor Road, Clondalkin, Dublin 22, Dublin</t>
  </si>
  <si>
    <t>P0116-01</t>
  </si>
  <si>
    <t>Print &amp; Display Limited</t>
  </si>
  <si>
    <t>80 Cookstown Industrial Estate, Tallaght, Dublin 24, Dublin</t>
  </si>
  <si>
    <t>P0014-02</t>
  </si>
  <si>
    <t>Sk Biotek Ireland Limited</t>
  </si>
  <si>
    <t>Watery Lane, Swords, Dublin</t>
  </si>
  <si>
    <t>Energy Use from AER</t>
  </si>
  <si>
    <t>Energy Use converted</t>
  </si>
  <si>
    <t>Electricity in kWh</t>
  </si>
  <si>
    <t>Conversion Factors</t>
  </si>
  <si>
    <t>1 m3 - 1000 litres</t>
  </si>
  <si>
    <t xml:space="preserve">Energy Use </t>
  </si>
  <si>
    <t>Diesel in kWh</t>
  </si>
  <si>
    <t>Natural Gas in kWh</t>
  </si>
  <si>
    <t>Total Energy Use in kWh</t>
  </si>
  <si>
    <t>Diesel in ltrs (unless specified)</t>
  </si>
  <si>
    <t>205000 kWh</t>
  </si>
  <si>
    <t>Light fuel oil in ltrs (unless specified)</t>
  </si>
  <si>
    <t>Heavy fuel oil in ltrs (unless specified)</t>
  </si>
  <si>
    <t>Light fuel oil in kWh</t>
  </si>
  <si>
    <t>Heavy fuel oil in kWh</t>
  </si>
  <si>
    <t>diesel ltrs - kWh TFC</t>
  </si>
  <si>
    <t>Total Energy Use (EPA) kWh</t>
  </si>
  <si>
    <t>https://www.gasnetworks.ie/corporate/gas-regulation/transparency-and-publicat/dashboard-reporting/gas-quality/daily-average-calorific-values-15-zones/</t>
  </si>
  <si>
    <t>Natural Gas in m3 (unless specified)</t>
  </si>
  <si>
    <t>gas m3 - kWh</t>
  </si>
  <si>
    <t>Gas Oil in ltrs (unless specified)</t>
  </si>
  <si>
    <t>Gas oil oil in kWh</t>
  </si>
  <si>
    <t>2762000 kWh</t>
  </si>
  <si>
    <t>119143 kWh</t>
  </si>
  <si>
    <t>163243 kWh</t>
  </si>
  <si>
    <t>https://www.seai.ie/publications/Commercial-Fuel-Cost-Comparison.pdf</t>
  </si>
  <si>
    <t>Heavy fuel oil ltrs- kWh</t>
  </si>
  <si>
    <t>Light fuel Oil ltrs - kWh</t>
  </si>
  <si>
    <t>Total Energy Generated kWh</t>
  </si>
  <si>
    <t>Energy Generated from EPA</t>
  </si>
  <si>
    <t>Energy Generated Analysis</t>
  </si>
  <si>
    <t>Electricity kWh</t>
  </si>
  <si>
    <t>Total Renewable Energy Generated kWh</t>
  </si>
  <si>
    <t>Assumptions: Gas oil uses the same conversion factor as diesel (SEAI)
Assume that all the oils once converted to energy will be using an emission factor same as diesel (i.e. add all the fuel oils to diesel)
Total Energy Generated will be considered as electricity generated
Using the total energy Codema calculated not the EPA's calculation</t>
  </si>
  <si>
    <t>EPA AER</t>
  </si>
  <si>
    <t>Dublin Local Authority</t>
  </si>
  <si>
    <t>FCC</t>
  </si>
  <si>
    <t>DLR</t>
  </si>
  <si>
    <t>DCC</t>
  </si>
  <si>
    <t>VO Property Number</t>
  </si>
  <si>
    <t>Google maps coordinates</t>
  </si>
  <si>
    <t>53.271139, -6.149930</t>
  </si>
  <si>
    <t>53.274491, -6.154846</t>
  </si>
  <si>
    <t>53.272047, -6.213554</t>
  </si>
  <si>
    <t>X-Y From Possible Heat Sources</t>
  </si>
  <si>
    <t>X</t>
  </si>
  <si>
    <t>Y</t>
  </si>
  <si>
    <t>N/A</t>
  </si>
  <si>
    <t>ITM</t>
  </si>
  <si>
    <t>719133.8382</t>
  </si>
  <si>
    <t>726074.0058</t>
  </si>
  <si>
    <t>722954.0224</t>
  </si>
  <si>
    <t>726507.8859</t>
  </si>
  <si>
    <t>723416.2377</t>
  </si>
  <si>
    <t>725814.2292</t>
  </si>
  <si>
    <t>Latitude</t>
  </si>
  <si>
    <t>Longitude</t>
  </si>
  <si>
    <t>URL</t>
  </si>
  <si>
    <t>URL_by_address</t>
  </si>
  <si>
    <t>https://maps.google.com/?q=53.52632639999999,-6.1658841</t>
  </si>
  <si>
    <t>https://www.google.com/maps/place/Coldwinters Blakescross Lusk Dublin</t>
  </si>
  <si>
    <t>https://maps.google.com/?q=53.4070653,-6.3737734</t>
  </si>
  <si>
    <t>https://www.google.com/maps/place/College Business &amp; Technology Park Blanchardstown Road North Blanchardstown Dublin 15</t>
  </si>
  <si>
    <t>https://maps.google.com/?q=53.39742949999999,-6.2920172</t>
  </si>
  <si>
    <t>https://www.google.com/maps/place/Jamestown Road Finglas Fublin</t>
  </si>
  <si>
    <t>https://maps.google.com/?q=53.27359089999999,-6.1535078</t>
  </si>
  <si>
    <t>https://www.google.com/maps/place/Pottery Road Dun Laoghaire Dublin</t>
  </si>
  <si>
    <t>https://maps.google.com/?q=53.46296479999999,-6.2221908</t>
  </si>
  <si>
    <t>https://www.google.com/maps/place/Watery Lane Swords Co.Dublin</t>
  </si>
  <si>
    <t>https://maps.google.com/?q=53.4099544,-6.4130882</t>
  </si>
  <si>
    <t>https://www.google.com/maps/place/Damastown Industrial Park Damastown Road Mulhuddart Dublin</t>
  </si>
  <si>
    <t>https://maps.google.com/?q=53.3153612,-6.3422304</t>
  </si>
  <si>
    <t>https://www.google.com/maps/place/Ballymount Solid Waste Recycling and Baling Centre 
Ballymount Avenue 
Walkinstown 
Dublin 12</t>
  </si>
  <si>
    <t>https://maps.google.com/?q=53.2897332,-6.4480204</t>
  </si>
  <si>
    <t>https://www.google.com/maps/place/Naas Rd. Rathcoole Dublin</t>
  </si>
  <si>
    <t>https://maps.google.com/?q=53.32823639999999,-6.347201699999999</t>
  </si>
  <si>
    <t>https://www.google.com/maps/place/201 Bluebell Dublin 12 Dublin.</t>
  </si>
  <si>
    <t>https://maps.google.com/?q=53.51046359999999,-6.163388599999999</t>
  </si>
  <si>
    <t>https://www.google.com/maps/place/Balleally Lusk County Dublin.</t>
  </si>
  <si>
    <t>https://maps.google.com/?q=53.4102593,-6.406192000000001</t>
  </si>
  <si>
    <t>https://www.google.com/maps/place/Damastown Way Damastown Industrial Park Dublin 15</t>
  </si>
  <si>
    <t>https://www.google.com/maps/place/Pottery Road Dun Laoghaire Co. Dublin.</t>
  </si>
  <si>
    <t>2018</t>
  </si>
  <si>
    <t>https://maps.google.com/?q=53.294214,-6.359238</t>
  </si>
  <si>
    <t>https://www.google.com/maps/place/Airton Close Tallaght Dublin 24</t>
  </si>
  <si>
    <t>https://maps.google.com/?q=53.4184925,-6.3797285</t>
  </si>
  <si>
    <t>https://www.google.com/maps/place/Cruiserath Road Mulhaddart Dublin 15</t>
  </si>
  <si>
    <t>https://maps.google.com/?q=53.39058259999999,-6.2978635</t>
  </si>
  <si>
    <t>https://www.google.com/maps/place/Jamestown Road Finglas Dublin 11.</t>
  </si>
  <si>
    <t>https://maps.google.com/?q=53.40819219999999,-6.4042935</t>
  </si>
  <si>
    <t>https://www.google.com/maps/place/Damastown Mulhaddart Dublin 15</t>
  </si>
  <si>
    <t>https://maps.google.com/?q=53.3298802,-6.3518862</t>
  </si>
  <si>
    <t>https://www.google.com/maps/place/COLFIX (DUBLIN) LTD. 
BLUEBELL INDUSTRIAL ESTATE 
DUBLIN 12.</t>
  </si>
  <si>
    <t>https://maps.google.com/?q=53.3433454,-6.286993499999999</t>
  </si>
  <si>
    <t>https://www.google.com/maps/place/St. James's Gate Dublin 8 Dublin</t>
  </si>
  <si>
    <t>https://maps.google.com/?q=53.42644809999999,-6.249909799999999</t>
  </si>
  <si>
    <t>https://www.google.com/maps/place/Dublin Airport</t>
  </si>
  <si>
    <t>https://maps.google.com/?q=53.3505548,-6.2255853</t>
  </si>
  <si>
    <t>https://www.google.com/maps/place/Port Centre Alexandra Road Dublin.</t>
  </si>
  <si>
    <t>https://maps.google.com/?q=53.3385936,-6.200459899999999</t>
  </si>
  <si>
    <t>https://www.google.com/maps/place/Dublin Waste to Energy Facility 
Pidgeon House Road 
Dublin 4.</t>
  </si>
  <si>
    <t>https://maps.google.com/?q=53.3436318,-6.2220048</t>
  </si>
  <si>
    <t>https://www.google.com/maps/place/Pigeon House Road Ringsend Dublin 4 D04 XD82</t>
  </si>
  <si>
    <t>https://maps.google.com/?q=53.3265902,-6.3555211</t>
  </si>
  <si>
    <t>https://www.google.com/maps/place/John F Kennedy Road Naas Road Dublin 12</t>
  </si>
  <si>
    <t>https://maps.google.com/?q=53.4040502,-6.219449099999999</t>
  </si>
  <si>
    <t>https://www.google.com/maps/place/Clonshaugh Industrial Estate Coolock Dublin 17 Dublin</t>
  </si>
  <si>
    <t>https://maps.google.com/?q=53.314493,-6.354303</t>
  </si>
  <si>
    <t>https://www.google.com/maps/place/Galco Steel Ltd.
Ballymount Road 
Walkinstown 
Dublin 12</t>
  </si>
  <si>
    <t>https://maps.google.com/?q=53.3285727,-6.439541999999999</t>
  </si>
  <si>
    <t>https://www.google.com/maps/place/Grange Castle Business Park (*Grange) Nangor Road Clondalkin Dublin 22 Dublin.</t>
  </si>
  <si>
    <t>https://maps.google.com/?q=53.3297842,-6.391903699999999</t>
  </si>
  <si>
    <t>https://www.google.com/maps/place/Crag Avenue Industrial Estate. Clondalkin. Dublin 22</t>
  </si>
  <si>
    <t>https://maps.google.com/?q=53.4137031,-6.4253766</t>
  </si>
  <si>
    <t>https://www.google.com/maps/place/Damastown Industrial Estate Mulhuddart Dublin 15 D15 YE36</t>
  </si>
  <si>
    <t>https://maps.google.com/?q=53.3362578,-6.3489675</t>
  </si>
  <si>
    <t>https://www.google.com/maps/place/Kylemore Park North Ballyfermot Dublin 10</t>
  </si>
  <si>
    <t>https://maps.google.com/?q=53.3825381,-6.3644424</t>
  </si>
  <si>
    <t>https://www.google.com/maps/place/Ballycoolin Industrial Estate Blanchardstown Dublin</t>
  </si>
  <si>
    <t>https://maps.google.com/?q=53.40289569999999,-6.4246862</t>
  </si>
  <si>
    <t>https://www.google.com/maps/place/Huntstown Finglas Dublin 11</t>
  </si>
  <si>
    <t>https://www.google.com/maps/place/Huntstown Finglas Dublin 11 Dublin</t>
  </si>
  <si>
    <t>https://maps.google.com/?q=53.3524532,-6.221822599999999</t>
  </si>
  <si>
    <t>https://www.google.com/maps/place/Tolka Quay Road Dublin Port Dublin 1</t>
  </si>
  <si>
    <t>https://www.google.com/maps/place/Hangar 3 Dublin Airport Dublin</t>
  </si>
  <si>
    <t>https://maps.google.com/?q=53.4129594,-6.3732116</t>
  </si>
  <si>
    <t>https://www.google.com/maps/place/Blanchardstown Industrial Park Blanchardstown Dublin 15</t>
  </si>
  <si>
    <t>https://maps.google.com/?q=53.316444,-6.3456794</t>
  </si>
  <si>
    <t>https://www.google.com/maps/place/Irish Packaging Recycling
Merrywell Industrial Estate
Ballymount Road Lower
Ballymount Dublin 12</t>
  </si>
  <si>
    <t>https://maps.google.com/?q=53.3505066,-6.2087165</t>
  </si>
  <si>
    <t>https://www.google.com/maps/place/Alexandra Road Dublin 1 Dublin</t>
  </si>
  <si>
    <t>https://maps.google.com/?q=53.33453489999999,-6.3317749</t>
  </si>
  <si>
    <t>https://www.google.com/maps/place/Jamestown Road Inchicore Dublin 8</t>
  </si>
  <si>
    <t>https://maps.google.com/?q=53.1369227,-6.7378411</t>
  </si>
  <si>
    <t>https://www.google.com/maps/place/Kayfoam Woolfson
Bluebell Industrial Estate 
Naas Road 
Dublin 12
D12 PKRl</t>
  </si>
  <si>
    <t>https://maps.google.com/?q=53.40784619999999,-6.3672377</t>
  </si>
  <si>
    <t>https://www.google.com/maps/place/Rosemount Business Park Ballycoolin Dublin 11.</t>
  </si>
  <si>
    <t>53˚19'40.13'',-6˚21'24.57''</t>
  </si>
  <si>
    <t>https://maps.google.com/?q=53.32764299999999,-6.356619999999999</t>
  </si>
  <si>
    <t>https://www.google.com/maps/place/Unit 28 JFK Industrial Estate Naas Road Dublin 12</t>
  </si>
  <si>
    <t>https://maps.google.com/?q=53.3678238,-6.267294400000001</t>
  </si>
  <si>
    <t>https://www.google.com/maps/place/57 Botanic Road Glasnevin Dublin 9 Dublin</t>
  </si>
  <si>
    <t>https://maps.google.com/?q=53.4113327,-6.3821822</t>
  </si>
  <si>
    <t>https://www.google.com/maps/place/College Business and Technology Park Cruiserath Road Blanchardstown Dublin 15 Dublin</t>
  </si>
  <si>
    <t>https://maps.google.com/?q=53.3304791,-6.3971084</t>
  </si>
  <si>
    <t>https://www.google.com/maps/place/Station Road Clondalkin Dublin 22</t>
  </si>
  <si>
    <t>https://maps.google.com/?q=53.29422,-6.359148299999999</t>
  </si>
  <si>
    <t>https://www.google.com/maps/place/Airton Industrial Estate Airton Road Tallaght Dublin 24 Dublin</t>
  </si>
  <si>
    <t>https://maps.google.com/?q=53.3934092,-6.1918178</t>
  </si>
  <si>
    <t>https://www.google.com/maps/place/Malahide rd. Coolock Dublin 5</t>
  </si>
  <si>
    <t>https://maps.google.com/?q=53.5270476,-6.3516916</t>
  </si>
  <si>
    <t>https://www.google.com/maps/place/Jordanstown Oldtown Dublin</t>
  </si>
  <si>
    <t>https://maps.google.com/?q=53.2103938,-6.1116094</t>
  </si>
  <si>
    <t>https://www.google.com/maps/place/Corke Abbey Bray Co. Dublin</t>
  </si>
  <si>
    <t>https://maps.google.com/?q=53.3154704,-6.3506053</t>
  </si>
  <si>
    <t>https://www.google.com/maps/place/Ballymount Industrial Estate 
Ballymount Rd Lower 
Clondalkin 
Dublin 22.</t>
  </si>
  <si>
    <t>https://maps.google.com/?q=53.33402599999999,-6.358301</t>
  </si>
  <si>
    <t>https://www.google.com/maps/place/Thorntons Recycling 
Unit S3B Henry Road 
Park West Business Park 
Dublin 12.</t>
  </si>
  <si>
    <t>https://www.google.com/maps/place/The Pfizer Biotech Campus at Grange Castle Grange Castle International Business Park Kilmahuddrick Grange and Nangor Townlands Nangor Road Clondalkin Dublin 22 Dublin</t>
  </si>
  <si>
    <t>https://maps.google.com/?q=53.29595399999999,-6.374482299999999</t>
  </si>
  <si>
    <t>https://www.google.com/maps/place/80 Cookstown Industrial Estate Tallaght Dublin 24 Dublin</t>
  </si>
  <si>
    <t>https://maps.google.com/?q=53.3283042,-6.366598499999999</t>
  </si>
  <si>
    <t>https://www.google.com/maps/place/Nangor Road
Nangor House
R &amp; A Bailey and Co
Clondalkin</t>
  </si>
  <si>
    <t>https://maps.google.com/?q=53.29704419999999,-6.477479799999999</t>
  </si>
  <si>
    <t>https://www.google.com/maps/place/RILTA ENVIRONMENTAL LTD.
Greenogue Business Park 
Rathcoole 
County Dublin.</t>
  </si>
  <si>
    <t>https://maps.google.com/?q=53.41553769999999,-6.4212605</t>
  </si>
  <si>
    <t>https://www.google.com/maps/place/Damastown Industrial Estate Mulhaddart Dublin 15</t>
  </si>
  <si>
    <t>-6.362653322</t>
  </si>
  <si>
    <t>https://maps.google.com/?q=53.3215467,-6.363099699999999</t>
  </si>
  <si>
    <t>https://www.google.com/maps/place/420-430 Beech Road Western Industrial Estate Dublin 12.</t>
  </si>
  <si>
    <t>https://www.google.com/maps/place/Unit 5 Airton Road Tallaght Dublin 24</t>
  </si>
  <si>
    <t>https://maps.google.com/?q=53.3216735,-6.3465124</t>
  </si>
  <si>
    <t>https://www.google.com/maps/place/53 Robinhood Industrial Estate Dublin 22</t>
  </si>
  <si>
    <t>https://www.google.com/maps/place/Watery Lane Swords Dublin</t>
  </si>
  <si>
    <t>https://maps.google.com/?q=53.2719959,-6.2135435</t>
  </si>
  <si>
    <t>https://www.google.com/maps/place/65 Heather Road Sandyford Industrial Estate dublin 18</t>
  </si>
  <si>
    <t>https://maps.google.com/?q=53.4094489,-6.3434556</t>
  </si>
  <si>
    <t>https://www.google.com/maps/place/Millennium Business Park Ballycoolin Dublin 11.</t>
  </si>
  <si>
    <t>https://maps.google.com/?q=53.3589154,-6.3617144</t>
  </si>
  <si>
    <t>https://www.google.com/maps/place/SunChemical Inks Ltd. Glenside House Mill Lane Palmerstown Dublin 20</t>
  </si>
  <si>
    <t>https://www.google.com/maps/place/Pigeon House Road Dublin 4</t>
  </si>
  <si>
    <t>https://www.google.com/maps/place/Grange Castle Business Park Nangor Road Dublin 22</t>
  </si>
  <si>
    <t>https://maps.google.com/?q=53.34217599999999,-6.2023463</t>
  </si>
  <si>
    <t>https://www.google.com/maps/place/The Hammond Lane Metal Co. Ltd
Ringsend  Dublin 4</t>
  </si>
  <si>
    <t>https://maps.google.com/?q=53.41096779999999,-6.3257523</t>
  </si>
  <si>
    <t>https://www.google.com/maps/place/Huntstown Power station  Finglas Dublin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</si>
</sst>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17" x14ac:knownFonts="1">
    <font>
      <sz val="11"/>
      <color theme="1"/>
      <name val="Calibri"/>
      <family val="2"/>
      <scheme val="minor"/>
    </font>
    <font>
      <b/>
      <sz val="11"/>
      <color theme="1"/>
      <name val="Calibri"/>
      <family val="2"/>
      <scheme val="minor"/>
    </font>
    <font>
      <b/>
      <i/>
      <sz val="11"/>
      <color theme="1"/>
      <name val="Calibri"/>
      <family val="2"/>
      <scheme val="minor"/>
    </font>
    <font>
      <i/>
      <sz val="11"/>
      <color theme="1"/>
      <name val="Calibri"/>
      <family val="2"/>
      <scheme val="minor"/>
    </font>
    <font>
      <sz val="8"/>
      <name val="Calibri"/>
      <family val="2"/>
      <scheme val="minor"/>
    </font>
    <font>
      <sz val="11"/>
      <color rgb="FFFF0000"/>
      <name val="Calibri"/>
      <family val="2"/>
      <scheme val="minor"/>
    </font>
    <font>
      <sz val="11"/>
      <name val="Calibri"/>
      <family val="2"/>
      <scheme val="minor"/>
    </font>
    <font>
      <sz val="11"/>
      <color theme="1"/>
      <name val="Calibri"/>
      <family val="2"/>
    </font>
    <font>
      <sz val="11"/>
      <color rgb="FF000000"/>
      <name val="Inherit"/>
    </font>
    <font>
      <sz val="11"/>
      <color rgb="FF000000"/>
      <name val="Calibri"/>
      <family val="2"/>
      <scheme val="minor"/>
    </font>
    <font>
      <sz val="11"/>
      <color theme="1"/>
      <name val="Calibri"/>
      <family val="2"/>
      <scheme val="minor"/>
    </font>
    <font>
      <u/>
      <sz val="11"/>
      <color theme="10"/>
      <name val="Calibri"/>
      <family val="2"/>
      <scheme val="minor"/>
    </font>
    <font>
      <sz val="9"/>
      <color indexed="81"/>
      <name val="Tahoma"/>
      <family val="2"/>
    </font>
    <font>
      <b/>
      <sz val="9"/>
      <color indexed="81"/>
      <name val="Tahoma"/>
      <family val="2"/>
    </font>
    <font>
      <b/>
      <sz val="10"/>
      <color theme="0"/>
      <name val="Calibri Light"/>
      <family val="2"/>
    </font>
    <font>
      <sz val="10"/>
      <color theme="1"/>
      <name val="Calibri Light"/>
      <family val="2"/>
    </font>
    <font>
      <b/>
      <sz val="10"/>
      <color theme="1"/>
      <name val="Calibri Light"/>
      <family val="2"/>
    </font>
  </fonts>
  <fills count="10">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rgb="FFFFFFFF"/>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rgb="FF394D87"/>
        <bgColor indexed="64"/>
      </patternFill>
    </fill>
    <fill>
      <patternFill patternType="solid">
        <fgColor rgb="FF63A0D3"/>
        <bgColor indexed="64"/>
      </patternFill>
    </fill>
    <fill>
      <patternFill patternType="solid">
        <fgColor rgb="FFD0DBEC"/>
        <bgColor indexed="64"/>
      </patternFill>
    </fill>
  </fills>
  <borders count="40">
    <border>
      <left/>
      <right/>
      <top/>
      <bottom/>
      <diagonal/>
    </border>
    <border>
      <left style="medium">
        <color rgb="FF006699"/>
      </left>
      <right style="medium">
        <color rgb="FF006699"/>
      </right>
      <top style="medium">
        <color rgb="FF006699"/>
      </top>
      <bottom style="medium">
        <color rgb="FF006699"/>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medium">
        <color indexed="64"/>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style="medium">
        <color indexed="64"/>
      </left>
      <right style="thin">
        <color theme="0"/>
      </right>
      <top style="thin">
        <color theme="0"/>
      </top>
      <bottom style="medium">
        <color indexed="64"/>
      </bottom>
      <diagonal/>
    </border>
    <border>
      <left style="thin">
        <color theme="0"/>
      </left>
      <right style="thin">
        <color theme="0"/>
      </right>
      <top style="thin">
        <color theme="0"/>
      </top>
      <bottom style="medium">
        <color indexed="64"/>
      </bottom>
      <diagonal/>
    </border>
    <border>
      <left style="thin">
        <color theme="0"/>
      </left>
      <right style="medium">
        <color indexed="64"/>
      </right>
      <top style="thin">
        <color theme="0"/>
      </top>
      <bottom style="medium">
        <color indexed="64"/>
      </bottom>
      <diagonal/>
    </border>
    <border>
      <left style="thin">
        <color theme="0"/>
      </left>
      <right/>
      <top style="medium">
        <color indexed="64"/>
      </top>
      <bottom style="thin">
        <color theme="0"/>
      </bottom>
      <diagonal/>
    </border>
    <border>
      <left/>
      <right style="thin">
        <color theme="0"/>
      </right>
      <top style="thin">
        <color theme="0"/>
      </top>
      <bottom/>
      <diagonal/>
    </border>
    <border>
      <left/>
      <right style="thin">
        <color theme="0"/>
      </right>
      <top/>
      <bottom style="thin">
        <color theme="0"/>
      </bottom>
      <diagonal/>
    </border>
    <border>
      <left style="thin">
        <color theme="0"/>
      </left>
      <right/>
      <top style="thin">
        <color theme="0"/>
      </top>
      <bottom style="thin">
        <color theme="0"/>
      </bottom>
      <diagonal/>
    </border>
    <border>
      <left style="thin">
        <color theme="0"/>
      </left>
      <right/>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diagonal/>
    </border>
    <border>
      <left/>
      <right/>
      <top style="thin">
        <color theme="0"/>
      </top>
      <bottom/>
      <diagonal/>
    </border>
    <border>
      <left/>
      <right style="thin">
        <color theme="0"/>
      </right>
      <top style="medium">
        <color indexed="64"/>
      </top>
      <bottom style="thin">
        <color theme="0"/>
      </bottom>
      <diagonal/>
    </border>
    <border>
      <left/>
      <right style="thin">
        <color theme="0"/>
      </right>
      <top style="thin">
        <color theme="0"/>
      </top>
      <bottom style="medium">
        <color indexed="64"/>
      </bottom>
      <diagonal/>
    </border>
    <border>
      <left style="medium">
        <color indexed="64"/>
      </left>
      <right style="medium">
        <color indexed="64"/>
      </right>
      <top style="medium">
        <color indexed="64"/>
      </top>
      <bottom style="thin">
        <color theme="0"/>
      </bottom>
      <diagonal/>
    </border>
    <border>
      <left style="medium">
        <color indexed="64"/>
      </left>
      <right style="medium">
        <color indexed="64"/>
      </right>
      <top style="thin">
        <color theme="0"/>
      </top>
      <bottom style="thin">
        <color theme="0"/>
      </bottom>
      <diagonal/>
    </border>
    <border>
      <left style="medium">
        <color indexed="64"/>
      </left>
      <right style="medium">
        <color indexed="64"/>
      </right>
      <top style="thin">
        <color theme="0"/>
      </top>
      <bottom style="medium">
        <color indexed="64"/>
      </bottom>
      <diagonal/>
    </border>
  </borders>
  <cellStyleXfs count="5">
    <xf numFmtId="0" fontId="0" fillId="0" borderId="0"/>
    <xf numFmtId="43" fontId="10" fillId="0" borderId="0" applyFont="0" applyFill="0" applyBorder="0" applyAlignment="0" applyProtection="0"/>
    <xf numFmtId="0" fontId="11" fillId="0" borderId="0" applyNumberFormat="0" applyFill="0" applyBorder="0" applyAlignment="0" applyProtection="0"/>
    <xf numFmtId="0" fontId="14" fillId="7" borderId="17">
      <alignment horizontal="center" vertical="center" wrapText="1"/>
    </xf>
    <xf numFmtId="0" fontId="15" fillId="9" borderId="17">
      <alignment horizontal="left" vertical="center" wrapText="1"/>
    </xf>
  </cellStyleXfs>
  <cellXfs count="219">
    <xf numFmtId="0" fontId="0" fillId="0" borderId="0" xfId="0"/>
    <xf numFmtId="0" fontId="0" fillId="0" borderId="0" xfId="0" applyAlignment="1">
      <alignment wrapText="1"/>
    </xf>
    <xf numFmtId="0" fontId="1" fillId="0" borderId="0" xfId="0" applyFont="1" applyAlignment="1">
      <alignment wrapText="1"/>
    </xf>
    <xf numFmtId="0" fontId="2" fillId="0" borderId="0" xfId="0" applyFont="1" applyAlignment="1">
      <alignment horizontal="center" wrapText="1"/>
    </xf>
    <xf numFmtId="3" fontId="0" fillId="0" borderId="0" xfId="0" applyNumberFormat="1" applyAlignment="1">
      <alignment wrapText="1"/>
    </xf>
    <xf numFmtId="0" fontId="0" fillId="0" borderId="0" xfId="0" applyFont="1" applyAlignment="1">
      <alignment wrapText="1"/>
    </xf>
    <xf numFmtId="0" fontId="0" fillId="0" borderId="0" xfId="0" applyFont="1"/>
    <xf numFmtId="49" fontId="0" fillId="0" borderId="0" xfId="0" applyNumberFormat="1" applyFont="1" applyAlignment="1">
      <alignment wrapText="1"/>
    </xf>
    <xf numFmtId="0" fontId="0" fillId="0" borderId="0" xfId="0" applyFont="1" applyAlignment="1">
      <alignment horizontal="center" wrapText="1"/>
    </xf>
    <xf numFmtId="0" fontId="0" fillId="2" borderId="0" xfId="0" applyFont="1" applyFill="1" applyAlignment="1">
      <alignment wrapText="1"/>
    </xf>
    <xf numFmtId="49" fontId="0" fillId="2" borderId="0" xfId="0" applyNumberFormat="1" applyFont="1" applyFill="1" applyAlignment="1">
      <alignment wrapText="1"/>
    </xf>
    <xf numFmtId="0" fontId="3" fillId="2" borderId="0" xfId="0" applyFont="1" applyFill="1" applyAlignment="1">
      <alignment horizontal="center" wrapText="1"/>
    </xf>
    <xf numFmtId="0" fontId="0" fillId="2" borderId="0" xfId="0" applyFont="1" applyFill="1" applyAlignment="1">
      <alignment horizontal="center" wrapText="1"/>
    </xf>
    <xf numFmtId="0" fontId="0" fillId="2" borderId="0" xfId="0" applyFont="1" applyFill="1"/>
    <xf numFmtId="0" fontId="0" fillId="0" borderId="0" xfId="0" applyFont="1" applyFill="1" applyAlignment="1">
      <alignment wrapText="1"/>
    </xf>
    <xf numFmtId="49" fontId="0" fillId="0" borderId="0" xfId="0" applyNumberFormat="1" applyFont="1" applyFill="1" applyAlignment="1">
      <alignment wrapText="1"/>
    </xf>
    <xf numFmtId="0" fontId="0" fillId="0" borderId="0" xfId="0" applyFont="1" applyFill="1" applyAlignment="1">
      <alignment horizontal="center" wrapText="1"/>
    </xf>
    <xf numFmtId="0" fontId="0" fillId="0" borderId="0" xfId="0" applyFont="1" applyFill="1"/>
    <xf numFmtId="0" fontId="5" fillId="0" borderId="0" xfId="0" applyFont="1" applyFill="1" applyAlignment="1">
      <alignment horizontal="center" wrapText="1"/>
    </xf>
    <xf numFmtId="0" fontId="6" fillId="0" borderId="0" xfId="0" applyFont="1" applyFill="1" applyAlignment="1">
      <alignment horizontal="center" wrapText="1"/>
    </xf>
    <xf numFmtId="3" fontId="0" fillId="0" borderId="0" xfId="0" applyNumberFormat="1" applyFont="1" applyAlignment="1">
      <alignment wrapText="1"/>
    </xf>
    <xf numFmtId="0" fontId="5" fillId="0" borderId="0" xfId="0" applyFont="1" applyAlignment="1">
      <alignment wrapText="1"/>
    </xf>
    <xf numFmtId="0" fontId="5" fillId="0" borderId="0" xfId="0" applyFont="1"/>
    <xf numFmtId="49" fontId="0" fillId="0" borderId="0" xfId="0" applyNumberFormat="1" applyAlignment="1">
      <alignment wrapText="1"/>
    </xf>
    <xf numFmtId="0" fontId="0" fillId="3" borderId="0" xfId="0" applyFill="1" applyAlignment="1">
      <alignment wrapText="1"/>
    </xf>
    <xf numFmtId="0" fontId="0" fillId="3" borderId="0" xfId="0" applyFill="1"/>
    <xf numFmtId="0" fontId="8" fillId="4" borderId="1" xfId="0" applyFont="1" applyFill="1" applyBorder="1" applyAlignment="1">
      <alignment vertical="center" wrapText="1"/>
    </xf>
    <xf numFmtId="0" fontId="9" fillId="0" borderId="0" xfId="0" applyFont="1"/>
    <xf numFmtId="0" fontId="0" fillId="0" borderId="0" xfId="0" applyFill="1" applyBorder="1" applyAlignment="1">
      <alignment wrapText="1"/>
    </xf>
    <xf numFmtId="164" fontId="2" fillId="0" borderId="5" xfId="1" applyNumberFormat="1" applyFont="1" applyBorder="1" applyAlignment="1">
      <alignment horizontal="center" wrapText="1"/>
    </xf>
    <xf numFmtId="164" fontId="2" fillId="0" borderId="6" xfId="1" applyNumberFormat="1" applyFont="1" applyBorder="1" applyAlignment="1">
      <alignment horizontal="center" wrapText="1"/>
    </xf>
    <xf numFmtId="164" fontId="2" fillId="0" borderId="7" xfId="1" applyNumberFormat="1" applyFont="1" applyBorder="1" applyAlignment="1">
      <alignment horizontal="center" wrapText="1"/>
    </xf>
    <xf numFmtId="164" fontId="0" fillId="0" borderId="0" xfId="1" applyNumberFormat="1" applyFont="1" applyAlignment="1">
      <alignment horizontal="center" wrapText="1"/>
    </xf>
    <xf numFmtId="164" fontId="0" fillId="0" borderId="0" xfId="1" applyNumberFormat="1" applyFont="1" applyFill="1" applyAlignment="1">
      <alignment horizontal="center" wrapText="1"/>
    </xf>
    <xf numFmtId="164" fontId="0" fillId="0" borderId="0" xfId="1" applyNumberFormat="1" applyFont="1"/>
    <xf numFmtId="164" fontId="3" fillId="2" borderId="0" xfId="1" applyNumberFormat="1" applyFont="1" applyFill="1" applyAlignment="1">
      <alignment horizontal="center" wrapText="1"/>
    </xf>
    <xf numFmtId="164" fontId="0" fillId="3" borderId="0" xfId="1" applyNumberFormat="1" applyFont="1" applyFill="1"/>
    <xf numFmtId="164" fontId="5" fillId="0" borderId="0" xfId="1" applyNumberFormat="1" applyFont="1" applyAlignment="1">
      <alignment horizontal="center" wrapText="1"/>
    </xf>
    <xf numFmtId="164" fontId="5" fillId="0" borderId="0" xfId="1" applyNumberFormat="1" applyFont="1" applyFill="1" applyAlignment="1">
      <alignment horizontal="center" wrapText="1"/>
    </xf>
    <xf numFmtId="164" fontId="0" fillId="0" borderId="8" xfId="1" applyNumberFormat="1" applyFont="1" applyBorder="1" applyAlignment="1">
      <alignment horizontal="center" wrapText="1"/>
    </xf>
    <xf numFmtId="164" fontId="0" fillId="0" borderId="0" xfId="1" applyNumberFormat="1" applyFont="1" applyBorder="1" applyAlignment="1">
      <alignment horizontal="center" wrapText="1"/>
    </xf>
    <xf numFmtId="164" fontId="0" fillId="0" borderId="9" xfId="1" applyNumberFormat="1" applyFont="1" applyBorder="1" applyAlignment="1">
      <alignment horizontal="center" wrapText="1"/>
    </xf>
    <xf numFmtId="164" fontId="0" fillId="0" borderId="8" xfId="1" applyNumberFormat="1" applyFont="1" applyFill="1" applyBorder="1" applyAlignment="1">
      <alignment horizontal="center" wrapText="1"/>
    </xf>
    <xf numFmtId="164" fontId="0" fillId="0" borderId="0" xfId="1" applyNumberFormat="1" applyFont="1" applyFill="1" applyBorder="1" applyAlignment="1">
      <alignment horizontal="center" wrapText="1"/>
    </xf>
    <xf numFmtId="164" fontId="0" fillId="0" borderId="9" xfId="1" applyNumberFormat="1" applyFont="1" applyFill="1" applyBorder="1" applyAlignment="1">
      <alignment horizontal="center" wrapText="1"/>
    </xf>
    <xf numFmtId="164" fontId="0" fillId="0" borderId="0" xfId="1" applyNumberFormat="1" applyFont="1" applyBorder="1"/>
    <xf numFmtId="164" fontId="0" fillId="0" borderId="9" xfId="1" applyNumberFormat="1" applyFont="1" applyBorder="1"/>
    <xf numFmtId="164" fontId="5" fillId="0" borderId="8" xfId="1" applyNumberFormat="1" applyFont="1" applyBorder="1" applyAlignment="1">
      <alignment horizontal="center" wrapText="1"/>
    </xf>
    <xf numFmtId="164" fontId="3" fillId="2" borderId="8" xfId="1" applyNumberFormat="1" applyFont="1" applyFill="1" applyBorder="1" applyAlignment="1">
      <alignment horizontal="center" wrapText="1"/>
    </xf>
    <xf numFmtId="164" fontId="3" fillId="2" borderId="0" xfId="1" applyNumberFormat="1" applyFont="1" applyFill="1" applyBorder="1" applyAlignment="1">
      <alignment horizontal="center" wrapText="1"/>
    </xf>
    <xf numFmtId="164" fontId="3" fillId="2" borderId="9" xfId="1" applyNumberFormat="1" applyFont="1" applyFill="1" applyBorder="1" applyAlignment="1">
      <alignment horizontal="center" wrapText="1"/>
    </xf>
    <xf numFmtId="164" fontId="0" fillId="0" borderId="0" xfId="1" applyNumberFormat="1" applyFont="1" applyBorder="1" applyAlignment="1">
      <alignment wrapText="1"/>
    </xf>
    <xf numFmtId="164" fontId="0" fillId="0" borderId="9" xfId="1" applyNumberFormat="1" applyFont="1" applyBorder="1" applyAlignment="1">
      <alignment wrapText="1"/>
    </xf>
    <xf numFmtId="164" fontId="5" fillId="0" borderId="8" xfId="1" applyNumberFormat="1" applyFont="1" applyFill="1" applyBorder="1" applyAlignment="1">
      <alignment horizontal="center" wrapText="1"/>
    </xf>
    <xf numFmtId="164" fontId="5" fillId="0" borderId="0" xfId="1" applyNumberFormat="1" applyFont="1" applyBorder="1" applyAlignment="1">
      <alignment wrapText="1"/>
    </xf>
    <xf numFmtId="164" fontId="0" fillId="0" borderId="8" xfId="1" applyNumberFormat="1" applyFont="1" applyBorder="1"/>
    <xf numFmtId="164" fontId="5" fillId="0" borderId="0" xfId="1" applyNumberFormat="1" applyFont="1" applyBorder="1"/>
    <xf numFmtId="164" fontId="5" fillId="0" borderId="9" xfId="1" applyNumberFormat="1" applyFont="1" applyBorder="1"/>
    <xf numFmtId="164" fontId="5" fillId="0" borderId="8" xfId="1" applyNumberFormat="1" applyFont="1" applyBorder="1"/>
    <xf numFmtId="164" fontId="0" fillId="0" borderId="5" xfId="1" applyNumberFormat="1" applyFont="1" applyBorder="1"/>
    <xf numFmtId="164" fontId="0" fillId="0" borderId="6" xfId="1" applyNumberFormat="1" applyFont="1" applyBorder="1"/>
    <xf numFmtId="164" fontId="0" fillId="0" borderId="7" xfId="1" applyNumberFormat="1" applyFont="1" applyBorder="1"/>
    <xf numFmtId="164" fontId="2" fillId="0" borderId="10" xfId="1" applyNumberFormat="1" applyFont="1" applyBorder="1" applyAlignment="1">
      <alignment horizontal="center" wrapText="1"/>
    </xf>
    <xf numFmtId="164" fontId="2" fillId="0" borderId="11" xfId="1" applyNumberFormat="1" applyFont="1" applyBorder="1" applyAlignment="1">
      <alignment horizontal="center" wrapText="1"/>
    </xf>
    <xf numFmtId="164" fontId="2" fillId="0" borderId="12" xfId="1" applyNumberFormat="1" applyFont="1" applyBorder="1" applyAlignment="1">
      <alignment horizontal="center" wrapText="1"/>
    </xf>
    <xf numFmtId="0" fontId="0" fillId="0" borderId="8" xfId="0" applyFont="1" applyBorder="1"/>
    <xf numFmtId="164" fontId="0" fillId="0" borderId="8" xfId="1" applyNumberFormat="1" applyFont="1" applyBorder="1" applyAlignment="1">
      <alignment wrapText="1"/>
    </xf>
    <xf numFmtId="164" fontId="5" fillId="0" borderId="8" xfId="1" applyNumberFormat="1" applyFont="1" applyBorder="1" applyAlignment="1">
      <alignment wrapText="1"/>
    </xf>
    <xf numFmtId="164" fontId="5" fillId="0" borderId="9" xfId="1" applyNumberFormat="1" applyFont="1" applyBorder="1" applyAlignment="1">
      <alignment wrapText="1"/>
    </xf>
    <xf numFmtId="164" fontId="6" fillId="0" borderId="0" xfId="1" applyNumberFormat="1" applyFont="1" applyAlignment="1">
      <alignment horizontal="center" wrapText="1"/>
    </xf>
    <xf numFmtId="164" fontId="0" fillId="0" borderId="13" xfId="1" applyNumberFormat="1" applyFont="1" applyBorder="1"/>
    <xf numFmtId="164" fontId="1" fillId="5" borderId="15" xfId="1" applyNumberFormat="1" applyFont="1" applyFill="1" applyBorder="1" applyAlignment="1">
      <alignment horizontal="center" wrapText="1"/>
    </xf>
    <xf numFmtId="164" fontId="2" fillId="0" borderId="16" xfId="1" applyNumberFormat="1" applyFont="1" applyBorder="1" applyAlignment="1">
      <alignment horizontal="center" wrapText="1"/>
    </xf>
    <xf numFmtId="164" fontId="0" fillId="0" borderId="16" xfId="1" applyNumberFormat="1" applyFont="1" applyBorder="1" applyAlignment="1">
      <alignment horizontal="center" wrapText="1"/>
    </xf>
    <xf numFmtId="164" fontId="0" fillId="0" borderId="16" xfId="1" applyNumberFormat="1" applyFont="1" applyFill="1" applyBorder="1" applyAlignment="1">
      <alignment horizontal="center" wrapText="1"/>
    </xf>
    <xf numFmtId="164" fontId="0" fillId="0" borderId="16" xfId="1" applyNumberFormat="1" applyFont="1" applyBorder="1"/>
    <xf numFmtId="164" fontId="3" fillId="2" borderId="16" xfId="1" applyNumberFormat="1" applyFont="1" applyFill="1" applyBorder="1" applyAlignment="1">
      <alignment horizontal="center" wrapText="1"/>
    </xf>
    <xf numFmtId="164" fontId="0" fillId="0" borderId="16" xfId="1" applyNumberFormat="1" applyFont="1" applyBorder="1" applyAlignment="1">
      <alignment wrapText="1"/>
    </xf>
    <xf numFmtId="164" fontId="5" fillId="0" borderId="16" xfId="1" applyNumberFormat="1" applyFont="1" applyBorder="1"/>
    <xf numFmtId="164" fontId="5" fillId="0" borderId="16" xfId="1" applyNumberFormat="1" applyFont="1" applyBorder="1" applyAlignment="1">
      <alignment wrapText="1"/>
    </xf>
    <xf numFmtId="0" fontId="0" fillId="0" borderId="0" xfId="0" applyFont="1" applyBorder="1"/>
    <xf numFmtId="164" fontId="2" fillId="0" borderId="14" xfId="1" applyNumberFormat="1" applyFont="1" applyBorder="1" applyAlignment="1">
      <alignment horizontal="center" wrapText="1"/>
    </xf>
    <xf numFmtId="164" fontId="5" fillId="0" borderId="0" xfId="1" applyNumberFormat="1" applyFont="1" applyAlignment="1">
      <alignment wrapText="1"/>
    </xf>
    <xf numFmtId="164" fontId="0" fillId="0" borderId="13" xfId="1" applyNumberFormat="1" applyFont="1" applyFill="1" applyBorder="1" applyAlignment="1">
      <alignment horizontal="center" wrapText="1"/>
    </xf>
    <xf numFmtId="0" fontId="0" fillId="0" borderId="9" xfId="0" applyFont="1" applyBorder="1" applyAlignment="1">
      <alignment wrapText="1"/>
    </xf>
    <xf numFmtId="0" fontId="0" fillId="0" borderId="9" xfId="0" applyFont="1" applyBorder="1"/>
    <xf numFmtId="0" fontId="0" fillId="0" borderId="6" xfId="0" applyFont="1" applyBorder="1"/>
    <xf numFmtId="0" fontId="11" fillId="0" borderId="9" xfId="2" applyBorder="1" applyAlignment="1">
      <alignment wrapText="1"/>
    </xf>
    <xf numFmtId="164" fontId="6" fillId="0" borderId="0" xfId="1" applyNumberFormat="1" applyFont="1" applyBorder="1" applyAlignment="1">
      <alignment horizontal="center" wrapText="1"/>
    </xf>
    <xf numFmtId="164" fontId="6" fillId="0" borderId="6" xfId="1" applyNumberFormat="1" applyFont="1" applyBorder="1" applyAlignment="1">
      <alignment horizontal="center" wrapText="1"/>
    </xf>
    <xf numFmtId="0" fontId="0" fillId="0" borderId="8" xfId="0" applyFont="1" applyBorder="1" applyAlignment="1">
      <alignment wrapText="1"/>
    </xf>
    <xf numFmtId="0" fontId="0" fillId="0" borderId="0" xfId="0" applyFont="1" applyBorder="1" applyAlignment="1">
      <alignment wrapText="1"/>
    </xf>
    <xf numFmtId="0" fontId="0" fillId="0" borderId="8" xfId="0" applyFont="1" applyFill="1" applyBorder="1" applyAlignment="1">
      <alignment wrapText="1"/>
    </xf>
    <xf numFmtId="0" fontId="0" fillId="0" borderId="0" xfId="0" applyFont="1" applyFill="1" applyBorder="1" applyAlignment="1">
      <alignment wrapText="1"/>
    </xf>
    <xf numFmtId="0" fontId="0" fillId="0" borderId="0" xfId="0" applyBorder="1" applyAlignment="1">
      <alignment wrapText="1"/>
    </xf>
    <xf numFmtId="0" fontId="0" fillId="2" borderId="8" xfId="0" applyFont="1" applyFill="1" applyBorder="1" applyAlignment="1">
      <alignment wrapText="1"/>
    </xf>
    <xf numFmtId="0" fontId="0" fillId="2" borderId="0" xfId="0" applyFont="1" applyFill="1" applyBorder="1" applyAlignment="1">
      <alignment wrapText="1"/>
    </xf>
    <xf numFmtId="0" fontId="0" fillId="0" borderId="6" xfId="0" applyBorder="1" applyAlignment="1">
      <alignment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0" fillId="0" borderId="9" xfId="0" applyFont="1" applyFill="1" applyBorder="1" applyAlignment="1">
      <alignment wrapText="1"/>
    </xf>
    <xf numFmtId="0" fontId="0" fillId="0" borderId="8" xfId="0" applyBorder="1" applyAlignment="1">
      <alignment wrapText="1"/>
    </xf>
    <xf numFmtId="0" fontId="0" fillId="0" borderId="9" xfId="0" applyBorder="1" applyAlignment="1">
      <alignment wrapText="1"/>
    </xf>
    <xf numFmtId="0" fontId="0" fillId="2" borderId="9" xfId="0" applyFont="1" applyFill="1" applyBorder="1" applyAlignment="1">
      <alignment wrapText="1"/>
    </xf>
    <xf numFmtId="0" fontId="0" fillId="0" borderId="5" xfId="0" applyBorder="1" applyAlignment="1">
      <alignment wrapText="1"/>
    </xf>
    <xf numFmtId="0" fontId="0" fillId="0" borderId="7" xfId="0" applyBorder="1" applyAlignment="1">
      <alignment wrapText="1"/>
    </xf>
    <xf numFmtId="0" fontId="0" fillId="3" borderId="0" xfId="0" applyFont="1" applyFill="1" applyBorder="1"/>
    <xf numFmtId="0" fontId="0" fillId="0" borderId="0" xfId="0" applyFont="1" applyFill="1" applyBorder="1"/>
    <xf numFmtId="0" fontId="0" fillId="0" borderId="6" xfId="0" applyBorder="1"/>
    <xf numFmtId="164" fontId="0" fillId="0" borderId="8" xfId="1" applyNumberFormat="1" applyFont="1" applyFill="1" applyBorder="1"/>
    <xf numFmtId="164" fontId="0" fillId="0" borderId="0" xfId="1" applyNumberFormat="1" applyFont="1" applyFill="1" applyBorder="1"/>
    <xf numFmtId="164" fontId="0" fillId="2" borderId="8" xfId="1" applyNumberFormat="1" applyFont="1" applyFill="1" applyBorder="1"/>
    <xf numFmtId="164" fontId="0" fillId="2" borderId="0" xfId="1" applyNumberFormat="1" applyFont="1" applyFill="1" applyBorder="1"/>
    <xf numFmtId="164" fontId="6" fillId="0" borderId="16" xfId="1" applyNumberFormat="1" applyFont="1" applyBorder="1" applyAlignment="1">
      <alignment horizontal="center" wrapText="1"/>
    </xf>
    <xf numFmtId="164" fontId="6" fillId="0" borderId="0" xfId="1" applyNumberFormat="1" applyFont="1" applyBorder="1"/>
    <xf numFmtId="164" fontId="6" fillId="0" borderId="16" xfId="1" applyNumberFormat="1" applyFont="1" applyBorder="1"/>
    <xf numFmtId="164" fontId="6" fillId="0" borderId="0" xfId="1" applyNumberFormat="1" applyFont="1" applyFill="1" applyBorder="1"/>
    <xf numFmtId="164" fontId="6" fillId="0" borderId="16" xfId="1" applyNumberFormat="1" applyFont="1" applyFill="1" applyBorder="1"/>
    <xf numFmtId="164" fontId="6" fillId="0" borderId="6" xfId="1" applyNumberFormat="1" applyFont="1" applyBorder="1"/>
    <xf numFmtId="164" fontId="6" fillId="0" borderId="13" xfId="1" applyNumberFormat="1" applyFont="1" applyBorder="1"/>
    <xf numFmtId="164" fontId="6" fillId="0" borderId="3" xfId="1" applyNumberFormat="1" applyFont="1" applyBorder="1" applyAlignment="1">
      <alignment horizontal="center" wrapText="1"/>
    </xf>
    <xf numFmtId="164" fontId="6" fillId="0" borderId="15" xfId="1" applyNumberFormat="1" applyFont="1" applyBorder="1" applyAlignment="1">
      <alignment horizontal="center" wrapText="1"/>
    </xf>
    <xf numFmtId="164" fontId="6" fillId="0" borderId="3" xfId="1" applyNumberFormat="1" applyFont="1" applyBorder="1"/>
    <xf numFmtId="164" fontId="6" fillId="0" borderId="15" xfId="1" applyNumberFormat="1" applyFont="1" applyBorder="1"/>
    <xf numFmtId="164" fontId="6" fillId="0" borderId="2" xfId="1" applyNumberFormat="1" applyFont="1" applyBorder="1" applyAlignment="1">
      <alignment horizontal="center" wrapText="1"/>
    </xf>
    <xf numFmtId="164" fontId="6" fillId="0" borderId="8" xfId="1" applyNumberFormat="1" applyFont="1" applyBorder="1" applyAlignment="1">
      <alignment horizontal="center" wrapText="1"/>
    </xf>
    <xf numFmtId="164" fontId="6" fillId="0" borderId="5" xfId="1" applyNumberFormat="1" applyFont="1" applyBorder="1" applyAlignment="1">
      <alignment horizontal="center" wrapText="1"/>
    </xf>
    <xf numFmtId="164" fontId="6" fillId="0" borderId="13" xfId="1" applyNumberFormat="1" applyFont="1" applyBorder="1" applyAlignment="1">
      <alignment horizontal="center" wrapText="1"/>
    </xf>
    <xf numFmtId="0" fontId="14" fillId="8" borderId="17" xfId="3" applyFill="1">
      <alignment horizontal="center" vertical="center" wrapText="1"/>
    </xf>
    <xf numFmtId="0" fontId="15" fillId="9" borderId="17" xfId="4">
      <alignment horizontal="left" vertical="center" wrapText="1"/>
    </xf>
    <xf numFmtId="43" fontId="0" fillId="0" borderId="0" xfId="1" applyFont="1" applyBorder="1" applyAlignment="1">
      <alignment wrapText="1"/>
    </xf>
    <xf numFmtId="43" fontId="0" fillId="0" borderId="9" xfId="1" applyFont="1" applyBorder="1" applyAlignment="1">
      <alignment wrapText="1"/>
    </xf>
    <xf numFmtId="43" fontId="0" fillId="0" borderId="2" xfId="1" applyFont="1" applyBorder="1" applyAlignment="1">
      <alignment wrapText="1"/>
    </xf>
    <xf numFmtId="43" fontId="0" fillId="0" borderId="3" xfId="1" applyFont="1" applyBorder="1" applyAlignment="1">
      <alignment wrapText="1"/>
    </xf>
    <xf numFmtId="43" fontId="0" fillId="0" borderId="8" xfId="1" applyFont="1" applyBorder="1" applyAlignment="1">
      <alignment wrapText="1"/>
    </xf>
    <xf numFmtId="43" fontId="0" fillId="0" borderId="0" xfId="1" applyFont="1" applyFill="1" applyBorder="1" applyAlignment="1">
      <alignment wrapText="1"/>
    </xf>
    <xf numFmtId="43" fontId="0" fillId="0" borderId="9" xfId="1" applyFont="1" applyFill="1" applyBorder="1" applyAlignment="1">
      <alignment wrapText="1"/>
    </xf>
    <xf numFmtId="43" fontId="0" fillId="0" borderId="8" xfId="1" applyFont="1" applyFill="1" applyBorder="1" applyAlignment="1">
      <alignment wrapText="1"/>
    </xf>
    <xf numFmtId="43" fontId="0" fillId="0" borderId="0" xfId="1" applyFont="1" applyBorder="1"/>
    <xf numFmtId="43" fontId="0" fillId="0" borderId="8" xfId="1" applyFont="1" applyBorder="1"/>
    <xf numFmtId="43" fontId="0" fillId="0" borderId="6" xfId="1" applyFont="1" applyBorder="1" applyAlignment="1">
      <alignment wrapText="1"/>
    </xf>
    <xf numFmtId="43" fontId="0" fillId="0" borderId="6" xfId="1" applyFont="1" applyBorder="1"/>
    <xf numFmtId="43" fontId="0" fillId="0" borderId="7" xfId="1" applyFont="1" applyBorder="1" applyAlignment="1">
      <alignment wrapText="1"/>
    </xf>
    <xf numFmtId="43" fontId="0" fillId="0" borderId="5" xfId="1" applyFont="1" applyBorder="1" applyAlignment="1">
      <alignment wrapText="1"/>
    </xf>
    <xf numFmtId="49" fontId="0" fillId="0" borderId="0" xfId="1" applyNumberFormat="1" applyFont="1" applyBorder="1" applyAlignment="1">
      <alignment wrapText="1"/>
    </xf>
    <xf numFmtId="49" fontId="0" fillId="0" borderId="0" xfId="1" applyNumberFormat="1" applyFont="1" applyFill="1" applyBorder="1" applyAlignment="1">
      <alignment wrapText="1"/>
    </xf>
    <xf numFmtId="49" fontId="0" fillId="0" borderId="0" xfId="1" applyNumberFormat="1" applyFont="1" applyBorder="1"/>
    <xf numFmtId="49" fontId="0" fillId="0" borderId="6" xfId="1" applyNumberFormat="1" applyFont="1" applyBorder="1" applyAlignment="1">
      <alignment wrapText="1"/>
    </xf>
    <xf numFmtId="49" fontId="0" fillId="0" borderId="0" xfId="0" applyNumberFormat="1"/>
    <xf numFmtId="0" fontId="14" fillId="8" borderId="18" xfId="3" applyFill="1" applyBorder="1">
      <alignment horizontal="center" vertical="center" wrapText="1"/>
    </xf>
    <xf numFmtId="0" fontId="14" fillId="8" borderId="21" xfId="3" applyFill="1" applyBorder="1">
      <alignment horizontal="center" vertical="center" wrapText="1"/>
    </xf>
    <xf numFmtId="0" fontId="14" fillId="8" borderId="22" xfId="3" applyFill="1" applyBorder="1">
      <alignment horizontal="center" vertical="center" wrapText="1"/>
    </xf>
    <xf numFmtId="49" fontId="14" fillId="8" borderId="23" xfId="3" applyNumberFormat="1" applyFill="1" applyBorder="1">
      <alignment horizontal="center" vertical="center" wrapText="1"/>
    </xf>
    <xf numFmtId="0" fontId="15" fillId="9" borderId="27" xfId="4" applyBorder="1">
      <alignment horizontal="left" vertical="center" wrapText="1"/>
    </xf>
    <xf numFmtId="43" fontId="0" fillId="0" borderId="4" xfId="1" applyFont="1" applyBorder="1" applyAlignment="1">
      <alignment wrapText="1"/>
    </xf>
    <xf numFmtId="49" fontId="0" fillId="0" borderId="4" xfId="1" applyNumberFormat="1" applyFont="1" applyBorder="1" applyAlignment="1">
      <alignment wrapText="1"/>
    </xf>
    <xf numFmtId="49" fontId="0" fillId="0" borderId="9" xfId="1" applyNumberFormat="1" applyFont="1" applyFill="1" applyBorder="1" applyAlignment="1">
      <alignment wrapText="1"/>
    </xf>
    <xf numFmtId="49" fontId="0" fillId="0" borderId="9" xfId="1" applyNumberFormat="1" applyFont="1" applyBorder="1" applyAlignment="1">
      <alignment wrapText="1"/>
    </xf>
    <xf numFmtId="43" fontId="0" fillId="0" borderId="5" xfId="1" applyFont="1" applyBorder="1"/>
    <xf numFmtId="49" fontId="0" fillId="0" borderId="7" xfId="1" applyNumberFormat="1" applyFont="1" applyBorder="1" applyAlignment="1">
      <alignment wrapText="1"/>
    </xf>
    <xf numFmtId="0" fontId="15" fillId="9" borderId="28" xfId="4" applyBorder="1">
      <alignment horizontal="left" vertical="center" wrapText="1"/>
    </xf>
    <xf numFmtId="43" fontId="0" fillId="0" borderId="2" xfId="1" applyFont="1" applyBorder="1"/>
    <xf numFmtId="49" fontId="0" fillId="0" borderId="9" xfId="1" applyNumberFormat="1" applyFont="1" applyBorder="1"/>
    <xf numFmtId="49" fontId="14" fillId="8" borderId="26" xfId="3" applyNumberFormat="1" applyFill="1" applyBorder="1" applyAlignment="1">
      <alignment horizontal="center" vertical="center" wrapText="1"/>
    </xf>
    <xf numFmtId="49" fontId="5" fillId="0" borderId="0" xfId="1" applyNumberFormat="1" applyFont="1" applyFill="1" applyBorder="1" applyAlignment="1">
      <alignment wrapText="1"/>
    </xf>
    <xf numFmtId="0" fontId="1" fillId="0" borderId="32" xfId="0" applyFont="1" applyBorder="1" applyAlignment="1">
      <alignment horizontal="center" vertical="top"/>
    </xf>
    <xf numFmtId="0" fontId="11" fillId="0" borderId="0" xfId="2" applyAlignment="1" applyProtection="1"/>
    <xf numFmtId="0" fontId="0" fillId="5" borderId="4" xfId="0" applyFont="1" applyFill="1" applyBorder="1" applyAlignment="1">
      <alignment horizontal="left" wrapText="1"/>
    </xf>
    <xf numFmtId="0" fontId="0" fillId="5" borderId="7" xfId="0" applyFont="1" applyFill="1" applyBorder="1" applyAlignment="1">
      <alignment horizontal="left"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1" fillId="0" borderId="0" xfId="0" applyFont="1" applyAlignment="1">
      <alignment horizontal="center" wrapText="1"/>
    </xf>
    <xf numFmtId="0" fontId="1" fillId="6" borderId="2" xfId="0" applyFont="1" applyFill="1" applyBorder="1" applyAlignment="1">
      <alignment horizontal="center" wrapText="1"/>
    </xf>
    <xf numFmtId="0" fontId="1" fillId="6" borderId="3" xfId="0" applyFont="1" applyFill="1" applyBorder="1" applyAlignment="1">
      <alignment horizontal="center" wrapText="1"/>
    </xf>
    <xf numFmtId="0" fontId="1" fillId="6" borderId="4" xfId="0" applyFont="1" applyFill="1" applyBorder="1" applyAlignment="1">
      <alignment horizontal="center" wrapText="1"/>
    </xf>
    <xf numFmtId="164" fontId="1" fillId="5" borderId="2" xfId="1" applyNumberFormat="1" applyFont="1" applyFill="1" applyBorder="1" applyAlignment="1">
      <alignment horizontal="center" wrapText="1"/>
    </xf>
    <xf numFmtId="164" fontId="1" fillId="5" borderId="3" xfId="1" applyNumberFormat="1" applyFont="1" applyFill="1" applyBorder="1" applyAlignment="1">
      <alignment horizontal="center" wrapText="1"/>
    </xf>
    <xf numFmtId="164" fontId="1" fillId="6" borderId="2" xfId="1" applyNumberFormat="1" applyFont="1" applyFill="1" applyBorder="1" applyAlignment="1">
      <alignment horizontal="center" wrapText="1"/>
    </xf>
    <xf numFmtId="164" fontId="1" fillId="6" borderId="3" xfId="1" applyNumberFormat="1" applyFont="1" applyFill="1" applyBorder="1" applyAlignment="1">
      <alignment horizontal="center" wrapText="1"/>
    </xf>
    <xf numFmtId="164" fontId="1" fillId="6" borderId="4" xfId="1" applyNumberFormat="1" applyFont="1" applyFill="1" applyBorder="1" applyAlignment="1">
      <alignment horizontal="center" wrapText="1"/>
    </xf>
    <xf numFmtId="0" fontId="11" fillId="0" borderId="9" xfId="2" applyBorder="1" applyAlignment="1">
      <alignment horizontal="center" vertical="center" wrapText="1"/>
    </xf>
    <xf numFmtId="0" fontId="11" fillId="0" borderId="7" xfId="2" applyBorder="1" applyAlignment="1">
      <alignment horizontal="center" vertical="center" wrapText="1"/>
    </xf>
    <xf numFmtId="164" fontId="1" fillId="5" borderId="2" xfId="1" applyNumberFormat="1" applyFont="1" applyFill="1" applyBorder="1" applyAlignment="1">
      <alignment horizontal="center"/>
    </xf>
    <xf numFmtId="164" fontId="1" fillId="5" borderId="3" xfId="1" applyNumberFormat="1" applyFont="1" applyFill="1" applyBorder="1" applyAlignment="1">
      <alignment horizontal="center"/>
    </xf>
    <xf numFmtId="164" fontId="1" fillId="5" borderId="4" xfId="1" applyNumberFormat="1" applyFont="1" applyFill="1" applyBorder="1" applyAlignment="1">
      <alignment horizontal="center"/>
    </xf>
    <xf numFmtId="0" fontId="14" fillId="7" borderId="19" xfId="3" applyBorder="1">
      <alignment horizontal="center" vertical="center" wrapText="1"/>
    </xf>
    <xf numFmtId="0" fontId="14" fillId="7" borderId="20" xfId="3" applyBorder="1">
      <alignment horizontal="center" vertical="center" wrapText="1"/>
    </xf>
    <xf numFmtId="0" fontId="14" fillId="7" borderId="24" xfId="3" applyBorder="1">
      <alignment horizontal="center" vertical="center" wrapText="1"/>
    </xf>
    <xf numFmtId="0" fontId="14" fillId="7" borderId="17" xfId="3" applyBorder="1">
      <alignment horizontal="center" vertical="center" wrapText="1"/>
    </xf>
    <xf numFmtId="0" fontId="14" fillId="7" borderId="17" xfId="3">
      <alignment horizontal="center" vertical="center" wrapText="1"/>
    </xf>
    <xf numFmtId="0" fontId="14" fillId="7" borderId="25" xfId="3" applyBorder="1" applyAlignment="1">
      <alignment horizontal="center" vertical="center" wrapText="1"/>
    </xf>
    <xf numFmtId="0" fontId="14" fillId="7" borderId="26" xfId="3" applyBorder="1" applyAlignment="1">
      <alignment horizontal="center" vertical="center" wrapText="1"/>
    </xf>
    <xf numFmtId="0" fontId="14" fillId="7" borderId="29" xfId="3" applyBorder="1" applyAlignment="1">
      <alignment horizontal="center" vertical="center" wrapText="1"/>
    </xf>
    <xf numFmtId="0" fontId="14" fillId="7" borderId="0" xfId="3" applyBorder="1" applyAlignment="1">
      <alignment horizontal="center" vertical="center" wrapText="1"/>
    </xf>
    <xf numFmtId="0" fontId="14" fillId="7" borderId="30" xfId="3" applyBorder="1" applyAlignment="1">
      <alignment horizontal="center" vertical="center" wrapText="1"/>
    </xf>
    <xf numFmtId="49" fontId="14" fillId="7" borderId="31" xfId="3" applyNumberFormat="1" applyBorder="1" applyAlignment="1">
      <alignment horizontal="center" vertical="center" wrapText="1"/>
    </xf>
    <xf numFmtId="49" fontId="14" fillId="7" borderId="25" xfId="3" applyNumberFormat="1" applyBorder="1" applyAlignment="1">
      <alignment horizontal="center" vertical="center" wrapText="1"/>
    </xf>
    <xf numFmtId="0" fontId="14" fillId="7" borderId="9" xfId="3" applyBorder="1" applyAlignment="1">
      <alignment horizontal="center" vertical="center" wrapText="1"/>
    </xf>
    <xf numFmtId="0" fontId="0" fillId="0" borderId="2" xfId="0" applyBorder="1"/>
    <xf numFmtId="0" fontId="0" fillId="0" borderId="3" xfId="0" applyBorder="1"/>
    <xf numFmtId="0" fontId="0" fillId="0" borderId="8" xfId="0" applyBorder="1"/>
    <xf numFmtId="0" fontId="0" fillId="0" borderId="0" xfId="0" applyBorder="1"/>
    <xf numFmtId="0" fontId="0" fillId="0" borderId="5" xfId="0" applyBorder="1"/>
    <xf numFmtId="49" fontId="14" fillId="8" borderId="30" xfId="3" applyNumberFormat="1" applyFill="1" applyBorder="1" applyAlignment="1">
      <alignment horizontal="center" vertical="center" wrapText="1"/>
    </xf>
    <xf numFmtId="0" fontId="14" fillId="8" borderId="33" xfId="3" applyFill="1" applyBorder="1">
      <alignment horizontal="center" vertical="center" wrapText="1"/>
    </xf>
    <xf numFmtId="43" fontId="0" fillId="0" borderId="3" xfId="1" applyFont="1" applyBorder="1"/>
    <xf numFmtId="49" fontId="14" fillId="7" borderId="34" xfId="3" applyNumberFormat="1" applyBorder="1" applyAlignment="1">
      <alignment horizontal="center" vertical="center" wrapText="1"/>
    </xf>
    <xf numFmtId="49" fontId="14" fillId="8" borderId="0" xfId="3" applyNumberFormat="1" applyFill="1" applyBorder="1" applyAlignment="1">
      <alignment horizontal="center" vertical="center" wrapText="1"/>
    </xf>
    <xf numFmtId="0" fontId="14" fillId="7" borderId="35" xfId="3" applyBorder="1">
      <alignment horizontal="center" vertical="center" wrapText="1"/>
    </xf>
    <xf numFmtId="0" fontId="14" fillId="8" borderId="25" xfId="3" applyFill="1" applyBorder="1">
      <alignment horizontal="center" vertical="center" wrapText="1"/>
    </xf>
    <xf numFmtId="0" fontId="16" fillId="9" borderId="35" xfId="4" applyFont="1" applyBorder="1">
      <alignment horizontal="left" vertical="center" wrapText="1"/>
    </xf>
    <xf numFmtId="0" fontId="16" fillId="9" borderId="18" xfId="4" applyFont="1" applyBorder="1">
      <alignment horizontal="left" vertical="center" wrapText="1"/>
    </xf>
    <xf numFmtId="0" fontId="16" fillId="9" borderId="36" xfId="4" applyFont="1" applyBorder="1">
      <alignment horizontal="left" vertical="center" wrapText="1"/>
    </xf>
    <xf numFmtId="0" fontId="14" fillId="7" borderId="15" xfId="3" applyBorder="1" applyAlignment="1">
      <alignment horizontal="center" vertical="center" wrapText="1"/>
    </xf>
    <xf numFmtId="0" fontId="14" fillId="7" borderId="16" xfId="3" applyBorder="1" applyAlignment="1">
      <alignment horizontal="center" vertical="center" wrapText="1"/>
    </xf>
    <xf numFmtId="0" fontId="16" fillId="9" borderId="37" xfId="4" applyFont="1" applyBorder="1">
      <alignment horizontal="left" vertical="center" wrapText="1"/>
    </xf>
    <xf numFmtId="0" fontId="16" fillId="9" borderId="38" xfId="4" applyFont="1" applyBorder="1">
      <alignment horizontal="left" vertical="center" wrapText="1"/>
    </xf>
    <xf numFmtId="0" fontId="16" fillId="9" borderId="39" xfId="4" applyFont="1" applyBorder="1">
      <alignment horizontal="left" vertical="center" wrapText="1"/>
    </xf>
  </cellXfs>
  <cellStyles count="5">
    <cellStyle name="Column Heading Cell" xfId="3" xr:uid="{CF1FBE01-DC95-404D-9CA3-AC7A45D3DB76}"/>
    <cellStyle name="Comma" xfId="1" builtinId="3"/>
    <cellStyle name="Hyperlink" xfId="2" builtinId="8"/>
    <cellStyle name="Normal" xfId="0" builtinId="0"/>
    <cellStyle name="Row Heading" xfId="4" xr:uid="{E9C5D9C4-8B98-40B2-8A41-A416028DA5D9}"/>
  </cellStyles>
  <dxfs count="0"/>
  <tableStyles count="0" defaultTableStyle="TableStyleMedium2" defaultPivotStyle="PivotStyleLight16"/>
  <colors>
    <mruColors>
      <color rgb="FF63A0D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hared%20drives/Energy%20Planning%20&amp;%20Policy/2.%20Energy%20Planning/1.%20Dublin%20Region%20Energy%20Masterplan/1.%20Current%20Situation%20(WP1)/2.%20Current%20Commercial/Data/data%20centres/Possible%20Heat%20Sources%20List%20for%20Heat%20Map%20Re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aste Heat Sources"/>
      <sheetName val="Contributors"/>
      <sheetName val="Transformer Substations"/>
      <sheetName val="Mines"/>
      <sheetName val="Sea"/>
      <sheetName val="CHP"/>
      <sheetName val="Biomass"/>
      <sheetName val="ETS &amp; EPA - Industrial Sites"/>
      <sheetName val="Sheet1"/>
      <sheetName val="Deep Geothermal"/>
      <sheetName val="Power Stations"/>
      <sheetName val=" Rivers - All"/>
      <sheetName val="Rivers - Dublin Basin"/>
      <sheetName val="River Temps"/>
      <sheetName val="Filtered VO Data"/>
      <sheetName val="Data Centres"/>
      <sheetName val="Sheet2"/>
      <sheetName val="Sheet3"/>
      <sheetName val="Cold Storage Facilities"/>
      <sheetName val="EPA WWTW &amp; Landfill"/>
    </sheetNames>
    <sheetDataSet>
      <sheetData sheetId="0"/>
      <sheetData sheetId="1"/>
      <sheetData sheetId="2"/>
      <sheetData sheetId="3"/>
      <sheetData sheetId="4"/>
      <sheetData sheetId="5"/>
      <sheetData sheetId="6"/>
      <sheetData sheetId="7">
        <row r="39">
          <cell r="G39">
            <v>323502</v>
          </cell>
          <cell r="H39">
            <v>225985</v>
          </cell>
        </row>
      </sheetData>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eai.ie/publications/Commercial-Fuel-Cost-Comparison.pdf" TargetMode="External"/><Relationship Id="rId1" Type="http://schemas.openxmlformats.org/officeDocument/2006/relationships/hyperlink" Target="https://www.gasnetworks.ie/corporate/gas-regulation/transparency-and-publicat/dashboard-reporting/gas-quality/daily-average-calorific-values-15-zones/"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17" Type="http://schemas.openxmlformats.org/officeDocument/2006/relationships/hyperlink" Target="https://maps.google.com/?q=53.46296479999999,-6.2221908" TargetMode="External"/><Relationship Id="rId21" Type="http://schemas.openxmlformats.org/officeDocument/2006/relationships/hyperlink" Target="https://maps.google.com/?q=53.4102593,-6.406192000000001" TargetMode="External"/><Relationship Id="rId42" Type="http://schemas.openxmlformats.org/officeDocument/2006/relationships/hyperlink" Target="https://www.google.com/maps/place/Dublin%20Waste%20to%20Energy%20Facility%20%0aPidgeon%20House%20Road%20%0aDublin%204." TargetMode="External"/><Relationship Id="rId47" Type="http://schemas.openxmlformats.org/officeDocument/2006/relationships/hyperlink" Target="https://maps.google.com/?q=53.4040502,-6.219449099999999" TargetMode="External"/><Relationship Id="rId63" Type="http://schemas.openxmlformats.org/officeDocument/2006/relationships/hyperlink" Target="https://maps.google.com/?q=53.40289569999999,-6.4246862" TargetMode="External"/><Relationship Id="rId68" Type="http://schemas.openxmlformats.org/officeDocument/2006/relationships/hyperlink" Target="https://www.google.com/maps/place/Hangar%203%20Dublin%20Airport%20Dublin" TargetMode="External"/><Relationship Id="rId84" Type="http://schemas.openxmlformats.org/officeDocument/2006/relationships/hyperlink" Target="https://www.google.com/maps/place/57%20Botanic%20Road%20Glasnevin%20Dublin%209%20Dublin" TargetMode="External"/><Relationship Id="rId89" Type="http://schemas.openxmlformats.org/officeDocument/2006/relationships/hyperlink" Target="https://maps.google.com/?q=53.29422,-6.359148299999999" TargetMode="External"/><Relationship Id="rId112" Type="http://schemas.openxmlformats.org/officeDocument/2006/relationships/hyperlink" Target="https://www.google.com/maps/place/420-430%20Beech%20Road%20Western%20Industrial%20Estate%20Dublin%2012." TargetMode="External"/><Relationship Id="rId16" Type="http://schemas.openxmlformats.org/officeDocument/2006/relationships/hyperlink" Target="https://www.google.com/maps/place/Naas%20Rd.%20Rathcoole%20Dublin" TargetMode="External"/><Relationship Id="rId107" Type="http://schemas.openxmlformats.org/officeDocument/2006/relationships/hyperlink" Target="https://maps.google.com/?q=53.29704419999999,-6.477479799999999" TargetMode="External"/><Relationship Id="rId11" Type="http://schemas.openxmlformats.org/officeDocument/2006/relationships/hyperlink" Target="https://maps.google.com/?q=53.4099544,-6.4130882" TargetMode="External"/><Relationship Id="rId32" Type="http://schemas.openxmlformats.org/officeDocument/2006/relationships/hyperlink" Target="https://www.google.com/maps/place/Damastown%20Mulhaddart%20Dublin%2015" TargetMode="External"/><Relationship Id="rId37" Type="http://schemas.openxmlformats.org/officeDocument/2006/relationships/hyperlink" Target="https://maps.google.com/?q=53.42644809999999,-6.249909799999999" TargetMode="External"/><Relationship Id="rId53" Type="http://schemas.openxmlformats.org/officeDocument/2006/relationships/hyperlink" Target="https://maps.google.com/?q=53.3297842,-6.391903699999999" TargetMode="External"/><Relationship Id="rId58" Type="http://schemas.openxmlformats.org/officeDocument/2006/relationships/hyperlink" Target="https://www.google.com/maps/place/Kylemore%20Park%20North%20Ballyfermot%20Dublin%2010" TargetMode="External"/><Relationship Id="rId74" Type="http://schemas.openxmlformats.org/officeDocument/2006/relationships/hyperlink" Target="https://www.google.com/maps/place/Alexandra%20Road%20Dublin%201%20Dublin" TargetMode="External"/><Relationship Id="rId79" Type="http://schemas.openxmlformats.org/officeDocument/2006/relationships/hyperlink" Target="https://maps.google.com/?q=53.40784619999999,-6.3672377" TargetMode="External"/><Relationship Id="rId102" Type="http://schemas.openxmlformats.org/officeDocument/2006/relationships/hyperlink" Target="https://www.google.com/maps/place/The%20Pfizer%20Biotech%20Campus%20at%20Grange%20Castle%20Grange%20Castle%20International%20Business%20Park%20Kilmahuddrick%20Grange%20and%20Nangor%20Townlands%20Nangor%20Road%20Clondalkin%20Dublin%2022%20Dublin" TargetMode="External"/><Relationship Id="rId123" Type="http://schemas.openxmlformats.org/officeDocument/2006/relationships/hyperlink" Target="https://maps.google.com/?q=53.3589154,-6.3617144" TargetMode="External"/><Relationship Id="rId128" Type="http://schemas.openxmlformats.org/officeDocument/2006/relationships/hyperlink" Target="https://www.google.com/maps/place/Grange%20Castle%20Business%20Park%20Nangor%20Road%20Dublin%2022" TargetMode="External"/><Relationship Id="rId5" Type="http://schemas.openxmlformats.org/officeDocument/2006/relationships/hyperlink" Target="https://maps.google.com/?q=53.39742949999999,-6.2920172" TargetMode="External"/><Relationship Id="rId90" Type="http://schemas.openxmlformats.org/officeDocument/2006/relationships/hyperlink" Target="https://www.google.com/maps/place/Airton%20Industrial%20Estate%20Airton%20Road%20Tallaght%20Dublin%2024%20Dublin" TargetMode="External"/><Relationship Id="rId95" Type="http://schemas.openxmlformats.org/officeDocument/2006/relationships/hyperlink" Target="https://maps.google.com/?q=53.2103938,-6.1116094" TargetMode="External"/><Relationship Id="rId22" Type="http://schemas.openxmlformats.org/officeDocument/2006/relationships/hyperlink" Target="https://www.google.com/maps/place/Damastown%20Way%20Damastown%20Industrial%20Park%20Dublin%2015" TargetMode="External"/><Relationship Id="rId27" Type="http://schemas.openxmlformats.org/officeDocument/2006/relationships/hyperlink" Target="https://maps.google.com/?q=53.4184925,-6.3797285" TargetMode="External"/><Relationship Id="rId43" Type="http://schemas.openxmlformats.org/officeDocument/2006/relationships/hyperlink" Target="https://maps.google.com/?q=53.3436318,-6.2220048" TargetMode="External"/><Relationship Id="rId48" Type="http://schemas.openxmlformats.org/officeDocument/2006/relationships/hyperlink" Target="https://www.google.com/maps/place/Clonshaugh%20Industrial%20Estate%20Coolock%20Dublin%2017%20Dublin" TargetMode="External"/><Relationship Id="rId64" Type="http://schemas.openxmlformats.org/officeDocument/2006/relationships/hyperlink" Target="https://www.google.com/maps/place/Huntstown%20Finglas%20Dublin%2011%20Dublin" TargetMode="External"/><Relationship Id="rId69" Type="http://schemas.openxmlformats.org/officeDocument/2006/relationships/hyperlink" Target="https://maps.google.com/?q=53.4129594,-6.3732116" TargetMode="External"/><Relationship Id="rId113" Type="http://schemas.openxmlformats.org/officeDocument/2006/relationships/hyperlink" Target="https://maps.google.com/?q=53.294214,-6.359238" TargetMode="External"/><Relationship Id="rId118" Type="http://schemas.openxmlformats.org/officeDocument/2006/relationships/hyperlink" Target="https://www.google.com/maps/place/Watery%20Lane%20Swords%20Dublin" TargetMode="External"/><Relationship Id="rId80" Type="http://schemas.openxmlformats.org/officeDocument/2006/relationships/hyperlink" Target="https://www.google.com/maps/place/Rosemount%20Business%20Park%20Ballycoolin%20Dublin%2011." TargetMode="External"/><Relationship Id="rId85" Type="http://schemas.openxmlformats.org/officeDocument/2006/relationships/hyperlink" Target="https://maps.google.com/?q=53.4113327,-6.3821822" TargetMode="External"/><Relationship Id="rId12" Type="http://schemas.openxmlformats.org/officeDocument/2006/relationships/hyperlink" Target="https://www.google.com/maps/place/Damastown%20Industrial%20Park%20Damastown%20Road%20Mulhuddart%20Dublin" TargetMode="External"/><Relationship Id="rId17" Type="http://schemas.openxmlformats.org/officeDocument/2006/relationships/hyperlink" Target="https://maps.google.com/?q=53.32823639999999,-6.347201699999999" TargetMode="External"/><Relationship Id="rId33" Type="http://schemas.openxmlformats.org/officeDocument/2006/relationships/hyperlink" Target="https://maps.google.com/?q=53.3298802,-6.3518862" TargetMode="External"/><Relationship Id="rId38" Type="http://schemas.openxmlformats.org/officeDocument/2006/relationships/hyperlink" Target="https://www.google.com/maps/place/Dublin%20Airport" TargetMode="External"/><Relationship Id="rId59" Type="http://schemas.openxmlformats.org/officeDocument/2006/relationships/hyperlink" Target="https://maps.google.com/?q=53.3825381,-6.3644424" TargetMode="External"/><Relationship Id="rId103" Type="http://schemas.openxmlformats.org/officeDocument/2006/relationships/hyperlink" Target="https://maps.google.com/?q=53.29595399999999,-6.374482299999999" TargetMode="External"/><Relationship Id="rId108" Type="http://schemas.openxmlformats.org/officeDocument/2006/relationships/hyperlink" Target="https://www.google.com/maps/place/RILTA%20ENVIRONMENTAL%20LTD.%0aGreenogue%20Business%20Park%20%0aRathcoole%20%0aCounty%20Dublin." TargetMode="External"/><Relationship Id="rId124" Type="http://schemas.openxmlformats.org/officeDocument/2006/relationships/hyperlink" Target="https://www.google.com/maps/place/SunChemical%20Inks%20Ltd.%20Glenside%20House%20Mill%20Lane%20Palmerstown%20Dublin%2020" TargetMode="External"/><Relationship Id="rId129" Type="http://schemas.openxmlformats.org/officeDocument/2006/relationships/hyperlink" Target="https://maps.google.com/?q=53.34217599999999,-6.2023463" TargetMode="External"/><Relationship Id="rId54" Type="http://schemas.openxmlformats.org/officeDocument/2006/relationships/hyperlink" Target="https://www.google.com/maps/place/Crag%20Avenue%20Industrial%20Estate.%20Clondalkin.%20Dublin%2022" TargetMode="External"/><Relationship Id="rId70" Type="http://schemas.openxmlformats.org/officeDocument/2006/relationships/hyperlink" Target="https://www.google.com/maps/place/Blanchardstown%20Industrial%20Park%20Blanchardstown%20Dublin%2015" TargetMode="External"/><Relationship Id="rId75" Type="http://schemas.openxmlformats.org/officeDocument/2006/relationships/hyperlink" Target="https://maps.google.com/?q=53.33453489999999,-6.3317749" TargetMode="External"/><Relationship Id="rId91" Type="http://schemas.openxmlformats.org/officeDocument/2006/relationships/hyperlink" Target="https://maps.google.com/?q=53.3934092,-6.1918178" TargetMode="External"/><Relationship Id="rId96" Type="http://schemas.openxmlformats.org/officeDocument/2006/relationships/hyperlink" Target="https://www.google.com/maps/place/Corke%20Abbey%20Bray%20Co.%20Dublin" TargetMode="External"/><Relationship Id="rId1" Type="http://schemas.openxmlformats.org/officeDocument/2006/relationships/hyperlink" Target="https://maps.google.com/?q=53.52632639999999,-6.1658841" TargetMode="External"/><Relationship Id="rId6" Type="http://schemas.openxmlformats.org/officeDocument/2006/relationships/hyperlink" Target="https://www.google.com/maps/place/Jamestown%20Road%20Finglas%20Fublin" TargetMode="External"/><Relationship Id="rId23" Type="http://schemas.openxmlformats.org/officeDocument/2006/relationships/hyperlink" Target="https://maps.google.com/?q=53.27359089999999,-6.1535078" TargetMode="External"/><Relationship Id="rId28" Type="http://schemas.openxmlformats.org/officeDocument/2006/relationships/hyperlink" Target="https://www.google.com/maps/place/Cruiserath%20Road%20Mulhaddart%20Dublin%2015" TargetMode="External"/><Relationship Id="rId49" Type="http://schemas.openxmlformats.org/officeDocument/2006/relationships/hyperlink" Target="https://maps.google.com/?q=53.314493,-6.354303" TargetMode="External"/><Relationship Id="rId114" Type="http://schemas.openxmlformats.org/officeDocument/2006/relationships/hyperlink" Target="https://www.google.com/maps/place/Unit%205%20Airton%20Road%20Tallaght%20Dublin%2024" TargetMode="External"/><Relationship Id="rId119" Type="http://schemas.openxmlformats.org/officeDocument/2006/relationships/hyperlink" Target="https://maps.google.com/?q=53.2719959,-6.2135435" TargetMode="External"/><Relationship Id="rId44" Type="http://schemas.openxmlformats.org/officeDocument/2006/relationships/hyperlink" Target="https://www.google.com/maps/place/Pigeon%20House%20Road%20Ringsend%20Dublin%204%20D04%20XD82" TargetMode="External"/><Relationship Id="rId60" Type="http://schemas.openxmlformats.org/officeDocument/2006/relationships/hyperlink" Target="https://www.google.com/maps/place/Ballycoolin%20Industrial%20Estate%20Blanchardstown%20Dublin" TargetMode="External"/><Relationship Id="rId65" Type="http://schemas.openxmlformats.org/officeDocument/2006/relationships/hyperlink" Target="https://maps.google.com/?q=53.3524532,-6.221822599999999" TargetMode="External"/><Relationship Id="rId81" Type="http://schemas.openxmlformats.org/officeDocument/2006/relationships/hyperlink" Target="https://maps.google.com/?q=53.32764299999999,-6.356619999999999" TargetMode="External"/><Relationship Id="rId86" Type="http://schemas.openxmlformats.org/officeDocument/2006/relationships/hyperlink" Target="https://www.google.com/maps/place/College%20Business%20and%20Technology%20Park%20Cruiserath%20Road%20Blanchardstown%20Dublin%2015%20Dublin" TargetMode="External"/><Relationship Id="rId130" Type="http://schemas.openxmlformats.org/officeDocument/2006/relationships/hyperlink" Target="https://www.google.com/maps/place/The%20Hammond%20Lane%20Metal%20Co.%20Ltd%0aRingsend%20%20Dublin%204" TargetMode="External"/><Relationship Id="rId13" Type="http://schemas.openxmlformats.org/officeDocument/2006/relationships/hyperlink" Target="https://maps.google.com/?q=53.3153612,-6.3422304" TargetMode="External"/><Relationship Id="rId18" Type="http://schemas.openxmlformats.org/officeDocument/2006/relationships/hyperlink" Target="https://www.google.com/maps/place/201%20Bluebell%20Dublin%2012%20Dublin." TargetMode="External"/><Relationship Id="rId39" Type="http://schemas.openxmlformats.org/officeDocument/2006/relationships/hyperlink" Target="https://maps.google.com/?q=53.3505548,-6.2255853" TargetMode="External"/><Relationship Id="rId109" Type="http://schemas.openxmlformats.org/officeDocument/2006/relationships/hyperlink" Target="https://maps.google.com/?q=53.41553769999999,-6.4212605" TargetMode="External"/><Relationship Id="rId34" Type="http://schemas.openxmlformats.org/officeDocument/2006/relationships/hyperlink" Target="https://www.google.com/maps/place/COLFIX%20(DUBLIN)%20LTD.%20%0aBLUEBELL%20INDUSTRIAL%20ESTATE%20%0aDUBLIN%2012." TargetMode="External"/><Relationship Id="rId50" Type="http://schemas.openxmlformats.org/officeDocument/2006/relationships/hyperlink" Target="https://www.google.com/maps/place/Galco%20Steel%20Ltd.%0aBallymount%20Road%20%0aWalkinstown%20%0aDublin%2012" TargetMode="External"/><Relationship Id="rId55" Type="http://schemas.openxmlformats.org/officeDocument/2006/relationships/hyperlink" Target="https://maps.google.com/?q=53.4137031,-6.4253766" TargetMode="External"/><Relationship Id="rId76" Type="http://schemas.openxmlformats.org/officeDocument/2006/relationships/hyperlink" Target="https://www.google.com/maps/place/Jamestown%20Road%20Inchicore%20Dublin%208" TargetMode="External"/><Relationship Id="rId97" Type="http://schemas.openxmlformats.org/officeDocument/2006/relationships/hyperlink" Target="https://maps.google.com/?q=53.3154704,-6.3506053" TargetMode="External"/><Relationship Id="rId104" Type="http://schemas.openxmlformats.org/officeDocument/2006/relationships/hyperlink" Target="https://www.google.com/maps/place/80%20Cookstown%20Industrial%20Estate%20Tallaght%20Dublin%2024%20Dublin" TargetMode="External"/><Relationship Id="rId120" Type="http://schemas.openxmlformats.org/officeDocument/2006/relationships/hyperlink" Target="https://www.google.com/maps/place/65%20Heather%20Road%20Sandyford%20Industrial%20Estate%20dublin%2018" TargetMode="External"/><Relationship Id="rId125" Type="http://schemas.openxmlformats.org/officeDocument/2006/relationships/hyperlink" Target="https://maps.google.com/?q=53.3436318,-6.2220048" TargetMode="External"/><Relationship Id="rId7" Type="http://schemas.openxmlformats.org/officeDocument/2006/relationships/hyperlink" Target="https://maps.google.com/?q=53.27359089999999,-6.1535078" TargetMode="External"/><Relationship Id="rId71" Type="http://schemas.openxmlformats.org/officeDocument/2006/relationships/hyperlink" Target="https://maps.google.com/?q=53.316444,-6.3456794" TargetMode="External"/><Relationship Id="rId92" Type="http://schemas.openxmlformats.org/officeDocument/2006/relationships/hyperlink" Target="https://www.google.com/maps/place/Malahide%20rd.%20Coolock%20Dublin%205" TargetMode="External"/><Relationship Id="rId2" Type="http://schemas.openxmlformats.org/officeDocument/2006/relationships/hyperlink" Target="https://www.google.com/maps/place/Coldwinters%20Blakescross%20Lusk%20Dublin" TargetMode="External"/><Relationship Id="rId29" Type="http://schemas.openxmlformats.org/officeDocument/2006/relationships/hyperlink" Target="https://maps.google.com/?q=53.39058259999999,-6.2978635" TargetMode="External"/><Relationship Id="rId24" Type="http://schemas.openxmlformats.org/officeDocument/2006/relationships/hyperlink" Target="https://www.google.com/maps/place/Pottery%20Road%20Dun%20Laoghaire%20Co.%20Dublin." TargetMode="External"/><Relationship Id="rId40" Type="http://schemas.openxmlformats.org/officeDocument/2006/relationships/hyperlink" Target="https://www.google.com/maps/place/Port%20Centre%20Alexandra%20Road%20Dublin." TargetMode="External"/><Relationship Id="rId45" Type="http://schemas.openxmlformats.org/officeDocument/2006/relationships/hyperlink" Target="https://maps.google.com/?q=53.3265902,-6.3555211" TargetMode="External"/><Relationship Id="rId66" Type="http://schemas.openxmlformats.org/officeDocument/2006/relationships/hyperlink" Target="https://www.google.com/maps/place/Tolka%20Quay%20Road%20Dublin%20Port%20Dublin%201" TargetMode="External"/><Relationship Id="rId87" Type="http://schemas.openxmlformats.org/officeDocument/2006/relationships/hyperlink" Target="https://maps.google.com/?q=53.3304791,-6.3971084" TargetMode="External"/><Relationship Id="rId110" Type="http://schemas.openxmlformats.org/officeDocument/2006/relationships/hyperlink" Target="https://www.google.com/maps/place/Damastown%20Industrial%20Estate%20Mulhaddart%20Dublin%2015" TargetMode="External"/><Relationship Id="rId115" Type="http://schemas.openxmlformats.org/officeDocument/2006/relationships/hyperlink" Target="https://maps.google.com/?q=53.3216735,-6.3465124" TargetMode="External"/><Relationship Id="rId131" Type="http://schemas.openxmlformats.org/officeDocument/2006/relationships/hyperlink" Target="https://maps.google.com/?q=53.41096779999999,-6.3257523" TargetMode="External"/><Relationship Id="rId61" Type="http://schemas.openxmlformats.org/officeDocument/2006/relationships/hyperlink" Target="https://maps.google.com/?q=53.40289569999999,-6.4246862" TargetMode="External"/><Relationship Id="rId82" Type="http://schemas.openxmlformats.org/officeDocument/2006/relationships/hyperlink" Target="https://www.google.com/maps/place/Unit%2028%20JFK%20Industrial%20Estate%20Naas%20Road%20Dublin%2012" TargetMode="External"/><Relationship Id="rId19" Type="http://schemas.openxmlformats.org/officeDocument/2006/relationships/hyperlink" Target="https://maps.google.com/?q=53.51046359999999,-6.163388599999999" TargetMode="External"/><Relationship Id="rId14" Type="http://schemas.openxmlformats.org/officeDocument/2006/relationships/hyperlink" Target="https://www.google.com/maps/place/Ballymount%20Solid%20Waste%20Recycling%20and%20Baling%20Centre%20%0aBallymount%20Avenue%20%0aWalkinstown%20%0aDublin%2012" TargetMode="External"/><Relationship Id="rId30" Type="http://schemas.openxmlformats.org/officeDocument/2006/relationships/hyperlink" Target="https://www.google.com/maps/place/Jamestown%20Road%20Finglas%20Dublin%2011." TargetMode="External"/><Relationship Id="rId35" Type="http://schemas.openxmlformats.org/officeDocument/2006/relationships/hyperlink" Target="https://maps.google.com/?q=53.3433454,-6.286993499999999" TargetMode="External"/><Relationship Id="rId56" Type="http://schemas.openxmlformats.org/officeDocument/2006/relationships/hyperlink" Target="https://www.google.com/maps/place/Damastown%20Industrial%20Estate%20Mulhuddart%20Dublin%2015%20D15%20YE36" TargetMode="External"/><Relationship Id="rId77" Type="http://schemas.openxmlformats.org/officeDocument/2006/relationships/hyperlink" Target="https://maps.google.com/?q=53.1369227,-6.7378411" TargetMode="External"/><Relationship Id="rId100" Type="http://schemas.openxmlformats.org/officeDocument/2006/relationships/hyperlink" Target="https://www.google.com/maps/place/Thorntons%20Recycling%20%0aUnit%20S3B%20Henry%20Road%20%0aPark%20West%20Business%20Park%20%0aDublin%2012." TargetMode="External"/><Relationship Id="rId105" Type="http://schemas.openxmlformats.org/officeDocument/2006/relationships/hyperlink" Target="https://maps.google.com/?q=53.3283042,-6.366598499999999" TargetMode="External"/><Relationship Id="rId126" Type="http://schemas.openxmlformats.org/officeDocument/2006/relationships/hyperlink" Target="https://www.google.com/maps/place/Pigeon%20House%20Road%20Dublin%204" TargetMode="External"/><Relationship Id="rId8" Type="http://schemas.openxmlformats.org/officeDocument/2006/relationships/hyperlink" Target="https://www.google.com/maps/place/Pottery%20Road%20Dun%20Laoghaire%20Dublin" TargetMode="External"/><Relationship Id="rId51" Type="http://schemas.openxmlformats.org/officeDocument/2006/relationships/hyperlink" Target="https://maps.google.com/?q=53.3285727,-6.439541999999999" TargetMode="External"/><Relationship Id="rId72" Type="http://schemas.openxmlformats.org/officeDocument/2006/relationships/hyperlink" Target="https://www.google.com/maps/place/Irish%20Packaging%20Recycling%0aMerrywell%20Industrial%20Estate%0aBallymount%20Road%20Lower%0aBallymount%20Dublin%2012" TargetMode="External"/><Relationship Id="rId93" Type="http://schemas.openxmlformats.org/officeDocument/2006/relationships/hyperlink" Target="https://maps.google.com/?q=53.5270476,-6.3516916" TargetMode="External"/><Relationship Id="rId98" Type="http://schemas.openxmlformats.org/officeDocument/2006/relationships/hyperlink" Target="https://www.google.com/maps/place/Ballymount%20Industrial%20Estate%20%0aBallymount%20Rd%20Lower%20%0aClondalkin%20%0aDublin%2022." TargetMode="External"/><Relationship Id="rId121" Type="http://schemas.openxmlformats.org/officeDocument/2006/relationships/hyperlink" Target="https://maps.google.com/?q=53.4094489,-6.3434556" TargetMode="External"/><Relationship Id="rId3" Type="http://schemas.openxmlformats.org/officeDocument/2006/relationships/hyperlink" Target="https://maps.google.com/?q=53.4070653,-6.3737734" TargetMode="External"/><Relationship Id="rId25" Type="http://schemas.openxmlformats.org/officeDocument/2006/relationships/hyperlink" Target="https://maps.google.com/?q=53.294214,-6.359238" TargetMode="External"/><Relationship Id="rId46" Type="http://schemas.openxmlformats.org/officeDocument/2006/relationships/hyperlink" Target="https://www.google.com/maps/place/John%20F%20Kennedy%20Road%20Naas%20Road%20Dublin%2012" TargetMode="External"/><Relationship Id="rId67" Type="http://schemas.openxmlformats.org/officeDocument/2006/relationships/hyperlink" Target="https://maps.google.com/?q=53.42644809999999,-6.249909799999999" TargetMode="External"/><Relationship Id="rId116" Type="http://schemas.openxmlformats.org/officeDocument/2006/relationships/hyperlink" Target="https://www.google.com/maps/place/53%20Robinhood%20Industrial%20Estate%20Dublin%2022" TargetMode="External"/><Relationship Id="rId20" Type="http://schemas.openxmlformats.org/officeDocument/2006/relationships/hyperlink" Target="https://www.google.com/maps/place/Balleally%20Lusk%20County%20Dublin." TargetMode="External"/><Relationship Id="rId41" Type="http://schemas.openxmlformats.org/officeDocument/2006/relationships/hyperlink" Target="https://maps.google.com/?q=53.3385936,-6.200459899999999" TargetMode="External"/><Relationship Id="rId62" Type="http://schemas.openxmlformats.org/officeDocument/2006/relationships/hyperlink" Target="https://www.google.com/maps/place/Huntstown%20Finglas%20Dublin%2011" TargetMode="External"/><Relationship Id="rId83" Type="http://schemas.openxmlformats.org/officeDocument/2006/relationships/hyperlink" Target="https://maps.google.com/?q=53.3678238,-6.267294400000001" TargetMode="External"/><Relationship Id="rId88" Type="http://schemas.openxmlformats.org/officeDocument/2006/relationships/hyperlink" Target="https://www.google.com/maps/place/Station%20Road%20Clondalkin%20Dublin%2022" TargetMode="External"/><Relationship Id="rId111" Type="http://schemas.openxmlformats.org/officeDocument/2006/relationships/hyperlink" Target="https://maps.google.com/?q=53.3215467,-6.363099699999999" TargetMode="External"/><Relationship Id="rId132" Type="http://schemas.openxmlformats.org/officeDocument/2006/relationships/hyperlink" Target="https://www.google.com/maps/place/Huntstown%20Power%20station%20%20Finglas%20Dublin%2011" TargetMode="External"/><Relationship Id="rId15" Type="http://schemas.openxmlformats.org/officeDocument/2006/relationships/hyperlink" Target="https://maps.google.com/?q=53.2897332,-6.4480204" TargetMode="External"/><Relationship Id="rId36" Type="http://schemas.openxmlformats.org/officeDocument/2006/relationships/hyperlink" Target="https://www.google.com/maps/place/St.%20James's%20Gate%20Dublin%208%20Dublin" TargetMode="External"/><Relationship Id="rId57" Type="http://schemas.openxmlformats.org/officeDocument/2006/relationships/hyperlink" Target="https://maps.google.com/?q=53.3362578,-6.3489675" TargetMode="External"/><Relationship Id="rId106" Type="http://schemas.openxmlformats.org/officeDocument/2006/relationships/hyperlink" Target="https://www.google.com/maps/place/Nangor%20Road%0aNangor%20House%0aR%20&amp;%20A%20Bailey%20and%20Co%0aClondalkin" TargetMode="External"/><Relationship Id="rId127" Type="http://schemas.openxmlformats.org/officeDocument/2006/relationships/hyperlink" Target="https://maps.google.com/?q=53.3285727,-6.439541999999999" TargetMode="External"/><Relationship Id="rId10" Type="http://schemas.openxmlformats.org/officeDocument/2006/relationships/hyperlink" Target="https://www.google.com/maps/place/Watery%20Lane%20Swords%20Co.Dublin" TargetMode="External"/><Relationship Id="rId31" Type="http://schemas.openxmlformats.org/officeDocument/2006/relationships/hyperlink" Target="https://maps.google.com/?q=53.40819219999999,-6.4042935" TargetMode="External"/><Relationship Id="rId52" Type="http://schemas.openxmlformats.org/officeDocument/2006/relationships/hyperlink" Target="https://www.google.com/maps/place/Grange%20Castle%20Business%20Park%20(*Grange)%20Nangor%20Road%20Clondalkin%20Dublin%2022%20Dublin." TargetMode="External"/><Relationship Id="rId73" Type="http://schemas.openxmlformats.org/officeDocument/2006/relationships/hyperlink" Target="https://maps.google.com/?q=53.3505066,-6.2087165" TargetMode="External"/><Relationship Id="rId78" Type="http://schemas.openxmlformats.org/officeDocument/2006/relationships/hyperlink" Target="https://www.google.com/maps/place/Kayfoam%20Woolfson%0aBluebell%20Industrial%20Estate%20%0aNaas%20Road%20%0aDublin%2012%0aD12%20PKRl" TargetMode="External"/><Relationship Id="rId94" Type="http://schemas.openxmlformats.org/officeDocument/2006/relationships/hyperlink" Target="https://www.google.com/maps/place/Jordanstown%20Oldtown%20Dublin" TargetMode="External"/><Relationship Id="rId99" Type="http://schemas.openxmlformats.org/officeDocument/2006/relationships/hyperlink" Target="https://maps.google.com/?q=53.33402599999999,-6.358301" TargetMode="External"/><Relationship Id="rId101" Type="http://schemas.openxmlformats.org/officeDocument/2006/relationships/hyperlink" Target="https://maps.google.com/?q=53.3285727,-6.439541999999999" TargetMode="External"/><Relationship Id="rId122" Type="http://schemas.openxmlformats.org/officeDocument/2006/relationships/hyperlink" Target="https://www.google.com/maps/place/Millennium%20Business%20Park%20Ballycoolin%20Dublin%2011." TargetMode="External"/><Relationship Id="rId4" Type="http://schemas.openxmlformats.org/officeDocument/2006/relationships/hyperlink" Target="https://www.google.com/maps/place/College%20Business%20&amp;%20Technology%20Park%20Blanchardstown%20Road%20North%20Blanchardstown%20Dublin%2015" TargetMode="External"/><Relationship Id="rId9" Type="http://schemas.openxmlformats.org/officeDocument/2006/relationships/hyperlink" Target="https://maps.google.com/?q=53.46296479999999,-6.2221908" TargetMode="External"/><Relationship Id="rId26" Type="http://schemas.openxmlformats.org/officeDocument/2006/relationships/hyperlink" Target="https://www.google.com/maps/place/Airton%20Close%20Tallaght%20Dublin%2024"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96C00-D669-401A-A341-600099944D8C}">
  <dimension ref="A1:AJ71"/>
  <sheetViews>
    <sheetView zoomScale="60" zoomScaleNormal="60" workbookViewId="0">
      <pane ySplit="2" topLeftCell="A3" activePane="bottomLeft" state="frozen"/>
      <selection pane="bottomLeft" activeCell="F11" sqref="F11"/>
    </sheetView>
  </sheetViews>
  <sheetFormatPr defaultRowHeight="14.5" x14ac:dyDescent="0.35"/>
  <cols>
    <col min="1" max="1" width="18.36328125" style="1" customWidth="1"/>
    <col min="2" max="2" width="11.7265625" customWidth="1"/>
    <col min="3" max="3" width="10.81640625" customWidth="1"/>
    <col min="4" max="4" width="21.90625" style="1" customWidth="1"/>
    <col min="5" max="5" width="40.90625" customWidth="1"/>
    <col min="6" max="6" width="43.7265625" customWidth="1"/>
    <col min="7" max="7" width="9.7265625" customWidth="1"/>
    <col min="8" max="8" width="10.36328125" customWidth="1"/>
    <col min="9" max="9" width="10.26953125" customWidth="1"/>
    <col min="10" max="10" width="10.90625" customWidth="1"/>
    <col min="11" max="11" width="16.08984375" customWidth="1"/>
    <col min="12" max="12" width="15.08984375" style="34" customWidth="1"/>
    <col min="13" max="16" width="12.90625" style="34" customWidth="1"/>
    <col min="17" max="17" width="15.08984375" style="34" customWidth="1"/>
    <col min="18" max="18" width="16.453125" style="34" customWidth="1"/>
    <col min="19" max="22" width="12.90625" style="34" customWidth="1"/>
    <col min="23" max="23" width="18.26953125" style="34" customWidth="1"/>
    <col min="24" max="24" width="15.90625" style="34" customWidth="1"/>
    <col min="25" max="25" width="17.81640625" style="34" customWidth="1"/>
    <col min="26" max="26" width="33.36328125" customWidth="1"/>
    <col min="27" max="27" width="11.36328125" style="1" customWidth="1"/>
    <col min="28" max="28" width="10.54296875" style="1" customWidth="1"/>
    <col min="29" max="29" width="10.26953125" style="1" customWidth="1"/>
    <col min="30" max="30" width="16.1796875" style="34" customWidth="1"/>
    <col min="31" max="31" width="10.26953125" style="34" customWidth="1"/>
    <col min="32" max="32" width="15.90625" style="34" customWidth="1"/>
    <col min="33" max="33" width="19.6328125" customWidth="1"/>
    <col min="36" max="36" width="32.453125" customWidth="1"/>
  </cols>
  <sheetData>
    <row r="1" spans="1:36" ht="29.5" thickBot="1" x14ac:dyDescent="0.4">
      <c r="A1" s="2" t="s">
        <v>0</v>
      </c>
      <c r="B1" s="2" t="s">
        <v>1</v>
      </c>
      <c r="C1" s="2" t="s">
        <v>3</v>
      </c>
      <c r="D1" s="2" t="s">
        <v>46</v>
      </c>
      <c r="E1" s="2" t="s">
        <v>5</v>
      </c>
      <c r="F1" s="2" t="s">
        <v>51</v>
      </c>
      <c r="G1" s="2" t="s">
        <v>7</v>
      </c>
      <c r="H1" s="172" t="s">
        <v>458</v>
      </c>
      <c r="I1" s="172"/>
      <c r="J1" s="172"/>
      <c r="K1" s="172"/>
      <c r="L1" s="178" t="s">
        <v>463</v>
      </c>
      <c r="M1" s="179"/>
      <c r="N1" s="179"/>
      <c r="O1" s="179"/>
      <c r="P1" s="179"/>
      <c r="Q1" s="180"/>
      <c r="R1" s="176" t="s">
        <v>459</v>
      </c>
      <c r="S1" s="177"/>
      <c r="T1" s="177"/>
      <c r="U1" s="177"/>
      <c r="V1" s="177"/>
      <c r="W1" s="177"/>
      <c r="X1" s="177"/>
      <c r="Y1" s="71"/>
      <c r="AA1" s="173" t="s">
        <v>487</v>
      </c>
      <c r="AB1" s="174"/>
      <c r="AC1" s="175"/>
      <c r="AD1" s="183" t="s">
        <v>488</v>
      </c>
      <c r="AE1" s="184"/>
      <c r="AF1" s="185"/>
    </row>
    <row r="2" spans="1:36" ht="73" thickBot="1" x14ac:dyDescent="0.4">
      <c r="A2" s="2"/>
      <c r="B2" s="2"/>
      <c r="C2" s="2"/>
      <c r="D2" s="2"/>
      <c r="E2" s="2"/>
      <c r="F2" s="2"/>
      <c r="G2" s="2"/>
      <c r="H2" s="3" t="s">
        <v>9</v>
      </c>
      <c r="I2" s="3" t="s">
        <v>10</v>
      </c>
      <c r="J2" s="3" t="s">
        <v>25</v>
      </c>
      <c r="K2" s="3" t="s">
        <v>18</v>
      </c>
      <c r="L2" s="29" t="s">
        <v>460</v>
      </c>
      <c r="M2" s="62" t="s">
        <v>467</v>
      </c>
      <c r="N2" s="63" t="s">
        <v>478</v>
      </c>
      <c r="O2" s="63" t="s">
        <v>469</v>
      </c>
      <c r="P2" s="64" t="s">
        <v>470</v>
      </c>
      <c r="Q2" s="31" t="s">
        <v>476</v>
      </c>
      <c r="R2" s="29" t="s">
        <v>460</v>
      </c>
      <c r="S2" s="30" t="s">
        <v>464</v>
      </c>
      <c r="T2" s="30" t="s">
        <v>479</v>
      </c>
      <c r="U2" s="30" t="s">
        <v>471</v>
      </c>
      <c r="V2" s="30" t="s">
        <v>472</v>
      </c>
      <c r="W2" s="30" t="s">
        <v>465</v>
      </c>
      <c r="X2" s="81" t="s">
        <v>466</v>
      </c>
      <c r="Y2" s="72" t="s">
        <v>474</v>
      </c>
      <c r="Z2" s="3" t="s">
        <v>100</v>
      </c>
      <c r="AA2" s="98" t="s">
        <v>101</v>
      </c>
      <c r="AB2" s="99" t="s">
        <v>139</v>
      </c>
      <c r="AC2" s="100" t="s">
        <v>138</v>
      </c>
      <c r="AD2" s="29" t="s">
        <v>489</v>
      </c>
      <c r="AE2" s="30" t="s">
        <v>490</v>
      </c>
      <c r="AF2" s="31" t="s">
        <v>486</v>
      </c>
      <c r="AG2" s="170" t="s">
        <v>461</v>
      </c>
      <c r="AH2" s="170"/>
      <c r="AI2" s="170"/>
      <c r="AJ2" s="171"/>
    </row>
    <row r="3" spans="1:36" s="6" customFormat="1" ht="102.5" customHeight="1" x14ac:dyDescent="0.35">
      <c r="A3" s="5" t="s">
        <v>13</v>
      </c>
      <c r="B3" s="5" t="s">
        <v>17</v>
      </c>
      <c r="C3" s="5" t="s">
        <v>15</v>
      </c>
      <c r="D3" s="5"/>
      <c r="E3" s="5" t="s">
        <v>14</v>
      </c>
      <c r="F3" s="5" t="s">
        <v>58</v>
      </c>
      <c r="G3" s="5" t="s">
        <v>16</v>
      </c>
      <c r="H3" s="8" t="s">
        <v>20</v>
      </c>
      <c r="I3" s="8" t="s">
        <v>21</v>
      </c>
      <c r="J3" s="8"/>
      <c r="K3" s="8" t="s">
        <v>19</v>
      </c>
      <c r="L3" s="39">
        <v>239000</v>
      </c>
      <c r="M3" s="65"/>
      <c r="N3" s="80"/>
      <c r="O3" s="40">
        <v>487580</v>
      </c>
      <c r="P3" s="41"/>
      <c r="Q3" s="41"/>
      <c r="R3" s="32">
        <f>L3</f>
        <v>239000</v>
      </c>
      <c r="S3" s="32">
        <f>M3*$AH$5</f>
        <v>0</v>
      </c>
      <c r="T3" s="32">
        <f>N3*$AH$5</f>
        <v>0</v>
      </c>
      <c r="U3" s="32">
        <f>O3*$AH$7</f>
        <v>5582791</v>
      </c>
      <c r="V3" s="32">
        <f>P3*$AH$6</f>
        <v>0</v>
      </c>
      <c r="W3" s="32">
        <f>Q3*$AH$4</f>
        <v>0</v>
      </c>
      <c r="X3" s="73">
        <f>SUM(R3:W3)</f>
        <v>5821791</v>
      </c>
      <c r="Y3" s="73">
        <v>4040760</v>
      </c>
      <c r="AA3" s="90"/>
      <c r="AB3" s="91"/>
      <c r="AC3" s="84"/>
      <c r="AD3" s="55"/>
      <c r="AE3" s="45"/>
      <c r="AF3" s="46">
        <f>SUM(AD3:AE3)</f>
        <v>0</v>
      </c>
      <c r="AG3" s="80" t="s">
        <v>462</v>
      </c>
      <c r="AH3" s="80">
        <v>1000</v>
      </c>
      <c r="AI3" s="80"/>
      <c r="AJ3" s="85"/>
    </row>
    <row r="4" spans="1:36" s="6" customFormat="1" ht="45.5" customHeight="1" x14ac:dyDescent="0.35">
      <c r="A4" s="5" t="s">
        <v>27</v>
      </c>
      <c r="B4" s="5" t="s">
        <v>17</v>
      </c>
      <c r="C4" s="5" t="s">
        <v>28</v>
      </c>
      <c r="D4" s="7" t="s">
        <v>44</v>
      </c>
      <c r="E4" s="5" t="s">
        <v>29</v>
      </c>
      <c r="F4" s="5" t="s">
        <v>59</v>
      </c>
      <c r="G4" s="5" t="s">
        <v>22</v>
      </c>
      <c r="H4" s="8" t="s">
        <v>24</v>
      </c>
      <c r="I4" s="8"/>
      <c r="J4" s="8" t="s">
        <v>26</v>
      </c>
      <c r="K4" s="8" t="s">
        <v>23</v>
      </c>
      <c r="L4" s="39">
        <v>24856040</v>
      </c>
      <c r="M4" s="39"/>
      <c r="N4" s="40"/>
      <c r="O4" s="40"/>
      <c r="P4" s="41"/>
      <c r="Q4" s="41">
        <v>1637073</v>
      </c>
      <c r="R4" s="32">
        <f t="shared" ref="R4:R16" si="0">L4</f>
        <v>24856040</v>
      </c>
      <c r="S4" s="32">
        <f t="shared" ref="S4:S16" si="1">M4*$AH$5</f>
        <v>0</v>
      </c>
      <c r="T4" s="32">
        <f t="shared" ref="T4:T10" si="2">N4*$AH$5</f>
        <v>0</v>
      </c>
      <c r="U4" s="32">
        <f t="shared" ref="U4:U7" si="3">O4*$AH$7</f>
        <v>0</v>
      </c>
      <c r="V4" s="32">
        <f t="shared" ref="V4:V7" si="4">P4*$AH$6</f>
        <v>0</v>
      </c>
      <c r="W4" s="32">
        <f>Q4*$AH$4</f>
        <v>18990046.800000001</v>
      </c>
      <c r="X4" s="73">
        <f>SUM(R4:W4)</f>
        <v>43846086.799999997</v>
      </c>
      <c r="Y4" s="73">
        <v>43682380</v>
      </c>
      <c r="AA4" s="90"/>
      <c r="AB4" s="91"/>
      <c r="AC4" s="84"/>
      <c r="AD4" s="55"/>
      <c r="AE4" s="45"/>
      <c r="AF4" s="46">
        <f t="shared" ref="AF4:AF50" si="5">SUM(AD4:AE4)</f>
        <v>0</v>
      </c>
      <c r="AG4" s="107" t="s">
        <v>477</v>
      </c>
      <c r="AH4" s="80">
        <v>11.6</v>
      </c>
      <c r="AI4" s="80"/>
      <c r="AJ4" s="87" t="s">
        <v>475</v>
      </c>
    </row>
    <row r="5" spans="1:36" s="6" customFormat="1" ht="59.5" customHeight="1" x14ac:dyDescent="0.35">
      <c r="A5" s="5" t="s">
        <v>31</v>
      </c>
      <c r="B5" s="5" t="s">
        <v>17</v>
      </c>
      <c r="C5" s="5" t="s">
        <v>30</v>
      </c>
      <c r="D5" s="5" t="s">
        <v>45</v>
      </c>
      <c r="E5" s="5" t="s">
        <v>32</v>
      </c>
      <c r="F5" s="5" t="s">
        <v>60</v>
      </c>
      <c r="G5" s="5" t="s">
        <v>33</v>
      </c>
      <c r="H5" s="8" t="s">
        <v>35</v>
      </c>
      <c r="I5" s="8"/>
      <c r="J5" s="8" t="s">
        <v>36</v>
      </c>
      <c r="K5" s="8" t="s">
        <v>34</v>
      </c>
      <c r="L5" s="39">
        <v>4993000</v>
      </c>
      <c r="M5" s="39"/>
      <c r="N5" s="40"/>
      <c r="O5" s="40"/>
      <c r="P5" s="41"/>
      <c r="Q5" s="41">
        <v>875411</v>
      </c>
      <c r="R5" s="32">
        <f t="shared" si="0"/>
        <v>4993000</v>
      </c>
      <c r="S5" s="32">
        <f t="shared" si="1"/>
        <v>0</v>
      </c>
      <c r="T5" s="32">
        <f t="shared" si="2"/>
        <v>0</v>
      </c>
      <c r="U5" s="32">
        <f t="shared" si="3"/>
        <v>0</v>
      </c>
      <c r="V5" s="32">
        <f t="shared" si="4"/>
        <v>0</v>
      </c>
      <c r="W5" s="32">
        <f t="shared" ref="W5:W8" si="6">Q5*$AH$4</f>
        <v>10154767.6</v>
      </c>
      <c r="X5" s="73">
        <f t="shared" ref="X5:X16" si="7">SUM(R5:W5)</f>
        <v>15147767.6</v>
      </c>
      <c r="Y5" s="73">
        <v>14406000</v>
      </c>
      <c r="AA5" s="90"/>
      <c r="AB5" s="91"/>
      <c r="AC5" s="84"/>
      <c r="AD5" s="55"/>
      <c r="AE5" s="45"/>
      <c r="AF5" s="46">
        <f t="shared" si="5"/>
        <v>0</v>
      </c>
      <c r="AG5" s="107" t="s">
        <v>473</v>
      </c>
      <c r="AH5" s="80">
        <v>10.130000000000001</v>
      </c>
      <c r="AI5" s="80"/>
      <c r="AJ5" s="85"/>
    </row>
    <row r="6" spans="1:36" s="6" customFormat="1" ht="90.5" customHeight="1" x14ac:dyDescent="0.35">
      <c r="A6" s="14" t="s">
        <v>133</v>
      </c>
      <c r="B6" s="5" t="s">
        <v>17</v>
      </c>
      <c r="C6" s="14" t="s">
        <v>134</v>
      </c>
      <c r="D6" s="15" t="s">
        <v>132</v>
      </c>
      <c r="E6" s="14" t="s">
        <v>135</v>
      </c>
      <c r="F6" s="14" t="s">
        <v>136</v>
      </c>
      <c r="G6" s="14" t="s">
        <v>137</v>
      </c>
      <c r="H6" s="19" t="s">
        <v>141</v>
      </c>
      <c r="I6" s="16" t="s">
        <v>142</v>
      </c>
      <c r="J6" s="16"/>
      <c r="K6" s="16" t="s">
        <v>141</v>
      </c>
      <c r="L6" s="42">
        <v>22000</v>
      </c>
      <c r="M6" s="42"/>
      <c r="N6" s="43"/>
      <c r="O6" s="43"/>
      <c r="P6" s="44">
        <v>450</v>
      </c>
      <c r="Q6" s="44"/>
      <c r="R6" s="32">
        <f t="shared" si="0"/>
        <v>22000</v>
      </c>
      <c r="S6" s="32">
        <f t="shared" si="1"/>
        <v>0</v>
      </c>
      <c r="T6" s="32">
        <f>N6*$AH$5</f>
        <v>0</v>
      </c>
      <c r="U6" s="32">
        <f t="shared" si="3"/>
        <v>0</v>
      </c>
      <c r="V6" s="32">
        <f t="shared" si="4"/>
        <v>5044.5</v>
      </c>
      <c r="W6" s="32">
        <f t="shared" si="6"/>
        <v>0</v>
      </c>
      <c r="X6" s="73">
        <f t="shared" si="7"/>
        <v>27044.5</v>
      </c>
      <c r="Y6" s="74">
        <v>22000</v>
      </c>
      <c r="Z6" s="16"/>
      <c r="AA6" s="92"/>
      <c r="AB6" s="93" t="s">
        <v>140</v>
      </c>
      <c r="AC6" s="101" t="s">
        <v>140</v>
      </c>
      <c r="AD6" s="110"/>
      <c r="AE6" s="111">
        <v>7000</v>
      </c>
      <c r="AF6" s="46">
        <f t="shared" si="5"/>
        <v>7000</v>
      </c>
      <c r="AG6" s="108" t="s">
        <v>484</v>
      </c>
      <c r="AH6" s="80">
        <v>11.21</v>
      </c>
      <c r="AI6" s="80"/>
      <c r="AJ6" s="181" t="s">
        <v>483</v>
      </c>
    </row>
    <row r="7" spans="1:36" s="6" customFormat="1" ht="76.5" customHeight="1" thickBot="1" x14ac:dyDescent="0.4">
      <c r="A7" s="1" t="s">
        <v>311</v>
      </c>
      <c r="B7" s="5" t="s">
        <v>17</v>
      </c>
      <c r="C7" t="s">
        <v>313</v>
      </c>
      <c r="D7" s="1"/>
      <c r="E7" s="1" t="s">
        <v>312</v>
      </c>
      <c r="F7" s="1" t="s">
        <v>314</v>
      </c>
      <c r="G7" s="1" t="s">
        <v>316</v>
      </c>
      <c r="H7" s="19" t="s">
        <v>318</v>
      </c>
      <c r="I7" s="1" t="s">
        <v>317</v>
      </c>
      <c r="J7"/>
      <c r="K7"/>
      <c r="L7" s="42">
        <v>1000524</v>
      </c>
      <c r="M7" s="55">
        <v>50319</v>
      </c>
      <c r="N7" s="45"/>
      <c r="O7" s="45"/>
      <c r="P7" s="46"/>
      <c r="Q7" s="46"/>
      <c r="R7" s="32">
        <f t="shared" si="0"/>
        <v>1000524</v>
      </c>
      <c r="S7" s="32">
        <f t="shared" si="1"/>
        <v>509731.47000000003</v>
      </c>
      <c r="T7" s="32">
        <f t="shared" si="2"/>
        <v>0</v>
      </c>
      <c r="U7" s="32">
        <f t="shared" si="3"/>
        <v>0</v>
      </c>
      <c r="V7" s="32">
        <f t="shared" si="4"/>
        <v>0</v>
      </c>
      <c r="W7" s="32">
        <f t="shared" si="6"/>
        <v>0</v>
      </c>
      <c r="X7" s="73">
        <f t="shared" si="7"/>
        <v>1510255.47</v>
      </c>
      <c r="Y7" s="75"/>
      <c r="Z7" s="22" t="s">
        <v>315</v>
      </c>
      <c r="AA7" s="102"/>
      <c r="AB7" s="94"/>
      <c r="AC7" s="103"/>
      <c r="AD7" s="55"/>
      <c r="AE7" s="45"/>
      <c r="AF7" s="46">
        <f t="shared" si="5"/>
        <v>0</v>
      </c>
      <c r="AG7" s="109" t="s">
        <v>485</v>
      </c>
      <c r="AH7" s="86">
        <v>11.45</v>
      </c>
      <c r="AI7" s="86"/>
      <c r="AJ7" s="182"/>
    </row>
    <row r="8" spans="1:36" s="6" customFormat="1" ht="52" customHeight="1" thickBot="1" x14ac:dyDescent="0.4">
      <c r="A8" s="5" t="s">
        <v>37</v>
      </c>
      <c r="B8" s="5" t="s">
        <v>17</v>
      </c>
      <c r="C8" s="5" t="s">
        <v>38</v>
      </c>
      <c r="D8" s="5" t="s">
        <v>40</v>
      </c>
      <c r="E8" s="5" t="s">
        <v>39</v>
      </c>
      <c r="F8" s="5" t="s">
        <v>61</v>
      </c>
      <c r="G8" s="5" t="s">
        <v>41</v>
      </c>
      <c r="H8" s="8" t="s">
        <v>42</v>
      </c>
      <c r="I8" s="8"/>
      <c r="J8" s="8" t="s">
        <v>43</v>
      </c>
      <c r="K8" s="8" t="s">
        <v>42</v>
      </c>
      <c r="L8" s="42">
        <v>522580</v>
      </c>
      <c r="M8" s="39"/>
      <c r="N8" s="40"/>
      <c r="O8" s="40"/>
      <c r="P8" s="41"/>
      <c r="Q8" s="41">
        <v>799.24</v>
      </c>
      <c r="R8" s="32">
        <f t="shared" si="0"/>
        <v>522580</v>
      </c>
      <c r="S8" s="32">
        <f t="shared" si="1"/>
        <v>0</v>
      </c>
      <c r="T8" s="32">
        <f>N8*$AH$5</f>
        <v>0</v>
      </c>
      <c r="U8" s="32">
        <f>O8*$AH$7</f>
        <v>0</v>
      </c>
      <c r="V8" s="32">
        <f>P8*$AH$6</f>
        <v>0</v>
      </c>
      <c r="W8" s="32">
        <f t="shared" si="6"/>
        <v>9271.1839999999993</v>
      </c>
      <c r="X8" s="73">
        <f t="shared" si="7"/>
        <v>531851.18400000001</v>
      </c>
      <c r="Y8" s="73">
        <v>522580</v>
      </c>
      <c r="AA8" s="90"/>
      <c r="AB8" s="91"/>
      <c r="AC8" s="84"/>
      <c r="AD8" s="55"/>
      <c r="AE8" s="45"/>
      <c r="AF8" s="46">
        <f t="shared" si="5"/>
        <v>0</v>
      </c>
    </row>
    <row r="9" spans="1:36" s="6" customFormat="1" ht="52" customHeight="1" x14ac:dyDescent="0.35">
      <c r="A9" s="5" t="s">
        <v>49</v>
      </c>
      <c r="B9" s="5" t="s">
        <v>17</v>
      </c>
      <c r="C9" s="5" t="s">
        <v>48</v>
      </c>
      <c r="D9" s="5" t="s">
        <v>47</v>
      </c>
      <c r="E9" s="5" t="s">
        <v>50</v>
      </c>
      <c r="F9" s="5" t="s">
        <v>52</v>
      </c>
      <c r="G9" s="5" t="s">
        <v>53</v>
      </c>
      <c r="H9" s="8" t="s">
        <v>55</v>
      </c>
      <c r="I9" s="8"/>
      <c r="J9" s="8" t="s">
        <v>56</v>
      </c>
      <c r="K9" s="8" t="s">
        <v>54</v>
      </c>
      <c r="L9" s="39">
        <v>28576000</v>
      </c>
      <c r="M9" s="39"/>
      <c r="N9" s="40"/>
      <c r="O9" s="40"/>
      <c r="P9" s="41"/>
      <c r="Q9" s="41">
        <v>204579</v>
      </c>
      <c r="R9" s="32">
        <f t="shared" si="0"/>
        <v>28576000</v>
      </c>
      <c r="S9" s="32">
        <f t="shared" si="1"/>
        <v>0</v>
      </c>
      <c r="T9" s="32">
        <f t="shared" si="2"/>
        <v>0</v>
      </c>
      <c r="U9" s="32">
        <f t="shared" ref="U9:U11" si="8">O9*$AH$7</f>
        <v>0</v>
      </c>
      <c r="V9" s="32">
        <f t="shared" ref="V9:V11" si="9">P9*$AH$6</f>
        <v>0</v>
      </c>
      <c r="W9" s="32">
        <f>Q9*$AH$4</f>
        <v>2373116.4</v>
      </c>
      <c r="X9" s="73">
        <f t="shared" si="7"/>
        <v>30949116.399999999</v>
      </c>
      <c r="Y9" s="73">
        <v>31106000</v>
      </c>
      <c r="AA9" s="90"/>
      <c r="AB9" s="91"/>
      <c r="AC9" s="84"/>
      <c r="AD9" s="55"/>
      <c r="AE9" s="45"/>
      <c r="AF9" s="46">
        <f t="shared" si="5"/>
        <v>0</v>
      </c>
      <c r="AG9" s="168" t="s">
        <v>491</v>
      </c>
      <c r="AH9" s="168"/>
      <c r="AI9" s="168"/>
      <c r="AJ9" s="168"/>
    </row>
    <row r="10" spans="1:36" s="6" customFormat="1" ht="52" customHeight="1" thickBot="1" x14ac:dyDescent="0.4">
      <c r="A10" s="5" t="s">
        <v>66</v>
      </c>
      <c r="B10" s="5">
        <v>2018</v>
      </c>
      <c r="C10" s="5" t="s">
        <v>67</v>
      </c>
      <c r="D10" s="5"/>
      <c r="E10" s="5" t="s">
        <v>68</v>
      </c>
      <c r="F10" s="5" t="s">
        <v>69</v>
      </c>
      <c r="G10" s="5" t="s">
        <v>63</v>
      </c>
      <c r="H10" s="8"/>
      <c r="I10" s="8" t="s">
        <v>65</v>
      </c>
      <c r="J10" s="8"/>
      <c r="K10" s="8" t="s">
        <v>64</v>
      </c>
      <c r="L10" s="39"/>
      <c r="M10" s="39">
        <v>25000</v>
      </c>
      <c r="N10" s="40"/>
      <c r="O10" s="40"/>
      <c r="P10" s="41"/>
      <c r="Q10" s="41"/>
      <c r="R10" s="32">
        <f t="shared" si="0"/>
        <v>0</v>
      </c>
      <c r="S10" s="32">
        <f t="shared" si="1"/>
        <v>253250.00000000003</v>
      </c>
      <c r="T10" s="32">
        <f t="shared" si="2"/>
        <v>0</v>
      </c>
      <c r="U10" s="32">
        <f t="shared" si="8"/>
        <v>0</v>
      </c>
      <c r="V10" s="32">
        <f t="shared" si="9"/>
        <v>0</v>
      </c>
      <c r="W10" s="32">
        <f>Q10*$AH$4</f>
        <v>0</v>
      </c>
      <c r="X10" s="73">
        <f t="shared" si="7"/>
        <v>253250.00000000003</v>
      </c>
      <c r="Y10" s="73">
        <v>43500</v>
      </c>
      <c r="AA10" s="90"/>
      <c r="AB10" s="91"/>
      <c r="AC10" s="84"/>
      <c r="AD10" s="55"/>
      <c r="AE10" s="45"/>
      <c r="AF10" s="46">
        <f t="shared" si="5"/>
        <v>0</v>
      </c>
      <c r="AG10" s="169"/>
      <c r="AH10" s="169"/>
      <c r="AI10" s="169"/>
      <c r="AJ10" s="169"/>
    </row>
    <row r="11" spans="1:36" s="6" customFormat="1" ht="111.5" customHeight="1" x14ac:dyDescent="0.35">
      <c r="A11" s="1" t="s">
        <v>359</v>
      </c>
      <c r="B11" s="5" t="s">
        <v>17</v>
      </c>
      <c r="C11" t="s">
        <v>360</v>
      </c>
      <c r="D11" s="23" t="s">
        <v>361</v>
      </c>
      <c r="E11" s="1" t="s">
        <v>362</v>
      </c>
      <c r="F11" s="1" t="s">
        <v>363</v>
      </c>
      <c r="G11" s="1" t="s">
        <v>364</v>
      </c>
      <c r="H11" s="19" t="s">
        <v>366</v>
      </c>
      <c r="I11" s="1" t="s">
        <v>367</v>
      </c>
      <c r="J11" s="1" t="s">
        <v>368</v>
      </c>
      <c r="K11" t="s">
        <v>365</v>
      </c>
      <c r="L11" s="42">
        <v>24029920</v>
      </c>
      <c r="M11" s="55">
        <v>47570</v>
      </c>
      <c r="N11" s="45"/>
      <c r="O11" s="45">
        <v>47570</v>
      </c>
      <c r="P11" s="46"/>
      <c r="Q11" s="46">
        <v>3951367</v>
      </c>
      <c r="R11" s="32">
        <f t="shared" si="0"/>
        <v>24029920</v>
      </c>
      <c r="S11" s="32">
        <f t="shared" si="1"/>
        <v>481884.10000000003</v>
      </c>
      <c r="T11" s="32">
        <f t="shared" ref="T11:T16" si="10">N11*$AH$5</f>
        <v>0</v>
      </c>
      <c r="U11" s="32">
        <f t="shared" si="8"/>
        <v>544676.5</v>
      </c>
      <c r="V11" s="32">
        <f t="shared" si="9"/>
        <v>0</v>
      </c>
      <c r="W11" s="32">
        <f t="shared" ref="W11" si="11">Q11*$AH$4</f>
        <v>45835857.199999996</v>
      </c>
      <c r="X11" s="73">
        <f t="shared" si="7"/>
        <v>70892337.799999997</v>
      </c>
      <c r="Y11" s="75">
        <v>66937270</v>
      </c>
      <c r="Z11"/>
      <c r="AA11" s="102"/>
      <c r="AB11" s="94"/>
      <c r="AC11" s="103"/>
      <c r="AD11" s="55"/>
      <c r="AE11" s="45"/>
      <c r="AF11" s="46">
        <f t="shared" si="5"/>
        <v>0</v>
      </c>
      <c r="AG11"/>
    </row>
    <row r="12" spans="1:36" s="6" customFormat="1" ht="74.5" customHeight="1" x14ac:dyDescent="0.35">
      <c r="A12" s="5" t="s">
        <v>70</v>
      </c>
      <c r="B12" s="5">
        <v>2018</v>
      </c>
      <c r="C12" s="5" t="s">
        <v>71</v>
      </c>
      <c r="D12" s="5"/>
      <c r="E12" s="5" t="s">
        <v>72</v>
      </c>
      <c r="F12" s="5" t="s">
        <v>73</v>
      </c>
      <c r="G12" s="5" t="s">
        <v>74</v>
      </c>
      <c r="H12" s="8" t="s">
        <v>75</v>
      </c>
      <c r="I12" s="8"/>
      <c r="J12" s="8" t="s">
        <v>76</v>
      </c>
      <c r="K12" s="8"/>
      <c r="L12" s="42">
        <v>304160</v>
      </c>
      <c r="M12" s="39"/>
      <c r="N12" s="40"/>
      <c r="O12" s="40"/>
      <c r="P12" s="41"/>
      <c r="Q12" s="41">
        <v>51899</v>
      </c>
      <c r="R12" s="32">
        <f t="shared" si="0"/>
        <v>304160</v>
      </c>
      <c r="S12" s="32">
        <f t="shared" si="1"/>
        <v>0</v>
      </c>
      <c r="T12" s="32">
        <f t="shared" si="10"/>
        <v>0</v>
      </c>
      <c r="U12" s="32">
        <f t="shared" ref="U12:U15" si="12">O12*$AH$7</f>
        <v>0</v>
      </c>
      <c r="V12" s="32">
        <f t="shared" ref="V12:V15" si="13">P12*$AH$6</f>
        <v>0</v>
      </c>
      <c r="W12" s="32">
        <f>Q12*$AH$4</f>
        <v>602028.4</v>
      </c>
      <c r="X12" s="73">
        <f t="shared" si="7"/>
        <v>906188.4</v>
      </c>
      <c r="Y12" s="73"/>
      <c r="AA12" s="90"/>
      <c r="AB12" s="91"/>
      <c r="AC12" s="84"/>
      <c r="AD12" s="55"/>
      <c r="AE12" s="45"/>
      <c r="AF12" s="46">
        <f t="shared" si="5"/>
        <v>0</v>
      </c>
    </row>
    <row r="13" spans="1:36" s="6" customFormat="1" ht="74.5" customHeight="1" x14ac:dyDescent="0.35">
      <c r="A13" s="5" t="s">
        <v>77</v>
      </c>
      <c r="B13" s="5" t="s">
        <v>17</v>
      </c>
      <c r="C13" s="5" t="s">
        <v>78</v>
      </c>
      <c r="D13" s="7" t="s">
        <v>79</v>
      </c>
      <c r="E13" s="5" t="s">
        <v>80</v>
      </c>
      <c r="F13" s="5" t="s">
        <v>81</v>
      </c>
      <c r="G13" s="5" t="s">
        <v>82</v>
      </c>
      <c r="H13" s="8" t="s">
        <v>83</v>
      </c>
      <c r="I13" s="8"/>
      <c r="J13" s="8" t="s">
        <v>84</v>
      </c>
      <c r="K13" s="8"/>
      <c r="L13" s="39">
        <v>2124691</v>
      </c>
      <c r="M13" s="39"/>
      <c r="N13" s="40"/>
      <c r="O13" s="40"/>
      <c r="P13" s="41"/>
      <c r="Q13" s="41" t="s">
        <v>84</v>
      </c>
      <c r="R13" s="32">
        <f t="shared" si="0"/>
        <v>2124691</v>
      </c>
      <c r="S13" s="32">
        <f t="shared" si="1"/>
        <v>0</v>
      </c>
      <c r="T13" s="32">
        <f t="shared" si="10"/>
        <v>0</v>
      </c>
      <c r="U13" s="32">
        <f t="shared" si="12"/>
        <v>0</v>
      </c>
      <c r="V13" s="32">
        <f t="shared" si="13"/>
        <v>0</v>
      </c>
      <c r="W13" s="32">
        <v>2609579</v>
      </c>
      <c r="X13" s="73">
        <f t="shared" si="7"/>
        <v>4734270</v>
      </c>
      <c r="Y13" s="73"/>
      <c r="AA13" s="90"/>
      <c r="AB13" s="91"/>
      <c r="AC13" s="84"/>
      <c r="AD13" s="55"/>
      <c r="AE13" s="45"/>
      <c r="AF13" s="46">
        <f t="shared" si="5"/>
        <v>0</v>
      </c>
    </row>
    <row r="14" spans="1:36" s="13" customFormat="1" ht="88" customHeight="1" x14ac:dyDescent="0.35">
      <c r="A14" s="5" t="s">
        <v>85</v>
      </c>
      <c r="B14" s="5" t="s">
        <v>17</v>
      </c>
      <c r="C14" s="5" t="s">
        <v>86</v>
      </c>
      <c r="D14" s="7"/>
      <c r="E14" s="5" t="s">
        <v>87</v>
      </c>
      <c r="F14" s="5" t="s">
        <v>88</v>
      </c>
      <c r="G14" s="5" t="s">
        <v>89</v>
      </c>
      <c r="H14" s="8" t="s">
        <v>91</v>
      </c>
      <c r="I14" s="8"/>
      <c r="J14" s="8" t="s">
        <v>90</v>
      </c>
      <c r="K14" s="8"/>
      <c r="L14" s="47">
        <v>573000</v>
      </c>
      <c r="M14" s="39"/>
      <c r="N14" s="40">
        <v>465000</v>
      </c>
      <c r="O14" s="40"/>
      <c r="P14" s="41"/>
      <c r="Q14" s="41"/>
      <c r="R14" s="37">
        <f t="shared" si="0"/>
        <v>573000</v>
      </c>
      <c r="S14" s="32">
        <f t="shared" si="1"/>
        <v>0</v>
      </c>
      <c r="T14" s="32">
        <f t="shared" si="10"/>
        <v>4710450</v>
      </c>
      <c r="U14" s="32">
        <f t="shared" si="12"/>
        <v>0</v>
      </c>
      <c r="V14" s="32">
        <f t="shared" si="13"/>
        <v>0</v>
      </c>
      <c r="W14" s="32">
        <f>Q14*$AH$4</f>
        <v>0</v>
      </c>
      <c r="X14" s="73">
        <f t="shared" si="7"/>
        <v>5283450</v>
      </c>
      <c r="Y14" s="73"/>
      <c r="Z14" s="6"/>
      <c r="AA14" s="90"/>
      <c r="AB14" s="91"/>
      <c r="AC14" s="84"/>
      <c r="AD14" s="55"/>
      <c r="AE14" s="45"/>
      <c r="AF14" s="46">
        <f t="shared" si="5"/>
        <v>0</v>
      </c>
      <c r="AG14" s="6"/>
    </row>
    <row r="15" spans="1:36" s="17" customFormat="1" ht="88" customHeight="1" x14ac:dyDescent="0.35">
      <c r="A15" s="5" t="s">
        <v>92</v>
      </c>
      <c r="B15" s="5" t="s">
        <v>17</v>
      </c>
      <c r="C15" s="5" t="s">
        <v>93</v>
      </c>
      <c r="D15" s="7" t="s">
        <v>95</v>
      </c>
      <c r="E15" s="5" t="s">
        <v>94</v>
      </c>
      <c r="F15" s="5" t="s">
        <v>96</v>
      </c>
      <c r="G15" s="5" t="s">
        <v>97</v>
      </c>
      <c r="H15" s="8"/>
      <c r="I15" s="8"/>
      <c r="J15" s="8"/>
      <c r="K15" s="8" t="s">
        <v>98</v>
      </c>
      <c r="L15" s="39"/>
      <c r="M15" s="39"/>
      <c r="N15" s="40"/>
      <c r="O15" s="40"/>
      <c r="P15" s="41"/>
      <c r="Q15" s="41"/>
      <c r="R15" s="32">
        <f t="shared" si="0"/>
        <v>0</v>
      </c>
      <c r="S15" s="32">
        <f t="shared" si="1"/>
        <v>0</v>
      </c>
      <c r="T15" s="32">
        <f t="shared" si="10"/>
        <v>0</v>
      </c>
      <c r="U15" s="32">
        <f t="shared" si="12"/>
        <v>0</v>
      </c>
      <c r="V15" s="32">
        <f t="shared" si="13"/>
        <v>0</v>
      </c>
      <c r="W15" s="32">
        <f t="shared" ref="W15:W50" si="14">Q15*$AH$4</f>
        <v>0</v>
      </c>
      <c r="X15" s="73">
        <f t="shared" si="7"/>
        <v>0</v>
      </c>
      <c r="Y15" s="73">
        <v>268073000</v>
      </c>
      <c r="Z15" s="8" t="s">
        <v>99</v>
      </c>
      <c r="AA15" s="90" t="s">
        <v>102</v>
      </c>
      <c r="AB15" s="91"/>
      <c r="AC15" s="84"/>
      <c r="AD15" s="55">
        <v>62054000</v>
      </c>
      <c r="AE15" s="45"/>
      <c r="AF15" s="46">
        <f t="shared" si="5"/>
        <v>62054000</v>
      </c>
      <c r="AG15" s="6"/>
    </row>
    <row r="16" spans="1:36" s="17" customFormat="1" ht="88" customHeight="1" x14ac:dyDescent="0.35">
      <c r="A16" s="5" t="s">
        <v>103</v>
      </c>
      <c r="B16" s="5" t="s">
        <v>17</v>
      </c>
      <c r="C16" s="5" t="s">
        <v>104</v>
      </c>
      <c r="D16" s="7" t="s">
        <v>105</v>
      </c>
      <c r="E16" s="5" t="s">
        <v>106</v>
      </c>
      <c r="F16" s="5" t="s">
        <v>107</v>
      </c>
      <c r="G16" s="5" t="s">
        <v>108</v>
      </c>
      <c r="H16" s="8" t="s">
        <v>110</v>
      </c>
      <c r="I16" s="8"/>
      <c r="J16" s="8" t="s">
        <v>111</v>
      </c>
      <c r="K16" s="8" t="s">
        <v>109</v>
      </c>
      <c r="L16" s="39">
        <v>3501489000</v>
      </c>
      <c r="M16" s="39"/>
      <c r="N16" s="40"/>
      <c r="O16" s="40"/>
      <c r="P16" s="41"/>
      <c r="Q16" s="41">
        <v>361351</v>
      </c>
      <c r="R16" s="32">
        <f t="shared" si="0"/>
        <v>3501489000</v>
      </c>
      <c r="S16" s="32">
        <f t="shared" si="1"/>
        <v>0</v>
      </c>
      <c r="T16" s="32">
        <f t="shared" si="10"/>
        <v>0</v>
      </c>
      <c r="U16" s="32">
        <f t="shared" ref="U16" si="15">O16*$AH$7</f>
        <v>0</v>
      </c>
      <c r="V16" s="32">
        <f t="shared" ref="V16" si="16">P16*$AH$6</f>
        <v>0</v>
      </c>
      <c r="W16" s="32">
        <f t="shared" si="14"/>
        <v>4191671.6</v>
      </c>
      <c r="X16" s="73">
        <f t="shared" si="7"/>
        <v>3505680671.5999999</v>
      </c>
      <c r="Y16" s="73">
        <v>7313742000</v>
      </c>
      <c r="Z16" s="8"/>
      <c r="AA16" s="90"/>
      <c r="AB16" s="91"/>
      <c r="AC16" s="84"/>
      <c r="AD16" s="55"/>
      <c r="AE16" s="45"/>
      <c r="AF16" s="46">
        <f t="shared" si="5"/>
        <v>0</v>
      </c>
      <c r="AG16" s="6"/>
    </row>
    <row r="17" spans="1:33" s="17" customFormat="1" ht="88" customHeight="1" x14ac:dyDescent="0.35">
      <c r="A17" s="9" t="s">
        <v>112</v>
      </c>
      <c r="B17" s="9" t="s">
        <v>17</v>
      </c>
      <c r="C17" s="9" t="s">
        <v>113</v>
      </c>
      <c r="D17" s="10"/>
      <c r="E17" s="9" t="s">
        <v>115</v>
      </c>
      <c r="F17" s="9" t="s">
        <v>114</v>
      </c>
      <c r="G17" s="9" t="s">
        <v>89</v>
      </c>
      <c r="H17" s="11"/>
      <c r="I17" s="12"/>
      <c r="J17" s="11"/>
      <c r="K17" s="11"/>
      <c r="L17" s="48"/>
      <c r="M17" s="48"/>
      <c r="N17" s="49"/>
      <c r="O17" s="49"/>
      <c r="P17" s="50"/>
      <c r="Q17" s="50"/>
      <c r="R17" s="35"/>
      <c r="S17" s="35"/>
      <c r="T17" s="35"/>
      <c r="U17" s="35"/>
      <c r="V17" s="35"/>
      <c r="W17" s="35"/>
      <c r="X17" s="76"/>
      <c r="Y17" s="76"/>
      <c r="Z17" s="12"/>
      <c r="AA17" s="95"/>
      <c r="AB17" s="96"/>
      <c r="AC17" s="104"/>
      <c r="AD17" s="112"/>
      <c r="AE17" s="113"/>
      <c r="AF17" s="46">
        <f t="shared" si="5"/>
        <v>0</v>
      </c>
      <c r="AG17" s="13"/>
    </row>
    <row r="18" spans="1:33" s="17" customFormat="1" ht="62.5" customHeight="1" x14ac:dyDescent="0.35">
      <c r="A18" s="14" t="s">
        <v>127</v>
      </c>
      <c r="B18" s="5" t="s">
        <v>17</v>
      </c>
      <c r="C18" s="14" t="s">
        <v>126</v>
      </c>
      <c r="D18" s="15" t="s">
        <v>125</v>
      </c>
      <c r="E18" s="14" t="s">
        <v>124</v>
      </c>
      <c r="F18" s="14"/>
      <c r="G18" s="14" t="s">
        <v>128</v>
      </c>
      <c r="H18" s="18" t="s">
        <v>130</v>
      </c>
      <c r="I18" s="16" t="s">
        <v>131</v>
      </c>
      <c r="J18" s="16"/>
      <c r="K18" s="16" t="s">
        <v>129</v>
      </c>
      <c r="L18" s="42">
        <v>914980</v>
      </c>
      <c r="M18" s="42"/>
      <c r="N18" s="43"/>
      <c r="O18" s="43">
        <v>2403</v>
      </c>
      <c r="P18" s="44"/>
      <c r="Q18" s="44"/>
      <c r="R18" s="33">
        <f>L18</f>
        <v>914980</v>
      </c>
      <c r="S18" s="32">
        <f t="shared" ref="S18:S29" si="17">M18*$AH$5</f>
        <v>0</v>
      </c>
      <c r="T18" s="32">
        <f t="shared" ref="T18:T29" si="18">N18*$AH$5</f>
        <v>0</v>
      </c>
      <c r="U18" s="32">
        <f t="shared" ref="U18" si="19">O18*$AH$7</f>
        <v>27514.35</v>
      </c>
      <c r="V18" s="32">
        <f t="shared" ref="V18" si="20">P18*$AH$6</f>
        <v>0</v>
      </c>
      <c r="W18" s="32">
        <f t="shared" si="14"/>
        <v>0</v>
      </c>
      <c r="X18" s="74">
        <f>SUM(R18:W18)</f>
        <v>942494.35</v>
      </c>
      <c r="Y18" s="74">
        <v>91498</v>
      </c>
      <c r="Z18" s="16"/>
      <c r="AA18" s="92"/>
      <c r="AB18" s="93"/>
      <c r="AC18" s="101"/>
      <c r="AD18" s="110"/>
      <c r="AE18" s="111"/>
      <c r="AF18" s="46">
        <f t="shared" si="5"/>
        <v>0</v>
      </c>
    </row>
    <row r="19" spans="1:33" s="17" customFormat="1" ht="77" customHeight="1" x14ac:dyDescent="0.35">
      <c r="A19" s="14" t="s">
        <v>116</v>
      </c>
      <c r="B19" s="5" t="s">
        <v>17</v>
      </c>
      <c r="C19" s="14" t="s">
        <v>117</v>
      </c>
      <c r="D19" s="15" t="s">
        <v>118</v>
      </c>
      <c r="E19" s="14" t="s">
        <v>119</v>
      </c>
      <c r="F19" s="14" t="s">
        <v>120</v>
      </c>
      <c r="G19" s="14" t="s">
        <v>41</v>
      </c>
      <c r="H19" s="16" t="s">
        <v>121</v>
      </c>
      <c r="I19" s="16"/>
      <c r="J19" s="16" t="s">
        <v>123</v>
      </c>
      <c r="K19" s="16"/>
      <c r="L19" s="42">
        <v>17759000</v>
      </c>
      <c r="M19" s="42"/>
      <c r="N19" s="43"/>
      <c r="O19" s="43"/>
      <c r="P19" s="44"/>
      <c r="Q19" s="44">
        <v>131023947</v>
      </c>
      <c r="R19" s="33">
        <f t="shared" ref="R19:R50" si="21">L19</f>
        <v>17759000</v>
      </c>
      <c r="S19" s="32">
        <f t="shared" si="17"/>
        <v>0</v>
      </c>
      <c r="T19" s="32">
        <f t="shared" si="18"/>
        <v>0</v>
      </c>
      <c r="U19" s="32">
        <f t="shared" ref="U19:U21" si="22">O19*$AH$7</f>
        <v>0</v>
      </c>
      <c r="V19" s="32">
        <f t="shared" ref="V19:V21" si="23">P19*$AH$6</f>
        <v>0</v>
      </c>
      <c r="W19" s="32">
        <f t="shared" si="14"/>
        <v>1519877785.2</v>
      </c>
      <c r="X19" s="74">
        <f t="shared" ref="X19:X50" si="24">SUM(R19:W19)</f>
        <v>1537636785.2</v>
      </c>
      <c r="Y19" s="74"/>
      <c r="Z19" s="16"/>
      <c r="AA19" s="92" t="s">
        <v>122</v>
      </c>
      <c r="AB19" s="93"/>
      <c r="AC19" s="101"/>
      <c r="AD19" s="110">
        <v>605822000</v>
      </c>
      <c r="AE19" s="111"/>
      <c r="AF19" s="46">
        <f t="shared" si="5"/>
        <v>605822000</v>
      </c>
    </row>
    <row r="20" spans="1:33" s="17" customFormat="1" ht="77" customHeight="1" x14ac:dyDescent="0.35">
      <c r="A20" s="14" t="s">
        <v>143</v>
      </c>
      <c r="B20" s="5" t="s">
        <v>17</v>
      </c>
      <c r="C20" s="14" t="s">
        <v>145</v>
      </c>
      <c r="D20" s="15"/>
      <c r="E20" s="14" t="s">
        <v>144</v>
      </c>
      <c r="F20" s="14" t="s">
        <v>146</v>
      </c>
      <c r="G20" s="14" t="s">
        <v>147</v>
      </c>
      <c r="H20" s="19" t="s">
        <v>148</v>
      </c>
      <c r="I20" s="16" t="s">
        <v>150</v>
      </c>
      <c r="J20" s="16" t="s">
        <v>149</v>
      </c>
      <c r="K20" s="16"/>
      <c r="L20" s="42">
        <v>804734</v>
      </c>
      <c r="M20" s="42">
        <v>88373</v>
      </c>
      <c r="N20" s="43"/>
      <c r="O20" s="43"/>
      <c r="P20" s="44"/>
      <c r="Q20" s="44" t="s">
        <v>149</v>
      </c>
      <c r="R20" s="33">
        <f t="shared" si="21"/>
        <v>804734</v>
      </c>
      <c r="S20" s="32">
        <f t="shared" si="17"/>
        <v>895218.49000000011</v>
      </c>
      <c r="T20" s="32">
        <f t="shared" si="18"/>
        <v>0</v>
      </c>
      <c r="U20" s="32">
        <f t="shared" si="22"/>
        <v>0</v>
      </c>
      <c r="V20" s="32">
        <f t="shared" si="23"/>
        <v>0</v>
      </c>
      <c r="W20" s="33">
        <v>6867892</v>
      </c>
      <c r="X20" s="74">
        <f t="shared" si="24"/>
        <v>8567844.4900000002</v>
      </c>
      <c r="Y20" s="74"/>
      <c r="Z20" s="16"/>
      <c r="AA20" s="92"/>
      <c r="AB20" s="93"/>
      <c r="AC20" s="101"/>
      <c r="AD20" s="110"/>
      <c r="AE20" s="111"/>
      <c r="AF20" s="46">
        <f t="shared" si="5"/>
        <v>0</v>
      </c>
      <c r="AG20" s="14" t="s">
        <v>151</v>
      </c>
    </row>
    <row r="21" spans="1:33" s="17" customFormat="1" ht="77" customHeight="1" x14ac:dyDescent="0.35">
      <c r="A21" s="14" t="s">
        <v>152</v>
      </c>
      <c r="B21" s="5" t="s">
        <v>17</v>
      </c>
      <c r="C21" s="14" t="s">
        <v>155</v>
      </c>
      <c r="D21" s="15" t="s">
        <v>153</v>
      </c>
      <c r="E21" s="14" t="s">
        <v>154</v>
      </c>
      <c r="F21" s="14" t="s">
        <v>156</v>
      </c>
      <c r="G21" s="14" t="s">
        <v>33</v>
      </c>
      <c r="H21" s="19" t="s">
        <v>157</v>
      </c>
      <c r="I21" s="16" t="s">
        <v>158</v>
      </c>
      <c r="J21" s="16"/>
      <c r="K21" s="16"/>
      <c r="L21" s="42">
        <v>2102600</v>
      </c>
      <c r="M21" s="42"/>
      <c r="N21" s="43"/>
      <c r="O21" s="43"/>
      <c r="P21" s="44">
        <v>127000</v>
      </c>
      <c r="Q21" s="44"/>
      <c r="R21" s="33">
        <f t="shared" si="21"/>
        <v>2102600</v>
      </c>
      <c r="S21" s="32">
        <f t="shared" si="17"/>
        <v>0</v>
      </c>
      <c r="T21" s="32">
        <f t="shared" si="18"/>
        <v>0</v>
      </c>
      <c r="U21" s="32">
        <f t="shared" si="22"/>
        <v>0</v>
      </c>
      <c r="V21" s="32">
        <f t="shared" si="23"/>
        <v>1423670</v>
      </c>
      <c r="W21" s="32">
        <f t="shared" si="14"/>
        <v>0</v>
      </c>
      <c r="X21" s="74">
        <f t="shared" si="24"/>
        <v>3526270</v>
      </c>
      <c r="Y21" s="74"/>
      <c r="Z21" s="16"/>
      <c r="AA21" s="92"/>
      <c r="AB21" s="93"/>
      <c r="AC21" s="101"/>
      <c r="AD21" s="110"/>
      <c r="AE21" s="111"/>
      <c r="AF21" s="46">
        <f t="shared" si="5"/>
        <v>0</v>
      </c>
      <c r="AG21" s="14"/>
    </row>
    <row r="22" spans="1:33" s="17" customFormat="1" ht="77" customHeight="1" x14ac:dyDescent="0.35">
      <c r="A22" s="14" t="s">
        <v>159</v>
      </c>
      <c r="B22" s="5" t="s">
        <v>17</v>
      </c>
      <c r="C22" s="14" t="s">
        <v>160</v>
      </c>
      <c r="D22" s="15" t="s">
        <v>161</v>
      </c>
      <c r="E22" s="14" t="s">
        <v>162</v>
      </c>
      <c r="F22" s="14" t="s">
        <v>163</v>
      </c>
      <c r="G22" s="14" t="s">
        <v>164</v>
      </c>
      <c r="H22" s="19" t="s">
        <v>165</v>
      </c>
      <c r="I22" s="16" t="s">
        <v>166</v>
      </c>
      <c r="J22" s="16" t="s">
        <v>167</v>
      </c>
      <c r="K22" s="16" t="s">
        <v>165</v>
      </c>
      <c r="L22" s="42">
        <v>10782700</v>
      </c>
      <c r="M22" s="42"/>
      <c r="N22" s="43"/>
      <c r="O22" s="43">
        <v>1240</v>
      </c>
      <c r="P22" s="44"/>
      <c r="Q22" s="44">
        <v>44682601</v>
      </c>
      <c r="R22" s="33">
        <f t="shared" si="21"/>
        <v>10782700</v>
      </c>
      <c r="S22" s="32">
        <f t="shared" si="17"/>
        <v>0</v>
      </c>
      <c r="T22" s="32">
        <f t="shared" si="18"/>
        <v>0</v>
      </c>
      <c r="U22" s="32">
        <f t="shared" ref="U22:U23" si="25">O22*$AH$7</f>
        <v>14198</v>
      </c>
      <c r="V22" s="32">
        <f t="shared" ref="V22:V23" si="26">P22*$AH$6</f>
        <v>0</v>
      </c>
      <c r="W22" s="32">
        <f t="shared" si="14"/>
        <v>518318171.59999996</v>
      </c>
      <c r="X22" s="74">
        <f t="shared" si="24"/>
        <v>529115069.59999996</v>
      </c>
      <c r="Y22" s="74">
        <v>10782700</v>
      </c>
      <c r="Z22" s="16"/>
      <c r="AA22" s="92"/>
      <c r="AB22" s="93"/>
      <c r="AC22" s="101"/>
      <c r="AD22" s="110"/>
      <c r="AE22" s="111"/>
      <c r="AF22" s="46">
        <f t="shared" si="5"/>
        <v>0</v>
      </c>
      <c r="AG22" s="14"/>
    </row>
    <row r="23" spans="1:33" s="17" customFormat="1" ht="90" customHeight="1" x14ac:dyDescent="0.35">
      <c r="A23" s="14" t="s">
        <v>168</v>
      </c>
      <c r="B23" s="5" t="s">
        <v>17</v>
      </c>
      <c r="C23" s="14" t="s">
        <v>169</v>
      </c>
      <c r="D23" s="15" t="s">
        <v>170</v>
      </c>
      <c r="E23" s="14" t="s">
        <v>171</v>
      </c>
      <c r="F23" s="14" t="s">
        <v>172</v>
      </c>
      <c r="G23" s="14" t="s">
        <v>173</v>
      </c>
      <c r="H23" s="19" t="s">
        <v>175</v>
      </c>
      <c r="I23" s="16"/>
      <c r="J23" s="16" t="s">
        <v>176</v>
      </c>
      <c r="K23" s="16" t="s">
        <v>174</v>
      </c>
      <c r="L23" s="42">
        <v>3356000</v>
      </c>
      <c r="M23" s="42"/>
      <c r="N23" s="43"/>
      <c r="O23" s="43"/>
      <c r="P23" s="44"/>
      <c r="Q23" s="44">
        <v>617233.9</v>
      </c>
      <c r="R23" s="33">
        <f t="shared" si="21"/>
        <v>3356000</v>
      </c>
      <c r="S23" s="32">
        <f t="shared" si="17"/>
        <v>0</v>
      </c>
      <c r="T23" s="32">
        <f t="shared" si="18"/>
        <v>0</v>
      </c>
      <c r="U23" s="32">
        <f t="shared" si="25"/>
        <v>0</v>
      </c>
      <c r="V23" s="32">
        <f t="shared" si="26"/>
        <v>0</v>
      </c>
      <c r="W23" s="32">
        <f t="shared" si="14"/>
        <v>7159913.2400000002</v>
      </c>
      <c r="X23" s="74">
        <f t="shared" si="24"/>
        <v>10515913.24</v>
      </c>
      <c r="Y23" s="74">
        <v>9642870</v>
      </c>
      <c r="Z23" s="16"/>
      <c r="AA23" s="92"/>
      <c r="AB23" s="93"/>
      <c r="AC23" s="101"/>
      <c r="AD23" s="110"/>
      <c r="AE23" s="111"/>
      <c r="AF23" s="46">
        <f t="shared" si="5"/>
        <v>0</v>
      </c>
      <c r="AG23" s="14"/>
    </row>
    <row r="24" spans="1:33" s="17" customFormat="1" ht="90" customHeight="1" x14ac:dyDescent="0.35">
      <c r="A24" s="14" t="s">
        <v>177</v>
      </c>
      <c r="B24" s="5" t="s">
        <v>17</v>
      </c>
      <c r="C24" s="14" t="s">
        <v>178</v>
      </c>
      <c r="D24" s="15" t="s">
        <v>179</v>
      </c>
      <c r="E24" s="14" t="s">
        <v>181</v>
      </c>
      <c r="F24" s="14" t="s">
        <v>180</v>
      </c>
      <c r="G24" s="14" t="s">
        <v>128</v>
      </c>
      <c r="H24" s="19"/>
      <c r="I24" s="16"/>
      <c r="J24" s="16" t="s">
        <v>184</v>
      </c>
      <c r="K24" s="16" t="s">
        <v>182</v>
      </c>
      <c r="L24" s="42"/>
      <c r="M24" s="42"/>
      <c r="N24" s="43"/>
      <c r="O24" s="43"/>
      <c r="P24" s="44"/>
      <c r="Q24" s="44">
        <v>239503802</v>
      </c>
      <c r="R24" s="33">
        <f t="shared" si="21"/>
        <v>0</v>
      </c>
      <c r="S24" s="32">
        <f t="shared" si="17"/>
        <v>0</v>
      </c>
      <c r="T24" s="32">
        <f t="shared" si="18"/>
        <v>0</v>
      </c>
      <c r="U24" s="32">
        <f t="shared" ref="U24:U27" si="27">O24*$AH$7</f>
        <v>0</v>
      </c>
      <c r="V24" s="32">
        <f t="shared" ref="V24:V27" si="28">P24*$AH$6</f>
        <v>0</v>
      </c>
      <c r="W24" s="32">
        <f t="shared" si="14"/>
        <v>2778244103.1999998</v>
      </c>
      <c r="X24" s="74">
        <f t="shared" si="24"/>
        <v>2778244103.1999998</v>
      </c>
      <c r="Y24" s="74">
        <v>23953324</v>
      </c>
      <c r="Z24" s="16"/>
      <c r="AA24" s="92"/>
      <c r="AB24" s="93"/>
      <c r="AC24" s="101" t="s">
        <v>183</v>
      </c>
      <c r="AD24" s="110">
        <v>1227058292</v>
      </c>
      <c r="AE24" s="111"/>
      <c r="AF24" s="46">
        <f t="shared" si="5"/>
        <v>1227058292</v>
      </c>
      <c r="AG24" s="14"/>
    </row>
    <row r="25" spans="1:33" ht="60" customHeight="1" x14ac:dyDescent="0.35">
      <c r="A25" s="14" t="s">
        <v>185</v>
      </c>
      <c r="B25" s="5" t="s">
        <v>17</v>
      </c>
      <c r="C25" s="14" t="s">
        <v>186</v>
      </c>
      <c r="D25" s="15" t="s">
        <v>187</v>
      </c>
      <c r="E25" s="14" t="s">
        <v>188</v>
      </c>
      <c r="F25" s="14" t="s">
        <v>189</v>
      </c>
      <c r="G25" s="14" t="s">
        <v>173</v>
      </c>
      <c r="H25" s="19"/>
      <c r="I25" s="16" t="s">
        <v>191</v>
      </c>
      <c r="J25" s="16"/>
      <c r="K25" s="16" t="s">
        <v>190</v>
      </c>
      <c r="L25" s="42"/>
      <c r="M25" s="42"/>
      <c r="N25" s="43"/>
      <c r="O25" s="43">
        <v>2339</v>
      </c>
      <c r="P25" s="44"/>
      <c r="Q25" s="44"/>
      <c r="R25" s="33">
        <f t="shared" si="21"/>
        <v>0</v>
      </c>
      <c r="S25" s="32">
        <f t="shared" si="17"/>
        <v>0</v>
      </c>
      <c r="T25" s="32">
        <f t="shared" si="18"/>
        <v>0</v>
      </c>
      <c r="U25" s="32">
        <f t="shared" si="27"/>
        <v>26781.55</v>
      </c>
      <c r="V25" s="32">
        <f t="shared" si="28"/>
        <v>0</v>
      </c>
      <c r="W25" s="32">
        <f t="shared" si="14"/>
        <v>0</v>
      </c>
      <c r="X25" s="74">
        <f t="shared" si="24"/>
        <v>26781.55</v>
      </c>
      <c r="Y25" s="74">
        <v>251976</v>
      </c>
      <c r="Z25" s="16"/>
      <c r="AA25" s="92"/>
      <c r="AB25" s="93"/>
      <c r="AC25" s="101"/>
      <c r="AD25" s="110"/>
      <c r="AE25" s="111"/>
      <c r="AF25" s="46">
        <f t="shared" si="5"/>
        <v>0</v>
      </c>
      <c r="AG25" s="14"/>
    </row>
    <row r="26" spans="1:33" ht="43.5" x14ac:dyDescent="0.35">
      <c r="A26" s="14" t="s">
        <v>192</v>
      </c>
      <c r="B26" s="5" t="s">
        <v>17</v>
      </c>
      <c r="C26" s="14" t="s">
        <v>193</v>
      </c>
      <c r="D26" s="15" t="s">
        <v>194</v>
      </c>
      <c r="E26" s="14" t="s">
        <v>195</v>
      </c>
      <c r="F26" s="14" t="s">
        <v>196</v>
      </c>
      <c r="G26" s="14" t="s">
        <v>197</v>
      </c>
      <c r="H26" s="19" t="s">
        <v>199</v>
      </c>
      <c r="I26" s="16" t="s">
        <v>200</v>
      </c>
      <c r="J26" s="16" t="s">
        <v>201</v>
      </c>
      <c r="K26" s="16" t="s">
        <v>198</v>
      </c>
      <c r="L26" s="42">
        <v>5731900</v>
      </c>
      <c r="M26" s="42"/>
      <c r="N26" s="43"/>
      <c r="O26" s="43">
        <v>1000</v>
      </c>
      <c r="P26" s="44"/>
      <c r="Q26" s="44">
        <v>461436</v>
      </c>
      <c r="R26" s="33">
        <f t="shared" si="21"/>
        <v>5731900</v>
      </c>
      <c r="S26" s="32">
        <f t="shared" si="17"/>
        <v>0</v>
      </c>
      <c r="T26" s="32">
        <f t="shared" si="18"/>
        <v>0</v>
      </c>
      <c r="U26" s="32">
        <f t="shared" si="27"/>
        <v>11450</v>
      </c>
      <c r="V26" s="32">
        <f t="shared" si="28"/>
        <v>0</v>
      </c>
      <c r="W26" s="32">
        <f t="shared" si="14"/>
        <v>5352657.5999999996</v>
      </c>
      <c r="X26" s="74">
        <f t="shared" si="24"/>
        <v>11096007.6</v>
      </c>
      <c r="Y26" s="74">
        <v>11163000</v>
      </c>
      <c r="Z26" s="16"/>
      <c r="AA26" s="92"/>
      <c r="AB26" s="93"/>
      <c r="AC26" s="101"/>
      <c r="AD26" s="110"/>
      <c r="AE26" s="111"/>
      <c r="AF26" s="46">
        <f t="shared" si="5"/>
        <v>0</v>
      </c>
      <c r="AG26" s="14"/>
    </row>
    <row r="27" spans="1:33" ht="58" x14ac:dyDescent="0.35">
      <c r="A27" s="1" t="s">
        <v>57</v>
      </c>
      <c r="B27" s="1" t="s">
        <v>4</v>
      </c>
      <c r="C27" t="s">
        <v>2</v>
      </c>
      <c r="E27" s="1" t="s">
        <v>6</v>
      </c>
      <c r="F27" s="1" t="s">
        <v>62</v>
      </c>
      <c r="G27" s="1" t="s">
        <v>8</v>
      </c>
      <c r="H27" s="20" t="s">
        <v>11</v>
      </c>
      <c r="I27" s="5" t="s">
        <v>12</v>
      </c>
      <c r="J27" s="5"/>
      <c r="K27" s="5"/>
      <c r="L27" s="42">
        <v>2863770000</v>
      </c>
      <c r="M27" s="66">
        <v>85595</v>
      </c>
      <c r="N27" s="51"/>
      <c r="O27" s="51"/>
      <c r="P27" s="52"/>
      <c r="Q27" s="52"/>
      <c r="R27" s="33">
        <f t="shared" si="21"/>
        <v>2863770000</v>
      </c>
      <c r="S27" s="32">
        <f t="shared" si="17"/>
        <v>867077.35000000009</v>
      </c>
      <c r="T27" s="32">
        <f t="shared" si="18"/>
        <v>0</v>
      </c>
      <c r="U27" s="32">
        <f t="shared" si="27"/>
        <v>0</v>
      </c>
      <c r="V27" s="32">
        <f t="shared" si="28"/>
        <v>0</v>
      </c>
      <c r="W27" s="32">
        <f t="shared" si="14"/>
        <v>0</v>
      </c>
      <c r="X27" s="74">
        <f t="shared" si="24"/>
        <v>2864637077.3499999</v>
      </c>
      <c r="Y27" s="77"/>
      <c r="AA27" s="102"/>
      <c r="AB27" s="94"/>
      <c r="AC27" s="103"/>
      <c r="AD27" s="55"/>
      <c r="AE27" s="45"/>
      <c r="AF27" s="46">
        <f t="shared" si="5"/>
        <v>0</v>
      </c>
    </row>
    <row r="28" spans="1:33" ht="68.5" customHeight="1" x14ac:dyDescent="0.35">
      <c r="A28" s="1" t="s">
        <v>202</v>
      </c>
      <c r="B28" s="5" t="s">
        <v>17</v>
      </c>
      <c r="C28" s="14" t="s">
        <v>203</v>
      </c>
      <c r="E28" s="1" t="s">
        <v>204</v>
      </c>
      <c r="F28" t="s">
        <v>205</v>
      </c>
      <c r="G28" s="1" t="s">
        <v>206</v>
      </c>
      <c r="H28" s="19" t="s">
        <v>207</v>
      </c>
      <c r="I28" s="16" t="s">
        <v>208</v>
      </c>
      <c r="L28" s="42">
        <v>1789000</v>
      </c>
      <c r="M28" s="55"/>
      <c r="N28" s="45"/>
      <c r="O28" s="45"/>
      <c r="P28" s="46">
        <v>1488000</v>
      </c>
      <c r="Q28" s="46"/>
      <c r="R28" s="33">
        <f t="shared" si="21"/>
        <v>1789000</v>
      </c>
      <c r="S28" s="32">
        <f t="shared" si="17"/>
        <v>0</v>
      </c>
      <c r="T28" s="32">
        <f t="shared" si="18"/>
        <v>0</v>
      </c>
      <c r="U28" s="32">
        <f t="shared" ref="U28:U30" si="29">O28*$AH$7</f>
        <v>0</v>
      </c>
      <c r="V28" s="32">
        <f t="shared" ref="V28:V30" si="30">P28*$AH$6</f>
        <v>16680480.000000002</v>
      </c>
      <c r="W28" s="32">
        <f t="shared" si="14"/>
        <v>0</v>
      </c>
      <c r="X28" s="74">
        <f t="shared" si="24"/>
        <v>18469480</v>
      </c>
      <c r="Y28" s="75"/>
      <c r="AA28" s="102"/>
      <c r="AB28" s="94"/>
      <c r="AC28" s="103"/>
      <c r="AD28" s="55"/>
      <c r="AE28" s="45"/>
      <c r="AF28" s="46">
        <f t="shared" si="5"/>
        <v>0</v>
      </c>
    </row>
    <row r="29" spans="1:33" ht="43.5" x14ac:dyDescent="0.35">
      <c r="A29" s="1" t="s">
        <v>209</v>
      </c>
      <c r="B29" s="5" t="s">
        <v>17</v>
      </c>
      <c r="C29" t="s">
        <v>210</v>
      </c>
      <c r="D29" s="1" t="s">
        <v>211</v>
      </c>
      <c r="E29" t="s">
        <v>212</v>
      </c>
      <c r="F29" s="1" t="s">
        <v>213</v>
      </c>
      <c r="G29" s="1" t="s">
        <v>214</v>
      </c>
      <c r="H29" s="19" t="s">
        <v>215</v>
      </c>
      <c r="I29" s="16" t="s">
        <v>216</v>
      </c>
      <c r="L29" s="42">
        <v>231470</v>
      </c>
      <c r="M29" s="55"/>
      <c r="N29" s="45"/>
      <c r="O29" s="45">
        <v>37500</v>
      </c>
      <c r="P29" s="46"/>
      <c r="Q29" s="46"/>
      <c r="R29" s="33">
        <f t="shared" si="21"/>
        <v>231470</v>
      </c>
      <c r="S29" s="32">
        <f t="shared" si="17"/>
        <v>0</v>
      </c>
      <c r="T29" s="32">
        <f t="shared" si="18"/>
        <v>0</v>
      </c>
      <c r="U29" s="32">
        <f t="shared" si="29"/>
        <v>429375</v>
      </c>
      <c r="V29" s="32">
        <f t="shared" si="30"/>
        <v>0</v>
      </c>
      <c r="W29" s="32">
        <f t="shared" si="14"/>
        <v>0</v>
      </c>
      <c r="X29" s="74">
        <f t="shared" si="24"/>
        <v>660845</v>
      </c>
      <c r="Y29" s="75"/>
      <c r="AA29" s="102"/>
      <c r="AB29" s="94"/>
      <c r="AC29" s="103"/>
      <c r="AD29" s="55"/>
      <c r="AE29" s="45"/>
      <c r="AF29" s="46">
        <f t="shared" si="5"/>
        <v>0</v>
      </c>
    </row>
    <row r="30" spans="1:33" ht="188.5" x14ac:dyDescent="0.35">
      <c r="A30" s="1" t="s">
        <v>217</v>
      </c>
      <c r="B30" s="5" t="s">
        <v>17</v>
      </c>
      <c r="C30" t="s">
        <v>218</v>
      </c>
      <c r="D30" s="1" t="s">
        <v>219</v>
      </c>
      <c r="E30" s="1" t="s">
        <v>220</v>
      </c>
      <c r="F30" s="1" t="s">
        <v>221</v>
      </c>
      <c r="G30" s="1" t="s">
        <v>222</v>
      </c>
      <c r="H30" s="19" t="s">
        <v>223</v>
      </c>
      <c r="I30" s="16" t="s">
        <v>225</v>
      </c>
      <c r="J30" s="1" t="s">
        <v>224</v>
      </c>
      <c r="K30" s="1" t="s">
        <v>226</v>
      </c>
      <c r="L30" s="53">
        <v>1115000</v>
      </c>
      <c r="M30" s="67"/>
      <c r="N30" s="54" t="s">
        <v>468</v>
      </c>
      <c r="O30" s="54"/>
      <c r="P30" s="68"/>
      <c r="Q30" s="68" t="s">
        <v>480</v>
      </c>
      <c r="R30" s="38">
        <f t="shared" si="21"/>
        <v>1115000</v>
      </c>
      <c r="S30" s="37"/>
      <c r="T30" s="32">
        <v>205000</v>
      </c>
      <c r="U30" s="32">
        <f t="shared" si="29"/>
        <v>0</v>
      </c>
      <c r="V30" s="32">
        <f t="shared" si="30"/>
        <v>0</v>
      </c>
      <c r="W30" s="82">
        <v>2762000</v>
      </c>
      <c r="X30" s="74">
        <f t="shared" si="24"/>
        <v>4082000</v>
      </c>
      <c r="Y30" s="79">
        <v>4082000</v>
      </c>
      <c r="AA30" s="102"/>
      <c r="AB30" s="94"/>
      <c r="AC30" s="103"/>
      <c r="AD30" s="55"/>
      <c r="AE30" s="45"/>
      <c r="AF30" s="46">
        <f t="shared" si="5"/>
        <v>0</v>
      </c>
    </row>
    <row r="31" spans="1:33" ht="72.5" x14ac:dyDescent="0.35">
      <c r="A31" s="1" t="s">
        <v>227</v>
      </c>
      <c r="B31" s="5" t="s">
        <v>17</v>
      </c>
      <c r="C31" t="s">
        <v>228</v>
      </c>
      <c r="D31" s="4" t="s">
        <v>229</v>
      </c>
      <c r="E31" s="1" t="s">
        <v>230</v>
      </c>
      <c r="F31" s="1" t="s">
        <v>231</v>
      </c>
      <c r="G31" s="1" t="s">
        <v>232</v>
      </c>
      <c r="H31" s="19" t="s">
        <v>233</v>
      </c>
      <c r="I31" s="16" t="s">
        <v>234</v>
      </c>
      <c r="K31" t="s">
        <v>233</v>
      </c>
      <c r="L31" s="42">
        <v>1958400</v>
      </c>
      <c r="M31" s="66"/>
      <c r="N31" s="51"/>
      <c r="O31" s="51">
        <v>328000</v>
      </c>
      <c r="P31" s="52">
        <v>1483500</v>
      </c>
      <c r="Q31" s="46"/>
      <c r="R31" s="33">
        <f t="shared" si="21"/>
        <v>1958400</v>
      </c>
      <c r="S31" s="32">
        <f t="shared" ref="S31:S50" si="31">M31*$AH$5</f>
        <v>0</v>
      </c>
      <c r="T31" s="32">
        <f t="shared" ref="T31:T50" si="32">N31*$AH$5</f>
        <v>0</v>
      </c>
      <c r="U31" s="32">
        <f t="shared" ref="U31:U34" si="33">O31*$AH$7</f>
        <v>3755599.9999999995</v>
      </c>
      <c r="V31" s="32">
        <f t="shared" ref="V31:V34" si="34">P31*$AH$6</f>
        <v>16630035.000000002</v>
      </c>
      <c r="W31" s="32">
        <f t="shared" si="14"/>
        <v>0</v>
      </c>
      <c r="X31" s="74">
        <f t="shared" si="24"/>
        <v>22344035</v>
      </c>
      <c r="Y31" s="75">
        <v>1958400</v>
      </c>
      <c r="AA31" s="102"/>
      <c r="AB31" s="94"/>
      <c r="AC31" s="103"/>
      <c r="AD31" s="55"/>
      <c r="AE31" s="45"/>
      <c r="AF31" s="46">
        <f t="shared" si="5"/>
        <v>0</v>
      </c>
    </row>
    <row r="32" spans="1:33" ht="43.5" x14ac:dyDescent="0.35">
      <c r="A32" s="1" t="s">
        <v>242</v>
      </c>
      <c r="B32" s="5" t="s">
        <v>17</v>
      </c>
      <c r="C32" t="s">
        <v>235</v>
      </c>
      <c r="D32" s="1" t="s">
        <v>236</v>
      </c>
      <c r="E32" s="1" t="s">
        <v>237</v>
      </c>
      <c r="F32" s="1" t="s">
        <v>238</v>
      </c>
      <c r="G32" s="1" t="s">
        <v>239</v>
      </c>
      <c r="H32" s="19" t="s">
        <v>240</v>
      </c>
      <c r="I32" s="16" t="s">
        <v>241</v>
      </c>
      <c r="K32" t="s">
        <v>240</v>
      </c>
      <c r="L32" s="42">
        <v>138470</v>
      </c>
      <c r="M32" s="55"/>
      <c r="N32" s="45"/>
      <c r="O32" s="45">
        <v>4097</v>
      </c>
      <c r="P32" s="46"/>
      <c r="Q32" s="46"/>
      <c r="R32" s="33">
        <f t="shared" si="21"/>
        <v>138470</v>
      </c>
      <c r="S32" s="32">
        <f t="shared" si="31"/>
        <v>0</v>
      </c>
      <c r="T32" s="32">
        <f t="shared" si="32"/>
        <v>0</v>
      </c>
      <c r="U32" s="32">
        <f t="shared" si="33"/>
        <v>46910.649999999994</v>
      </c>
      <c r="V32" s="32">
        <f t="shared" si="34"/>
        <v>0</v>
      </c>
      <c r="W32" s="32">
        <f t="shared" si="14"/>
        <v>0</v>
      </c>
      <c r="X32" s="74">
        <f t="shared" si="24"/>
        <v>185380.65</v>
      </c>
      <c r="Y32" s="75">
        <v>138470</v>
      </c>
      <c r="AA32" s="102"/>
      <c r="AB32" s="94"/>
      <c r="AC32" s="103"/>
      <c r="AD32" s="55"/>
      <c r="AE32" s="45"/>
      <c r="AF32" s="46">
        <f t="shared" si="5"/>
        <v>0</v>
      </c>
    </row>
    <row r="33" spans="1:32" ht="116" x14ac:dyDescent="0.35">
      <c r="A33" s="1" t="s">
        <v>243</v>
      </c>
      <c r="B33" s="5" t="s">
        <v>17</v>
      </c>
      <c r="C33" t="s">
        <v>244</v>
      </c>
      <c r="D33" s="1" t="s">
        <v>245</v>
      </c>
      <c r="E33" t="s">
        <v>246</v>
      </c>
      <c r="F33" s="1" t="s">
        <v>247</v>
      </c>
      <c r="G33" s="1" t="s">
        <v>214</v>
      </c>
      <c r="H33" s="19" t="s">
        <v>248</v>
      </c>
      <c r="K33" t="s">
        <v>249</v>
      </c>
      <c r="L33" s="55">
        <v>519000</v>
      </c>
      <c r="M33" s="55"/>
      <c r="N33" s="45"/>
      <c r="O33" s="45"/>
      <c r="P33" s="46"/>
      <c r="Q33" s="46"/>
      <c r="R33" s="33">
        <f t="shared" si="21"/>
        <v>519000</v>
      </c>
      <c r="S33" s="32">
        <f t="shared" si="31"/>
        <v>0</v>
      </c>
      <c r="T33" s="32">
        <f t="shared" si="32"/>
        <v>0</v>
      </c>
      <c r="U33" s="32">
        <f t="shared" si="33"/>
        <v>0</v>
      </c>
      <c r="V33" s="32">
        <f t="shared" si="34"/>
        <v>0</v>
      </c>
      <c r="W33" s="32">
        <f t="shared" si="14"/>
        <v>0</v>
      </c>
      <c r="X33" s="74">
        <f t="shared" si="24"/>
        <v>519000</v>
      </c>
      <c r="Y33" s="75">
        <v>2927000</v>
      </c>
      <c r="AA33" s="102"/>
      <c r="AB33" s="94"/>
      <c r="AC33" s="103"/>
      <c r="AD33" s="55"/>
      <c r="AE33" s="45"/>
      <c r="AF33" s="46">
        <f t="shared" si="5"/>
        <v>0</v>
      </c>
    </row>
    <row r="34" spans="1:32" ht="72.5" x14ac:dyDescent="0.35">
      <c r="A34" s="1" t="s">
        <v>250</v>
      </c>
      <c r="B34" s="5" t="s">
        <v>17</v>
      </c>
      <c r="C34" t="s">
        <v>251</v>
      </c>
      <c r="D34" s="1" t="s">
        <v>252</v>
      </c>
      <c r="E34" s="1" t="s">
        <v>253</v>
      </c>
      <c r="F34" s="1" t="s">
        <v>254</v>
      </c>
      <c r="G34" s="1" t="s">
        <v>255</v>
      </c>
      <c r="H34" s="19" t="s">
        <v>257</v>
      </c>
      <c r="J34" s="1" t="s">
        <v>258</v>
      </c>
      <c r="K34" t="s">
        <v>256</v>
      </c>
      <c r="L34" s="42">
        <v>18639070</v>
      </c>
      <c r="M34" s="55"/>
      <c r="N34" s="45"/>
      <c r="O34" s="45"/>
      <c r="P34" s="46"/>
      <c r="Q34" s="46">
        <v>1536744.33</v>
      </c>
      <c r="R34" s="33">
        <f t="shared" si="21"/>
        <v>18639070</v>
      </c>
      <c r="S34" s="32">
        <f t="shared" si="31"/>
        <v>0</v>
      </c>
      <c r="T34" s="32">
        <f t="shared" si="32"/>
        <v>0</v>
      </c>
      <c r="U34" s="32">
        <f t="shared" si="33"/>
        <v>0</v>
      </c>
      <c r="V34" s="32">
        <f t="shared" si="34"/>
        <v>0</v>
      </c>
      <c r="W34" s="32">
        <f t="shared" si="14"/>
        <v>17826234.228</v>
      </c>
      <c r="X34" s="74">
        <f t="shared" si="24"/>
        <v>36465304.228</v>
      </c>
      <c r="Y34" s="75">
        <v>35759540</v>
      </c>
      <c r="AA34" s="102"/>
      <c r="AB34" s="94"/>
      <c r="AC34" s="103"/>
      <c r="AD34" s="55"/>
      <c r="AE34" s="45"/>
      <c r="AF34" s="46">
        <f t="shared" si="5"/>
        <v>0</v>
      </c>
    </row>
    <row r="35" spans="1:32" ht="84.5" customHeight="1" x14ac:dyDescent="0.35">
      <c r="A35" s="1" t="s">
        <v>260</v>
      </c>
      <c r="B35" s="5" t="s">
        <v>17</v>
      </c>
      <c r="C35" t="s">
        <v>261</v>
      </c>
      <c r="D35" s="1" t="s">
        <v>262</v>
      </c>
      <c r="E35" t="s">
        <v>263</v>
      </c>
      <c r="F35" s="1" t="s">
        <v>259</v>
      </c>
      <c r="G35" s="1" t="s">
        <v>128</v>
      </c>
      <c r="H35" s="19" t="s">
        <v>264</v>
      </c>
      <c r="J35" t="s">
        <v>265</v>
      </c>
      <c r="K35" t="s">
        <v>264</v>
      </c>
      <c r="L35" s="55">
        <v>14824000</v>
      </c>
      <c r="M35" s="55"/>
      <c r="N35" s="45"/>
      <c r="O35" s="45"/>
      <c r="P35" s="46"/>
      <c r="Q35" s="46">
        <v>1196</v>
      </c>
      <c r="R35" s="33">
        <f t="shared" si="21"/>
        <v>14824000</v>
      </c>
      <c r="S35" s="32">
        <f t="shared" si="31"/>
        <v>0</v>
      </c>
      <c r="T35" s="32">
        <f t="shared" si="32"/>
        <v>0</v>
      </c>
      <c r="U35" s="32">
        <f t="shared" ref="U35:U37" si="35">O35*$AH$7</f>
        <v>0</v>
      </c>
      <c r="V35" s="32">
        <f t="shared" ref="V35:V37" si="36">P35*$AH$6</f>
        <v>0</v>
      </c>
      <c r="W35" s="32">
        <f t="shared" si="14"/>
        <v>13873.6</v>
      </c>
      <c r="X35" s="74">
        <f t="shared" si="24"/>
        <v>14837873.6</v>
      </c>
      <c r="Y35" s="75">
        <v>14824000</v>
      </c>
      <c r="AA35" s="102"/>
      <c r="AB35" s="94"/>
      <c r="AC35" s="103"/>
      <c r="AD35" s="55"/>
      <c r="AE35" s="45"/>
      <c r="AF35" s="46">
        <f t="shared" si="5"/>
        <v>0</v>
      </c>
    </row>
    <row r="36" spans="1:32" ht="130.5" x14ac:dyDescent="0.35">
      <c r="A36" s="1" t="s">
        <v>266</v>
      </c>
      <c r="B36" s="5" t="s">
        <v>17</v>
      </c>
      <c r="C36" t="s">
        <v>267</v>
      </c>
      <c r="E36" s="1" t="s">
        <v>268</v>
      </c>
      <c r="F36" s="1" t="s">
        <v>269</v>
      </c>
      <c r="G36" s="1" t="s">
        <v>270</v>
      </c>
      <c r="H36" s="19" t="s">
        <v>271</v>
      </c>
      <c r="I36" s="1" t="s">
        <v>272</v>
      </c>
      <c r="L36" s="42">
        <v>134000</v>
      </c>
      <c r="M36" s="55">
        <v>3916</v>
      </c>
      <c r="N36" s="45"/>
      <c r="O36" s="45"/>
      <c r="P36" s="46"/>
      <c r="Q36" s="46"/>
      <c r="R36" s="33">
        <f t="shared" si="21"/>
        <v>134000</v>
      </c>
      <c r="S36" s="32">
        <f t="shared" si="31"/>
        <v>39669.08</v>
      </c>
      <c r="T36" s="32">
        <f t="shared" si="32"/>
        <v>0</v>
      </c>
      <c r="U36" s="32">
        <f t="shared" si="35"/>
        <v>0</v>
      </c>
      <c r="V36" s="32">
        <f t="shared" si="36"/>
        <v>0</v>
      </c>
      <c r="W36" s="32">
        <f t="shared" si="14"/>
        <v>0</v>
      </c>
      <c r="X36" s="74">
        <f t="shared" si="24"/>
        <v>173669.08000000002</v>
      </c>
      <c r="Y36" s="75"/>
      <c r="AA36" s="102"/>
      <c r="AB36" s="94"/>
      <c r="AC36" s="103"/>
      <c r="AD36" s="55"/>
      <c r="AE36" s="45"/>
      <c r="AF36" s="46">
        <f t="shared" si="5"/>
        <v>0</v>
      </c>
    </row>
    <row r="37" spans="1:32" ht="60" customHeight="1" x14ac:dyDescent="0.35">
      <c r="A37" s="1" t="s">
        <v>274</v>
      </c>
      <c r="B37" s="5" t="s">
        <v>17</v>
      </c>
      <c r="C37" t="s">
        <v>273</v>
      </c>
      <c r="E37" s="1" t="s">
        <v>275</v>
      </c>
      <c r="F37" s="1" t="s">
        <v>276</v>
      </c>
      <c r="G37" s="21" t="s">
        <v>214</v>
      </c>
      <c r="H37" s="18" t="s">
        <v>277</v>
      </c>
      <c r="I37" s="21" t="s">
        <v>278</v>
      </c>
      <c r="J37" s="22"/>
      <c r="K37" s="22"/>
      <c r="L37" s="53">
        <v>421618000</v>
      </c>
      <c r="M37" s="58">
        <v>37696</v>
      </c>
      <c r="N37" s="56"/>
      <c r="O37" s="56"/>
      <c r="P37" s="57"/>
      <c r="Q37" s="57"/>
      <c r="R37" s="38">
        <f t="shared" si="21"/>
        <v>421618000</v>
      </c>
      <c r="S37" s="37">
        <f t="shared" si="31"/>
        <v>381860.48000000004</v>
      </c>
      <c r="T37" s="32">
        <f t="shared" si="32"/>
        <v>0</v>
      </c>
      <c r="U37" s="32">
        <f t="shared" si="35"/>
        <v>0</v>
      </c>
      <c r="V37" s="32">
        <f t="shared" si="36"/>
        <v>0</v>
      </c>
      <c r="W37" s="32">
        <f t="shared" si="14"/>
        <v>0</v>
      </c>
      <c r="X37" s="74">
        <f t="shared" si="24"/>
        <v>421999860.48000002</v>
      </c>
      <c r="Y37" s="78"/>
      <c r="Z37" s="1" t="s">
        <v>279</v>
      </c>
      <c r="AA37" s="102"/>
      <c r="AB37" s="94"/>
      <c r="AC37" s="103"/>
      <c r="AD37" s="55"/>
      <c r="AE37" s="45"/>
      <c r="AF37" s="46">
        <f t="shared" si="5"/>
        <v>0</v>
      </c>
    </row>
    <row r="38" spans="1:32" ht="84.5" customHeight="1" x14ac:dyDescent="0.35">
      <c r="A38" s="1" t="s">
        <v>280</v>
      </c>
      <c r="B38" s="5" t="s">
        <v>17</v>
      </c>
      <c r="C38" t="s">
        <v>281</v>
      </c>
      <c r="D38" s="1" t="s">
        <v>283</v>
      </c>
      <c r="E38" s="1" t="s">
        <v>282</v>
      </c>
      <c r="F38" s="1" t="s">
        <v>284</v>
      </c>
      <c r="G38" s="1" t="s">
        <v>285</v>
      </c>
      <c r="H38" s="19" t="s">
        <v>287</v>
      </c>
      <c r="I38" s="1" t="s">
        <v>288</v>
      </c>
      <c r="J38" s="1" t="s">
        <v>289</v>
      </c>
      <c r="K38" t="s">
        <v>286</v>
      </c>
      <c r="L38" s="42">
        <v>4509460</v>
      </c>
      <c r="M38" s="66"/>
      <c r="N38" s="51"/>
      <c r="O38" s="51">
        <v>24130</v>
      </c>
      <c r="P38" s="52">
        <v>1550</v>
      </c>
      <c r="Q38" s="46">
        <v>408910</v>
      </c>
      <c r="R38" s="33">
        <f t="shared" si="21"/>
        <v>4509460</v>
      </c>
      <c r="S38" s="69">
        <f t="shared" si="31"/>
        <v>0</v>
      </c>
      <c r="T38" s="32">
        <f t="shared" si="32"/>
        <v>0</v>
      </c>
      <c r="U38" s="32">
        <f t="shared" ref="U38:U50" si="37">O38*$AH$7</f>
        <v>276288.5</v>
      </c>
      <c r="V38" s="32">
        <f t="shared" ref="V38:V50" si="38">P38*$AH$6</f>
        <v>17375.5</v>
      </c>
      <c r="W38" s="32">
        <f t="shared" si="14"/>
        <v>4743356</v>
      </c>
      <c r="X38" s="74">
        <f t="shared" si="24"/>
        <v>9546480</v>
      </c>
      <c r="Y38" s="75">
        <v>11364370</v>
      </c>
      <c r="AA38" s="102"/>
      <c r="AB38" s="94"/>
      <c r="AC38" s="103"/>
      <c r="AD38" s="55"/>
      <c r="AE38" s="45"/>
      <c r="AF38" s="46">
        <f t="shared" si="5"/>
        <v>0</v>
      </c>
    </row>
    <row r="39" spans="1:32" ht="93.5" customHeight="1" x14ac:dyDescent="0.35">
      <c r="A39" s="1" t="s">
        <v>291</v>
      </c>
      <c r="B39" s="5" t="s">
        <v>17</v>
      </c>
      <c r="C39" t="s">
        <v>290</v>
      </c>
      <c r="E39" s="1" t="s">
        <v>292</v>
      </c>
      <c r="F39" s="1" t="s">
        <v>293</v>
      </c>
      <c r="G39" s="1" t="s">
        <v>16</v>
      </c>
      <c r="H39" s="19" t="s">
        <v>294</v>
      </c>
      <c r="I39" s="1" t="s">
        <v>295</v>
      </c>
      <c r="J39" s="1" t="s">
        <v>296</v>
      </c>
      <c r="L39" s="55">
        <v>558335</v>
      </c>
      <c r="M39" s="55">
        <v>283900</v>
      </c>
      <c r="N39" s="45"/>
      <c r="O39" s="45"/>
      <c r="P39" s="46"/>
      <c r="Q39" s="46" t="s">
        <v>481</v>
      </c>
      <c r="R39" s="33">
        <f t="shared" si="21"/>
        <v>558335</v>
      </c>
      <c r="S39" s="69">
        <f t="shared" si="31"/>
        <v>2875907</v>
      </c>
      <c r="T39" s="32">
        <f t="shared" si="32"/>
        <v>0</v>
      </c>
      <c r="U39" s="32">
        <f t="shared" si="37"/>
        <v>0</v>
      </c>
      <c r="V39" s="32">
        <f t="shared" si="38"/>
        <v>0</v>
      </c>
      <c r="W39" s="34">
        <v>119143</v>
      </c>
      <c r="X39" s="74">
        <f t="shared" si="24"/>
        <v>3553385</v>
      </c>
      <c r="Y39" s="75"/>
      <c r="AA39" s="102"/>
      <c r="AB39" s="94"/>
      <c r="AC39" s="103"/>
      <c r="AD39" s="55"/>
      <c r="AE39" s="45"/>
      <c r="AF39" s="46">
        <f t="shared" si="5"/>
        <v>0</v>
      </c>
    </row>
    <row r="40" spans="1:32" ht="75.5" customHeight="1" x14ac:dyDescent="0.35">
      <c r="A40" s="1" t="s">
        <v>298</v>
      </c>
      <c r="B40" s="5" t="s">
        <v>17</v>
      </c>
      <c r="C40" t="s">
        <v>297</v>
      </c>
      <c r="D40" s="1" t="s">
        <v>299</v>
      </c>
      <c r="E40" s="1" t="s">
        <v>300</v>
      </c>
      <c r="F40" s="1" t="s">
        <v>301</v>
      </c>
      <c r="G40" s="1" t="s">
        <v>173</v>
      </c>
      <c r="H40" s="19" t="s">
        <v>302</v>
      </c>
      <c r="J40" s="1" t="s">
        <v>304</v>
      </c>
      <c r="K40" t="s">
        <v>303</v>
      </c>
      <c r="L40" s="55">
        <v>4358000</v>
      </c>
      <c r="M40" s="55"/>
      <c r="N40" s="45"/>
      <c r="O40" s="45"/>
      <c r="P40" s="46"/>
      <c r="Q40" s="46">
        <v>4019</v>
      </c>
      <c r="R40" s="33">
        <f t="shared" si="21"/>
        <v>4358000</v>
      </c>
      <c r="S40" s="69">
        <f t="shared" si="31"/>
        <v>0</v>
      </c>
      <c r="T40" s="32">
        <f t="shared" si="32"/>
        <v>0</v>
      </c>
      <c r="U40" s="32">
        <f t="shared" si="37"/>
        <v>0</v>
      </c>
      <c r="V40" s="32">
        <f t="shared" si="38"/>
        <v>0</v>
      </c>
      <c r="W40" s="32">
        <f t="shared" si="14"/>
        <v>46620.4</v>
      </c>
      <c r="X40" s="74">
        <f t="shared" si="24"/>
        <v>4404620.4000000004</v>
      </c>
      <c r="Y40" s="75">
        <v>8557000</v>
      </c>
      <c r="AA40" s="102"/>
      <c r="AB40" s="94"/>
      <c r="AC40" s="103"/>
      <c r="AD40" s="55"/>
      <c r="AE40" s="45"/>
      <c r="AF40" s="46">
        <f t="shared" si="5"/>
        <v>0</v>
      </c>
    </row>
    <row r="41" spans="1:32" ht="116" x14ac:dyDescent="0.35">
      <c r="A41" s="1" t="s">
        <v>306</v>
      </c>
      <c r="B41" s="5" t="s">
        <v>17</v>
      </c>
      <c r="C41" t="s">
        <v>305</v>
      </c>
      <c r="D41" s="1" t="s">
        <v>307</v>
      </c>
      <c r="E41" t="s">
        <v>308</v>
      </c>
      <c r="F41" s="1" t="s">
        <v>309</v>
      </c>
      <c r="G41" s="1" t="s">
        <v>206</v>
      </c>
      <c r="H41" s="19" t="s">
        <v>310</v>
      </c>
      <c r="L41" s="42">
        <v>17990</v>
      </c>
      <c r="M41" s="55"/>
      <c r="N41" s="45"/>
      <c r="O41" s="45"/>
      <c r="P41" s="46"/>
      <c r="Q41" s="46"/>
      <c r="R41" s="33">
        <f t="shared" si="21"/>
        <v>17990</v>
      </c>
      <c r="S41" s="69">
        <f t="shared" si="31"/>
        <v>0</v>
      </c>
      <c r="T41" s="32">
        <f t="shared" si="32"/>
        <v>0</v>
      </c>
      <c r="U41" s="32">
        <f t="shared" si="37"/>
        <v>0</v>
      </c>
      <c r="V41" s="32">
        <f t="shared" si="38"/>
        <v>0</v>
      </c>
      <c r="W41" s="32">
        <f t="shared" si="14"/>
        <v>0</v>
      </c>
      <c r="X41" s="74">
        <f t="shared" si="24"/>
        <v>17990</v>
      </c>
      <c r="Y41" s="75"/>
      <c r="AA41" s="102"/>
      <c r="AB41" s="94"/>
      <c r="AC41" s="103"/>
      <c r="AD41" s="55"/>
      <c r="AE41" s="45"/>
      <c r="AF41" s="46">
        <f t="shared" si="5"/>
        <v>0</v>
      </c>
    </row>
    <row r="42" spans="1:32" ht="43.5" x14ac:dyDescent="0.35">
      <c r="A42" s="1" t="s">
        <v>319</v>
      </c>
      <c r="B42" s="5" t="s">
        <v>17</v>
      </c>
      <c r="C42" t="s">
        <v>320</v>
      </c>
      <c r="D42" s="23" t="s">
        <v>321</v>
      </c>
      <c r="E42" s="1" t="s">
        <v>322</v>
      </c>
      <c r="F42" s="1" t="s">
        <v>323</v>
      </c>
      <c r="G42" s="1" t="s">
        <v>147</v>
      </c>
      <c r="H42" s="19" t="s">
        <v>325</v>
      </c>
      <c r="J42" s="1" t="s">
        <v>326</v>
      </c>
      <c r="K42" t="s">
        <v>324</v>
      </c>
      <c r="L42" s="42">
        <v>85469</v>
      </c>
      <c r="M42" s="55"/>
      <c r="N42" s="45"/>
      <c r="O42" s="45"/>
      <c r="P42" s="46"/>
      <c r="Q42" s="46" t="s">
        <v>482</v>
      </c>
      <c r="R42" s="33">
        <f t="shared" si="21"/>
        <v>85469</v>
      </c>
      <c r="S42" s="69">
        <f t="shared" si="31"/>
        <v>0</v>
      </c>
      <c r="T42" s="32">
        <f t="shared" si="32"/>
        <v>0</v>
      </c>
      <c r="U42" s="32">
        <f t="shared" si="37"/>
        <v>0</v>
      </c>
      <c r="V42" s="32">
        <f t="shared" si="38"/>
        <v>0</v>
      </c>
      <c r="W42" s="34">
        <v>163243</v>
      </c>
      <c r="X42" s="74">
        <f t="shared" si="24"/>
        <v>248712</v>
      </c>
      <c r="Y42" s="75">
        <v>248712</v>
      </c>
      <c r="AA42" s="102"/>
      <c r="AB42" s="94"/>
      <c r="AC42" s="103"/>
      <c r="AD42" s="55"/>
      <c r="AE42" s="45"/>
      <c r="AF42" s="46">
        <f t="shared" si="5"/>
        <v>0</v>
      </c>
    </row>
    <row r="43" spans="1:32" ht="130.5" x14ac:dyDescent="0.35">
      <c r="A43" s="1" t="s">
        <v>390</v>
      </c>
      <c r="B43" s="5" t="s">
        <v>17</v>
      </c>
      <c r="C43" t="s">
        <v>391</v>
      </c>
      <c r="D43" s="1" t="s">
        <v>392</v>
      </c>
      <c r="E43" s="1" t="s">
        <v>393</v>
      </c>
      <c r="F43" s="1" t="s">
        <v>394</v>
      </c>
      <c r="G43" s="1" t="s">
        <v>89</v>
      </c>
      <c r="H43" s="19" t="s">
        <v>395</v>
      </c>
      <c r="J43" s="1" t="s">
        <v>396</v>
      </c>
      <c r="K43" t="s">
        <v>395</v>
      </c>
      <c r="L43" s="42">
        <v>371040</v>
      </c>
      <c r="M43" s="55"/>
      <c r="N43" s="45"/>
      <c r="O43" s="45"/>
      <c r="P43" s="46"/>
      <c r="Q43" s="46">
        <v>302.45</v>
      </c>
      <c r="R43" s="33">
        <f t="shared" si="21"/>
        <v>371040</v>
      </c>
      <c r="S43" s="69">
        <f t="shared" si="31"/>
        <v>0</v>
      </c>
      <c r="T43" s="32">
        <f t="shared" si="32"/>
        <v>0</v>
      </c>
      <c r="U43" s="32">
        <f t="shared" si="37"/>
        <v>0</v>
      </c>
      <c r="V43" s="32">
        <f t="shared" si="38"/>
        <v>0</v>
      </c>
      <c r="W43" s="32">
        <f t="shared" si="14"/>
        <v>3508.4199999999996</v>
      </c>
      <c r="X43" s="74">
        <f t="shared" si="24"/>
        <v>374548.42</v>
      </c>
      <c r="Y43" s="75">
        <v>371040</v>
      </c>
      <c r="AA43" s="102"/>
      <c r="AB43" s="94"/>
      <c r="AC43" s="103"/>
      <c r="AD43" s="55"/>
      <c r="AE43" s="45"/>
      <c r="AF43" s="46">
        <f t="shared" si="5"/>
        <v>0</v>
      </c>
    </row>
    <row r="44" spans="1:32" ht="116" x14ac:dyDescent="0.35">
      <c r="A44" s="1" t="s">
        <v>384</v>
      </c>
      <c r="B44" s="5" t="s">
        <v>17</v>
      </c>
      <c r="C44" t="s">
        <v>385</v>
      </c>
      <c r="D44" s="1">
        <v>-6.3626533219999999</v>
      </c>
      <c r="E44" s="1" t="s">
        <v>386</v>
      </c>
      <c r="F44" s="1" t="s">
        <v>387</v>
      </c>
      <c r="G44" s="1" t="s">
        <v>376</v>
      </c>
      <c r="H44" s="19" t="s">
        <v>388</v>
      </c>
      <c r="J44" s="1" t="s">
        <v>389</v>
      </c>
      <c r="K44" t="s">
        <v>388</v>
      </c>
      <c r="L44" s="55">
        <v>456000</v>
      </c>
      <c r="M44" s="55"/>
      <c r="N44" s="45"/>
      <c r="O44" s="45"/>
      <c r="P44" s="46"/>
      <c r="Q44" s="46">
        <v>172664</v>
      </c>
      <c r="R44" s="33">
        <f t="shared" si="21"/>
        <v>456000</v>
      </c>
      <c r="S44" s="69">
        <f t="shared" si="31"/>
        <v>0</v>
      </c>
      <c r="T44" s="32">
        <f t="shared" si="32"/>
        <v>0</v>
      </c>
      <c r="U44" s="32">
        <f t="shared" si="37"/>
        <v>0</v>
      </c>
      <c r="V44" s="32">
        <f t="shared" si="38"/>
        <v>0</v>
      </c>
      <c r="W44" s="32">
        <f t="shared" si="14"/>
        <v>2002902.4</v>
      </c>
      <c r="X44" s="74">
        <f t="shared" si="24"/>
        <v>2458902.4</v>
      </c>
      <c r="Y44" s="75">
        <v>456000</v>
      </c>
      <c r="AA44" s="102"/>
      <c r="AB44" s="94"/>
      <c r="AC44" s="103"/>
      <c r="AD44" s="55"/>
      <c r="AE44" s="45"/>
      <c r="AF44" s="46">
        <f t="shared" si="5"/>
        <v>0</v>
      </c>
    </row>
    <row r="45" spans="1:32" ht="43.5" x14ac:dyDescent="0.35">
      <c r="A45" s="1" t="s">
        <v>381</v>
      </c>
      <c r="B45" s="5" t="s">
        <v>17</v>
      </c>
      <c r="C45" t="s">
        <v>380</v>
      </c>
      <c r="E45" s="1" t="s">
        <v>383</v>
      </c>
      <c r="F45" s="1" t="s">
        <v>382</v>
      </c>
      <c r="G45" s="1" t="s">
        <v>376</v>
      </c>
      <c r="H45" s="19" t="s">
        <v>377</v>
      </c>
      <c r="I45" s="1" t="s">
        <v>379</v>
      </c>
      <c r="J45" s="1" t="s">
        <v>378</v>
      </c>
      <c r="L45" s="42">
        <v>579162</v>
      </c>
      <c r="M45" s="55">
        <v>217688</v>
      </c>
      <c r="N45" s="45"/>
      <c r="O45" s="45"/>
      <c r="P45" s="46"/>
      <c r="Q45" s="46" t="s">
        <v>378</v>
      </c>
      <c r="R45" s="33">
        <f t="shared" si="21"/>
        <v>579162</v>
      </c>
      <c r="S45" s="69">
        <f t="shared" si="31"/>
        <v>2205179.44</v>
      </c>
      <c r="T45" s="32">
        <f t="shared" si="32"/>
        <v>0</v>
      </c>
      <c r="U45" s="32">
        <f t="shared" si="37"/>
        <v>0</v>
      </c>
      <c r="V45" s="32">
        <f t="shared" si="38"/>
        <v>0</v>
      </c>
      <c r="W45" s="34">
        <v>35072</v>
      </c>
      <c r="X45" s="74">
        <f t="shared" si="24"/>
        <v>2819413.44</v>
      </c>
      <c r="Y45" s="75"/>
      <c r="AA45" s="102"/>
      <c r="AB45" s="94"/>
      <c r="AC45" s="103"/>
      <c r="AD45" s="55"/>
      <c r="AE45" s="45"/>
      <c r="AF45" s="46">
        <f t="shared" si="5"/>
        <v>0</v>
      </c>
    </row>
    <row r="46" spans="1:32" ht="87" x14ac:dyDescent="0.35">
      <c r="A46" s="1" t="s">
        <v>369</v>
      </c>
      <c r="B46" s="5" t="s">
        <v>17</v>
      </c>
      <c r="E46" s="1" t="s">
        <v>370</v>
      </c>
      <c r="F46" s="1" t="s">
        <v>371</v>
      </c>
      <c r="G46" s="1" t="s">
        <v>372</v>
      </c>
      <c r="H46" s="19" t="s">
        <v>374</v>
      </c>
      <c r="I46" s="1" t="s">
        <v>375</v>
      </c>
      <c r="K46" t="s">
        <v>373</v>
      </c>
      <c r="L46" s="42">
        <v>108465</v>
      </c>
      <c r="M46" s="58">
        <v>21000</v>
      </c>
      <c r="N46" s="56"/>
      <c r="O46" s="56"/>
      <c r="P46" s="57"/>
      <c r="Q46" s="46"/>
      <c r="R46" s="33">
        <f t="shared" si="21"/>
        <v>108465</v>
      </c>
      <c r="S46" s="37">
        <f t="shared" si="31"/>
        <v>212730.00000000003</v>
      </c>
      <c r="T46" s="32">
        <f t="shared" si="32"/>
        <v>0</v>
      </c>
      <c r="U46" s="32">
        <f t="shared" si="37"/>
        <v>0</v>
      </c>
      <c r="V46" s="32">
        <f t="shared" si="38"/>
        <v>0</v>
      </c>
      <c r="W46" s="32">
        <f t="shared" si="14"/>
        <v>0</v>
      </c>
      <c r="X46" s="74">
        <f t="shared" si="24"/>
        <v>321195</v>
      </c>
      <c r="Y46" s="75">
        <v>345766</v>
      </c>
      <c r="AA46" s="102"/>
      <c r="AB46" s="94"/>
      <c r="AC46" s="103"/>
      <c r="AD46" s="55"/>
      <c r="AE46" s="45"/>
      <c r="AF46" s="46">
        <f t="shared" si="5"/>
        <v>0</v>
      </c>
    </row>
    <row r="47" spans="1:32" ht="116" x14ac:dyDescent="0.35">
      <c r="A47" s="1" t="s">
        <v>348</v>
      </c>
      <c r="B47" s="5" t="s">
        <v>17</v>
      </c>
      <c r="C47" t="s">
        <v>349</v>
      </c>
      <c r="D47" s="23" t="s">
        <v>350</v>
      </c>
      <c r="E47" t="s">
        <v>351</v>
      </c>
      <c r="F47" s="1" t="s">
        <v>352</v>
      </c>
      <c r="G47" s="1" t="s">
        <v>353</v>
      </c>
      <c r="H47" s="19" t="s">
        <v>356</v>
      </c>
      <c r="I47" s="1" t="s">
        <v>357</v>
      </c>
      <c r="J47" s="1" t="s">
        <v>358</v>
      </c>
      <c r="K47" t="s">
        <v>354</v>
      </c>
      <c r="L47" s="42">
        <v>5475843533</v>
      </c>
      <c r="M47" s="55"/>
      <c r="N47" s="45"/>
      <c r="O47" s="45">
        <v>304100</v>
      </c>
      <c r="P47" s="46"/>
      <c r="Q47" s="46">
        <v>563120500</v>
      </c>
      <c r="R47" s="33">
        <f t="shared" si="21"/>
        <v>5475843533</v>
      </c>
      <c r="S47" s="69">
        <f t="shared" si="31"/>
        <v>0</v>
      </c>
      <c r="T47" s="32">
        <f t="shared" si="32"/>
        <v>0</v>
      </c>
      <c r="U47" s="32">
        <f t="shared" si="37"/>
        <v>3481945</v>
      </c>
      <c r="V47" s="32">
        <f t="shared" si="38"/>
        <v>0</v>
      </c>
      <c r="W47" s="32">
        <f t="shared" si="14"/>
        <v>6532197800</v>
      </c>
      <c r="X47" s="74">
        <f t="shared" si="24"/>
        <v>12011523278</v>
      </c>
      <c r="Y47" s="75">
        <v>51634000</v>
      </c>
      <c r="AA47" s="102"/>
      <c r="AB47" s="94"/>
      <c r="AC47" s="103" t="s">
        <v>355</v>
      </c>
      <c r="AD47" s="55">
        <v>3156455000</v>
      </c>
      <c r="AE47" s="45"/>
      <c r="AF47" s="46">
        <f t="shared" si="5"/>
        <v>3156455000</v>
      </c>
    </row>
    <row r="48" spans="1:32" ht="43.5" x14ac:dyDescent="0.35">
      <c r="A48" s="1" t="s">
        <v>340</v>
      </c>
      <c r="B48" s="5" t="s">
        <v>17</v>
      </c>
      <c r="C48" t="s">
        <v>341</v>
      </c>
      <c r="D48" s="1" t="s">
        <v>342</v>
      </c>
      <c r="E48" s="1" t="s">
        <v>344</v>
      </c>
      <c r="F48" s="1" t="s">
        <v>343</v>
      </c>
      <c r="G48" s="1" t="s">
        <v>255</v>
      </c>
      <c r="H48" s="19" t="s">
        <v>346</v>
      </c>
      <c r="J48" s="1" t="s">
        <v>347</v>
      </c>
      <c r="K48" t="s">
        <v>345</v>
      </c>
      <c r="L48" s="55">
        <v>10281000</v>
      </c>
      <c r="M48" s="55"/>
      <c r="N48" s="45"/>
      <c r="O48" s="45"/>
      <c r="P48" s="46"/>
      <c r="Q48" s="46">
        <v>17125000</v>
      </c>
      <c r="R48" s="33">
        <f t="shared" si="21"/>
        <v>10281000</v>
      </c>
      <c r="S48" s="69">
        <f t="shared" si="31"/>
        <v>0</v>
      </c>
      <c r="T48" s="32">
        <f t="shared" si="32"/>
        <v>0</v>
      </c>
      <c r="U48" s="32">
        <f t="shared" si="37"/>
        <v>0</v>
      </c>
      <c r="V48" s="32">
        <f t="shared" si="38"/>
        <v>0</v>
      </c>
      <c r="W48" s="32">
        <f t="shared" si="14"/>
        <v>198650000</v>
      </c>
      <c r="X48" s="74">
        <f t="shared" si="24"/>
        <v>208931000</v>
      </c>
      <c r="Y48" s="75">
        <v>27406000</v>
      </c>
      <c r="AA48" s="102"/>
      <c r="AB48" s="94"/>
      <c r="AC48" s="103"/>
      <c r="AD48" s="55"/>
      <c r="AE48" s="45"/>
      <c r="AF48" s="46">
        <f t="shared" si="5"/>
        <v>0</v>
      </c>
    </row>
    <row r="49" spans="1:32" ht="43.5" x14ac:dyDescent="0.35">
      <c r="A49" s="1" t="s">
        <v>339</v>
      </c>
      <c r="B49" s="5" t="s">
        <v>17</v>
      </c>
      <c r="C49" t="s">
        <v>337</v>
      </c>
      <c r="E49" s="1" t="s">
        <v>338</v>
      </c>
      <c r="G49" s="1" t="s">
        <v>214</v>
      </c>
      <c r="H49" s="19" t="s">
        <v>335</v>
      </c>
      <c r="J49" s="1" t="s">
        <v>336</v>
      </c>
      <c r="L49" s="58">
        <v>300428</v>
      </c>
      <c r="M49" s="55"/>
      <c r="N49" s="45">
        <v>180000</v>
      </c>
      <c r="O49" s="45"/>
      <c r="P49" s="46"/>
      <c r="Q49" s="46"/>
      <c r="R49" s="38">
        <f t="shared" si="21"/>
        <v>300428</v>
      </c>
      <c r="S49" s="69">
        <f t="shared" si="31"/>
        <v>0</v>
      </c>
      <c r="T49" s="32">
        <f t="shared" si="32"/>
        <v>1823400.0000000002</v>
      </c>
      <c r="U49" s="32">
        <f t="shared" si="37"/>
        <v>0</v>
      </c>
      <c r="V49" s="32">
        <f t="shared" si="38"/>
        <v>0</v>
      </c>
      <c r="W49" s="32">
        <f t="shared" si="14"/>
        <v>0</v>
      </c>
      <c r="X49" s="74">
        <f t="shared" si="24"/>
        <v>2123828</v>
      </c>
      <c r="Y49" s="75"/>
      <c r="AA49" s="102"/>
      <c r="AB49" s="94"/>
      <c r="AC49" s="103"/>
      <c r="AD49" s="55"/>
      <c r="AE49" s="45"/>
      <c r="AF49" s="46">
        <f t="shared" si="5"/>
        <v>0</v>
      </c>
    </row>
    <row r="50" spans="1:32" ht="55.5" customHeight="1" thickBot="1" x14ac:dyDescent="0.4">
      <c r="A50" s="1" t="s">
        <v>328</v>
      </c>
      <c r="B50" s="5" t="s">
        <v>17</v>
      </c>
      <c r="C50" t="s">
        <v>327</v>
      </c>
      <c r="D50" s="23" t="s">
        <v>329</v>
      </c>
      <c r="E50" s="1" t="s">
        <v>330</v>
      </c>
      <c r="F50" s="1" t="s">
        <v>331</v>
      </c>
      <c r="G50" s="1" t="s">
        <v>206</v>
      </c>
      <c r="J50" s="1" t="s">
        <v>334</v>
      </c>
      <c r="K50" t="s">
        <v>332</v>
      </c>
      <c r="L50" s="70"/>
      <c r="M50" s="59"/>
      <c r="N50" s="60"/>
      <c r="O50" s="60"/>
      <c r="P50" s="61"/>
      <c r="Q50" s="61">
        <v>2622638136</v>
      </c>
      <c r="R50" s="33">
        <f t="shared" si="21"/>
        <v>0</v>
      </c>
      <c r="S50" s="69">
        <f t="shared" si="31"/>
        <v>0</v>
      </c>
      <c r="T50" s="32">
        <f t="shared" si="32"/>
        <v>0</v>
      </c>
      <c r="U50" s="32">
        <f t="shared" si="37"/>
        <v>0</v>
      </c>
      <c r="V50" s="32">
        <f t="shared" si="38"/>
        <v>0</v>
      </c>
      <c r="W50" s="32">
        <f t="shared" si="14"/>
        <v>30422602377.599998</v>
      </c>
      <c r="X50" s="83">
        <f t="shared" si="24"/>
        <v>30422602377.599998</v>
      </c>
      <c r="Y50" s="70">
        <v>37328880</v>
      </c>
      <c r="AA50" s="105"/>
      <c r="AB50" s="97"/>
      <c r="AC50" s="106" t="s">
        <v>333</v>
      </c>
      <c r="AD50" s="59">
        <v>1365759980</v>
      </c>
      <c r="AE50" s="60"/>
      <c r="AF50" s="61">
        <f t="shared" si="5"/>
        <v>1365759980</v>
      </c>
    </row>
    <row r="51" spans="1:32" s="25" customFormat="1" x14ac:dyDescent="0.35">
      <c r="A51" s="24"/>
      <c r="D51" s="24"/>
      <c r="L51" s="36"/>
      <c r="M51" s="36"/>
      <c r="N51" s="36"/>
      <c r="O51" s="36"/>
      <c r="P51" s="36"/>
      <c r="Q51" s="36"/>
      <c r="R51" s="36"/>
      <c r="S51" s="36"/>
      <c r="T51" s="36"/>
      <c r="U51" s="36"/>
      <c r="V51" s="36"/>
      <c r="W51" s="36"/>
      <c r="X51" s="36"/>
      <c r="Y51" s="36"/>
      <c r="AA51" s="24"/>
      <c r="AB51" s="24"/>
      <c r="AC51" s="24"/>
      <c r="AD51" s="36"/>
      <c r="AE51" s="36"/>
      <c r="AF51" s="36"/>
    </row>
    <row r="52" spans="1:32" s="25" customFormat="1" x14ac:dyDescent="0.35">
      <c r="A52" s="24"/>
      <c r="D52" s="24"/>
      <c r="L52" s="36"/>
      <c r="M52" s="36"/>
      <c r="N52" s="36"/>
      <c r="O52" s="36"/>
      <c r="P52" s="36"/>
      <c r="Q52" s="36"/>
      <c r="R52" s="36"/>
      <c r="S52" s="36"/>
      <c r="T52" s="36"/>
      <c r="U52" s="36"/>
      <c r="V52" s="36"/>
      <c r="W52" s="36"/>
      <c r="X52" s="36"/>
      <c r="Y52" s="36"/>
      <c r="AA52" s="24"/>
      <c r="AB52" s="24"/>
      <c r="AC52" s="24"/>
      <c r="AD52" s="36"/>
      <c r="AE52" s="36"/>
      <c r="AF52" s="36"/>
    </row>
    <row r="54" spans="1:32" ht="43.5" x14ac:dyDescent="0.35">
      <c r="A54" s="1" t="s">
        <v>397</v>
      </c>
      <c r="C54" t="s">
        <v>398</v>
      </c>
      <c r="D54" s="1" t="s">
        <v>400</v>
      </c>
      <c r="E54" s="1" t="s">
        <v>399</v>
      </c>
      <c r="F54" s="1" t="s">
        <v>401</v>
      </c>
    </row>
    <row r="55" spans="1:32" x14ac:dyDescent="0.35">
      <c r="A55" s="1" t="s">
        <v>402</v>
      </c>
      <c r="C55" t="s">
        <v>403</v>
      </c>
      <c r="E55" t="s">
        <v>405</v>
      </c>
      <c r="F55" t="s">
        <v>404</v>
      </c>
    </row>
    <row r="56" spans="1:32" x14ac:dyDescent="0.35">
      <c r="A56" s="1" t="s">
        <v>406</v>
      </c>
      <c r="C56" t="s">
        <v>407</v>
      </c>
      <c r="E56" t="s">
        <v>408</v>
      </c>
      <c r="F56" t="s">
        <v>412</v>
      </c>
    </row>
    <row r="57" spans="1:32" ht="43.5" x14ac:dyDescent="0.35">
      <c r="A57" s="1" t="s">
        <v>409</v>
      </c>
      <c r="C57" t="s">
        <v>410</v>
      </c>
      <c r="E57" t="s">
        <v>411</v>
      </c>
      <c r="F57" t="s">
        <v>404</v>
      </c>
    </row>
    <row r="58" spans="1:32" ht="29" x14ac:dyDescent="0.35">
      <c r="A58" s="1" t="s">
        <v>413</v>
      </c>
      <c r="C58" t="s">
        <v>415</v>
      </c>
      <c r="E58" s="27" t="s">
        <v>414</v>
      </c>
      <c r="F58" t="s">
        <v>412</v>
      </c>
    </row>
    <row r="59" spans="1:32" ht="29" x14ac:dyDescent="0.35">
      <c r="A59" s="1" t="s">
        <v>416</v>
      </c>
      <c r="C59" t="s">
        <v>417</v>
      </c>
      <c r="E59" t="s">
        <v>418</v>
      </c>
      <c r="F59" t="s">
        <v>419</v>
      </c>
    </row>
    <row r="60" spans="1:32" ht="29" x14ac:dyDescent="0.35">
      <c r="A60" s="1" t="s">
        <v>420</v>
      </c>
      <c r="C60" t="s">
        <v>421</v>
      </c>
      <c r="E60" s="1" t="s">
        <v>422</v>
      </c>
      <c r="F60" t="s">
        <v>404</v>
      </c>
    </row>
    <row r="61" spans="1:32" ht="29" x14ac:dyDescent="0.35">
      <c r="A61" s="1" t="s">
        <v>423</v>
      </c>
      <c r="C61" t="s">
        <v>426</v>
      </c>
      <c r="E61" s="1" t="s">
        <v>425</v>
      </c>
      <c r="F61" t="s">
        <v>424</v>
      </c>
    </row>
    <row r="62" spans="1:32" ht="29" x14ac:dyDescent="0.35">
      <c r="A62" s="1" t="s">
        <v>427</v>
      </c>
      <c r="C62" t="s">
        <v>428</v>
      </c>
      <c r="E62" s="1" t="s">
        <v>429</v>
      </c>
      <c r="F62" s="1" t="s">
        <v>404</v>
      </c>
    </row>
    <row r="63" spans="1:32" ht="29" x14ac:dyDescent="0.35">
      <c r="A63" s="1" t="s">
        <v>432</v>
      </c>
      <c r="C63" t="s">
        <v>431</v>
      </c>
      <c r="E63" s="1" t="s">
        <v>430</v>
      </c>
      <c r="F63" t="s">
        <v>424</v>
      </c>
    </row>
    <row r="64" spans="1:32" ht="43.5" x14ac:dyDescent="0.35">
      <c r="A64" s="1" t="s">
        <v>435</v>
      </c>
      <c r="C64" t="s">
        <v>433</v>
      </c>
      <c r="E64" s="1" t="s">
        <v>434</v>
      </c>
      <c r="F64" t="s">
        <v>404</v>
      </c>
    </row>
    <row r="65" spans="1:6" ht="29" x14ac:dyDescent="0.35">
      <c r="A65" s="1" t="s">
        <v>436</v>
      </c>
      <c r="C65" t="s">
        <v>438</v>
      </c>
      <c r="E65" s="1" t="s">
        <v>437</v>
      </c>
      <c r="F65" s="1" t="s">
        <v>404</v>
      </c>
    </row>
    <row r="66" spans="1:6" ht="43.5" x14ac:dyDescent="0.35">
      <c r="A66" s="1" t="s">
        <v>439</v>
      </c>
      <c r="C66" t="s">
        <v>440</v>
      </c>
      <c r="E66" s="1" t="s">
        <v>441</v>
      </c>
      <c r="F66" t="s">
        <v>412</v>
      </c>
    </row>
    <row r="67" spans="1:6" ht="29.5" thickBot="1" x14ac:dyDescent="0.4">
      <c r="A67" s="1" t="s">
        <v>443</v>
      </c>
      <c r="C67" t="s">
        <v>442</v>
      </c>
      <c r="E67" s="1" t="s">
        <v>444</v>
      </c>
      <c r="F67" t="s">
        <v>404</v>
      </c>
    </row>
    <row r="68" spans="1:6" ht="15" thickBot="1" x14ac:dyDescent="0.4">
      <c r="A68" s="1" t="s">
        <v>446</v>
      </c>
      <c r="C68" t="s">
        <v>445</v>
      </c>
      <c r="E68" s="26" t="s">
        <v>447</v>
      </c>
      <c r="F68" t="s">
        <v>448</v>
      </c>
    </row>
    <row r="69" spans="1:6" ht="58" x14ac:dyDescent="0.35">
      <c r="A69" s="1" t="s">
        <v>450</v>
      </c>
      <c r="C69" s="27" t="s">
        <v>449</v>
      </c>
      <c r="E69" s="28" t="s">
        <v>451</v>
      </c>
      <c r="F69" t="s">
        <v>412</v>
      </c>
    </row>
    <row r="70" spans="1:6" ht="29" x14ac:dyDescent="0.35">
      <c r="A70" s="1" t="s">
        <v>453</v>
      </c>
      <c r="C70" t="s">
        <v>452</v>
      </c>
      <c r="E70" s="28" t="s">
        <v>454</v>
      </c>
      <c r="F70" t="s">
        <v>404</v>
      </c>
    </row>
    <row r="71" spans="1:6" ht="29" x14ac:dyDescent="0.35">
      <c r="A71" s="1" t="s">
        <v>456</v>
      </c>
      <c r="C71" t="s">
        <v>455</v>
      </c>
      <c r="E71" s="28" t="s">
        <v>457</v>
      </c>
      <c r="F71" t="s">
        <v>412</v>
      </c>
    </row>
  </sheetData>
  <sortState ref="A3:AG50">
    <sortCondition ref="A3"/>
  </sortState>
  <mergeCells count="8">
    <mergeCell ref="AG9:AJ10"/>
    <mergeCell ref="AG2:AJ2"/>
    <mergeCell ref="H1:K1"/>
    <mergeCell ref="AA1:AC1"/>
    <mergeCell ref="R1:X1"/>
    <mergeCell ref="L1:Q1"/>
    <mergeCell ref="AJ6:AJ7"/>
    <mergeCell ref="AD1:AF1"/>
  </mergeCells>
  <phoneticPr fontId="4" type="noConversion"/>
  <hyperlinks>
    <hyperlink ref="AJ4" r:id="rId1" xr:uid="{B28CFE61-C5CC-482E-9337-FBD0356F8694}"/>
    <hyperlink ref="AJ6" r:id="rId2" xr:uid="{65834AF3-2B2C-43BF-A5C2-9727D47AFFBF}"/>
  </hyperlinks>
  <pageMargins left="0.7" right="0.7" top="0.75" bottom="0.75" header="0.3" footer="0.3"/>
  <pageSetup paperSize="9" orientation="portrait"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A20C5-528D-487B-B504-DB41479E6358}">
  <dimension ref="A1:R68"/>
  <sheetViews>
    <sheetView tabSelected="1" zoomScale="70" zoomScaleNormal="70" workbookViewId="0">
      <selection activeCell="E3" sqref="E3"/>
    </sheetView>
  </sheetViews>
  <sheetFormatPr defaultRowHeight="14.5" x14ac:dyDescent="0.35"/>
  <cols>
    <col min="1" max="2" width="18.26953125" style="149" customWidth="1"/>
    <col min="3" max="3" width="17.36328125" customWidth="1"/>
    <col min="4" max="4" width="18.36328125" style="1" customWidth="1"/>
    <col min="5" max="5" width="10.81640625" customWidth="1"/>
    <col min="6" max="6" width="21.90625" style="1" customWidth="1"/>
    <col min="7" max="7" width="40.90625" customWidth="1"/>
    <col min="8" max="8" width="53.7265625" style="149" customWidth="1"/>
    <col min="9" max="9" width="16.453125" style="34" customWidth="1"/>
    <col min="10" max="13" width="12.90625" style="34" customWidth="1"/>
    <col min="14" max="14" width="18.26953125" style="34" customWidth="1"/>
    <col min="15" max="15" width="15.90625" style="34" customWidth="1"/>
    <col min="16" max="16" width="16.1796875" style="34" customWidth="1"/>
    <col min="17" max="17" width="11.81640625" style="34" customWidth="1"/>
    <col min="18" max="18" width="15.90625" style="34" customWidth="1"/>
  </cols>
  <sheetData>
    <row r="1" spans="1:18" ht="31.5" customHeight="1" x14ac:dyDescent="0.35">
      <c r="A1" s="196" t="s">
        <v>506</v>
      </c>
      <c r="B1" s="207"/>
      <c r="C1" s="214" t="s">
        <v>497</v>
      </c>
      <c r="D1" s="209" t="s">
        <v>492</v>
      </c>
      <c r="E1" s="187"/>
      <c r="F1" s="187"/>
      <c r="G1" s="187"/>
      <c r="H1" s="188"/>
      <c r="I1" s="189" t="s">
        <v>459</v>
      </c>
      <c r="J1" s="189"/>
      <c r="K1" s="189"/>
      <c r="L1" s="189"/>
      <c r="M1" s="189"/>
      <c r="N1" s="189"/>
      <c r="O1" s="189"/>
      <c r="P1" s="190" t="s">
        <v>488</v>
      </c>
      <c r="Q1" s="190"/>
      <c r="R1" s="190"/>
    </row>
    <row r="2" spans="1:18" ht="65.5" thickBot="1" x14ac:dyDescent="0.4">
      <c r="A2" s="204" t="s">
        <v>503</v>
      </c>
      <c r="B2" s="208" t="s">
        <v>504</v>
      </c>
      <c r="C2" s="215"/>
      <c r="D2" s="210" t="s">
        <v>0</v>
      </c>
      <c r="E2" s="205" t="s">
        <v>3</v>
      </c>
      <c r="F2" s="205" t="s">
        <v>493</v>
      </c>
      <c r="G2" s="152" t="s">
        <v>5</v>
      </c>
      <c r="H2" s="153" t="s">
        <v>51</v>
      </c>
      <c r="I2" s="150" t="s">
        <v>460</v>
      </c>
      <c r="J2" s="129" t="s">
        <v>464</v>
      </c>
      <c r="K2" s="129" t="s">
        <v>479</v>
      </c>
      <c r="L2" s="129" t="s">
        <v>471</v>
      </c>
      <c r="M2" s="129" t="s">
        <v>472</v>
      </c>
      <c r="N2" s="129" t="s">
        <v>465</v>
      </c>
      <c r="O2" s="129" t="s">
        <v>466</v>
      </c>
      <c r="P2" s="129" t="s">
        <v>489</v>
      </c>
      <c r="Q2" s="129" t="s">
        <v>490</v>
      </c>
      <c r="R2" s="129" t="s">
        <v>486</v>
      </c>
    </row>
    <row r="3" spans="1:18" s="6" customFormat="1" ht="272" customHeight="1" x14ac:dyDescent="0.35">
      <c r="A3" s="199">
        <v>53.315361199999998</v>
      </c>
      <c r="B3" s="200">
        <v>-6.3422304</v>
      </c>
      <c r="C3" s="216"/>
      <c r="D3" s="211" t="s">
        <v>311</v>
      </c>
      <c r="E3" s="206" t="s">
        <v>313</v>
      </c>
      <c r="F3" s="155" t="s">
        <v>496</v>
      </c>
      <c r="G3" s="135" t="s">
        <v>312</v>
      </c>
      <c r="H3" s="145" t="s">
        <v>314</v>
      </c>
      <c r="I3" s="125">
        <f>AER!R7</f>
        <v>1000524</v>
      </c>
      <c r="J3" s="121">
        <f>AER!S7</f>
        <v>509731.47000000003</v>
      </c>
      <c r="K3" s="121">
        <f>AER!T7</f>
        <v>0</v>
      </c>
      <c r="L3" s="121">
        <f>AER!U7</f>
        <v>0</v>
      </c>
      <c r="M3" s="121">
        <f>AER!V7</f>
        <v>0</v>
      </c>
      <c r="N3" s="121">
        <f>AER!W7</f>
        <v>0</v>
      </c>
      <c r="O3" s="122">
        <f>AER!X7</f>
        <v>1510255.47</v>
      </c>
      <c r="P3" s="123"/>
      <c r="Q3" s="123"/>
      <c r="R3" s="124">
        <f t="shared" ref="R3:R52" si="0">SUM(P3:Q3)</f>
        <v>0</v>
      </c>
    </row>
    <row r="4" spans="1:18" s="6" customFormat="1" ht="45.5" customHeight="1" x14ac:dyDescent="0.35">
      <c r="A4" s="201">
        <v>53.390582599999988</v>
      </c>
      <c r="B4" s="202">
        <v>-6.2978635000000001</v>
      </c>
      <c r="C4" s="217"/>
      <c r="D4" s="212" t="s">
        <v>70</v>
      </c>
      <c r="E4" s="131" t="s">
        <v>71</v>
      </c>
      <c r="F4" s="132" t="s">
        <v>496</v>
      </c>
      <c r="G4" s="135" t="s">
        <v>72</v>
      </c>
      <c r="H4" s="145" t="s">
        <v>73</v>
      </c>
      <c r="I4" s="126">
        <f>AER!R12</f>
        <v>304160</v>
      </c>
      <c r="J4" s="88">
        <f>AER!S12</f>
        <v>0</v>
      </c>
      <c r="K4" s="88">
        <f>AER!T12</f>
        <v>0</v>
      </c>
      <c r="L4" s="88">
        <f>AER!U12</f>
        <v>0</v>
      </c>
      <c r="M4" s="88">
        <f>AER!V12</f>
        <v>0</v>
      </c>
      <c r="N4" s="88">
        <f>AER!W12</f>
        <v>602028.4</v>
      </c>
      <c r="O4" s="114">
        <f>AER!X12</f>
        <v>906188.4</v>
      </c>
      <c r="P4" s="115"/>
      <c r="Q4" s="115"/>
      <c r="R4" s="116">
        <f t="shared" si="0"/>
        <v>0</v>
      </c>
    </row>
    <row r="5" spans="1:18" s="6" customFormat="1" ht="115" customHeight="1" x14ac:dyDescent="0.35">
      <c r="A5" s="201">
        <v>53.329880199999998</v>
      </c>
      <c r="B5" s="202">
        <v>-6.3518862</v>
      </c>
      <c r="C5" s="217"/>
      <c r="D5" s="212" t="s">
        <v>85</v>
      </c>
      <c r="E5" s="136" t="s">
        <v>86</v>
      </c>
      <c r="F5" s="137" t="s">
        <v>496</v>
      </c>
      <c r="G5" s="138" t="s">
        <v>87</v>
      </c>
      <c r="H5" s="146" t="s">
        <v>88</v>
      </c>
      <c r="I5" s="126">
        <f>AER!R14</f>
        <v>573000</v>
      </c>
      <c r="J5" s="88">
        <f>AER!S14</f>
        <v>0</v>
      </c>
      <c r="K5" s="88">
        <f>AER!T14</f>
        <v>4710450</v>
      </c>
      <c r="L5" s="88">
        <f>AER!U14</f>
        <v>0</v>
      </c>
      <c r="M5" s="88">
        <f>AER!V14</f>
        <v>0</v>
      </c>
      <c r="N5" s="88">
        <f>AER!W14</f>
        <v>0</v>
      </c>
      <c r="O5" s="114">
        <f>AER!X14</f>
        <v>5283450</v>
      </c>
      <c r="P5" s="117"/>
      <c r="Q5" s="117"/>
      <c r="R5" s="118">
        <f t="shared" si="0"/>
        <v>0</v>
      </c>
    </row>
    <row r="6" spans="1:18" s="6" customFormat="1" ht="90.5" customHeight="1" x14ac:dyDescent="0.35">
      <c r="A6" s="201">
        <v>53.343345399999997</v>
      </c>
      <c r="B6" s="202">
        <v>-6.2869934999999986</v>
      </c>
      <c r="C6" s="217"/>
      <c r="D6" s="212" t="s">
        <v>92</v>
      </c>
      <c r="E6" s="131" t="s">
        <v>93</v>
      </c>
      <c r="F6" s="132" t="s">
        <v>496</v>
      </c>
      <c r="G6" s="135" t="s">
        <v>94</v>
      </c>
      <c r="H6" s="145" t="s">
        <v>96</v>
      </c>
      <c r="I6" s="126">
        <f>AER!R15</f>
        <v>0</v>
      </c>
      <c r="J6" s="88">
        <f>AER!S15</f>
        <v>0</v>
      </c>
      <c r="K6" s="88">
        <f>AER!T15</f>
        <v>0</v>
      </c>
      <c r="L6" s="88">
        <f>AER!U15</f>
        <v>0</v>
      </c>
      <c r="M6" s="88">
        <f>AER!V15</f>
        <v>0</v>
      </c>
      <c r="N6" s="88">
        <f>AER!W15</f>
        <v>0</v>
      </c>
      <c r="O6" s="114">
        <f>AER!X15</f>
        <v>0</v>
      </c>
      <c r="P6" s="115">
        <v>62054000</v>
      </c>
      <c r="Q6" s="115"/>
      <c r="R6" s="116">
        <f t="shared" si="0"/>
        <v>62054000</v>
      </c>
    </row>
    <row r="7" spans="1:18" s="6" customFormat="1" ht="76.5" customHeight="1" x14ac:dyDescent="0.35">
      <c r="A7" s="201">
        <v>53.326590199999998</v>
      </c>
      <c r="B7" s="202">
        <v>-6.3555210999999998</v>
      </c>
      <c r="C7" s="217"/>
      <c r="D7" s="212" t="s">
        <v>127</v>
      </c>
      <c r="E7" s="136" t="s">
        <v>126</v>
      </c>
      <c r="F7" s="137" t="s">
        <v>496</v>
      </c>
      <c r="G7" s="138" t="s">
        <v>124</v>
      </c>
      <c r="H7" s="146"/>
      <c r="I7" s="126">
        <f>AER!R18</f>
        <v>914980</v>
      </c>
      <c r="J7" s="88">
        <f>AER!S18</f>
        <v>0</v>
      </c>
      <c r="K7" s="88">
        <f>AER!T18</f>
        <v>0</v>
      </c>
      <c r="L7" s="88">
        <f>AER!U18</f>
        <v>27514.35</v>
      </c>
      <c r="M7" s="88">
        <f>AER!V18</f>
        <v>0</v>
      </c>
      <c r="N7" s="88">
        <f>AER!W18</f>
        <v>0</v>
      </c>
      <c r="O7" s="114">
        <f>AER!X18</f>
        <v>942494.35</v>
      </c>
      <c r="P7" s="117"/>
      <c r="Q7" s="117"/>
      <c r="R7" s="116">
        <f t="shared" si="0"/>
        <v>0</v>
      </c>
    </row>
    <row r="8" spans="1:18" s="6" customFormat="1" ht="52" customHeight="1" x14ac:dyDescent="0.35">
      <c r="A8" s="201">
        <v>53.343631799999997</v>
      </c>
      <c r="B8" s="202">
        <v>-6.2220047999999997</v>
      </c>
      <c r="C8" s="217"/>
      <c r="D8" s="212" t="s">
        <v>116</v>
      </c>
      <c r="E8" s="136" t="s">
        <v>117</v>
      </c>
      <c r="F8" s="137" t="s">
        <v>496</v>
      </c>
      <c r="G8" s="138" t="s">
        <v>119</v>
      </c>
      <c r="H8" s="146" t="s">
        <v>120</v>
      </c>
      <c r="I8" s="126">
        <f>AER!R19</f>
        <v>17759000</v>
      </c>
      <c r="J8" s="88">
        <f>AER!S19</f>
        <v>0</v>
      </c>
      <c r="K8" s="88">
        <f>AER!T19</f>
        <v>0</v>
      </c>
      <c r="L8" s="88">
        <f>AER!U19</f>
        <v>0</v>
      </c>
      <c r="M8" s="88">
        <f>AER!V19</f>
        <v>0</v>
      </c>
      <c r="N8" s="88">
        <f>AER!W19</f>
        <v>1519877785.2</v>
      </c>
      <c r="O8" s="114">
        <f>AER!X19</f>
        <v>1537636785.2</v>
      </c>
      <c r="P8" s="117">
        <v>605822000</v>
      </c>
      <c r="Q8" s="117"/>
      <c r="R8" s="116">
        <f t="shared" si="0"/>
        <v>605822000</v>
      </c>
    </row>
    <row r="9" spans="1:18" s="6" customFormat="1" ht="52" customHeight="1" x14ac:dyDescent="0.35">
      <c r="A9" s="201">
        <v>53.314492999999999</v>
      </c>
      <c r="B9" s="202">
        <v>-6.3543029999999998</v>
      </c>
      <c r="C9" s="217"/>
      <c r="D9" s="212" t="s">
        <v>143</v>
      </c>
      <c r="E9" s="136" t="s">
        <v>145</v>
      </c>
      <c r="F9" s="137" t="s">
        <v>496</v>
      </c>
      <c r="G9" s="138" t="s">
        <v>144</v>
      </c>
      <c r="H9" s="146" t="s">
        <v>146</v>
      </c>
      <c r="I9" s="126">
        <f>AER!R20</f>
        <v>804734</v>
      </c>
      <c r="J9" s="88">
        <f>AER!S20</f>
        <v>895218.49000000011</v>
      </c>
      <c r="K9" s="88">
        <f>AER!T20</f>
        <v>0</v>
      </c>
      <c r="L9" s="88">
        <f>AER!U20</f>
        <v>0</v>
      </c>
      <c r="M9" s="88">
        <f>AER!V20</f>
        <v>0</v>
      </c>
      <c r="N9" s="88">
        <f>AER!W20</f>
        <v>6867892</v>
      </c>
      <c r="O9" s="114">
        <f>AER!X20</f>
        <v>8567844.4900000002</v>
      </c>
      <c r="P9" s="117"/>
      <c r="Q9" s="117"/>
      <c r="R9" s="116">
        <f t="shared" si="0"/>
        <v>0</v>
      </c>
    </row>
    <row r="10" spans="1:18" s="6" customFormat="1" ht="52" customHeight="1" x14ac:dyDescent="0.35">
      <c r="A10" s="201">
        <v>53.336257799999998</v>
      </c>
      <c r="B10" s="202">
        <v>-6.3489674999999997</v>
      </c>
      <c r="C10" s="217"/>
      <c r="D10" s="212" t="s">
        <v>168</v>
      </c>
      <c r="E10" s="136" t="s">
        <v>169</v>
      </c>
      <c r="F10" s="137" t="s">
        <v>496</v>
      </c>
      <c r="G10" s="138" t="s">
        <v>171</v>
      </c>
      <c r="H10" s="146" t="s">
        <v>172</v>
      </c>
      <c r="I10" s="126">
        <f>AER!R23</f>
        <v>3356000</v>
      </c>
      <c r="J10" s="88">
        <f>AER!S23</f>
        <v>0</v>
      </c>
      <c r="K10" s="88">
        <f>AER!T23</f>
        <v>0</v>
      </c>
      <c r="L10" s="88">
        <f>AER!U23</f>
        <v>0</v>
      </c>
      <c r="M10" s="88">
        <f>AER!V23</f>
        <v>0</v>
      </c>
      <c r="N10" s="88">
        <f>AER!W23</f>
        <v>7159913.2400000002</v>
      </c>
      <c r="O10" s="114">
        <f>AER!X23</f>
        <v>10515913.24</v>
      </c>
      <c r="P10" s="117"/>
      <c r="Q10" s="117"/>
      <c r="R10" s="116">
        <f t="shared" si="0"/>
        <v>0</v>
      </c>
    </row>
    <row r="11" spans="1:18" s="6" customFormat="1" ht="111.5" customHeight="1" x14ac:dyDescent="0.35">
      <c r="A11" s="201">
        <v>53.402895699999988</v>
      </c>
      <c r="B11" s="202">
        <v>-6.4246862</v>
      </c>
      <c r="C11" s="217"/>
      <c r="D11" s="212" t="s">
        <v>177</v>
      </c>
      <c r="E11" s="136" t="s">
        <v>178</v>
      </c>
      <c r="F11" s="137" t="s">
        <v>496</v>
      </c>
      <c r="G11" s="138" t="s">
        <v>181</v>
      </c>
      <c r="H11" s="146" t="s">
        <v>180</v>
      </c>
      <c r="I11" s="126">
        <f>AER!R24</f>
        <v>0</v>
      </c>
      <c r="J11" s="88">
        <f>AER!S24</f>
        <v>0</v>
      </c>
      <c r="K11" s="88">
        <f>AER!T24</f>
        <v>0</v>
      </c>
      <c r="L11" s="88">
        <f>AER!U24</f>
        <v>0</v>
      </c>
      <c r="M11" s="88">
        <f>AER!V24</f>
        <v>0</v>
      </c>
      <c r="N11" s="88">
        <f>AER!W24</f>
        <v>2778244103.1999998</v>
      </c>
      <c r="O11" s="114">
        <f>AER!X24</f>
        <v>2778244103.1999998</v>
      </c>
      <c r="P11" s="117">
        <v>1227058292</v>
      </c>
      <c r="Q11" s="117"/>
      <c r="R11" s="116">
        <f t="shared" si="0"/>
        <v>1227058292</v>
      </c>
    </row>
    <row r="12" spans="1:18" s="6" customFormat="1" ht="74.5" customHeight="1" x14ac:dyDescent="0.35">
      <c r="A12" s="201">
        <v>53.352453199999999</v>
      </c>
      <c r="B12" s="202">
        <v>-6.2218225999999994</v>
      </c>
      <c r="C12" s="217"/>
      <c r="D12" s="212" t="s">
        <v>185</v>
      </c>
      <c r="E12" s="136" t="s">
        <v>186</v>
      </c>
      <c r="F12" s="137" t="s">
        <v>496</v>
      </c>
      <c r="G12" s="138" t="s">
        <v>188</v>
      </c>
      <c r="H12" s="146" t="s">
        <v>189</v>
      </c>
      <c r="I12" s="126">
        <f>AER!R25</f>
        <v>0</v>
      </c>
      <c r="J12" s="88">
        <f>AER!S25</f>
        <v>0</v>
      </c>
      <c r="K12" s="88">
        <f>AER!T25</f>
        <v>0</v>
      </c>
      <c r="L12" s="88">
        <f>AER!U25</f>
        <v>26781.55</v>
      </c>
      <c r="M12" s="88">
        <f>AER!V25</f>
        <v>0</v>
      </c>
      <c r="N12" s="88">
        <f>AER!W25</f>
        <v>0</v>
      </c>
      <c r="O12" s="114">
        <f>AER!X25</f>
        <v>26781.55</v>
      </c>
      <c r="P12" s="117"/>
      <c r="Q12" s="117"/>
      <c r="R12" s="116">
        <f t="shared" si="0"/>
        <v>0</v>
      </c>
    </row>
    <row r="13" spans="1:18" s="6" customFormat="1" ht="74.5" customHeight="1" x14ac:dyDescent="0.35">
      <c r="A13" s="201">
        <v>53.316443999999997</v>
      </c>
      <c r="B13" s="202">
        <v>-6.3456793999999999</v>
      </c>
      <c r="C13" s="217"/>
      <c r="D13" s="212" t="s">
        <v>57</v>
      </c>
      <c r="E13" s="139" t="s">
        <v>2</v>
      </c>
      <c r="F13" s="132" t="s">
        <v>496</v>
      </c>
      <c r="G13" s="135" t="s">
        <v>6</v>
      </c>
      <c r="H13" s="145" t="s">
        <v>62</v>
      </c>
      <c r="I13" s="126">
        <f>AER!R27</f>
        <v>2863770000</v>
      </c>
      <c r="J13" s="88">
        <f>AER!S27</f>
        <v>867077.35000000009</v>
      </c>
      <c r="K13" s="88">
        <f>AER!T27</f>
        <v>0</v>
      </c>
      <c r="L13" s="88">
        <f>AER!U27</f>
        <v>0</v>
      </c>
      <c r="M13" s="88">
        <f>AER!V27</f>
        <v>0</v>
      </c>
      <c r="N13" s="88">
        <f>AER!W27</f>
        <v>0</v>
      </c>
      <c r="O13" s="114">
        <f>AER!X27</f>
        <v>2864637077.3499999</v>
      </c>
      <c r="P13" s="115"/>
      <c r="Q13" s="115"/>
      <c r="R13" s="116">
        <f t="shared" si="0"/>
        <v>0</v>
      </c>
    </row>
    <row r="14" spans="1:18" s="17" customFormat="1" ht="88" customHeight="1" x14ac:dyDescent="0.35">
      <c r="A14" s="201">
        <v>53.350506600000003</v>
      </c>
      <c r="B14" s="202">
        <v>-6.2087165000000004</v>
      </c>
      <c r="C14" s="217"/>
      <c r="D14" s="212" t="s">
        <v>202</v>
      </c>
      <c r="E14" s="136" t="s">
        <v>203</v>
      </c>
      <c r="F14" s="132" t="s">
        <v>496</v>
      </c>
      <c r="G14" s="135" t="s">
        <v>204</v>
      </c>
      <c r="H14" s="147" t="s">
        <v>205</v>
      </c>
      <c r="I14" s="126">
        <f>AER!R28</f>
        <v>1789000</v>
      </c>
      <c r="J14" s="88">
        <f>AER!S28</f>
        <v>0</v>
      </c>
      <c r="K14" s="88">
        <f>AER!T28</f>
        <v>0</v>
      </c>
      <c r="L14" s="88">
        <f>AER!U28</f>
        <v>0</v>
      </c>
      <c r="M14" s="88">
        <f>AER!V28</f>
        <v>16680480.000000002</v>
      </c>
      <c r="N14" s="88">
        <f>AER!W28</f>
        <v>0</v>
      </c>
      <c r="O14" s="114">
        <f>AER!X28</f>
        <v>18469480</v>
      </c>
      <c r="P14" s="115"/>
      <c r="Q14" s="115"/>
      <c r="R14" s="116">
        <f t="shared" si="0"/>
        <v>0</v>
      </c>
    </row>
    <row r="15" spans="1:18" s="17" customFormat="1" ht="88" customHeight="1" x14ac:dyDescent="0.35">
      <c r="A15" s="201">
        <v>53.334534899999987</v>
      </c>
      <c r="B15" s="202">
        <v>-6.3317749000000001</v>
      </c>
      <c r="C15" s="217"/>
      <c r="D15" s="212" t="s">
        <v>209</v>
      </c>
      <c r="E15" s="139" t="s">
        <v>210</v>
      </c>
      <c r="F15" s="132" t="s">
        <v>496</v>
      </c>
      <c r="G15" s="140" t="s">
        <v>212</v>
      </c>
      <c r="H15" s="145" t="s">
        <v>213</v>
      </c>
      <c r="I15" s="126">
        <f>AER!R29</f>
        <v>231470</v>
      </c>
      <c r="J15" s="88">
        <f>AER!S29</f>
        <v>0</v>
      </c>
      <c r="K15" s="88">
        <f>AER!T29</f>
        <v>0</v>
      </c>
      <c r="L15" s="88">
        <f>AER!U29</f>
        <v>429375</v>
      </c>
      <c r="M15" s="88">
        <f>AER!V29</f>
        <v>0</v>
      </c>
      <c r="N15" s="88">
        <f>AER!W29</f>
        <v>0</v>
      </c>
      <c r="O15" s="114">
        <f>AER!X29</f>
        <v>660845</v>
      </c>
      <c r="P15" s="115"/>
      <c r="Q15" s="115"/>
      <c r="R15" s="116">
        <f t="shared" si="0"/>
        <v>0</v>
      </c>
    </row>
    <row r="16" spans="1:18" s="17" customFormat="1" ht="88" customHeight="1" x14ac:dyDescent="0.35">
      <c r="A16" s="201">
        <v>53.1369227</v>
      </c>
      <c r="B16" s="202">
        <v>-6.7378410999999998</v>
      </c>
      <c r="C16" s="217"/>
      <c r="D16" s="212" t="s">
        <v>217</v>
      </c>
      <c r="E16" s="139" t="s">
        <v>218</v>
      </c>
      <c r="F16" s="132" t="s">
        <v>496</v>
      </c>
      <c r="G16" s="135" t="s">
        <v>220</v>
      </c>
      <c r="H16" s="145" t="s">
        <v>221</v>
      </c>
      <c r="I16" s="126">
        <f>AER!R30</f>
        <v>1115000</v>
      </c>
      <c r="J16" s="88">
        <f>AER!S30</f>
        <v>0</v>
      </c>
      <c r="K16" s="88">
        <f>AER!T30</f>
        <v>205000</v>
      </c>
      <c r="L16" s="88">
        <f>AER!U30</f>
        <v>0</v>
      </c>
      <c r="M16" s="88">
        <f>AER!V30</f>
        <v>0</v>
      </c>
      <c r="N16" s="88">
        <f>AER!W30</f>
        <v>2762000</v>
      </c>
      <c r="O16" s="114">
        <f>AER!X30</f>
        <v>4082000</v>
      </c>
      <c r="P16" s="115"/>
      <c r="Q16" s="115"/>
      <c r="R16" s="116">
        <f t="shared" si="0"/>
        <v>0</v>
      </c>
    </row>
    <row r="17" spans="1:18" s="17" customFormat="1" ht="62.5" customHeight="1" x14ac:dyDescent="0.35">
      <c r="A17" s="201">
        <v>53.407846199999987</v>
      </c>
      <c r="B17" s="202">
        <v>-6.3672376999999996</v>
      </c>
      <c r="C17" s="217"/>
      <c r="D17" s="212" t="s">
        <v>227</v>
      </c>
      <c r="E17" s="139" t="s">
        <v>228</v>
      </c>
      <c r="F17" s="132" t="s">
        <v>496</v>
      </c>
      <c r="G17" s="135" t="s">
        <v>230</v>
      </c>
      <c r="H17" s="145" t="s">
        <v>231</v>
      </c>
      <c r="I17" s="126">
        <f>AER!R31</f>
        <v>1958400</v>
      </c>
      <c r="J17" s="88">
        <f>AER!S31</f>
        <v>0</v>
      </c>
      <c r="K17" s="88">
        <f>AER!T31</f>
        <v>0</v>
      </c>
      <c r="L17" s="88">
        <f>AER!U31</f>
        <v>3755599.9999999995</v>
      </c>
      <c r="M17" s="88">
        <f>AER!V31</f>
        <v>16630035.000000002</v>
      </c>
      <c r="N17" s="88">
        <f>AER!W31</f>
        <v>0</v>
      </c>
      <c r="O17" s="114">
        <f>AER!X31</f>
        <v>22344035</v>
      </c>
      <c r="P17" s="115"/>
      <c r="Q17" s="115"/>
      <c r="R17" s="116">
        <f t="shared" si="0"/>
        <v>0</v>
      </c>
    </row>
    <row r="18" spans="1:18" s="17" customFormat="1" ht="77" customHeight="1" x14ac:dyDescent="0.35">
      <c r="A18" s="201">
        <v>53.327642999999988</v>
      </c>
      <c r="B18" s="202">
        <v>-6.3566199999999986</v>
      </c>
      <c r="C18" s="217"/>
      <c r="D18" s="212" t="s">
        <v>242</v>
      </c>
      <c r="E18" s="139" t="s">
        <v>235</v>
      </c>
      <c r="F18" s="132" t="s">
        <v>496</v>
      </c>
      <c r="G18" s="135" t="s">
        <v>237</v>
      </c>
      <c r="H18" s="145" t="s">
        <v>238</v>
      </c>
      <c r="I18" s="126">
        <f>AER!R32</f>
        <v>138470</v>
      </c>
      <c r="J18" s="88">
        <f>AER!S32</f>
        <v>0</v>
      </c>
      <c r="K18" s="88">
        <f>AER!T32</f>
        <v>0</v>
      </c>
      <c r="L18" s="88">
        <f>AER!U32</f>
        <v>46910.649999999994</v>
      </c>
      <c r="M18" s="88">
        <f>AER!V32</f>
        <v>0</v>
      </c>
      <c r="N18" s="88">
        <f>AER!W32</f>
        <v>0</v>
      </c>
      <c r="O18" s="114">
        <f>AER!X32</f>
        <v>185380.65</v>
      </c>
      <c r="P18" s="115"/>
      <c r="Q18" s="115"/>
      <c r="R18" s="116">
        <f t="shared" si="0"/>
        <v>0</v>
      </c>
    </row>
    <row r="19" spans="1:18" s="17" customFormat="1" ht="77" customHeight="1" x14ac:dyDescent="0.35">
      <c r="A19" s="201">
        <v>53.393409200000001</v>
      </c>
      <c r="B19" s="202">
        <v>-6.1918177999999999</v>
      </c>
      <c r="C19" s="217"/>
      <c r="D19" s="212" t="s">
        <v>250</v>
      </c>
      <c r="E19" s="139" t="s">
        <v>251</v>
      </c>
      <c r="F19" s="132" t="s">
        <v>496</v>
      </c>
      <c r="G19" s="135" t="s">
        <v>253</v>
      </c>
      <c r="H19" s="145" t="s">
        <v>254</v>
      </c>
      <c r="I19" s="126">
        <f>AER!R34</f>
        <v>18639070</v>
      </c>
      <c r="J19" s="88">
        <f>AER!S34</f>
        <v>0</v>
      </c>
      <c r="K19" s="88">
        <f>AER!T34</f>
        <v>0</v>
      </c>
      <c r="L19" s="88">
        <f>AER!U34</f>
        <v>0</v>
      </c>
      <c r="M19" s="88">
        <f>AER!V34</f>
        <v>0</v>
      </c>
      <c r="N19" s="88">
        <f>AER!W34</f>
        <v>17826234.228</v>
      </c>
      <c r="O19" s="114">
        <f>AER!X34</f>
        <v>36465304.228</v>
      </c>
      <c r="P19" s="115"/>
      <c r="Q19" s="115"/>
      <c r="R19" s="116">
        <f t="shared" si="0"/>
        <v>0</v>
      </c>
    </row>
    <row r="20" spans="1:18" s="17" customFormat="1" ht="77" customHeight="1" x14ac:dyDescent="0.35">
      <c r="A20" s="201">
        <v>53.334025999999987</v>
      </c>
      <c r="B20" s="202">
        <v>-6.358301</v>
      </c>
      <c r="C20" s="217"/>
      <c r="D20" s="212" t="s">
        <v>274</v>
      </c>
      <c r="E20" s="139" t="s">
        <v>273</v>
      </c>
      <c r="F20" s="132" t="s">
        <v>496</v>
      </c>
      <c r="G20" s="135" t="s">
        <v>275</v>
      </c>
      <c r="H20" s="145" t="s">
        <v>276</v>
      </c>
      <c r="I20" s="126">
        <f>AER!R37</f>
        <v>421618000</v>
      </c>
      <c r="J20" s="88">
        <f>AER!S37</f>
        <v>381860.48000000004</v>
      </c>
      <c r="K20" s="88">
        <f>AER!T37</f>
        <v>0</v>
      </c>
      <c r="L20" s="88">
        <f>AER!U37</f>
        <v>0</v>
      </c>
      <c r="M20" s="88">
        <f>AER!V37</f>
        <v>0</v>
      </c>
      <c r="N20" s="88">
        <f>AER!W37</f>
        <v>0</v>
      </c>
      <c r="O20" s="114">
        <f>AER!X37</f>
        <v>421999860.48000002</v>
      </c>
      <c r="P20" s="115"/>
      <c r="Q20" s="115"/>
      <c r="R20" s="116">
        <f t="shared" si="0"/>
        <v>0</v>
      </c>
    </row>
    <row r="21" spans="1:18" s="17" customFormat="1" ht="77" customHeight="1" x14ac:dyDescent="0.35">
      <c r="A21" s="201">
        <v>53.321546699999999</v>
      </c>
      <c r="B21" s="202">
        <v>-6.3630996999999994</v>
      </c>
      <c r="C21" s="217"/>
      <c r="D21" s="212" t="s">
        <v>384</v>
      </c>
      <c r="E21" s="139" t="s">
        <v>385</v>
      </c>
      <c r="F21" s="132" t="s">
        <v>496</v>
      </c>
      <c r="G21" s="135" t="s">
        <v>386</v>
      </c>
      <c r="H21" s="145" t="s">
        <v>387</v>
      </c>
      <c r="I21" s="126">
        <f>AER!R44</f>
        <v>456000</v>
      </c>
      <c r="J21" s="88">
        <f>AER!S44</f>
        <v>0</v>
      </c>
      <c r="K21" s="88">
        <f>AER!T44</f>
        <v>0</v>
      </c>
      <c r="L21" s="88">
        <f>AER!U44</f>
        <v>0</v>
      </c>
      <c r="M21" s="88">
        <f>AER!V44</f>
        <v>0</v>
      </c>
      <c r="N21" s="88">
        <f>AER!W44</f>
        <v>2002902.4</v>
      </c>
      <c r="O21" s="114">
        <f>AER!X44</f>
        <v>2458902.4</v>
      </c>
      <c r="P21" s="115"/>
      <c r="Q21" s="115"/>
      <c r="R21" s="116">
        <f t="shared" si="0"/>
        <v>0</v>
      </c>
    </row>
    <row r="22" spans="1:18" s="17" customFormat="1" ht="90" customHeight="1" x14ac:dyDescent="0.35">
      <c r="A22" s="201">
        <v>53.409448900000001</v>
      </c>
      <c r="B22" s="202">
        <v>-6.3434556000000004</v>
      </c>
      <c r="C22" s="217"/>
      <c r="D22" s="212" t="s">
        <v>381</v>
      </c>
      <c r="E22" s="139" t="s">
        <v>380</v>
      </c>
      <c r="F22" s="132" t="s">
        <v>496</v>
      </c>
      <c r="G22" s="135" t="s">
        <v>383</v>
      </c>
      <c r="H22" s="145" t="s">
        <v>382</v>
      </c>
      <c r="I22" s="126">
        <f>AER!R45</f>
        <v>579162</v>
      </c>
      <c r="J22" s="88">
        <f>AER!S45</f>
        <v>2205179.44</v>
      </c>
      <c r="K22" s="88">
        <f>AER!T45</f>
        <v>0</v>
      </c>
      <c r="L22" s="88">
        <f>AER!U45</f>
        <v>0</v>
      </c>
      <c r="M22" s="88">
        <f>AER!V45</f>
        <v>0</v>
      </c>
      <c r="N22" s="88">
        <f>AER!W45</f>
        <v>35072</v>
      </c>
      <c r="O22" s="114">
        <f>AER!X45</f>
        <v>2819413.44</v>
      </c>
      <c r="P22" s="115"/>
      <c r="Q22" s="115"/>
      <c r="R22" s="116">
        <f t="shared" si="0"/>
        <v>0</v>
      </c>
    </row>
    <row r="23" spans="1:18" s="17" customFormat="1" ht="90" customHeight="1" x14ac:dyDescent="0.35">
      <c r="A23" s="201">
        <v>53.343631799999997</v>
      </c>
      <c r="B23" s="202">
        <v>-6.2220047999999997</v>
      </c>
      <c r="C23" s="217"/>
      <c r="D23" s="212" t="s">
        <v>348</v>
      </c>
      <c r="E23" s="139" t="s">
        <v>349</v>
      </c>
      <c r="F23" s="132" t="s">
        <v>496</v>
      </c>
      <c r="G23" s="140" t="s">
        <v>351</v>
      </c>
      <c r="H23" s="145" t="s">
        <v>352</v>
      </c>
      <c r="I23" s="126">
        <f>AER!R47</f>
        <v>5475843533</v>
      </c>
      <c r="J23" s="88">
        <f>AER!S47</f>
        <v>0</v>
      </c>
      <c r="K23" s="88">
        <f>AER!T47</f>
        <v>0</v>
      </c>
      <c r="L23" s="88">
        <f>AER!U47</f>
        <v>3481945</v>
      </c>
      <c r="M23" s="88">
        <f>AER!V47</f>
        <v>0</v>
      </c>
      <c r="N23" s="88">
        <f>AER!W47</f>
        <v>6532197800</v>
      </c>
      <c r="O23" s="114">
        <f>AER!X47</f>
        <v>12011523278</v>
      </c>
      <c r="P23" s="115">
        <v>3156455000</v>
      </c>
      <c r="Q23" s="115"/>
      <c r="R23" s="116">
        <f t="shared" si="0"/>
        <v>3156455000</v>
      </c>
    </row>
    <row r="24" spans="1:18" ht="60" customHeight="1" x14ac:dyDescent="0.35">
      <c r="A24" s="201">
        <v>53.342175999999988</v>
      </c>
      <c r="B24" s="202">
        <v>-6.2023463000000003</v>
      </c>
      <c r="C24" s="217"/>
      <c r="D24" s="212" t="s">
        <v>339</v>
      </c>
      <c r="E24" s="139" t="s">
        <v>337</v>
      </c>
      <c r="F24" s="132" t="s">
        <v>496</v>
      </c>
      <c r="G24" s="135" t="s">
        <v>338</v>
      </c>
      <c r="H24" s="147"/>
      <c r="I24" s="126">
        <f>AER!R49</f>
        <v>300428</v>
      </c>
      <c r="J24" s="88">
        <f>AER!S49</f>
        <v>0</v>
      </c>
      <c r="K24" s="88">
        <f>AER!T49</f>
        <v>1823400.0000000002</v>
      </c>
      <c r="L24" s="88">
        <f>AER!U49</f>
        <v>0</v>
      </c>
      <c r="M24" s="88">
        <f>AER!V49</f>
        <v>0</v>
      </c>
      <c r="N24" s="88">
        <f>AER!W49</f>
        <v>0</v>
      </c>
      <c r="O24" s="114">
        <f>AER!X49</f>
        <v>2123828</v>
      </c>
      <c r="P24" s="115"/>
      <c r="Q24" s="115"/>
      <c r="R24" s="116">
        <f t="shared" si="0"/>
        <v>0</v>
      </c>
    </row>
    <row r="25" spans="1:18" ht="58.5" thickBot="1" x14ac:dyDescent="0.4">
      <c r="A25" s="203">
        <v>53.410967799999987</v>
      </c>
      <c r="B25" s="109">
        <v>-6.3257523000000004</v>
      </c>
      <c r="C25" s="218"/>
      <c r="D25" s="213" t="s">
        <v>328</v>
      </c>
      <c r="E25" s="142" t="s">
        <v>327</v>
      </c>
      <c r="F25" s="143" t="s">
        <v>496</v>
      </c>
      <c r="G25" s="135" t="s">
        <v>330</v>
      </c>
      <c r="H25" s="145" t="s">
        <v>331</v>
      </c>
      <c r="I25" s="126">
        <f>AER!R50</f>
        <v>0</v>
      </c>
      <c r="J25" s="88">
        <f>AER!S50</f>
        <v>0</v>
      </c>
      <c r="K25" s="88">
        <f>AER!T50</f>
        <v>0</v>
      </c>
      <c r="L25" s="88">
        <f>AER!U50</f>
        <v>0</v>
      </c>
      <c r="M25" s="88">
        <f>AER!V50</f>
        <v>0</v>
      </c>
      <c r="N25" s="88">
        <f>AER!W50</f>
        <v>30422602377.599998</v>
      </c>
      <c r="O25" s="114">
        <f>AER!X50</f>
        <v>30422602377.599998</v>
      </c>
      <c r="P25" s="115">
        <v>1365759980</v>
      </c>
      <c r="Q25" s="115"/>
      <c r="R25" s="116">
        <f t="shared" si="0"/>
        <v>1365759980</v>
      </c>
    </row>
    <row r="26" spans="1:18" ht="47.5" customHeight="1" thickBot="1" x14ac:dyDescent="0.4">
      <c r="A26" s="194" t="s">
        <v>495</v>
      </c>
      <c r="B26" s="194"/>
      <c r="C26" s="194"/>
      <c r="D26" s="194"/>
      <c r="E26" s="194"/>
      <c r="F26" s="194"/>
      <c r="G26" s="194"/>
      <c r="H26" s="194"/>
      <c r="I26" s="194"/>
      <c r="J26" s="194"/>
      <c r="K26" s="194"/>
      <c r="L26" s="194"/>
      <c r="M26" s="194"/>
      <c r="N26" s="194"/>
      <c r="O26" s="194"/>
      <c r="P26" s="194"/>
      <c r="Q26" s="194"/>
      <c r="R26" s="194"/>
    </row>
    <row r="27" spans="1:18" ht="29" x14ac:dyDescent="0.35">
      <c r="A27">
        <v>53.273590899999988</v>
      </c>
      <c r="B27">
        <v>-6.1535077999999999</v>
      </c>
      <c r="C27" s="216"/>
      <c r="D27" s="212" t="s">
        <v>27</v>
      </c>
      <c r="E27" s="131" t="s">
        <v>28</v>
      </c>
      <c r="F27" s="131" t="s">
        <v>495</v>
      </c>
      <c r="G27" s="135" t="s">
        <v>29</v>
      </c>
      <c r="H27" s="145" t="s">
        <v>59</v>
      </c>
      <c r="I27" s="126">
        <f>AER!R4</f>
        <v>24856040</v>
      </c>
      <c r="J27" s="88">
        <f>AER!S4</f>
        <v>0</v>
      </c>
      <c r="K27" s="88">
        <f>AER!T4</f>
        <v>0</v>
      </c>
      <c r="L27" s="88">
        <f>AER!U4</f>
        <v>0</v>
      </c>
      <c r="M27" s="88">
        <f>AER!V4</f>
        <v>0</v>
      </c>
      <c r="N27" s="88">
        <f>AER!W4</f>
        <v>18990046.800000001</v>
      </c>
      <c r="O27" s="114">
        <f>AER!X4</f>
        <v>43846086.799999997</v>
      </c>
      <c r="P27" s="115"/>
      <c r="Q27" s="115"/>
      <c r="R27" s="116">
        <f t="shared" si="0"/>
        <v>0</v>
      </c>
    </row>
    <row r="28" spans="1:18" ht="68.5" customHeight="1" x14ac:dyDescent="0.35">
      <c r="A28">
        <v>53.273590899999988</v>
      </c>
      <c r="B28">
        <v>-6.1535077999999999</v>
      </c>
      <c r="C28" s="217"/>
      <c r="D28" s="212" t="s">
        <v>49</v>
      </c>
      <c r="E28" s="131" t="s">
        <v>48</v>
      </c>
      <c r="F28" s="131" t="s">
        <v>495</v>
      </c>
      <c r="G28" s="135" t="s">
        <v>50</v>
      </c>
      <c r="H28" s="145" t="s">
        <v>52</v>
      </c>
      <c r="I28" s="126">
        <f>AER!R9</f>
        <v>28576000</v>
      </c>
      <c r="J28" s="88">
        <f>AER!S9</f>
        <v>0</v>
      </c>
      <c r="K28" s="88">
        <f>AER!T9</f>
        <v>0</v>
      </c>
      <c r="L28" s="88">
        <f>AER!U9</f>
        <v>0</v>
      </c>
      <c r="M28" s="88">
        <f>AER!V9</f>
        <v>0</v>
      </c>
      <c r="N28" s="88">
        <f>AER!W9</f>
        <v>2373116.4</v>
      </c>
      <c r="O28" s="114">
        <f>AER!X9</f>
        <v>30949116.399999999</v>
      </c>
      <c r="P28" s="115"/>
      <c r="Q28" s="115"/>
      <c r="R28" s="116">
        <f t="shared" si="0"/>
        <v>0</v>
      </c>
    </row>
    <row r="29" spans="1:18" ht="116.5" thickBot="1" x14ac:dyDescent="0.4">
      <c r="A29">
        <v>53.2719959</v>
      </c>
      <c r="B29">
        <v>-6.2135435000000001</v>
      </c>
      <c r="C29" s="218">
        <v>333358</v>
      </c>
      <c r="D29" s="212" t="s">
        <v>390</v>
      </c>
      <c r="E29" s="139" t="s">
        <v>391</v>
      </c>
      <c r="F29" s="131" t="s">
        <v>495</v>
      </c>
      <c r="G29" s="135" t="s">
        <v>393</v>
      </c>
      <c r="H29" s="145" t="s">
        <v>394</v>
      </c>
      <c r="I29" s="126">
        <f>AER!R43</f>
        <v>371040</v>
      </c>
      <c r="J29" s="88">
        <f>AER!S43</f>
        <v>0</v>
      </c>
      <c r="K29" s="88">
        <f>AER!T43</f>
        <v>0</v>
      </c>
      <c r="L29" s="88">
        <f>AER!U43</f>
        <v>0</v>
      </c>
      <c r="M29" s="88">
        <f>AER!V43</f>
        <v>0</v>
      </c>
      <c r="N29" s="88">
        <f>AER!W43</f>
        <v>3508.4199999999996</v>
      </c>
      <c r="O29" s="114">
        <f>AER!X43</f>
        <v>374548.42</v>
      </c>
      <c r="P29" s="115"/>
      <c r="Q29" s="115"/>
      <c r="R29" s="116">
        <f t="shared" si="0"/>
        <v>0</v>
      </c>
    </row>
    <row r="30" spans="1:18" ht="59.5" customHeight="1" thickBot="1" x14ac:dyDescent="0.4">
      <c r="A30" s="194" t="s">
        <v>494</v>
      </c>
      <c r="B30" s="194"/>
      <c r="C30" s="194"/>
      <c r="D30" s="194"/>
      <c r="E30" s="194"/>
      <c r="F30" s="194"/>
      <c r="G30" s="194"/>
      <c r="H30" s="194"/>
      <c r="I30" s="194"/>
      <c r="J30" s="194"/>
      <c r="K30" s="194"/>
      <c r="L30" s="194"/>
      <c r="M30" s="194"/>
      <c r="N30" s="194"/>
      <c r="O30" s="194"/>
      <c r="P30" s="194"/>
      <c r="Q30" s="194"/>
      <c r="R30" s="198"/>
    </row>
    <row r="31" spans="1:18" ht="72.5" x14ac:dyDescent="0.35">
      <c r="A31">
        <v>53.526326399999988</v>
      </c>
      <c r="B31">
        <v>-6.1658841000000004</v>
      </c>
      <c r="C31" s="216"/>
      <c r="D31" s="212" t="s">
        <v>13</v>
      </c>
      <c r="E31" s="131" t="s">
        <v>15</v>
      </c>
      <c r="F31" s="131" t="s">
        <v>494</v>
      </c>
      <c r="G31" s="135" t="s">
        <v>14</v>
      </c>
      <c r="H31" s="145" t="s">
        <v>58</v>
      </c>
      <c r="I31" s="126">
        <f>AER!R3</f>
        <v>239000</v>
      </c>
      <c r="J31" s="88">
        <f>AER!S3</f>
        <v>0</v>
      </c>
      <c r="K31" s="88">
        <f>AER!T3</f>
        <v>0</v>
      </c>
      <c r="L31" s="88">
        <f>AER!U3</f>
        <v>5582791</v>
      </c>
      <c r="M31" s="88">
        <f>AER!V3</f>
        <v>0</v>
      </c>
      <c r="N31" s="88">
        <f>AER!W3</f>
        <v>0</v>
      </c>
      <c r="O31" s="114">
        <f>AER!X3</f>
        <v>5821791</v>
      </c>
      <c r="P31" s="115">
        <f>AER!AD3</f>
        <v>0</v>
      </c>
      <c r="Q31" s="115"/>
      <c r="R31" s="116">
        <f t="shared" si="0"/>
        <v>0</v>
      </c>
    </row>
    <row r="32" spans="1:18" ht="29" x14ac:dyDescent="0.35">
      <c r="A32">
        <v>53.409954399999997</v>
      </c>
      <c r="B32">
        <v>-6.4130881999999998</v>
      </c>
      <c r="C32" s="217"/>
      <c r="D32" s="212" t="s">
        <v>31</v>
      </c>
      <c r="E32" s="131" t="s">
        <v>30</v>
      </c>
      <c r="F32" s="131" t="s">
        <v>494</v>
      </c>
      <c r="G32" s="135" t="s">
        <v>32</v>
      </c>
      <c r="H32" s="145" t="s">
        <v>60</v>
      </c>
      <c r="I32" s="126">
        <f>AER!R5</f>
        <v>4993000</v>
      </c>
      <c r="J32" s="88">
        <f>AER!S5</f>
        <v>0</v>
      </c>
      <c r="K32" s="88">
        <f>AER!T5</f>
        <v>0</v>
      </c>
      <c r="L32" s="88">
        <f>AER!U5</f>
        <v>0</v>
      </c>
      <c r="M32" s="88">
        <f>AER!V5</f>
        <v>0</v>
      </c>
      <c r="N32" s="88">
        <f>AER!W5</f>
        <v>10154767.6</v>
      </c>
      <c r="O32" s="114">
        <f>AER!X5</f>
        <v>15147767.6</v>
      </c>
      <c r="P32" s="115"/>
      <c r="Q32" s="115"/>
      <c r="R32" s="116">
        <f t="shared" si="0"/>
        <v>0</v>
      </c>
    </row>
    <row r="33" spans="1:18" ht="145" x14ac:dyDescent="0.35">
      <c r="A33">
        <v>53.510463599999987</v>
      </c>
      <c r="B33">
        <v>-6.1633885999999993</v>
      </c>
      <c r="C33" s="217"/>
      <c r="D33" s="212" t="s">
        <v>133</v>
      </c>
      <c r="E33" s="136" t="s">
        <v>134</v>
      </c>
      <c r="F33" s="136" t="s">
        <v>494</v>
      </c>
      <c r="G33" s="138" t="s">
        <v>135</v>
      </c>
      <c r="H33" s="146" t="s">
        <v>136</v>
      </c>
      <c r="I33" s="126">
        <f>AER!R6</f>
        <v>22000</v>
      </c>
      <c r="J33" s="88">
        <f>AER!S6</f>
        <v>0</v>
      </c>
      <c r="K33" s="88">
        <f>AER!T6</f>
        <v>0</v>
      </c>
      <c r="L33" s="88">
        <f>AER!U6</f>
        <v>0</v>
      </c>
      <c r="M33" s="88">
        <f>AER!V6</f>
        <v>5044.5</v>
      </c>
      <c r="N33" s="88">
        <f>AER!W6</f>
        <v>0</v>
      </c>
      <c r="O33" s="114">
        <f>AER!X6</f>
        <v>27044.5</v>
      </c>
      <c r="P33" s="117"/>
      <c r="Q33" s="117">
        <v>7000</v>
      </c>
      <c r="R33" s="116">
        <f t="shared" si="0"/>
        <v>7000</v>
      </c>
    </row>
    <row r="34" spans="1:18" ht="116" x14ac:dyDescent="0.35">
      <c r="A34">
        <v>53.4102593</v>
      </c>
      <c r="B34">
        <v>-6.4061920000000008</v>
      </c>
      <c r="C34" s="217"/>
      <c r="D34" s="212" t="s">
        <v>37</v>
      </c>
      <c r="E34" s="131" t="s">
        <v>38</v>
      </c>
      <c r="F34" s="131" t="s">
        <v>494</v>
      </c>
      <c r="G34" s="135" t="s">
        <v>39</v>
      </c>
      <c r="H34" s="145" t="s">
        <v>61</v>
      </c>
      <c r="I34" s="126">
        <f>AER!R8</f>
        <v>522580</v>
      </c>
      <c r="J34" s="88">
        <f>AER!S8</f>
        <v>0</v>
      </c>
      <c r="K34" s="88">
        <f>AER!T8</f>
        <v>0</v>
      </c>
      <c r="L34" s="88">
        <f>AER!U8</f>
        <v>0</v>
      </c>
      <c r="M34" s="88">
        <f>AER!V8</f>
        <v>0</v>
      </c>
      <c r="N34" s="88">
        <f>AER!W8</f>
        <v>9271.1839999999993</v>
      </c>
      <c r="O34" s="114">
        <f>AER!X8</f>
        <v>531851.18400000001</v>
      </c>
      <c r="P34" s="115"/>
      <c r="Q34" s="115"/>
      <c r="R34" s="116">
        <f t="shared" si="0"/>
        <v>0</v>
      </c>
    </row>
    <row r="35" spans="1:18" ht="39" x14ac:dyDescent="0.35">
      <c r="A35">
        <v>53.418492499999999</v>
      </c>
      <c r="B35">
        <v>-6.3797284999999997</v>
      </c>
      <c r="C35" s="217"/>
      <c r="D35" s="212" t="s">
        <v>359</v>
      </c>
      <c r="E35" s="139" t="s">
        <v>360</v>
      </c>
      <c r="F35" s="131" t="s">
        <v>494</v>
      </c>
      <c r="G35" s="135" t="s">
        <v>362</v>
      </c>
      <c r="H35" s="145" t="s">
        <v>363</v>
      </c>
      <c r="I35" s="126">
        <f>AER!R11</f>
        <v>24029920</v>
      </c>
      <c r="J35" s="88">
        <f>AER!S11</f>
        <v>481884.10000000003</v>
      </c>
      <c r="K35" s="88">
        <f>AER!T11</f>
        <v>0</v>
      </c>
      <c r="L35" s="88">
        <f>AER!U11</f>
        <v>544676.5</v>
      </c>
      <c r="M35" s="88">
        <f>AER!V11</f>
        <v>0</v>
      </c>
      <c r="N35" s="88">
        <f>AER!W11</f>
        <v>45835857.199999996</v>
      </c>
      <c r="O35" s="114">
        <f>AER!X11</f>
        <v>70892337.799999997</v>
      </c>
      <c r="P35" s="115"/>
      <c r="Q35" s="115"/>
      <c r="R35" s="116">
        <f t="shared" si="0"/>
        <v>0</v>
      </c>
    </row>
    <row r="36" spans="1:18" ht="84.5" customHeight="1" x14ac:dyDescent="0.35">
      <c r="A36">
        <v>53.408192199999988</v>
      </c>
      <c r="B36">
        <v>-6.4042934999999996</v>
      </c>
      <c r="C36" s="217"/>
      <c r="D36" s="212" t="s">
        <v>77</v>
      </c>
      <c r="E36" s="131" t="s">
        <v>78</v>
      </c>
      <c r="F36" s="131" t="s">
        <v>494</v>
      </c>
      <c r="G36" s="135" t="s">
        <v>80</v>
      </c>
      <c r="H36" s="145" t="s">
        <v>81</v>
      </c>
      <c r="I36" s="126">
        <f>AER!R13</f>
        <v>2124691</v>
      </c>
      <c r="J36" s="88">
        <f>AER!S13</f>
        <v>0</v>
      </c>
      <c r="K36" s="88">
        <f>AER!T13</f>
        <v>0</v>
      </c>
      <c r="L36" s="88">
        <f>AER!U13</f>
        <v>0</v>
      </c>
      <c r="M36" s="88">
        <f>AER!V13</f>
        <v>0</v>
      </c>
      <c r="N36" s="88">
        <f>AER!W13</f>
        <v>2609579</v>
      </c>
      <c r="O36" s="114">
        <f>AER!X13</f>
        <v>4734270</v>
      </c>
      <c r="P36" s="115"/>
      <c r="Q36" s="115"/>
      <c r="R36" s="116">
        <f t="shared" si="0"/>
        <v>0</v>
      </c>
    </row>
    <row r="37" spans="1:18" ht="43.5" x14ac:dyDescent="0.35">
      <c r="A37">
        <v>53.426448099999988</v>
      </c>
      <c r="B37">
        <v>-6.2499097999999993</v>
      </c>
      <c r="C37" s="217"/>
      <c r="D37" s="212" t="s">
        <v>103</v>
      </c>
      <c r="E37" s="131" t="s">
        <v>104</v>
      </c>
      <c r="F37" s="131" t="s">
        <v>494</v>
      </c>
      <c r="G37" s="135" t="s">
        <v>106</v>
      </c>
      <c r="H37" s="145" t="s">
        <v>107</v>
      </c>
      <c r="I37" s="126">
        <f>AER!R16</f>
        <v>3501489000</v>
      </c>
      <c r="J37" s="88">
        <f>AER!S16</f>
        <v>0</v>
      </c>
      <c r="K37" s="88">
        <f>AER!T16</f>
        <v>0</v>
      </c>
      <c r="L37" s="88">
        <f>AER!U16</f>
        <v>0</v>
      </c>
      <c r="M37" s="88">
        <f>AER!V16</f>
        <v>0</v>
      </c>
      <c r="N37" s="88">
        <f>AER!W16</f>
        <v>4191671.6</v>
      </c>
      <c r="O37" s="114">
        <f>AER!X16</f>
        <v>3505680671.5999999</v>
      </c>
      <c r="P37" s="115"/>
      <c r="Q37" s="115"/>
      <c r="R37" s="116">
        <f t="shared" si="0"/>
        <v>0</v>
      </c>
    </row>
    <row r="38" spans="1:18" ht="60" customHeight="1" x14ac:dyDescent="0.35">
      <c r="A38">
        <v>53.413703099999999</v>
      </c>
      <c r="B38">
        <v>-6.4253765999999999</v>
      </c>
      <c r="C38" s="217"/>
      <c r="D38" s="212" t="s">
        <v>159</v>
      </c>
      <c r="E38" s="136" t="s">
        <v>160</v>
      </c>
      <c r="F38" s="136" t="s">
        <v>494</v>
      </c>
      <c r="G38" s="138" t="s">
        <v>162</v>
      </c>
      <c r="H38" s="146" t="s">
        <v>163</v>
      </c>
      <c r="I38" s="126">
        <f>AER!R22</f>
        <v>10782700</v>
      </c>
      <c r="J38" s="88">
        <f>AER!S22</f>
        <v>0</v>
      </c>
      <c r="K38" s="88">
        <f>AER!T22</f>
        <v>0</v>
      </c>
      <c r="L38" s="88">
        <f>AER!U22</f>
        <v>14198</v>
      </c>
      <c r="M38" s="88">
        <f>AER!V22</f>
        <v>0</v>
      </c>
      <c r="N38" s="88">
        <f>AER!W22</f>
        <v>518318171.59999996</v>
      </c>
      <c r="O38" s="114">
        <f>AER!X22</f>
        <v>529115069.59999996</v>
      </c>
      <c r="P38" s="117"/>
      <c r="Q38" s="117"/>
      <c r="R38" s="116">
        <f t="shared" si="0"/>
        <v>0</v>
      </c>
    </row>
    <row r="39" spans="1:18" ht="84.5" customHeight="1" x14ac:dyDescent="0.35">
      <c r="A39">
        <v>53.412959399999998</v>
      </c>
      <c r="B39">
        <v>-6.3732116000000003</v>
      </c>
      <c r="C39" s="217"/>
      <c r="D39" s="212" t="s">
        <v>192</v>
      </c>
      <c r="E39" s="136" t="s">
        <v>193</v>
      </c>
      <c r="F39" s="136" t="s">
        <v>494</v>
      </c>
      <c r="G39" s="138" t="s">
        <v>195</v>
      </c>
      <c r="H39" s="146" t="s">
        <v>196</v>
      </c>
      <c r="I39" s="126">
        <f>AER!R26</f>
        <v>5731900</v>
      </c>
      <c r="J39" s="88">
        <f>AER!S26</f>
        <v>0</v>
      </c>
      <c r="K39" s="88">
        <f>AER!T26</f>
        <v>0</v>
      </c>
      <c r="L39" s="88">
        <f>AER!U26</f>
        <v>11450</v>
      </c>
      <c r="M39" s="88">
        <f>AER!V26</f>
        <v>0</v>
      </c>
      <c r="N39" s="88">
        <f>AER!W26</f>
        <v>5352657.5999999996</v>
      </c>
      <c r="O39" s="114">
        <f>AER!X26</f>
        <v>11096007.6</v>
      </c>
      <c r="P39" s="117"/>
      <c r="Q39" s="117"/>
      <c r="R39" s="116">
        <f t="shared" si="0"/>
        <v>0</v>
      </c>
    </row>
    <row r="40" spans="1:18" ht="93.5" customHeight="1" thickBot="1" x14ac:dyDescent="0.4">
      <c r="A40">
        <v>53.415537699999987</v>
      </c>
      <c r="B40">
        <v>-6.4212604999999998</v>
      </c>
      <c r="C40" s="218"/>
      <c r="D40" s="212" t="s">
        <v>298</v>
      </c>
      <c r="E40" s="139" t="s">
        <v>297</v>
      </c>
      <c r="F40" s="131" t="s">
        <v>494</v>
      </c>
      <c r="G40" s="135" t="s">
        <v>300</v>
      </c>
      <c r="H40" s="145" t="s">
        <v>301</v>
      </c>
      <c r="I40" s="126">
        <f>AER!R40</f>
        <v>4358000</v>
      </c>
      <c r="J40" s="88">
        <f>AER!S40</f>
        <v>0</v>
      </c>
      <c r="K40" s="88">
        <f>AER!T40</f>
        <v>0</v>
      </c>
      <c r="L40" s="88">
        <f>AER!U40</f>
        <v>0</v>
      </c>
      <c r="M40" s="88">
        <f>AER!V40</f>
        <v>0</v>
      </c>
      <c r="N40" s="88">
        <f>AER!W40</f>
        <v>46620.4</v>
      </c>
      <c r="O40" s="114">
        <f>AER!X40</f>
        <v>4404620.4000000004</v>
      </c>
      <c r="P40" s="115"/>
      <c r="Q40" s="115"/>
      <c r="R40" s="116">
        <f t="shared" si="0"/>
        <v>0</v>
      </c>
    </row>
    <row r="41" spans="1:18" ht="93.5" customHeight="1" thickBot="1" x14ac:dyDescent="0.4">
      <c r="A41" s="194" t="s">
        <v>315</v>
      </c>
      <c r="B41" s="194"/>
      <c r="C41" s="194"/>
      <c r="D41" s="194"/>
      <c r="E41" s="194"/>
      <c r="F41" s="194"/>
      <c r="G41" s="194"/>
      <c r="H41" s="194"/>
      <c r="I41" s="194"/>
      <c r="J41" s="194"/>
      <c r="K41" s="194"/>
      <c r="L41" s="194"/>
      <c r="M41" s="194"/>
      <c r="N41" s="194"/>
      <c r="O41" s="194"/>
      <c r="P41" s="194"/>
      <c r="Q41" s="194"/>
      <c r="R41" s="198"/>
    </row>
    <row r="42" spans="1:18" ht="75.5" customHeight="1" x14ac:dyDescent="0.35">
      <c r="A42" s="199">
        <v>53.294213999999997</v>
      </c>
      <c r="B42" s="200">
        <v>-6.3592380000000004</v>
      </c>
      <c r="C42" s="216"/>
      <c r="D42" s="211" t="s">
        <v>66</v>
      </c>
      <c r="E42" s="134" t="s">
        <v>67</v>
      </c>
      <c r="F42" s="155" t="s">
        <v>315</v>
      </c>
      <c r="G42" s="135" t="s">
        <v>68</v>
      </c>
      <c r="H42" s="145" t="s">
        <v>69</v>
      </c>
      <c r="I42" s="126">
        <f>AER!R10</f>
        <v>0</v>
      </c>
      <c r="J42" s="88">
        <f>AER!S10</f>
        <v>253250.00000000003</v>
      </c>
      <c r="K42" s="88">
        <f>AER!T10</f>
        <v>0</v>
      </c>
      <c r="L42" s="88">
        <f>AER!U10</f>
        <v>0</v>
      </c>
      <c r="M42" s="88">
        <f>AER!V10</f>
        <v>0</v>
      </c>
      <c r="N42" s="88">
        <f>AER!W10</f>
        <v>0</v>
      </c>
      <c r="O42" s="114">
        <f>AER!X10</f>
        <v>253250.00000000003</v>
      </c>
      <c r="P42" s="115"/>
      <c r="Q42" s="115"/>
      <c r="R42" s="116">
        <f t="shared" si="0"/>
        <v>0</v>
      </c>
    </row>
    <row r="43" spans="1:18" ht="58" x14ac:dyDescent="0.35">
      <c r="A43" s="201">
        <v>53.329784199999999</v>
      </c>
      <c r="B43" s="202">
        <v>-6.3919036999999994</v>
      </c>
      <c r="C43" s="217"/>
      <c r="D43" s="212" t="s">
        <v>152</v>
      </c>
      <c r="E43" s="136" t="s">
        <v>155</v>
      </c>
      <c r="F43" s="137" t="s">
        <v>315</v>
      </c>
      <c r="G43" s="138" t="s">
        <v>154</v>
      </c>
      <c r="H43" s="146" t="s">
        <v>156</v>
      </c>
      <c r="I43" s="126">
        <f>AER!R21</f>
        <v>2102600</v>
      </c>
      <c r="J43" s="88">
        <f>AER!S21</f>
        <v>0</v>
      </c>
      <c r="K43" s="88">
        <f>AER!T21</f>
        <v>0</v>
      </c>
      <c r="L43" s="88">
        <f>AER!U21</f>
        <v>0</v>
      </c>
      <c r="M43" s="88">
        <f>AER!V21</f>
        <v>1423670</v>
      </c>
      <c r="N43" s="88">
        <f>AER!W21</f>
        <v>0</v>
      </c>
      <c r="O43" s="114">
        <f>AER!X21</f>
        <v>3526270</v>
      </c>
      <c r="P43" s="117"/>
      <c r="Q43" s="117"/>
      <c r="R43" s="116">
        <f t="shared" si="0"/>
        <v>0</v>
      </c>
    </row>
    <row r="44" spans="1:18" ht="87" x14ac:dyDescent="0.35">
      <c r="A44" s="201">
        <v>53.330479099999998</v>
      </c>
      <c r="B44" s="202">
        <v>-6.3971083999999996</v>
      </c>
      <c r="C44" s="217"/>
      <c r="D44" s="212" t="s">
        <v>243</v>
      </c>
      <c r="E44" s="139" t="s">
        <v>244</v>
      </c>
      <c r="F44" s="132" t="s">
        <v>315</v>
      </c>
      <c r="G44" s="140" t="s">
        <v>246</v>
      </c>
      <c r="H44" s="145" t="s">
        <v>247</v>
      </c>
      <c r="I44" s="126">
        <f>AER!R33</f>
        <v>519000</v>
      </c>
      <c r="J44" s="88">
        <f>AER!S33</f>
        <v>0</v>
      </c>
      <c r="K44" s="88">
        <f>AER!T33</f>
        <v>0</v>
      </c>
      <c r="L44" s="88">
        <f>AER!U33</f>
        <v>0</v>
      </c>
      <c r="M44" s="88">
        <f>AER!V33</f>
        <v>0</v>
      </c>
      <c r="N44" s="88">
        <f>AER!W33</f>
        <v>0</v>
      </c>
      <c r="O44" s="114">
        <f>AER!X33</f>
        <v>519000</v>
      </c>
      <c r="P44" s="115"/>
      <c r="Q44" s="115"/>
      <c r="R44" s="116">
        <f t="shared" si="0"/>
        <v>0</v>
      </c>
    </row>
    <row r="45" spans="1:18" ht="87" x14ac:dyDescent="0.35">
      <c r="A45" s="201">
        <v>53.210393799999999</v>
      </c>
      <c r="B45" s="202">
        <v>-6.1116093999999999</v>
      </c>
      <c r="C45" s="217"/>
      <c r="D45" s="212" t="s">
        <v>260</v>
      </c>
      <c r="E45" s="139" t="s">
        <v>261</v>
      </c>
      <c r="F45" s="132" t="s">
        <v>315</v>
      </c>
      <c r="G45" s="140" t="s">
        <v>263</v>
      </c>
      <c r="H45" s="145" t="s">
        <v>259</v>
      </c>
      <c r="I45" s="126">
        <f>AER!R35</f>
        <v>14824000</v>
      </c>
      <c r="J45" s="88">
        <f>AER!S35</f>
        <v>0</v>
      </c>
      <c r="K45" s="88">
        <f>AER!T35</f>
        <v>0</v>
      </c>
      <c r="L45" s="88">
        <f>AER!U35</f>
        <v>0</v>
      </c>
      <c r="M45" s="88">
        <f>AER!V35</f>
        <v>0</v>
      </c>
      <c r="N45" s="88">
        <f>AER!W35</f>
        <v>13873.6</v>
      </c>
      <c r="O45" s="114">
        <f>AER!X35</f>
        <v>14837873.6</v>
      </c>
      <c r="P45" s="115"/>
      <c r="Q45" s="115"/>
      <c r="R45" s="116">
        <f t="shared" si="0"/>
        <v>0</v>
      </c>
    </row>
    <row r="46" spans="1:18" ht="116" x14ac:dyDescent="0.35">
      <c r="A46" s="201">
        <v>53.315470400000002</v>
      </c>
      <c r="B46" s="202">
        <v>-6.3506052999999998</v>
      </c>
      <c r="C46" s="217"/>
      <c r="D46" s="212" t="s">
        <v>266</v>
      </c>
      <c r="E46" s="139" t="s">
        <v>267</v>
      </c>
      <c r="F46" s="132" t="s">
        <v>315</v>
      </c>
      <c r="G46" s="135" t="s">
        <v>268</v>
      </c>
      <c r="H46" s="145" t="s">
        <v>269</v>
      </c>
      <c r="I46" s="126">
        <f>AER!R36</f>
        <v>134000</v>
      </c>
      <c r="J46" s="88">
        <f>AER!S36</f>
        <v>39669.08</v>
      </c>
      <c r="K46" s="88">
        <f>AER!T36</f>
        <v>0</v>
      </c>
      <c r="L46" s="88">
        <f>AER!U36</f>
        <v>0</v>
      </c>
      <c r="M46" s="88">
        <f>AER!V36</f>
        <v>0</v>
      </c>
      <c r="N46" s="88">
        <f>AER!W36</f>
        <v>0</v>
      </c>
      <c r="O46" s="114">
        <f>AER!X36</f>
        <v>173669.08000000002</v>
      </c>
      <c r="P46" s="115"/>
      <c r="Q46" s="115"/>
      <c r="R46" s="116">
        <f t="shared" si="0"/>
        <v>0</v>
      </c>
    </row>
    <row r="47" spans="1:18" ht="58" x14ac:dyDescent="0.35">
      <c r="A47" s="201">
        <v>53.328304199999998</v>
      </c>
      <c r="B47" s="202">
        <v>-6.3665984999999994</v>
      </c>
      <c r="C47" s="217"/>
      <c r="D47" s="212" t="s">
        <v>280</v>
      </c>
      <c r="E47" s="139" t="s">
        <v>281</v>
      </c>
      <c r="F47" s="132" t="s">
        <v>315</v>
      </c>
      <c r="G47" s="135" t="s">
        <v>282</v>
      </c>
      <c r="H47" s="145" t="s">
        <v>284</v>
      </c>
      <c r="I47" s="126">
        <f>AER!R38</f>
        <v>4509460</v>
      </c>
      <c r="J47" s="88">
        <f>AER!S38</f>
        <v>0</v>
      </c>
      <c r="K47" s="88">
        <f>AER!T38</f>
        <v>0</v>
      </c>
      <c r="L47" s="88">
        <f>AER!U38</f>
        <v>276288.5</v>
      </c>
      <c r="M47" s="88">
        <f>AER!V38</f>
        <v>17375.5</v>
      </c>
      <c r="N47" s="88">
        <f>AER!W38</f>
        <v>4743356</v>
      </c>
      <c r="O47" s="114">
        <f>AER!X38</f>
        <v>9546480</v>
      </c>
      <c r="P47" s="115"/>
      <c r="Q47" s="115"/>
      <c r="R47" s="116">
        <f t="shared" si="0"/>
        <v>0</v>
      </c>
    </row>
    <row r="48" spans="1:18" ht="275.5" x14ac:dyDescent="0.35">
      <c r="A48" s="201">
        <v>53.297044199999988</v>
      </c>
      <c r="B48" s="202">
        <v>-6.4774797999999993</v>
      </c>
      <c r="C48" s="217"/>
      <c r="D48" s="212" t="s">
        <v>291</v>
      </c>
      <c r="E48" s="139" t="s">
        <v>290</v>
      </c>
      <c r="F48" s="132" t="s">
        <v>315</v>
      </c>
      <c r="G48" s="135" t="s">
        <v>292</v>
      </c>
      <c r="H48" s="145" t="s">
        <v>293</v>
      </c>
      <c r="I48" s="126">
        <f>AER!R39</f>
        <v>558335</v>
      </c>
      <c r="J48" s="88">
        <f>AER!S39</f>
        <v>2875907</v>
      </c>
      <c r="K48" s="88">
        <f>AER!T39</f>
        <v>0</v>
      </c>
      <c r="L48" s="88">
        <f>AER!U39</f>
        <v>0</v>
      </c>
      <c r="M48" s="88">
        <f>AER!V39</f>
        <v>0</v>
      </c>
      <c r="N48" s="88">
        <f>AER!W39</f>
        <v>119143</v>
      </c>
      <c r="O48" s="114">
        <f>AER!X39</f>
        <v>3553385</v>
      </c>
      <c r="P48" s="115"/>
      <c r="Q48" s="115"/>
      <c r="R48" s="116">
        <f t="shared" si="0"/>
        <v>0</v>
      </c>
    </row>
    <row r="49" spans="1:18" ht="87" x14ac:dyDescent="0.35">
      <c r="A49" s="201">
        <v>53.294213999999997</v>
      </c>
      <c r="B49" s="202">
        <v>-6.3592380000000004</v>
      </c>
      <c r="C49" s="217"/>
      <c r="D49" s="212" t="s">
        <v>306</v>
      </c>
      <c r="E49" s="139" t="s">
        <v>305</v>
      </c>
      <c r="F49" s="132" t="s">
        <v>315</v>
      </c>
      <c r="G49" s="140" t="s">
        <v>308</v>
      </c>
      <c r="H49" s="145" t="s">
        <v>309</v>
      </c>
      <c r="I49" s="126">
        <f>AER!R41</f>
        <v>17990</v>
      </c>
      <c r="J49" s="88">
        <f>AER!S41</f>
        <v>0</v>
      </c>
      <c r="K49" s="88">
        <f>AER!T41</f>
        <v>0</v>
      </c>
      <c r="L49" s="88">
        <f>AER!U41</f>
        <v>0</v>
      </c>
      <c r="M49" s="88">
        <f>AER!V41</f>
        <v>0</v>
      </c>
      <c r="N49" s="88">
        <f>AER!W41</f>
        <v>0</v>
      </c>
      <c r="O49" s="114">
        <f>AER!X41</f>
        <v>17990</v>
      </c>
      <c r="P49" s="115"/>
      <c r="Q49" s="115"/>
      <c r="R49" s="116">
        <f t="shared" si="0"/>
        <v>0</v>
      </c>
    </row>
    <row r="50" spans="1:18" ht="26" x14ac:dyDescent="0.35">
      <c r="A50" s="201">
        <v>53.321673500000003</v>
      </c>
      <c r="B50" s="202">
        <v>-6.3465123999999999</v>
      </c>
      <c r="C50" s="217"/>
      <c r="D50" s="212" t="s">
        <v>319</v>
      </c>
      <c r="E50" s="139" t="s">
        <v>320</v>
      </c>
      <c r="F50" s="132" t="s">
        <v>315</v>
      </c>
      <c r="G50" s="135" t="s">
        <v>322</v>
      </c>
      <c r="H50" s="145" t="s">
        <v>323</v>
      </c>
      <c r="I50" s="126">
        <f>AER!R42</f>
        <v>85469</v>
      </c>
      <c r="J50" s="88">
        <f>AER!S42</f>
        <v>0</v>
      </c>
      <c r="K50" s="88">
        <f>AER!T42</f>
        <v>0</v>
      </c>
      <c r="L50" s="88">
        <f>AER!U42</f>
        <v>0</v>
      </c>
      <c r="M50" s="88">
        <f>AER!V42</f>
        <v>0</v>
      </c>
      <c r="N50" s="88">
        <f>AER!W42</f>
        <v>163243</v>
      </c>
      <c r="O50" s="114">
        <f>AER!X42</f>
        <v>248712</v>
      </c>
      <c r="P50" s="115"/>
      <c r="Q50" s="115"/>
      <c r="R50" s="116">
        <f t="shared" si="0"/>
        <v>0</v>
      </c>
    </row>
    <row r="51" spans="1:18" ht="29" x14ac:dyDescent="0.35">
      <c r="A51" s="201">
        <v>53.358915400000001</v>
      </c>
      <c r="B51" s="202">
        <v>-6.3617144000000003</v>
      </c>
      <c r="C51" s="217"/>
      <c r="D51" s="212" t="s">
        <v>369</v>
      </c>
      <c r="E51" s="139"/>
      <c r="F51" s="132" t="s">
        <v>315</v>
      </c>
      <c r="G51" s="135" t="s">
        <v>370</v>
      </c>
      <c r="H51" s="145" t="s">
        <v>371</v>
      </c>
      <c r="I51" s="126">
        <f>AER!R46</f>
        <v>108465</v>
      </c>
      <c r="J51" s="88">
        <f>AER!S46</f>
        <v>212730.00000000003</v>
      </c>
      <c r="K51" s="88">
        <f>AER!T46</f>
        <v>0</v>
      </c>
      <c r="L51" s="88">
        <f>AER!U46</f>
        <v>0</v>
      </c>
      <c r="M51" s="88">
        <f>AER!V46</f>
        <v>0</v>
      </c>
      <c r="N51" s="88">
        <f>AER!W46</f>
        <v>0</v>
      </c>
      <c r="O51" s="114">
        <f>AER!X46</f>
        <v>321195</v>
      </c>
      <c r="P51" s="115"/>
      <c r="Q51" s="115"/>
      <c r="R51" s="116">
        <f t="shared" si="0"/>
        <v>0</v>
      </c>
    </row>
    <row r="52" spans="1:18" ht="55.5" customHeight="1" thickBot="1" x14ac:dyDescent="0.4">
      <c r="A52" s="203">
        <v>53.328572700000002</v>
      </c>
      <c r="B52" s="109">
        <v>-6.4395419999999994</v>
      </c>
      <c r="C52" s="218"/>
      <c r="D52" s="213" t="s">
        <v>340</v>
      </c>
      <c r="E52" s="142" t="s">
        <v>341</v>
      </c>
      <c r="F52" s="143" t="s">
        <v>315</v>
      </c>
      <c r="G52" s="144" t="s">
        <v>344</v>
      </c>
      <c r="H52" s="148" t="s">
        <v>343</v>
      </c>
      <c r="I52" s="127">
        <f>AER!R48</f>
        <v>10281000</v>
      </c>
      <c r="J52" s="89">
        <f>AER!S48</f>
        <v>0</v>
      </c>
      <c r="K52" s="89">
        <f>AER!T48</f>
        <v>0</v>
      </c>
      <c r="L52" s="89">
        <f>AER!U48</f>
        <v>0</v>
      </c>
      <c r="M52" s="89">
        <f>AER!V48</f>
        <v>0</v>
      </c>
      <c r="N52" s="89">
        <f>AER!W48</f>
        <v>198650000</v>
      </c>
      <c r="O52" s="128">
        <f>AER!X48</f>
        <v>208931000</v>
      </c>
      <c r="P52" s="119"/>
      <c r="Q52" s="119"/>
      <c r="R52" s="120">
        <f t="shared" si="0"/>
        <v>0</v>
      </c>
    </row>
    <row r="53" spans="1:18" x14ac:dyDescent="0.35">
      <c r="A53"/>
      <c r="B53"/>
    </row>
    <row r="54" spans="1:18" x14ac:dyDescent="0.35">
      <c r="A54"/>
      <c r="B54"/>
    </row>
    <row r="55" spans="1:18" x14ac:dyDescent="0.35">
      <c r="A55"/>
      <c r="B55"/>
    </row>
    <row r="56" spans="1:18" x14ac:dyDescent="0.35">
      <c r="A56"/>
      <c r="B56"/>
    </row>
    <row r="57" spans="1:18" x14ac:dyDescent="0.35">
      <c r="A57"/>
      <c r="B57"/>
    </row>
    <row r="58" spans="1:18" x14ac:dyDescent="0.35">
      <c r="A58"/>
      <c r="B58"/>
    </row>
    <row r="59" spans="1:18" x14ac:dyDescent="0.35">
      <c r="A59"/>
      <c r="B59"/>
    </row>
    <row r="60" spans="1:18" x14ac:dyDescent="0.35">
      <c r="A60"/>
      <c r="B60"/>
    </row>
    <row r="61" spans="1:18" x14ac:dyDescent="0.35">
      <c r="A61"/>
      <c r="B61"/>
    </row>
    <row r="62" spans="1:18" x14ac:dyDescent="0.35">
      <c r="A62"/>
      <c r="B62"/>
    </row>
    <row r="63" spans="1:18" x14ac:dyDescent="0.35">
      <c r="A63"/>
      <c r="B63"/>
    </row>
    <row r="64" spans="1:18" x14ac:dyDescent="0.35">
      <c r="A64"/>
      <c r="B64"/>
    </row>
    <row r="65" spans="1:2" x14ac:dyDescent="0.35">
      <c r="A65"/>
      <c r="B65"/>
    </row>
    <row r="66" spans="1:2" x14ac:dyDescent="0.35">
      <c r="A66"/>
      <c r="B66"/>
    </row>
    <row r="67" spans="1:2" x14ac:dyDescent="0.35">
      <c r="A67"/>
      <c r="B67"/>
    </row>
    <row r="68" spans="1:2" x14ac:dyDescent="0.35">
      <c r="A68"/>
      <c r="B68"/>
    </row>
  </sheetData>
  <sortState ref="D3:R52">
    <sortCondition ref="F3:F52"/>
  </sortState>
  <mergeCells count="8">
    <mergeCell ref="A1:B1"/>
    <mergeCell ref="C1:C2"/>
    <mergeCell ref="A26:R26"/>
    <mergeCell ref="A30:R30"/>
    <mergeCell ref="A41:R41"/>
    <mergeCell ref="D1:H1"/>
    <mergeCell ref="I1:O1"/>
    <mergeCell ref="P1:R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F2E16-7290-465C-8DE0-AFC0D02283E5}">
  <dimension ref="A1:L52"/>
  <sheetViews>
    <sheetView workbookViewId="0">
      <pane ySplit="2" topLeftCell="A24" activePane="bottomLeft" state="frozen"/>
      <selection pane="bottomLeft" activeCell="A26" sqref="A26:L26"/>
    </sheetView>
  </sheetViews>
  <sheetFormatPr defaultRowHeight="14.5" x14ac:dyDescent="0.35"/>
  <cols>
    <col min="1" max="1" width="24.1796875" customWidth="1"/>
    <col min="2" max="2" width="12.81640625" customWidth="1"/>
    <col min="3" max="3" width="15.81640625" customWidth="1"/>
    <col min="4" max="4" width="11.36328125" customWidth="1"/>
    <col min="5" max="5" width="42.90625" customWidth="1"/>
    <col min="6" max="6" width="38.1796875" customWidth="1"/>
    <col min="7" max="7" width="18.26953125" customWidth="1"/>
    <col min="8" max="11" width="18.26953125" style="149" customWidth="1"/>
    <col min="12" max="12" width="17.36328125" customWidth="1"/>
  </cols>
  <sheetData>
    <row r="1" spans="1:12" x14ac:dyDescent="0.35">
      <c r="A1" s="186" t="s">
        <v>492</v>
      </c>
      <c r="B1" s="187"/>
      <c r="C1" s="187"/>
      <c r="D1" s="187"/>
      <c r="E1" s="187"/>
      <c r="F1" s="188"/>
      <c r="G1" s="191" t="s">
        <v>498</v>
      </c>
      <c r="H1" s="196" t="s">
        <v>502</v>
      </c>
      <c r="I1" s="197"/>
      <c r="J1" s="196" t="s">
        <v>506</v>
      </c>
      <c r="K1" s="197"/>
      <c r="L1" s="191" t="s">
        <v>497</v>
      </c>
    </row>
    <row r="2" spans="1:12" ht="39.5" thickBot="1" x14ac:dyDescent="0.4">
      <c r="A2" s="151" t="s">
        <v>0</v>
      </c>
      <c r="B2" s="152" t="s">
        <v>3</v>
      </c>
      <c r="C2" s="152" t="s">
        <v>46</v>
      </c>
      <c r="D2" s="152" t="s">
        <v>493</v>
      </c>
      <c r="E2" s="152" t="s">
        <v>5</v>
      </c>
      <c r="F2" s="153" t="s">
        <v>51</v>
      </c>
      <c r="G2" s="192"/>
      <c r="H2" s="164" t="s">
        <v>503</v>
      </c>
      <c r="I2" s="164" t="s">
        <v>504</v>
      </c>
      <c r="J2" s="164" t="s">
        <v>503</v>
      </c>
      <c r="K2" s="164" t="s">
        <v>504</v>
      </c>
      <c r="L2" s="192"/>
    </row>
    <row r="3" spans="1:12" ht="86" customHeight="1" x14ac:dyDescent="0.35">
      <c r="A3" s="161" t="s">
        <v>311</v>
      </c>
      <c r="B3" s="162" t="s">
        <v>313</v>
      </c>
      <c r="C3" s="155"/>
      <c r="D3" s="134" t="s">
        <v>496</v>
      </c>
      <c r="E3" s="133" t="s">
        <v>312</v>
      </c>
      <c r="F3" s="156" t="s">
        <v>314</v>
      </c>
      <c r="L3" s="130"/>
    </row>
    <row r="4" spans="1:12" ht="59.5" customHeight="1" x14ac:dyDescent="0.35">
      <c r="A4" s="154" t="s">
        <v>70</v>
      </c>
      <c r="B4" s="135" t="s">
        <v>71</v>
      </c>
      <c r="C4" s="132"/>
      <c r="D4" s="131" t="s">
        <v>496</v>
      </c>
      <c r="E4" s="135" t="s">
        <v>72</v>
      </c>
      <c r="F4" s="158" t="s">
        <v>73</v>
      </c>
      <c r="L4" s="130"/>
    </row>
    <row r="5" spans="1:12" ht="59.5" customHeight="1" x14ac:dyDescent="0.35">
      <c r="A5" s="154" t="s">
        <v>85</v>
      </c>
      <c r="B5" s="138" t="s">
        <v>86</v>
      </c>
      <c r="C5" s="137"/>
      <c r="D5" s="136" t="s">
        <v>496</v>
      </c>
      <c r="E5" s="138" t="s">
        <v>87</v>
      </c>
      <c r="F5" s="157" t="s">
        <v>88</v>
      </c>
      <c r="L5" s="130"/>
    </row>
    <row r="6" spans="1:12" ht="59.5" customHeight="1" x14ac:dyDescent="0.35">
      <c r="A6" s="154" t="s">
        <v>92</v>
      </c>
      <c r="B6" s="135" t="s">
        <v>93</v>
      </c>
      <c r="C6" s="132" t="s">
        <v>95</v>
      </c>
      <c r="D6" s="131" t="s">
        <v>496</v>
      </c>
      <c r="E6" s="135" t="s">
        <v>94</v>
      </c>
      <c r="F6" s="158" t="s">
        <v>96</v>
      </c>
      <c r="L6" s="130"/>
    </row>
    <row r="7" spans="1:12" ht="59.5" customHeight="1" x14ac:dyDescent="0.35">
      <c r="A7" s="154" t="s">
        <v>127</v>
      </c>
      <c r="B7" s="138" t="s">
        <v>126</v>
      </c>
      <c r="C7" s="137" t="s">
        <v>125</v>
      </c>
      <c r="D7" s="136" t="s">
        <v>496</v>
      </c>
      <c r="E7" s="138" t="s">
        <v>124</v>
      </c>
      <c r="F7" s="157"/>
      <c r="L7" s="130"/>
    </row>
    <row r="8" spans="1:12" ht="59.5" customHeight="1" x14ac:dyDescent="0.35">
      <c r="A8" s="154" t="s">
        <v>116</v>
      </c>
      <c r="B8" s="138" t="s">
        <v>117</v>
      </c>
      <c r="C8" s="137" t="s">
        <v>118</v>
      </c>
      <c r="D8" s="136" t="s">
        <v>496</v>
      </c>
      <c r="E8" s="138" t="s">
        <v>119</v>
      </c>
      <c r="F8" s="157" t="s">
        <v>120</v>
      </c>
      <c r="L8" s="130"/>
    </row>
    <row r="9" spans="1:12" ht="59.5" customHeight="1" x14ac:dyDescent="0.35">
      <c r="A9" s="154" t="s">
        <v>143</v>
      </c>
      <c r="B9" s="138" t="s">
        <v>145</v>
      </c>
      <c r="C9" s="137"/>
      <c r="D9" s="136" t="s">
        <v>496</v>
      </c>
      <c r="E9" s="138" t="s">
        <v>144</v>
      </c>
      <c r="F9" s="157" t="s">
        <v>146</v>
      </c>
      <c r="L9" s="130"/>
    </row>
    <row r="10" spans="1:12" ht="59.5" customHeight="1" x14ac:dyDescent="0.35">
      <c r="A10" s="154" t="s">
        <v>168</v>
      </c>
      <c r="B10" s="138" t="s">
        <v>169</v>
      </c>
      <c r="C10" s="137" t="s">
        <v>170</v>
      </c>
      <c r="D10" s="136" t="s">
        <v>496</v>
      </c>
      <c r="E10" s="138" t="s">
        <v>171</v>
      </c>
      <c r="F10" s="157" t="s">
        <v>172</v>
      </c>
      <c r="L10" s="130"/>
    </row>
    <row r="11" spans="1:12" ht="59.5" customHeight="1" x14ac:dyDescent="0.35">
      <c r="A11" s="154" t="s">
        <v>177</v>
      </c>
      <c r="B11" s="138" t="s">
        <v>178</v>
      </c>
      <c r="C11" s="137" t="s">
        <v>179</v>
      </c>
      <c r="D11" s="136" t="s">
        <v>496</v>
      </c>
      <c r="E11" s="138" t="s">
        <v>181</v>
      </c>
      <c r="F11" s="157" t="s">
        <v>180</v>
      </c>
      <c r="L11" s="130"/>
    </row>
    <row r="12" spans="1:12" ht="59.5" customHeight="1" x14ac:dyDescent="0.35">
      <c r="A12" s="154" t="s">
        <v>185</v>
      </c>
      <c r="B12" s="138" t="s">
        <v>186</v>
      </c>
      <c r="C12" s="137" t="s">
        <v>187</v>
      </c>
      <c r="D12" s="136" t="s">
        <v>496</v>
      </c>
      <c r="E12" s="138" t="s">
        <v>188</v>
      </c>
      <c r="F12" s="157" t="s">
        <v>189</v>
      </c>
      <c r="L12" s="130"/>
    </row>
    <row r="13" spans="1:12" ht="59.5" customHeight="1" x14ac:dyDescent="0.35">
      <c r="A13" s="154" t="s">
        <v>57</v>
      </c>
      <c r="B13" s="140" t="s">
        <v>2</v>
      </c>
      <c r="C13" s="132"/>
      <c r="D13" s="131" t="s">
        <v>496</v>
      </c>
      <c r="E13" s="135" t="s">
        <v>6</v>
      </c>
      <c r="F13" s="158" t="s">
        <v>62</v>
      </c>
      <c r="L13" s="130"/>
    </row>
    <row r="14" spans="1:12" ht="59.5" customHeight="1" x14ac:dyDescent="0.35">
      <c r="A14" s="154" t="s">
        <v>202</v>
      </c>
      <c r="B14" s="138" t="s">
        <v>203</v>
      </c>
      <c r="C14" s="132"/>
      <c r="D14" s="131" t="s">
        <v>496</v>
      </c>
      <c r="E14" s="135" t="s">
        <v>204</v>
      </c>
      <c r="F14" s="163" t="s">
        <v>205</v>
      </c>
      <c r="L14" s="130"/>
    </row>
    <row r="15" spans="1:12" ht="59.5" customHeight="1" x14ac:dyDescent="0.35">
      <c r="A15" s="154" t="s">
        <v>209</v>
      </c>
      <c r="B15" s="140" t="s">
        <v>210</v>
      </c>
      <c r="C15" s="132" t="s">
        <v>211</v>
      </c>
      <c r="D15" s="131" t="s">
        <v>496</v>
      </c>
      <c r="E15" s="140" t="s">
        <v>212</v>
      </c>
      <c r="F15" s="158" t="s">
        <v>213</v>
      </c>
      <c r="L15" s="130"/>
    </row>
    <row r="16" spans="1:12" ht="59.5" customHeight="1" x14ac:dyDescent="0.35">
      <c r="A16" s="154" t="s">
        <v>217</v>
      </c>
      <c r="B16" s="140" t="s">
        <v>218</v>
      </c>
      <c r="C16" s="132" t="s">
        <v>219</v>
      </c>
      <c r="D16" s="131" t="s">
        <v>496</v>
      </c>
      <c r="E16" s="135" t="s">
        <v>220</v>
      </c>
      <c r="F16" s="158" t="s">
        <v>221</v>
      </c>
      <c r="L16" s="130"/>
    </row>
    <row r="17" spans="1:12" ht="59.5" customHeight="1" x14ac:dyDescent="0.35">
      <c r="A17" s="154" t="s">
        <v>227</v>
      </c>
      <c r="B17" s="140" t="s">
        <v>228</v>
      </c>
      <c r="C17" s="132" t="s">
        <v>229</v>
      </c>
      <c r="D17" s="131" t="s">
        <v>496</v>
      </c>
      <c r="E17" s="135" t="s">
        <v>230</v>
      </c>
      <c r="F17" s="158" t="s">
        <v>231</v>
      </c>
      <c r="L17" s="130"/>
    </row>
    <row r="18" spans="1:12" ht="59.5" customHeight="1" x14ac:dyDescent="0.35">
      <c r="A18" s="154" t="s">
        <v>242</v>
      </c>
      <c r="B18" s="140" t="s">
        <v>235</v>
      </c>
      <c r="C18" s="132" t="s">
        <v>236</v>
      </c>
      <c r="D18" s="131" t="s">
        <v>496</v>
      </c>
      <c r="E18" s="135" t="s">
        <v>237</v>
      </c>
      <c r="F18" s="158" t="s">
        <v>238</v>
      </c>
      <c r="L18" s="130"/>
    </row>
    <row r="19" spans="1:12" ht="59.5" customHeight="1" x14ac:dyDescent="0.35">
      <c r="A19" s="154" t="s">
        <v>250</v>
      </c>
      <c r="B19" s="140" t="s">
        <v>251</v>
      </c>
      <c r="C19" s="132" t="s">
        <v>252</v>
      </c>
      <c r="D19" s="131" t="s">
        <v>496</v>
      </c>
      <c r="E19" s="135" t="s">
        <v>253</v>
      </c>
      <c r="F19" s="158" t="s">
        <v>254</v>
      </c>
      <c r="L19" s="130"/>
    </row>
    <row r="20" spans="1:12" ht="59.5" customHeight="1" x14ac:dyDescent="0.35">
      <c r="A20" s="154" t="s">
        <v>274</v>
      </c>
      <c r="B20" s="140" t="s">
        <v>273</v>
      </c>
      <c r="C20" s="132"/>
      <c r="D20" s="131" t="s">
        <v>496</v>
      </c>
      <c r="E20" s="135" t="s">
        <v>275</v>
      </c>
      <c r="F20" s="158" t="s">
        <v>276</v>
      </c>
      <c r="L20" s="130"/>
    </row>
    <row r="21" spans="1:12" ht="59.5" customHeight="1" x14ac:dyDescent="0.35">
      <c r="A21" s="154" t="s">
        <v>384</v>
      </c>
      <c r="B21" s="140" t="s">
        <v>385</v>
      </c>
      <c r="C21" s="132">
        <v>-6.3626533219999999</v>
      </c>
      <c r="D21" s="131" t="s">
        <v>496</v>
      </c>
      <c r="E21" s="135" t="s">
        <v>386</v>
      </c>
      <c r="F21" s="158" t="s">
        <v>387</v>
      </c>
      <c r="L21" s="130"/>
    </row>
    <row r="22" spans="1:12" ht="59.5" customHeight="1" x14ac:dyDescent="0.35">
      <c r="A22" s="154" t="s">
        <v>381</v>
      </c>
      <c r="B22" s="140" t="s">
        <v>380</v>
      </c>
      <c r="C22" s="132"/>
      <c r="D22" s="131" t="s">
        <v>496</v>
      </c>
      <c r="E22" s="135" t="s">
        <v>383</v>
      </c>
      <c r="F22" s="158" t="s">
        <v>382</v>
      </c>
      <c r="L22" s="130"/>
    </row>
    <row r="23" spans="1:12" ht="59.5" customHeight="1" x14ac:dyDescent="0.35">
      <c r="A23" s="154" t="s">
        <v>348</v>
      </c>
      <c r="B23" s="140" t="s">
        <v>349</v>
      </c>
      <c r="C23" s="132" t="s">
        <v>350</v>
      </c>
      <c r="D23" s="131" t="s">
        <v>496</v>
      </c>
      <c r="E23" s="140" t="s">
        <v>351</v>
      </c>
      <c r="F23" s="158" t="s">
        <v>352</v>
      </c>
      <c r="L23" s="130"/>
    </row>
    <row r="24" spans="1:12" ht="59.5" customHeight="1" x14ac:dyDescent="0.35">
      <c r="A24" s="154" t="s">
        <v>339</v>
      </c>
      <c r="B24" s="140" t="s">
        <v>337</v>
      </c>
      <c r="C24" s="132"/>
      <c r="D24" s="131" t="s">
        <v>496</v>
      </c>
      <c r="E24" s="135" t="s">
        <v>338</v>
      </c>
      <c r="F24" s="163"/>
      <c r="L24" s="130"/>
    </row>
    <row r="25" spans="1:12" ht="59.5" customHeight="1" thickBot="1" x14ac:dyDescent="0.4">
      <c r="A25" s="154" t="s">
        <v>328</v>
      </c>
      <c r="B25" s="159" t="s">
        <v>327</v>
      </c>
      <c r="C25" s="143" t="s">
        <v>329</v>
      </c>
      <c r="D25" s="141" t="s">
        <v>496</v>
      </c>
      <c r="E25" s="144" t="s">
        <v>330</v>
      </c>
      <c r="F25" s="160" t="s">
        <v>331</v>
      </c>
      <c r="L25" s="130"/>
    </row>
    <row r="26" spans="1:12" ht="47.5" customHeight="1" thickBot="1" x14ac:dyDescent="0.4">
      <c r="A26" s="193" t="s">
        <v>495</v>
      </c>
      <c r="B26" s="194"/>
      <c r="C26" s="194"/>
      <c r="D26" s="194"/>
      <c r="E26" s="194"/>
      <c r="F26" s="194"/>
      <c r="G26" s="194"/>
      <c r="H26" s="194"/>
      <c r="I26" s="194"/>
      <c r="J26" s="194"/>
      <c r="K26" s="194"/>
      <c r="L26" s="195"/>
    </row>
    <row r="27" spans="1:12" ht="47.5" customHeight="1" x14ac:dyDescent="0.35">
      <c r="A27" s="154" t="s">
        <v>27</v>
      </c>
      <c r="B27" s="133" t="s">
        <v>28</v>
      </c>
      <c r="C27" s="155" t="s">
        <v>44</v>
      </c>
      <c r="D27" s="134" t="s">
        <v>495</v>
      </c>
      <c r="E27" s="133" t="s">
        <v>29</v>
      </c>
      <c r="F27" s="156" t="s">
        <v>59</v>
      </c>
      <c r="G27" s="136" t="s">
        <v>499</v>
      </c>
      <c r="H27" s="146">
        <f>'[1]ETS &amp; EPA - Industrial Sites'!$G$39</f>
        <v>323502</v>
      </c>
      <c r="I27" s="146">
        <f>'[1]ETS &amp; EPA - Industrial Sites'!$H$39</f>
        <v>225985</v>
      </c>
      <c r="J27" s="165" t="s">
        <v>511</v>
      </c>
      <c r="K27" s="165" t="s">
        <v>512</v>
      </c>
      <c r="L27" s="130"/>
    </row>
    <row r="28" spans="1:12" ht="47.5" customHeight="1" x14ac:dyDescent="0.35">
      <c r="A28" s="154" t="s">
        <v>49</v>
      </c>
      <c r="B28" s="135" t="s">
        <v>48</v>
      </c>
      <c r="C28" s="132" t="s">
        <v>47</v>
      </c>
      <c r="D28" s="131" t="s">
        <v>495</v>
      </c>
      <c r="E28" s="135" t="s">
        <v>50</v>
      </c>
      <c r="F28" s="158" t="s">
        <v>52</v>
      </c>
      <c r="G28" s="136" t="s">
        <v>500</v>
      </c>
      <c r="H28" s="146" t="s">
        <v>505</v>
      </c>
      <c r="I28" s="146" t="s">
        <v>505</v>
      </c>
      <c r="J28" s="165" t="s">
        <v>509</v>
      </c>
      <c r="K28" s="165" t="s">
        <v>510</v>
      </c>
      <c r="L28" s="130">
        <v>333358</v>
      </c>
    </row>
    <row r="29" spans="1:12" ht="47.5" customHeight="1" thickBot="1" x14ac:dyDescent="0.4">
      <c r="A29" s="154" t="s">
        <v>390</v>
      </c>
      <c r="B29" s="159" t="s">
        <v>391</v>
      </c>
      <c r="C29" s="143" t="s">
        <v>392</v>
      </c>
      <c r="D29" s="141" t="s">
        <v>495</v>
      </c>
      <c r="E29" s="144" t="s">
        <v>393</v>
      </c>
      <c r="F29" s="160" t="s">
        <v>394</v>
      </c>
      <c r="G29" s="136" t="s">
        <v>501</v>
      </c>
      <c r="H29" s="146" t="s">
        <v>505</v>
      </c>
      <c r="I29" s="146" t="s">
        <v>505</v>
      </c>
      <c r="J29" s="165" t="s">
        <v>507</v>
      </c>
      <c r="K29" s="165" t="s">
        <v>508</v>
      </c>
      <c r="L29" s="130"/>
    </row>
    <row r="30" spans="1:12" ht="47.5" customHeight="1" thickBot="1" x14ac:dyDescent="0.4">
      <c r="A30" s="193" t="s">
        <v>494</v>
      </c>
      <c r="B30" s="194"/>
      <c r="C30" s="194"/>
      <c r="D30" s="194"/>
      <c r="E30" s="194"/>
      <c r="F30" s="194"/>
      <c r="G30" s="194"/>
      <c r="H30" s="194"/>
      <c r="I30" s="194"/>
      <c r="J30" s="194"/>
      <c r="K30" s="194"/>
      <c r="L30" s="194"/>
    </row>
    <row r="31" spans="1:12" ht="47.5" customHeight="1" x14ac:dyDescent="0.35">
      <c r="A31" s="154" t="s">
        <v>13</v>
      </c>
      <c r="B31" s="133" t="s">
        <v>15</v>
      </c>
      <c r="C31" s="155"/>
      <c r="D31" s="134" t="s">
        <v>494</v>
      </c>
      <c r="E31" s="133" t="s">
        <v>14</v>
      </c>
      <c r="F31" s="156" t="s">
        <v>58</v>
      </c>
      <c r="L31" s="130"/>
    </row>
    <row r="32" spans="1:12" ht="47.5" customHeight="1" x14ac:dyDescent="0.35">
      <c r="A32" s="154" t="s">
        <v>31</v>
      </c>
      <c r="B32" s="135" t="s">
        <v>30</v>
      </c>
      <c r="C32" s="132" t="s">
        <v>45</v>
      </c>
      <c r="D32" s="131" t="s">
        <v>494</v>
      </c>
      <c r="E32" s="135" t="s">
        <v>32</v>
      </c>
      <c r="F32" s="158" t="s">
        <v>60</v>
      </c>
      <c r="L32" s="130"/>
    </row>
    <row r="33" spans="1:12" ht="47.5" customHeight="1" x14ac:dyDescent="0.35">
      <c r="A33" s="154" t="s">
        <v>133</v>
      </c>
      <c r="B33" s="138" t="s">
        <v>134</v>
      </c>
      <c r="C33" s="137" t="s">
        <v>132</v>
      </c>
      <c r="D33" s="136" t="s">
        <v>494</v>
      </c>
      <c r="E33" s="138" t="s">
        <v>135</v>
      </c>
      <c r="F33" s="157" t="s">
        <v>136</v>
      </c>
      <c r="L33" s="130"/>
    </row>
    <row r="34" spans="1:12" ht="47.5" customHeight="1" x14ac:dyDescent="0.35">
      <c r="A34" s="154" t="s">
        <v>37</v>
      </c>
      <c r="B34" s="135" t="s">
        <v>38</v>
      </c>
      <c r="C34" s="132" t="s">
        <v>40</v>
      </c>
      <c r="D34" s="131" t="s">
        <v>494</v>
      </c>
      <c r="E34" s="135" t="s">
        <v>39</v>
      </c>
      <c r="F34" s="158" t="s">
        <v>61</v>
      </c>
      <c r="L34" s="130"/>
    </row>
    <row r="35" spans="1:12" ht="47.5" customHeight="1" x14ac:dyDescent="0.35">
      <c r="A35" s="154" t="s">
        <v>359</v>
      </c>
      <c r="B35" s="140" t="s">
        <v>360</v>
      </c>
      <c r="C35" s="132" t="s">
        <v>361</v>
      </c>
      <c r="D35" s="131" t="s">
        <v>494</v>
      </c>
      <c r="E35" s="135" t="s">
        <v>362</v>
      </c>
      <c r="F35" s="158" t="s">
        <v>363</v>
      </c>
      <c r="L35" s="130"/>
    </row>
    <row r="36" spans="1:12" ht="47.5" customHeight="1" x14ac:dyDescent="0.35">
      <c r="A36" s="154" t="s">
        <v>77</v>
      </c>
      <c r="B36" s="135" t="s">
        <v>78</v>
      </c>
      <c r="C36" s="132" t="s">
        <v>79</v>
      </c>
      <c r="D36" s="131" t="s">
        <v>494</v>
      </c>
      <c r="E36" s="135" t="s">
        <v>80</v>
      </c>
      <c r="F36" s="158" t="s">
        <v>81</v>
      </c>
      <c r="L36" s="130"/>
    </row>
    <row r="37" spans="1:12" ht="47.5" customHeight="1" x14ac:dyDescent="0.35">
      <c r="A37" s="154" t="s">
        <v>103</v>
      </c>
      <c r="B37" s="135" t="s">
        <v>104</v>
      </c>
      <c r="C37" s="132" t="s">
        <v>105</v>
      </c>
      <c r="D37" s="131" t="s">
        <v>494</v>
      </c>
      <c r="E37" s="135" t="s">
        <v>106</v>
      </c>
      <c r="F37" s="158" t="s">
        <v>107</v>
      </c>
      <c r="L37" s="130"/>
    </row>
    <row r="38" spans="1:12" ht="47.5" customHeight="1" x14ac:dyDescent="0.35">
      <c r="A38" s="154" t="s">
        <v>159</v>
      </c>
      <c r="B38" s="138" t="s">
        <v>160</v>
      </c>
      <c r="C38" s="137" t="s">
        <v>161</v>
      </c>
      <c r="D38" s="136" t="s">
        <v>494</v>
      </c>
      <c r="E38" s="138" t="s">
        <v>162</v>
      </c>
      <c r="F38" s="157" t="s">
        <v>163</v>
      </c>
      <c r="L38" s="130"/>
    </row>
    <row r="39" spans="1:12" ht="47.5" customHeight="1" x14ac:dyDescent="0.35">
      <c r="A39" s="154" t="s">
        <v>192</v>
      </c>
      <c r="B39" s="138" t="s">
        <v>193</v>
      </c>
      <c r="C39" s="137" t="s">
        <v>194</v>
      </c>
      <c r="D39" s="136" t="s">
        <v>494</v>
      </c>
      <c r="E39" s="138" t="s">
        <v>195</v>
      </c>
      <c r="F39" s="157" t="s">
        <v>196</v>
      </c>
      <c r="L39" s="130"/>
    </row>
    <row r="40" spans="1:12" ht="47.5" customHeight="1" thickBot="1" x14ac:dyDescent="0.4">
      <c r="A40" s="154" t="s">
        <v>298</v>
      </c>
      <c r="B40" s="159" t="s">
        <v>297</v>
      </c>
      <c r="C40" s="143" t="s">
        <v>299</v>
      </c>
      <c r="D40" s="141" t="s">
        <v>494</v>
      </c>
      <c r="E40" s="144" t="s">
        <v>300</v>
      </c>
      <c r="F40" s="160" t="s">
        <v>301</v>
      </c>
      <c r="L40" s="130"/>
    </row>
    <row r="41" spans="1:12" ht="47.5" customHeight="1" thickBot="1" x14ac:dyDescent="0.4">
      <c r="A41" s="193" t="s">
        <v>315</v>
      </c>
      <c r="B41" s="194"/>
      <c r="C41" s="194"/>
      <c r="D41" s="194"/>
      <c r="E41" s="194"/>
      <c r="F41" s="194"/>
      <c r="G41" s="194"/>
      <c r="H41" s="194"/>
      <c r="I41" s="194"/>
      <c r="J41" s="194"/>
      <c r="K41" s="194"/>
      <c r="L41" s="194"/>
    </row>
    <row r="42" spans="1:12" ht="47.5" customHeight="1" x14ac:dyDescent="0.35">
      <c r="A42" s="154" t="s">
        <v>66</v>
      </c>
      <c r="B42" s="133" t="s">
        <v>67</v>
      </c>
      <c r="C42" s="155"/>
      <c r="D42" s="134" t="s">
        <v>315</v>
      </c>
      <c r="E42" s="133" t="s">
        <v>68</v>
      </c>
      <c r="F42" s="156" t="s">
        <v>69</v>
      </c>
      <c r="L42" s="130"/>
    </row>
    <row r="43" spans="1:12" ht="47.5" customHeight="1" x14ac:dyDescent="0.35">
      <c r="A43" s="154" t="s">
        <v>152</v>
      </c>
      <c r="B43" s="138" t="s">
        <v>155</v>
      </c>
      <c r="C43" s="137" t="s">
        <v>153</v>
      </c>
      <c r="D43" s="136" t="s">
        <v>315</v>
      </c>
      <c r="E43" s="138" t="s">
        <v>154</v>
      </c>
      <c r="F43" s="157" t="s">
        <v>156</v>
      </c>
      <c r="L43" s="130"/>
    </row>
    <row r="44" spans="1:12" ht="47.5" customHeight="1" x14ac:dyDescent="0.35">
      <c r="A44" s="154" t="s">
        <v>243</v>
      </c>
      <c r="B44" s="140" t="s">
        <v>244</v>
      </c>
      <c r="C44" s="132" t="s">
        <v>245</v>
      </c>
      <c r="D44" s="131" t="s">
        <v>315</v>
      </c>
      <c r="E44" s="140" t="s">
        <v>246</v>
      </c>
      <c r="F44" s="158" t="s">
        <v>247</v>
      </c>
      <c r="L44" s="130"/>
    </row>
    <row r="45" spans="1:12" ht="47.5" customHeight="1" x14ac:dyDescent="0.35">
      <c r="A45" s="154" t="s">
        <v>260</v>
      </c>
      <c r="B45" s="140" t="s">
        <v>261</v>
      </c>
      <c r="C45" s="132" t="s">
        <v>262</v>
      </c>
      <c r="D45" s="131" t="s">
        <v>315</v>
      </c>
      <c r="E45" s="140" t="s">
        <v>263</v>
      </c>
      <c r="F45" s="158" t="s">
        <v>259</v>
      </c>
      <c r="L45" s="130"/>
    </row>
    <row r="46" spans="1:12" ht="47.5" customHeight="1" x14ac:dyDescent="0.35">
      <c r="A46" s="154" t="s">
        <v>266</v>
      </c>
      <c r="B46" s="140" t="s">
        <v>267</v>
      </c>
      <c r="C46" s="132"/>
      <c r="D46" s="131" t="s">
        <v>315</v>
      </c>
      <c r="E46" s="135" t="s">
        <v>268</v>
      </c>
      <c r="F46" s="158" t="s">
        <v>269</v>
      </c>
      <c r="L46" s="130"/>
    </row>
    <row r="47" spans="1:12" ht="47.5" customHeight="1" x14ac:dyDescent="0.35">
      <c r="A47" s="154" t="s">
        <v>280</v>
      </c>
      <c r="B47" s="140" t="s">
        <v>281</v>
      </c>
      <c r="C47" s="132" t="s">
        <v>283</v>
      </c>
      <c r="D47" s="131" t="s">
        <v>315</v>
      </c>
      <c r="E47" s="135" t="s">
        <v>282</v>
      </c>
      <c r="F47" s="158" t="s">
        <v>284</v>
      </c>
      <c r="L47" s="130"/>
    </row>
    <row r="48" spans="1:12" ht="47.5" customHeight="1" x14ac:dyDescent="0.35">
      <c r="A48" s="154" t="s">
        <v>291</v>
      </c>
      <c r="B48" s="140" t="s">
        <v>290</v>
      </c>
      <c r="C48" s="132"/>
      <c r="D48" s="131" t="s">
        <v>315</v>
      </c>
      <c r="E48" s="135" t="s">
        <v>292</v>
      </c>
      <c r="F48" s="158" t="s">
        <v>293</v>
      </c>
      <c r="L48" s="130"/>
    </row>
    <row r="49" spans="1:12" ht="47.5" customHeight="1" x14ac:dyDescent="0.35">
      <c r="A49" s="154" t="s">
        <v>306</v>
      </c>
      <c r="B49" s="140" t="s">
        <v>305</v>
      </c>
      <c r="C49" s="132" t="s">
        <v>307</v>
      </c>
      <c r="D49" s="131" t="s">
        <v>315</v>
      </c>
      <c r="E49" s="140" t="s">
        <v>308</v>
      </c>
      <c r="F49" s="158" t="s">
        <v>309</v>
      </c>
      <c r="L49" s="130"/>
    </row>
    <row r="50" spans="1:12" ht="47.5" customHeight="1" x14ac:dyDescent="0.35">
      <c r="A50" s="154" t="s">
        <v>319</v>
      </c>
      <c r="B50" s="140" t="s">
        <v>320</v>
      </c>
      <c r="C50" s="132" t="s">
        <v>321</v>
      </c>
      <c r="D50" s="131" t="s">
        <v>315</v>
      </c>
      <c r="E50" s="135" t="s">
        <v>322</v>
      </c>
      <c r="F50" s="158" t="s">
        <v>323</v>
      </c>
      <c r="L50" s="130"/>
    </row>
    <row r="51" spans="1:12" ht="47.5" customHeight="1" x14ac:dyDescent="0.35">
      <c r="A51" s="154" t="s">
        <v>369</v>
      </c>
      <c r="B51" s="140"/>
      <c r="C51" s="132"/>
      <c r="D51" s="131" t="s">
        <v>315</v>
      </c>
      <c r="E51" s="135" t="s">
        <v>370</v>
      </c>
      <c r="F51" s="158" t="s">
        <v>371</v>
      </c>
      <c r="L51" s="130"/>
    </row>
    <row r="52" spans="1:12" ht="47.5" customHeight="1" thickBot="1" x14ac:dyDescent="0.4">
      <c r="A52" s="154" t="s">
        <v>340</v>
      </c>
      <c r="B52" s="159" t="s">
        <v>341</v>
      </c>
      <c r="C52" s="143" t="s">
        <v>342</v>
      </c>
      <c r="D52" s="141" t="s">
        <v>315</v>
      </c>
      <c r="E52" s="144" t="s">
        <v>344</v>
      </c>
      <c r="F52" s="160" t="s">
        <v>343</v>
      </c>
      <c r="L52" s="130"/>
    </row>
  </sheetData>
  <mergeCells count="8">
    <mergeCell ref="L1:L2"/>
    <mergeCell ref="A26:L26"/>
    <mergeCell ref="A30:L30"/>
    <mergeCell ref="A41:L41"/>
    <mergeCell ref="H1:I1"/>
    <mergeCell ref="J1:K1"/>
    <mergeCell ref="A1:F1"/>
    <mergeCell ref="G1:G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03A94-0247-4AF2-B4F0-33A321439D94}">
  <dimension ref="A1:I67"/>
  <sheetViews>
    <sheetView workbookViewId="0">
      <selection activeCell="E30" sqref="E30"/>
    </sheetView>
  </sheetViews>
  <sheetFormatPr defaultRowHeight="14.5" x14ac:dyDescent="0.35"/>
  <cols>
    <col min="1" max="1" width="54.81640625" bestFit="1" customWidth="1"/>
    <col min="2" max="2" width="21.90625" bestFit="1" customWidth="1"/>
    <col min="3" max="3" width="14.1796875" bestFit="1" customWidth="1"/>
    <col min="4" max="4" width="29.08984375" bestFit="1" customWidth="1"/>
    <col min="5" max="5" width="12.453125" customWidth="1"/>
  </cols>
  <sheetData>
    <row r="1" spans="1:9" x14ac:dyDescent="0.35">
      <c r="A1" s="166" t="s">
        <v>0</v>
      </c>
      <c r="B1" s="166" t="s">
        <v>1</v>
      </c>
      <c r="C1" s="166" t="s">
        <v>3</v>
      </c>
      <c r="D1" s="166" t="s">
        <v>46</v>
      </c>
      <c r="E1" s="166" t="s">
        <v>5</v>
      </c>
      <c r="F1" s="166" t="s">
        <v>513</v>
      </c>
      <c r="G1" s="166" t="s">
        <v>514</v>
      </c>
      <c r="H1" s="166" t="s">
        <v>515</v>
      </c>
      <c r="I1" s="166" t="s">
        <v>516</v>
      </c>
    </row>
    <row r="2" spans="1:9" x14ac:dyDescent="0.35">
      <c r="A2" s="166" t="s">
        <v>13</v>
      </c>
      <c r="B2" t="s">
        <v>17</v>
      </c>
      <c r="C2" t="s">
        <v>15</v>
      </c>
      <c r="E2" t="s">
        <v>14</v>
      </c>
      <c r="F2">
        <v>53.526326399999988</v>
      </c>
      <c r="G2">
        <v>-6.1658841000000004</v>
      </c>
      <c r="H2" s="167" t="s">
        <v>517</v>
      </c>
      <c r="I2" s="167" t="s">
        <v>518</v>
      </c>
    </row>
    <row r="3" spans="1:9" x14ac:dyDescent="0.35">
      <c r="A3" s="166" t="s">
        <v>397</v>
      </c>
      <c r="C3" t="s">
        <v>398</v>
      </c>
      <c r="D3" t="s">
        <v>400</v>
      </c>
      <c r="E3" t="s">
        <v>399</v>
      </c>
      <c r="F3">
        <v>53.407065299999999</v>
      </c>
      <c r="G3">
        <v>-6.3737734000000001</v>
      </c>
      <c r="H3" s="167" t="s">
        <v>519</v>
      </c>
      <c r="I3" s="167" t="s">
        <v>520</v>
      </c>
    </row>
    <row r="4" spans="1:9" x14ac:dyDescent="0.35">
      <c r="A4" s="166" t="s">
        <v>402</v>
      </c>
      <c r="C4" t="s">
        <v>403</v>
      </c>
      <c r="E4" t="s">
        <v>405</v>
      </c>
      <c r="F4">
        <v>53.397429499999987</v>
      </c>
      <c r="G4">
        <v>-6.2920172000000001</v>
      </c>
      <c r="H4" s="167" t="s">
        <v>521</v>
      </c>
      <c r="I4" s="167" t="s">
        <v>522</v>
      </c>
    </row>
    <row r="5" spans="1:9" x14ac:dyDescent="0.35">
      <c r="A5" s="166" t="s">
        <v>27</v>
      </c>
      <c r="B5" t="s">
        <v>17</v>
      </c>
      <c r="C5" t="s">
        <v>28</v>
      </c>
      <c r="D5" t="s">
        <v>44</v>
      </c>
      <c r="E5" t="s">
        <v>29</v>
      </c>
      <c r="F5">
        <v>53.273590899999988</v>
      </c>
      <c r="G5">
        <v>-6.1535077999999999</v>
      </c>
      <c r="H5" s="167" t="s">
        <v>523</v>
      </c>
      <c r="I5" s="167" t="s">
        <v>524</v>
      </c>
    </row>
    <row r="6" spans="1:9" x14ac:dyDescent="0.35">
      <c r="A6" s="166" t="s">
        <v>406</v>
      </c>
      <c r="C6" t="s">
        <v>407</v>
      </c>
      <c r="E6" t="s">
        <v>408</v>
      </c>
      <c r="F6">
        <v>53.462964799999988</v>
      </c>
      <c r="G6">
        <v>-6.2221907999999999</v>
      </c>
      <c r="H6" s="167" t="s">
        <v>525</v>
      </c>
      <c r="I6" s="167" t="s">
        <v>526</v>
      </c>
    </row>
    <row r="7" spans="1:9" x14ac:dyDescent="0.35">
      <c r="A7" s="166" t="s">
        <v>31</v>
      </c>
      <c r="B7" t="s">
        <v>17</v>
      </c>
      <c r="C7" t="s">
        <v>30</v>
      </c>
      <c r="D7" t="s">
        <v>45</v>
      </c>
      <c r="E7" t="s">
        <v>32</v>
      </c>
      <c r="F7">
        <v>53.409954399999997</v>
      </c>
      <c r="G7">
        <v>-6.4130881999999998</v>
      </c>
      <c r="H7" s="167" t="s">
        <v>527</v>
      </c>
      <c r="I7" s="167" t="s">
        <v>528</v>
      </c>
    </row>
    <row r="8" spans="1:9" x14ac:dyDescent="0.35">
      <c r="A8" s="166" t="s">
        <v>311</v>
      </c>
      <c r="B8" t="s">
        <v>17</v>
      </c>
      <c r="C8" t="s">
        <v>313</v>
      </c>
      <c r="E8" t="s">
        <v>312</v>
      </c>
      <c r="F8">
        <v>53.315361199999998</v>
      </c>
      <c r="G8">
        <v>-6.3422304</v>
      </c>
      <c r="H8" s="167" t="s">
        <v>529</v>
      </c>
      <c r="I8" s="167" t="s">
        <v>530</v>
      </c>
    </row>
    <row r="9" spans="1:9" x14ac:dyDescent="0.35">
      <c r="A9" s="166" t="s">
        <v>409</v>
      </c>
      <c r="C9" t="s">
        <v>410</v>
      </c>
      <c r="E9" t="s">
        <v>411</v>
      </c>
      <c r="F9">
        <v>53.289733200000001</v>
      </c>
      <c r="G9">
        <v>-6.4480203999999999</v>
      </c>
      <c r="H9" s="167" t="s">
        <v>531</v>
      </c>
      <c r="I9" s="167" t="s">
        <v>532</v>
      </c>
    </row>
    <row r="10" spans="1:9" x14ac:dyDescent="0.35">
      <c r="A10" s="166" t="s">
        <v>413</v>
      </c>
      <c r="C10" t="s">
        <v>415</v>
      </c>
      <c r="E10" t="s">
        <v>414</v>
      </c>
      <c r="F10">
        <v>53.328236399999987</v>
      </c>
      <c r="G10">
        <v>-6.3472016999999994</v>
      </c>
      <c r="H10" s="167" t="s">
        <v>533</v>
      </c>
      <c r="I10" s="167" t="s">
        <v>534</v>
      </c>
    </row>
    <row r="11" spans="1:9" x14ac:dyDescent="0.35">
      <c r="A11" s="166" t="s">
        <v>133</v>
      </c>
      <c r="B11" t="s">
        <v>17</v>
      </c>
      <c r="C11" t="s">
        <v>134</v>
      </c>
      <c r="D11" t="s">
        <v>132</v>
      </c>
      <c r="E11" t="s">
        <v>135</v>
      </c>
      <c r="F11">
        <v>53.510463599999987</v>
      </c>
      <c r="G11">
        <v>-6.1633885999999993</v>
      </c>
      <c r="H11" s="167" t="s">
        <v>535</v>
      </c>
      <c r="I11" s="167" t="s">
        <v>536</v>
      </c>
    </row>
    <row r="12" spans="1:9" x14ac:dyDescent="0.35">
      <c r="A12" s="166" t="s">
        <v>37</v>
      </c>
      <c r="B12" t="s">
        <v>17</v>
      </c>
      <c r="C12" t="s">
        <v>38</v>
      </c>
      <c r="D12" t="s">
        <v>40</v>
      </c>
      <c r="E12" t="s">
        <v>39</v>
      </c>
      <c r="F12">
        <v>53.4102593</v>
      </c>
      <c r="G12">
        <v>-6.4061920000000008</v>
      </c>
      <c r="H12" s="167" t="s">
        <v>537</v>
      </c>
      <c r="I12" s="167" t="s">
        <v>538</v>
      </c>
    </row>
    <row r="13" spans="1:9" x14ac:dyDescent="0.35">
      <c r="A13" s="166" t="s">
        <v>49</v>
      </c>
      <c r="B13" t="s">
        <v>17</v>
      </c>
      <c r="C13" t="s">
        <v>48</v>
      </c>
      <c r="D13" t="s">
        <v>47</v>
      </c>
      <c r="E13" t="s">
        <v>50</v>
      </c>
      <c r="F13">
        <v>53.273590899999988</v>
      </c>
      <c r="G13">
        <v>-6.1535077999999999</v>
      </c>
      <c r="H13" s="167" t="s">
        <v>523</v>
      </c>
      <c r="I13" s="167" t="s">
        <v>539</v>
      </c>
    </row>
    <row r="14" spans="1:9" x14ac:dyDescent="0.35">
      <c r="A14" s="166" t="s">
        <v>66</v>
      </c>
      <c r="B14" t="s">
        <v>540</v>
      </c>
      <c r="C14" t="s">
        <v>67</v>
      </c>
      <c r="E14" t="s">
        <v>68</v>
      </c>
      <c r="F14">
        <v>53.294213999999997</v>
      </c>
      <c r="G14">
        <v>-6.3592380000000004</v>
      </c>
      <c r="H14" s="167" t="s">
        <v>541</v>
      </c>
      <c r="I14" s="167" t="s">
        <v>542</v>
      </c>
    </row>
    <row r="15" spans="1:9" x14ac:dyDescent="0.35">
      <c r="A15" s="166" t="s">
        <v>359</v>
      </c>
      <c r="B15" t="s">
        <v>17</v>
      </c>
      <c r="C15" t="s">
        <v>360</v>
      </c>
      <c r="D15" t="s">
        <v>361</v>
      </c>
      <c r="E15" t="s">
        <v>362</v>
      </c>
      <c r="F15">
        <v>53.418492499999999</v>
      </c>
      <c r="G15">
        <v>-6.3797284999999997</v>
      </c>
      <c r="H15" s="167" t="s">
        <v>543</v>
      </c>
      <c r="I15" s="167" t="s">
        <v>544</v>
      </c>
    </row>
    <row r="16" spans="1:9" x14ac:dyDescent="0.35">
      <c r="A16" s="166" t="s">
        <v>70</v>
      </c>
      <c r="B16" t="s">
        <v>540</v>
      </c>
      <c r="C16" t="s">
        <v>71</v>
      </c>
      <c r="E16" t="s">
        <v>72</v>
      </c>
      <c r="F16">
        <v>53.390582599999988</v>
      </c>
      <c r="G16">
        <v>-6.2978635000000001</v>
      </c>
      <c r="H16" s="167" t="s">
        <v>545</v>
      </c>
      <c r="I16" s="167" t="s">
        <v>546</v>
      </c>
    </row>
    <row r="17" spans="1:9" x14ac:dyDescent="0.35">
      <c r="A17" s="166" t="s">
        <v>77</v>
      </c>
      <c r="B17" t="s">
        <v>17</v>
      </c>
      <c r="C17" t="s">
        <v>78</v>
      </c>
      <c r="D17" t="s">
        <v>79</v>
      </c>
      <c r="E17" t="s">
        <v>80</v>
      </c>
      <c r="F17">
        <v>53.408192199999988</v>
      </c>
      <c r="G17">
        <v>-6.4042934999999996</v>
      </c>
      <c r="H17" s="167" t="s">
        <v>547</v>
      </c>
      <c r="I17" s="167" t="s">
        <v>548</v>
      </c>
    </row>
    <row r="18" spans="1:9" x14ac:dyDescent="0.35">
      <c r="A18" s="166" t="s">
        <v>85</v>
      </c>
      <c r="B18" t="s">
        <v>17</v>
      </c>
      <c r="C18" t="s">
        <v>86</v>
      </c>
      <c r="E18" t="s">
        <v>87</v>
      </c>
      <c r="F18">
        <v>53.329880199999998</v>
      </c>
      <c r="G18">
        <v>-6.3518862</v>
      </c>
      <c r="H18" s="167" t="s">
        <v>549</v>
      </c>
      <c r="I18" s="167" t="s">
        <v>550</v>
      </c>
    </row>
    <row r="19" spans="1:9" x14ac:dyDescent="0.35">
      <c r="A19" s="166" t="s">
        <v>92</v>
      </c>
      <c r="B19" t="s">
        <v>17</v>
      </c>
      <c r="C19" t="s">
        <v>93</v>
      </c>
      <c r="D19" t="s">
        <v>95</v>
      </c>
      <c r="E19" t="s">
        <v>94</v>
      </c>
      <c r="F19">
        <v>53.343345399999997</v>
      </c>
      <c r="G19">
        <v>-6.2869934999999986</v>
      </c>
      <c r="H19" s="167" t="s">
        <v>551</v>
      </c>
      <c r="I19" s="167" t="s">
        <v>552</v>
      </c>
    </row>
    <row r="20" spans="1:9" x14ac:dyDescent="0.35">
      <c r="A20" s="166" t="s">
        <v>103</v>
      </c>
      <c r="B20" t="s">
        <v>17</v>
      </c>
      <c r="C20" t="s">
        <v>104</v>
      </c>
      <c r="D20" t="s">
        <v>105</v>
      </c>
      <c r="E20" t="s">
        <v>106</v>
      </c>
      <c r="F20">
        <v>53.426448099999988</v>
      </c>
      <c r="G20">
        <v>-6.2499097999999993</v>
      </c>
      <c r="H20" s="167" t="s">
        <v>553</v>
      </c>
      <c r="I20" s="167" t="s">
        <v>554</v>
      </c>
    </row>
    <row r="21" spans="1:9" x14ac:dyDescent="0.35">
      <c r="A21" s="166" t="s">
        <v>416</v>
      </c>
      <c r="C21" t="s">
        <v>417</v>
      </c>
      <c r="E21" t="s">
        <v>418</v>
      </c>
      <c r="F21">
        <v>53.350554799999998</v>
      </c>
      <c r="G21">
        <v>-6.2255852999999997</v>
      </c>
      <c r="H21" s="167" t="s">
        <v>555</v>
      </c>
      <c r="I21" s="167" t="s">
        <v>556</v>
      </c>
    </row>
    <row r="22" spans="1:9" x14ac:dyDescent="0.35">
      <c r="A22" s="166" t="s">
        <v>112</v>
      </c>
      <c r="B22" t="s">
        <v>17</v>
      </c>
      <c r="C22" t="s">
        <v>113</v>
      </c>
      <c r="E22" t="s">
        <v>115</v>
      </c>
      <c r="F22">
        <v>53.338593600000003</v>
      </c>
      <c r="G22">
        <v>-6.2004598999999994</v>
      </c>
      <c r="H22" s="167" t="s">
        <v>557</v>
      </c>
      <c r="I22" s="167" t="s">
        <v>558</v>
      </c>
    </row>
    <row r="23" spans="1:9" x14ac:dyDescent="0.35">
      <c r="A23" s="166" t="s">
        <v>116</v>
      </c>
      <c r="B23" t="s">
        <v>17</v>
      </c>
      <c r="C23" t="s">
        <v>117</v>
      </c>
      <c r="D23" t="s">
        <v>118</v>
      </c>
      <c r="E23" t="s">
        <v>119</v>
      </c>
      <c r="F23">
        <v>53.343631799999997</v>
      </c>
      <c r="G23">
        <v>-6.2220047999999997</v>
      </c>
      <c r="H23" s="167" t="s">
        <v>559</v>
      </c>
      <c r="I23" s="167" t="s">
        <v>560</v>
      </c>
    </row>
    <row r="24" spans="1:9" x14ac:dyDescent="0.35">
      <c r="A24" s="166" t="s">
        <v>127</v>
      </c>
      <c r="B24" t="s">
        <v>17</v>
      </c>
      <c r="C24" t="s">
        <v>126</v>
      </c>
      <c r="D24" t="s">
        <v>125</v>
      </c>
      <c r="E24" t="s">
        <v>124</v>
      </c>
      <c r="F24">
        <v>53.326590199999998</v>
      </c>
      <c r="G24">
        <v>-6.3555210999999998</v>
      </c>
      <c r="H24" s="167" t="s">
        <v>561</v>
      </c>
      <c r="I24" s="167" t="s">
        <v>562</v>
      </c>
    </row>
    <row r="25" spans="1:9" x14ac:dyDescent="0.35">
      <c r="A25" s="166" t="s">
        <v>420</v>
      </c>
      <c r="C25" t="s">
        <v>421</v>
      </c>
      <c r="E25" t="s">
        <v>422</v>
      </c>
      <c r="F25">
        <v>53.4040502</v>
      </c>
      <c r="G25">
        <v>-6.2194490999999994</v>
      </c>
      <c r="H25" s="167" t="s">
        <v>563</v>
      </c>
      <c r="I25" s="167" t="s">
        <v>564</v>
      </c>
    </row>
    <row r="26" spans="1:9" x14ac:dyDescent="0.35">
      <c r="A26" s="166" t="s">
        <v>143</v>
      </c>
      <c r="B26" t="s">
        <v>17</v>
      </c>
      <c r="C26" t="s">
        <v>145</v>
      </c>
      <c r="E26" t="s">
        <v>144</v>
      </c>
      <c r="F26">
        <v>53.314492999999999</v>
      </c>
      <c r="G26">
        <v>-6.3543029999999998</v>
      </c>
      <c r="H26" s="167" t="s">
        <v>565</v>
      </c>
      <c r="I26" s="167" t="s">
        <v>566</v>
      </c>
    </row>
    <row r="27" spans="1:9" x14ac:dyDescent="0.35">
      <c r="A27" s="166" t="s">
        <v>423</v>
      </c>
      <c r="C27" t="s">
        <v>426</v>
      </c>
      <c r="E27" t="s">
        <v>425</v>
      </c>
      <c r="F27">
        <v>53.328572700000002</v>
      </c>
      <c r="G27">
        <v>-6.4395419999999994</v>
      </c>
      <c r="H27" s="167" t="s">
        <v>567</v>
      </c>
      <c r="I27" s="167" t="s">
        <v>568</v>
      </c>
    </row>
    <row r="28" spans="1:9" x14ac:dyDescent="0.35">
      <c r="A28" s="166" t="s">
        <v>152</v>
      </c>
      <c r="B28" t="s">
        <v>17</v>
      </c>
      <c r="C28" t="s">
        <v>155</v>
      </c>
      <c r="D28" t="s">
        <v>153</v>
      </c>
      <c r="E28" t="s">
        <v>154</v>
      </c>
      <c r="F28">
        <v>53.329784199999999</v>
      </c>
      <c r="G28">
        <v>-6.3919036999999994</v>
      </c>
      <c r="H28" s="167" t="s">
        <v>569</v>
      </c>
      <c r="I28" s="167" t="s">
        <v>570</v>
      </c>
    </row>
    <row r="29" spans="1:9" x14ac:dyDescent="0.35">
      <c r="A29" s="166" t="s">
        <v>159</v>
      </c>
      <c r="B29" t="s">
        <v>17</v>
      </c>
      <c r="C29" t="s">
        <v>160</v>
      </c>
      <c r="D29" t="s">
        <v>161</v>
      </c>
      <c r="E29" t="s">
        <v>162</v>
      </c>
      <c r="F29">
        <v>53.413703099999999</v>
      </c>
      <c r="G29">
        <v>-6.4253765999999999</v>
      </c>
      <c r="H29" s="167" t="s">
        <v>571</v>
      </c>
      <c r="I29" s="167" t="s">
        <v>572</v>
      </c>
    </row>
    <row r="30" spans="1:9" x14ac:dyDescent="0.35">
      <c r="A30" s="166" t="s">
        <v>168</v>
      </c>
      <c r="B30" t="s">
        <v>17</v>
      </c>
      <c r="C30" t="s">
        <v>169</v>
      </c>
      <c r="D30" t="s">
        <v>170</v>
      </c>
      <c r="E30" t="s">
        <v>171</v>
      </c>
      <c r="F30">
        <v>53.336257799999998</v>
      </c>
      <c r="G30">
        <v>-6.3489674999999997</v>
      </c>
      <c r="H30" s="167" t="s">
        <v>573</v>
      </c>
      <c r="I30" s="167" t="s">
        <v>574</v>
      </c>
    </row>
    <row r="31" spans="1:9" x14ac:dyDescent="0.35">
      <c r="A31" s="166" t="s">
        <v>427</v>
      </c>
      <c r="C31" t="s">
        <v>428</v>
      </c>
      <c r="E31" t="s">
        <v>429</v>
      </c>
      <c r="F31">
        <v>53.382538099999998</v>
      </c>
      <c r="G31">
        <v>-6.3644423999999997</v>
      </c>
      <c r="H31" s="167" t="s">
        <v>575</v>
      </c>
      <c r="I31" s="167" t="s">
        <v>576</v>
      </c>
    </row>
    <row r="32" spans="1:9" x14ac:dyDescent="0.35">
      <c r="A32" s="166" t="s">
        <v>177</v>
      </c>
      <c r="B32" t="s">
        <v>17</v>
      </c>
      <c r="C32" t="s">
        <v>178</v>
      </c>
      <c r="D32" t="s">
        <v>179</v>
      </c>
      <c r="E32" t="s">
        <v>181</v>
      </c>
      <c r="F32">
        <v>53.402895699999988</v>
      </c>
      <c r="G32">
        <v>-6.4246862</v>
      </c>
      <c r="H32" s="167" t="s">
        <v>577</v>
      </c>
      <c r="I32" s="167" t="s">
        <v>578</v>
      </c>
    </row>
    <row r="33" spans="1:9" x14ac:dyDescent="0.35">
      <c r="A33" s="166" t="s">
        <v>432</v>
      </c>
      <c r="C33" t="s">
        <v>431</v>
      </c>
      <c r="E33" t="s">
        <v>430</v>
      </c>
      <c r="F33">
        <v>53.402895699999988</v>
      </c>
      <c r="G33">
        <v>-6.4246862</v>
      </c>
      <c r="H33" s="167" t="s">
        <v>577</v>
      </c>
      <c r="I33" s="167" t="s">
        <v>579</v>
      </c>
    </row>
    <row r="34" spans="1:9" x14ac:dyDescent="0.35">
      <c r="A34" s="166" t="s">
        <v>185</v>
      </c>
      <c r="B34" t="s">
        <v>17</v>
      </c>
      <c r="C34" t="s">
        <v>186</v>
      </c>
      <c r="D34" t="s">
        <v>187</v>
      </c>
      <c r="E34" t="s">
        <v>188</v>
      </c>
      <c r="F34">
        <v>53.352453199999999</v>
      </c>
      <c r="G34">
        <v>-6.2218225999999994</v>
      </c>
      <c r="H34" s="167" t="s">
        <v>580</v>
      </c>
      <c r="I34" s="167" t="s">
        <v>581</v>
      </c>
    </row>
    <row r="35" spans="1:9" x14ac:dyDescent="0.35">
      <c r="A35" s="166" t="s">
        <v>435</v>
      </c>
      <c r="C35" t="s">
        <v>433</v>
      </c>
      <c r="E35" t="s">
        <v>434</v>
      </c>
      <c r="F35">
        <v>53.426448099999988</v>
      </c>
      <c r="G35">
        <v>-6.2499097999999993</v>
      </c>
      <c r="H35" s="167" t="s">
        <v>553</v>
      </c>
      <c r="I35" s="167" t="s">
        <v>582</v>
      </c>
    </row>
    <row r="36" spans="1:9" x14ac:dyDescent="0.35">
      <c r="A36" s="166" t="s">
        <v>192</v>
      </c>
      <c r="B36" t="s">
        <v>17</v>
      </c>
      <c r="C36" t="s">
        <v>193</v>
      </c>
      <c r="D36" t="s">
        <v>194</v>
      </c>
      <c r="E36" t="s">
        <v>195</v>
      </c>
      <c r="F36">
        <v>53.412959399999998</v>
      </c>
      <c r="G36">
        <v>-6.3732116000000003</v>
      </c>
      <c r="H36" s="167" t="s">
        <v>583</v>
      </c>
      <c r="I36" s="167" t="s">
        <v>584</v>
      </c>
    </row>
    <row r="37" spans="1:9" x14ac:dyDescent="0.35">
      <c r="A37" s="166" t="s">
        <v>57</v>
      </c>
      <c r="B37" t="s">
        <v>4</v>
      </c>
      <c r="C37" t="s">
        <v>2</v>
      </c>
      <c r="E37" t="s">
        <v>6</v>
      </c>
      <c r="F37">
        <v>53.316443999999997</v>
      </c>
      <c r="G37">
        <v>-6.3456793999999999</v>
      </c>
      <c r="H37" s="167" t="s">
        <v>585</v>
      </c>
      <c r="I37" s="167" t="s">
        <v>586</v>
      </c>
    </row>
    <row r="38" spans="1:9" x14ac:dyDescent="0.35">
      <c r="A38" s="166" t="s">
        <v>202</v>
      </c>
      <c r="B38" t="s">
        <v>17</v>
      </c>
      <c r="C38" t="s">
        <v>203</v>
      </c>
      <c r="E38" t="s">
        <v>204</v>
      </c>
      <c r="F38">
        <v>53.350506600000003</v>
      </c>
      <c r="G38">
        <v>-6.2087165000000004</v>
      </c>
      <c r="H38" s="167" t="s">
        <v>587</v>
      </c>
      <c r="I38" s="167" t="s">
        <v>588</v>
      </c>
    </row>
    <row r="39" spans="1:9" x14ac:dyDescent="0.35">
      <c r="A39" s="166" t="s">
        <v>209</v>
      </c>
      <c r="B39" t="s">
        <v>17</v>
      </c>
      <c r="C39" t="s">
        <v>210</v>
      </c>
      <c r="D39" t="s">
        <v>211</v>
      </c>
      <c r="E39" t="s">
        <v>212</v>
      </c>
      <c r="F39">
        <v>53.334534899999987</v>
      </c>
      <c r="G39">
        <v>-6.3317749000000001</v>
      </c>
      <c r="H39" s="167" t="s">
        <v>589</v>
      </c>
      <c r="I39" s="167" t="s">
        <v>590</v>
      </c>
    </row>
    <row r="40" spans="1:9" x14ac:dyDescent="0.35">
      <c r="A40" s="166" t="s">
        <v>217</v>
      </c>
      <c r="B40" t="s">
        <v>17</v>
      </c>
      <c r="C40" t="s">
        <v>218</v>
      </c>
      <c r="D40" t="s">
        <v>219</v>
      </c>
      <c r="E40" t="s">
        <v>220</v>
      </c>
      <c r="F40">
        <v>53.1369227</v>
      </c>
      <c r="G40">
        <v>-6.7378410999999998</v>
      </c>
      <c r="H40" s="167" t="s">
        <v>591</v>
      </c>
      <c r="I40" s="167" t="s">
        <v>592</v>
      </c>
    </row>
    <row r="41" spans="1:9" x14ac:dyDescent="0.35">
      <c r="A41" s="166" t="s">
        <v>227</v>
      </c>
      <c r="B41" t="s">
        <v>17</v>
      </c>
      <c r="C41" t="s">
        <v>228</v>
      </c>
      <c r="D41" t="s">
        <v>229</v>
      </c>
      <c r="E41" t="s">
        <v>230</v>
      </c>
      <c r="F41">
        <v>53.407846199999987</v>
      </c>
      <c r="G41">
        <v>-6.3672376999999996</v>
      </c>
      <c r="H41" s="167" t="s">
        <v>593</v>
      </c>
      <c r="I41" s="167" t="s">
        <v>594</v>
      </c>
    </row>
    <row r="42" spans="1:9" x14ac:dyDescent="0.35">
      <c r="A42" s="166" t="s">
        <v>242</v>
      </c>
      <c r="B42" t="s">
        <v>17</v>
      </c>
      <c r="C42" t="s">
        <v>235</v>
      </c>
      <c r="D42" t="s">
        <v>595</v>
      </c>
      <c r="E42" t="s">
        <v>237</v>
      </c>
      <c r="F42">
        <v>53.327642999999988</v>
      </c>
      <c r="G42">
        <v>-6.3566199999999986</v>
      </c>
      <c r="H42" s="167" t="s">
        <v>596</v>
      </c>
      <c r="I42" s="167" t="s">
        <v>597</v>
      </c>
    </row>
    <row r="43" spans="1:9" x14ac:dyDescent="0.35">
      <c r="A43" s="166" t="s">
        <v>436</v>
      </c>
      <c r="C43" t="s">
        <v>438</v>
      </c>
      <c r="E43" t="s">
        <v>437</v>
      </c>
      <c r="F43">
        <v>53.367823799999996</v>
      </c>
      <c r="G43">
        <v>-6.2672944000000008</v>
      </c>
      <c r="H43" s="167" t="s">
        <v>598</v>
      </c>
      <c r="I43" s="167" t="s">
        <v>599</v>
      </c>
    </row>
    <row r="44" spans="1:9" x14ac:dyDescent="0.35">
      <c r="A44" s="166" t="s">
        <v>439</v>
      </c>
      <c r="C44" t="s">
        <v>440</v>
      </c>
      <c r="E44" t="s">
        <v>441</v>
      </c>
      <c r="F44">
        <v>53.411332700000003</v>
      </c>
      <c r="G44">
        <v>-6.3821821999999999</v>
      </c>
      <c r="H44" s="167" t="s">
        <v>600</v>
      </c>
      <c r="I44" s="167" t="s">
        <v>601</v>
      </c>
    </row>
    <row r="45" spans="1:9" x14ac:dyDescent="0.35">
      <c r="A45" s="166" t="s">
        <v>243</v>
      </c>
      <c r="B45" t="s">
        <v>17</v>
      </c>
      <c r="C45" t="s">
        <v>244</v>
      </c>
      <c r="D45" t="s">
        <v>245</v>
      </c>
      <c r="E45" t="s">
        <v>246</v>
      </c>
      <c r="F45">
        <v>53.330479099999998</v>
      </c>
      <c r="G45">
        <v>-6.3971083999999996</v>
      </c>
      <c r="H45" s="167" t="s">
        <v>602</v>
      </c>
      <c r="I45" s="167" t="s">
        <v>603</v>
      </c>
    </row>
    <row r="46" spans="1:9" x14ac:dyDescent="0.35">
      <c r="A46" s="166" t="s">
        <v>443</v>
      </c>
      <c r="C46" t="s">
        <v>442</v>
      </c>
      <c r="E46" t="s">
        <v>444</v>
      </c>
      <c r="F46">
        <v>53.294220000000003</v>
      </c>
      <c r="G46">
        <v>-6.3591482999999993</v>
      </c>
      <c r="H46" s="167" t="s">
        <v>604</v>
      </c>
      <c r="I46" s="167" t="s">
        <v>605</v>
      </c>
    </row>
    <row r="47" spans="1:9" x14ac:dyDescent="0.35">
      <c r="A47" s="166" t="s">
        <v>250</v>
      </c>
      <c r="B47" t="s">
        <v>17</v>
      </c>
      <c r="C47" t="s">
        <v>251</v>
      </c>
      <c r="D47" t="s">
        <v>252</v>
      </c>
      <c r="E47" t="s">
        <v>253</v>
      </c>
      <c r="F47">
        <v>53.393409200000001</v>
      </c>
      <c r="G47">
        <v>-6.1918177999999999</v>
      </c>
      <c r="H47" s="167" t="s">
        <v>606</v>
      </c>
      <c r="I47" s="167" t="s">
        <v>607</v>
      </c>
    </row>
    <row r="48" spans="1:9" x14ac:dyDescent="0.35">
      <c r="A48" s="166" t="s">
        <v>446</v>
      </c>
      <c r="C48" t="s">
        <v>445</v>
      </c>
      <c r="E48" t="s">
        <v>447</v>
      </c>
      <c r="F48">
        <v>53.527047600000003</v>
      </c>
      <c r="G48">
        <v>-6.3516915999999997</v>
      </c>
      <c r="H48" s="167" t="s">
        <v>608</v>
      </c>
      <c r="I48" s="167" t="s">
        <v>609</v>
      </c>
    </row>
    <row r="49" spans="1:9" x14ac:dyDescent="0.35">
      <c r="A49" s="166" t="s">
        <v>260</v>
      </c>
      <c r="B49" t="s">
        <v>17</v>
      </c>
      <c r="C49" t="s">
        <v>261</v>
      </c>
      <c r="D49" t="s">
        <v>262</v>
      </c>
      <c r="E49" t="s">
        <v>263</v>
      </c>
      <c r="F49">
        <v>53.210393799999999</v>
      </c>
      <c r="G49">
        <v>-6.1116093999999999</v>
      </c>
      <c r="H49" s="167" t="s">
        <v>610</v>
      </c>
      <c r="I49" s="167" t="s">
        <v>611</v>
      </c>
    </row>
    <row r="50" spans="1:9" x14ac:dyDescent="0.35">
      <c r="A50" s="166" t="s">
        <v>266</v>
      </c>
      <c r="B50" t="s">
        <v>17</v>
      </c>
      <c r="C50" t="s">
        <v>267</v>
      </c>
      <c r="E50" t="s">
        <v>268</v>
      </c>
      <c r="F50">
        <v>53.315470400000002</v>
      </c>
      <c r="G50">
        <v>-6.3506052999999998</v>
      </c>
      <c r="H50" s="167" t="s">
        <v>612</v>
      </c>
      <c r="I50" s="167" t="s">
        <v>613</v>
      </c>
    </row>
    <row r="51" spans="1:9" x14ac:dyDescent="0.35">
      <c r="A51" s="166" t="s">
        <v>274</v>
      </c>
      <c r="B51" t="s">
        <v>17</v>
      </c>
      <c r="C51" t="s">
        <v>273</v>
      </c>
      <c r="E51" t="s">
        <v>275</v>
      </c>
      <c r="F51">
        <v>53.334025999999987</v>
      </c>
      <c r="G51">
        <v>-6.358301</v>
      </c>
      <c r="H51" s="167" t="s">
        <v>614</v>
      </c>
      <c r="I51" s="167" t="s">
        <v>615</v>
      </c>
    </row>
    <row r="52" spans="1:9" x14ac:dyDescent="0.35">
      <c r="A52" s="166" t="s">
        <v>450</v>
      </c>
      <c r="C52" t="s">
        <v>449</v>
      </c>
      <c r="E52" t="s">
        <v>451</v>
      </c>
      <c r="F52">
        <v>53.328572700000002</v>
      </c>
      <c r="G52">
        <v>-6.4395419999999994</v>
      </c>
      <c r="H52" s="167" t="s">
        <v>567</v>
      </c>
      <c r="I52" s="167" t="s">
        <v>616</v>
      </c>
    </row>
    <row r="53" spans="1:9" x14ac:dyDescent="0.35">
      <c r="A53" s="166" t="s">
        <v>453</v>
      </c>
      <c r="C53" t="s">
        <v>452</v>
      </c>
      <c r="E53" t="s">
        <v>454</v>
      </c>
      <c r="F53">
        <v>53.295953999999988</v>
      </c>
      <c r="G53">
        <v>-6.3744822999999986</v>
      </c>
      <c r="H53" s="167" t="s">
        <v>617</v>
      </c>
      <c r="I53" s="167" t="s">
        <v>618</v>
      </c>
    </row>
    <row r="54" spans="1:9" x14ac:dyDescent="0.35">
      <c r="A54" s="166" t="s">
        <v>280</v>
      </c>
      <c r="B54" t="s">
        <v>17</v>
      </c>
      <c r="C54" t="s">
        <v>281</v>
      </c>
      <c r="D54" t="s">
        <v>283</v>
      </c>
      <c r="E54" t="s">
        <v>282</v>
      </c>
      <c r="F54">
        <v>53.328304199999998</v>
      </c>
      <c r="G54">
        <v>-6.3665984999999994</v>
      </c>
      <c r="H54" s="167" t="s">
        <v>619</v>
      </c>
      <c r="I54" s="167" t="s">
        <v>620</v>
      </c>
    </row>
    <row r="55" spans="1:9" x14ac:dyDescent="0.35">
      <c r="A55" s="166" t="s">
        <v>291</v>
      </c>
      <c r="B55" t="s">
        <v>17</v>
      </c>
      <c r="C55" t="s">
        <v>290</v>
      </c>
      <c r="E55" t="s">
        <v>292</v>
      </c>
      <c r="F55">
        <v>53.297044199999988</v>
      </c>
      <c r="G55">
        <v>-6.4774797999999993</v>
      </c>
      <c r="H55" s="167" t="s">
        <v>621</v>
      </c>
      <c r="I55" s="167" t="s">
        <v>622</v>
      </c>
    </row>
    <row r="56" spans="1:9" x14ac:dyDescent="0.35">
      <c r="A56" s="166" t="s">
        <v>298</v>
      </c>
      <c r="B56" t="s">
        <v>17</v>
      </c>
      <c r="C56" t="s">
        <v>297</v>
      </c>
      <c r="D56" t="s">
        <v>299</v>
      </c>
      <c r="E56" t="s">
        <v>300</v>
      </c>
      <c r="F56">
        <v>53.415537699999987</v>
      </c>
      <c r="G56">
        <v>-6.4212604999999998</v>
      </c>
      <c r="H56" s="167" t="s">
        <v>623</v>
      </c>
      <c r="I56" s="167" t="s">
        <v>624</v>
      </c>
    </row>
    <row r="57" spans="1:9" x14ac:dyDescent="0.35">
      <c r="A57" s="166" t="s">
        <v>384</v>
      </c>
      <c r="B57" t="s">
        <v>17</v>
      </c>
      <c r="C57" t="s">
        <v>385</v>
      </c>
      <c r="D57" t="s">
        <v>625</v>
      </c>
      <c r="E57" t="s">
        <v>386</v>
      </c>
      <c r="F57">
        <v>53.321546699999999</v>
      </c>
      <c r="G57">
        <v>-6.3630996999999994</v>
      </c>
      <c r="H57" s="167" t="s">
        <v>626</v>
      </c>
      <c r="I57" s="167" t="s">
        <v>627</v>
      </c>
    </row>
    <row r="58" spans="1:9" x14ac:dyDescent="0.35">
      <c r="A58" s="166" t="s">
        <v>306</v>
      </c>
      <c r="B58" t="s">
        <v>17</v>
      </c>
      <c r="C58" t="s">
        <v>305</v>
      </c>
      <c r="D58" t="s">
        <v>307</v>
      </c>
      <c r="E58" t="s">
        <v>308</v>
      </c>
      <c r="F58">
        <v>53.294213999999997</v>
      </c>
      <c r="G58">
        <v>-6.3592380000000004</v>
      </c>
      <c r="H58" s="167" t="s">
        <v>541</v>
      </c>
      <c r="I58" s="167" t="s">
        <v>628</v>
      </c>
    </row>
    <row r="59" spans="1:9" x14ac:dyDescent="0.35">
      <c r="A59" s="166" t="s">
        <v>319</v>
      </c>
      <c r="B59" t="s">
        <v>17</v>
      </c>
      <c r="C59" t="s">
        <v>320</v>
      </c>
      <c r="D59" t="s">
        <v>321</v>
      </c>
      <c r="E59" t="s">
        <v>322</v>
      </c>
      <c r="F59">
        <v>53.321673500000003</v>
      </c>
      <c r="G59">
        <v>-6.3465123999999999</v>
      </c>
      <c r="H59" s="167" t="s">
        <v>629</v>
      </c>
      <c r="I59" s="167" t="s">
        <v>630</v>
      </c>
    </row>
    <row r="60" spans="1:9" x14ac:dyDescent="0.35">
      <c r="A60" s="166" t="s">
        <v>456</v>
      </c>
      <c r="C60" t="s">
        <v>455</v>
      </c>
      <c r="E60" t="s">
        <v>457</v>
      </c>
      <c r="F60">
        <v>53.462964799999988</v>
      </c>
      <c r="G60">
        <v>-6.2221907999999999</v>
      </c>
      <c r="H60" s="167" t="s">
        <v>525</v>
      </c>
      <c r="I60" s="167" t="s">
        <v>631</v>
      </c>
    </row>
    <row r="61" spans="1:9" x14ac:dyDescent="0.35">
      <c r="A61" s="166" t="s">
        <v>390</v>
      </c>
      <c r="B61" t="s">
        <v>17</v>
      </c>
      <c r="C61" t="s">
        <v>391</v>
      </c>
      <c r="D61" t="s">
        <v>392</v>
      </c>
      <c r="E61" t="s">
        <v>393</v>
      </c>
      <c r="F61">
        <v>53.2719959</v>
      </c>
      <c r="G61">
        <v>-6.2135435000000001</v>
      </c>
      <c r="H61" s="167" t="s">
        <v>632</v>
      </c>
      <c r="I61" s="167" t="s">
        <v>633</v>
      </c>
    </row>
    <row r="62" spans="1:9" x14ac:dyDescent="0.35">
      <c r="A62" s="166" t="s">
        <v>381</v>
      </c>
      <c r="B62" t="s">
        <v>17</v>
      </c>
      <c r="C62" t="s">
        <v>380</v>
      </c>
      <c r="E62" t="s">
        <v>383</v>
      </c>
      <c r="F62">
        <v>53.409448900000001</v>
      </c>
      <c r="G62">
        <v>-6.3434556000000004</v>
      </c>
      <c r="H62" s="167" t="s">
        <v>634</v>
      </c>
      <c r="I62" s="167" t="s">
        <v>635</v>
      </c>
    </row>
    <row r="63" spans="1:9" x14ac:dyDescent="0.35">
      <c r="A63" s="166" t="s">
        <v>369</v>
      </c>
      <c r="B63" t="s">
        <v>17</v>
      </c>
      <c r="E63" t="s">
        <v>370</v>
      </c>
      <c r="F63">
        <v>53.358915400000001</v>
      </c>
      <c r="G63">
        <v>-6.3617144000000003</v>
      </c>
      <c r="H63" s="167" t="s">
        <v>636</v>
      </c>
      <c r="I63" s="167" t="s">
        <v>637</v>
      </c>
    </row>
    <row r="64" spans="1:9" x14ac:dyDescent="0.35">
      <c r="A64" s="166" t="s">
        <v>348</v>
      </c>
      <c r="B64" t="s">
        <v>17</v>
      </c>
      <c r="C64" t="s">
        <v>349</v>
      </c>
      <c r="D64" t="s">
        <v>350</v>
      </c>
      <c r="E64" t="s">
        <v>351</v>
      </c>
      <c r="F64">
        <v>53.343631799999997</v>
      </c>
      <c r="G64">
        <v>-6.2220047999999997</v>
      </c>
      <c r="H64" s="167" t="s">
        <v>559</v>
      </c>
      <c r="I64" s="167" t="s">
        <v>638</v>
      </c>
    </row>
    <row r="65" spans="1:9" x14ac:dyDescent="0.35">
      <c r="A65" s="166" t="s">
        <v>340</v>
      </c>
      <c r="B65" t="s">
        <v>17</v>
      </c>
      <c r="C65" t="s">
        <v>341</v>
      </c>
      <c r="D65" t="s">
        <v>342</v>
      </c>
      <c r="E65" t="s">
        <v>344</v>
      </c>
      <c r="F65">
        <v>53.328572700000002</v>
      </c>
      <c r="G65">
        <v>-6.4395419999999994</v>
      </c>
      <c r="H65" s="167" t="s">
        <v>567</v>
      </c>
      <c r="I65" s="167" t="s">
        <v>639</v>
      </c>
    </row>
    <row r="66" spans="1:9" x14ac:dyDescent="0.35">
      <c r="A66" s="166" t="s">
        <v>339</v>
      </c>
      <c r="B66" t="s">
        <v>17</v>
      </c>
      <c r="C66" t="s">
        <v>337</v>
      </c>
      <c r="E66" t="s">
        <v>338</v>
      </c>
      <c r="F66">
        <v>53.342175999999988</v>
      </c>
      <c r="G66">
        <v>-6.2023463000000003</v>
      </c>
      <c r="H66" s="167" t="s">
        <v>640</v>
      </c>
      <c r="I66" s="167" t="s">
        <v>641</v>
      </c>
    </row>
    <row r="67" spans="1:9" x14ac:dyDescent="0.35">
      <c r="A67" s="166" t="s">
        <v>328</v>
      </c>
      <c r="B67" t="s">
        <v>17</v>
      </c>
      <c r="C67" t="s">
        <v>327</v>
      </c>
      <c r="D67" t="s">
        <v>329</v>
      </c>
      <c r="E67" t="s">
        <v>330</v>
      </c>
      <c r="F67">
        <v>53.410967799999987</v>
      </c>
      <c r="G67">
        <v>-6.3257523000000004</v>
      </c>
      <c r="H67" s="167" t="s">
        <v>642</v>
      </c>
      <c r="I67" s="167" t="s">
        <v>643</v>
      </c>
    </row>
  </sheetData>
  <hyperlinks>
    <hyperlink ref="H2" r:id="rId1" xr:uid="{E73C44C4-9B45-4DAE-82A2-C990AA18161E}"/>
    <hyperlink ref="I2" r:id="rId2" xr:uid="{754D5795-24D7-4666-B055-1092CDF8C6C3}"/>
    <hyperlink ref="H3" r:id="rId3" xr:uid="{6ACACF6B-9BC0-4FD6-AF62-C56A6C02BDDE}"/>
    <hyperlink ref="I3" r:id="rId4" xr:uid="{64CD36F8-13A2-4B4A-94CA-29E8D91AD3DA}"/>
    <hyperlink ref="H4" r:id="rId5" xr:uid="{5E0E96F8-A435-4EF3-84D9-7B2BAB47B26B}"/>
    <hyperlink ref="I4" r:id="rId6" xr:uid="{FEA66C3E-7007-4B64-AA75-7C0DC34B1DD5}"/>
    <hyperlink ref="H5" r:id="rId7" xr:uid="{24F6B30A-1D4F-4D34-AD5D-3D6E7F7451A7}"/>
    <hyperlink ref="I5" r:id="rId8" xr:uid="{C9328055-1DCC-4A26-ABA8-06081AA9EDB3}"/>
    <hyperlink ref="H6" r:id="rId9" xr:uid="{E20A2833-96B9-410C-9F9A-9B29578F8B1C}"/>
    <hyperlink ref="I6" r:id="rId10" xr:uid="{BA7209DB-030F-41EF-85B1-FA10FD3D2387}"/>
    <hyperlink ref="H7" r:id="rId11" xr:uid="{72FFA2AE-0C05-4D8C-A134-E6ECBBF2712D}"/>
    <hyperlink ref="I7" r:id="rId12" xr:uid="{FDECF3DF-4DC9-4A64-980B-20390C7DD167}"/>
    <hyperlink ref="H8" r:id="rId13" xr:uid="{4D3439B7-E4A6-4E7B-B108-F37640675812}"/>
    <hyperlink ref="I8" r:id="rId14" xr:uid="{7F88C541-7CF2-48B6-B862-A1B9A12AB3C6}"/>
    <hyperlink ref="H9" r:id="rId15" xr:uid="{E3C9BE59-F286-4CCC-A9A3-6C486ECC5FAC}"/>
    <hyperlink ref="I9" r:id="rId16" xr:uid="{E3B43A7D-98F2-402B-86F8-3AC77929D6F5}"/>
    <hyperlink ref="H10" r:id="rId17" xr:uid="{98238926-343C-4884-B651-B379FC11B14B}"/>
    <hyperlink ref="I10" r:id="rId18" xr:uid="{5A0A95F7-71BD-49E6-A1CC-D5A8E9427032}"/>
    <hyperlink ref="H11" r:id="rId19" xr:uid="{9B9BEDDD-E41E-49C6-B397-C8D6E70AE9C0}"/>
    <hyperlink ref="I11" r:id="rId20" xr:uid="{335397EA-6CAF-43C4-BA56-3DD40487ADFB}"/>
    <hyperlink ref="H12" r:id="rId21" xr:uid="{0F5AD643-CAA9-42AA-9173-43F52FF60E25}"/>
    <hyperlink ref="I12" r:id="rId22" xr:uid="{B0AE37B5-5CC8-4982-8FD6-08D7698CFA39}"/>
    <hyperlink ref="H13" r:id="rId23" xr:uid="{6C879633-8BDB-40FE-8C8D-AB334F785A9B}"/>
    <hyperlink ref="I13" r:id="rId24" xr:uid="{9B512BB8-1D37-4B71-83A6-62D375CF3057}"/>
    <hyperlink ref="H14" r:id="rId25" xr:uid="{90D4DFA5-B028-4949-8457-240FF749CB42}"/>
    <hyperlink ref="I14" r:id="rId26" xr:uid="{48E53137-2FE5-4B36-BADA-2B35FFFA1021}"/>
    <hyperlink ref="H15" r:id="rId27" xr:uid="{A93A3A95-082D-4493-956F-32D086E6688B}"/>
    <hyperlink ref="I15" r:id="rId28" xr:uid="{4233E96E-D736-47C9-86BE-82C8B232B3A9}"/>
    <hyperlink ref="H16" r:id="rId29" xr:uid="{E088DF9B-80DA-4093-B12C-E277FBBED8CC}"/>
    <hyperlink ref="I16" r:id="rId30" xr:uid="{56AEAFA3-B342-4EC9-8237-44BA262F1B86}"/>
    <hyperlink ref="H17" r:id="rId31" xr:uid="{0F1ED398-934E-4D6D-AA73-10524267E9E3}"/>
    <hyperlink ref="I17" r:id="rId32" xr:uid="{CC256A49-1309-4D13-BB4F-F406D18DF4D4}"/>
    <hyperlink ref="H18" r:id="rId33" xr:uid="{0F23EC20-5BA7-4EAF-9B3F-9ED946031270}"/>
    <hyperlink ref="I18" r:id="rId34" xr:uid="{7F1212F4-85A7-444F-868A-7A3C955D78D8}"/>
    <hyperlink ref="H19" r:id="rId35" xr:uid="{69FF07B5-35CC-4E26-BA16-0E3B0ABBFF72}"/>
    <hyperlink ref="I19" r:id="rId36" xr:uid="{5D871196-96FB-41FD-B014-461A958C0B1B}"/>
    <hyperlink ref="H20" r:id="rId37" xr:uid="{2EF87CA7-DB22-49E0-91CA-1C8DC124D2BD}"/>
    <hyperlink ref="I20" r:id="rId38" xr:uid="{523AA171-E0F5-46FF-88B3-B60585ED2520}"/>
    <hyperlink ref="H21" r:id="rId39" xr:uid="{24BEEB30-BEA7-4DAB-83AA-6D707625B52C}"/>
    <hyperlink ref="I21" r:id="rId40" xr:uid="{EB78DCE0-3DBE-4786-BDDD-CB6901F16F01}"/>
    <hyperlink ref="H22" r:id="rId41" xr:uid="{02DC6FC0-9B9C-4727-8A49-D6FE9F208DC4}"/>
    <hyperlink ref="I22" r:id="rId42" xr:uid="{8949E5A4-F50E-4753-91BA-247EC3605B69}"/>
    <hyperlink ref="H23" r:id="rId43" xr:uid="{0E61B503-66EE-4BAD-B7E7-012744354313}"/>
    <hyperlink ref="I23" r:id="rId44" xr:uid="{10328629-EF0E-4DC9-A278-1B049D6F2B3F}"/>
    <hyperlink ref="H24" r:id="rId45" xr:uid="{C213B9B3-068C-4A1E-AF58-BEDE72DA9F92}"/>
    <hyperlink ref="I24" r:id="rId46" xr:uid="{6D6B580D-1451-4BCE-B50F-3D4144F14029}"/>
    <hyperlink ref="H25" r:id="rId47" xr:uid="{75AB964F-331E-4FBF-877F-C655EC22F271}"/>
    <hyperlink ref="I25" r:id="rId48" xr:uid="{8C76E050-A3DD-47B7-BED6-B5493916D370}"/>
    <hyperlink ref="H26" r:id="rId49" xr:uid="{224CC209-781E-40FE-A681-155622C6F6BE}"/>
    <hyperlink ref="I26" r:id="rId50" xr:uid="{C1E506F4-7A92-4613-A6AC-842ED9F25B42}"/>
    <hyperlink ref="H27" r:id="rId51" xr:uid="{8EA9DD0C-3A95-4C94-8E16-2D246BCE4AF3}"/>
    <hyperlink ref="I27" r:id="rId52" xr:uid="{0973E511-9203-43BC-903E-C08C432B8503}"/>
    <hyperlink ref="H28" r:id="rId53" xr:uid="{7E0D405E-F423-4E2C-AD3A-260473B5DE4A}"/>
    <hyperlink ref="I28" r:id="rId54" xr:uid="{567018FC-421C-49AF-A7E2-CDCA0FFB2B4E}"/>
    <hyperlink ref="H29" r:id="rId55" xr:uid="{19EBD988-DEC4-42CE-85D1-5DE0A583A953}"/>
    <hyperlink ref="I29" r:id="rId56" xr:uid="{B613A14D-F9FF-4B3F-86BF-62A8F09ECB87}"/>
    <hyperlink ref="H30" r:id="rId57" xr:uid="{B311784A-CD76-43DC-B7E9-66209328764C}"/>
    <hyperlink ref="I30" r:id="rId58" xr:uid="{FD8F4EF7-DD59-4CFC-83FA-CBFEFB98A96A}"/>
    <hyperlink ref="H31" r:id="rId59" xr:uid="{1F88B619-ECDF-4E21-9F76-A53BD229AC6D}"/>
    <hyperlink ref="I31" r:id="rId60" xr:uid="{07FCDC7D-2BA3-4D7A-931F-A0BBD6F037E1}"/>
    <hyperlink ref="H32" r:id="rId61" xr:uid="{86F96261-1FD3-4470-9EE1-823472F890F8}"/>
    <hyperlink ref="I32" r:id="rId62" xr:uid="{F9C68589-32E7-4696-BFF2-CAAB04368D27}"/>
    <hyperlink ref="H33" r:id="rId63" xr:uid="{B19B152A-52EB-44DF-A4B7-0C11517546C0}"/>
    <hyperlink ref="I33" r:id="rId64" xr:uid="{0827E3CC-BF80-4230-BD94-48014F10A95C}"/>
    <hyperlink ref="H34" r:id="rId65" xr:uid="{F1D91283-F449-46CD-940A-F5EB34C03BAD}"/>
    <hyperlink ref="I34" r:id="rId66" xr:uid="{3EF1B4C0-37F0-46DA-B4F3-1BF59020EE10}"/>
    <hyperlink ref="H35" r:id="rId67" xr:uid="{1BC393F3-2845-4413-AB10-4C585ED66137}"/>
    <hyperlink ref="I35" r:id="rId68" xr:uid="{A7192B3B-1D93-41D7-8B05-3364B574470F}"/>
    <hyperlink ref="H36" r:id="rId69" xr:uid="{C86BEEE3-8BE3-4085-AE39-176F705B3C4B}"/>
    <hyperlink ref="I36" r:id="rId70" xr:uid="{4F8CBA1B-AF44-4AD4-8DE8-FD14BE61C39F}"/>
    <hyperlink ref="H37" r:id="rId71" xr:uid="{6DA21676-4DD0-4BD3-BE6B-670ADE69A125}"/>
    <hyperlink ref="I37" r:id="rId72" xr:uid="{1FFBCB09-8F22-4E68-93BC-3B2ACEBCE5AE}"/>
    <hyperlink ref="H38" r:id="rId73" xr:uid="{CA3F0BAF-2DAB-4DDE-B6BB-4E3763EB8DFB}"/>
    <hyperlink ref="I38" r:id="rId74" xr:uid="{8287A57F-E3CD-4453-B265-A4B4F2562B93}"/>
    <hyperlink ref="H39" r:id="rId75" xr:uid="{9AE17AB0-1A1A-4FD1-897B-5203CE5AD363}"/>
    <hyperlink ref="I39" r:id="rId76" xr:uid="{0C01F551-DE79-4792-AB2A-763D9918096D}"/>
    <hyperlink ref="H40" r:id="rId77" xr:uid="{AF0E5766-EEC7-486C-94A4-EAC47D7F4A6B}"/>
    <hyperlink ref="I40" r:id="rId78" xr:uid="{D3FF0899-4833-47CC-9633-A684C5D9CC78}"/>
    <hyperlink ref="H41" r:id="rId79" xr:uid="{1E892A41-AFF1-4214-B857-D5DD38274DE3}"/>
    <hyperlink ref="I41" r:id="rId80" xr:uid="{1FB11FE4-06B1-4C14-B3DC-B06F00D49ECB}"/>
    <hyperlink ref="H42" r:id="rId81" xr:uid="{7071B545-03D0-40CF-AA3B-B684502C723E}"/>
    <hyperlink ref="I42" r:id="rId82" xr:uid="{A836FB0E-6DF8-4302-97CE-242DE0F9A89F}"/>
    <hyperlink ref="H43" r:id="rId83" xr:uid="{792F6EB9-4108-4301-ACCB-AF0A82D4FE3B}"/>
    <hyperlink ref="I43" r:id="rId84" xr:uid="{EFC334EE-73DA-4BDC-8CFB-2E275C781927}"/>
    <hyperlink ref="H44" r:id="rId85" xr:uid="{FD9F2FB4-277B-42E9-B24B-AECC1E5E9167}"/>
    <hyperlink ref="I44" r:id="rId86" xr:uid="{8D4383CC-28F7-443F-B11E-75805F158E23}"/>
    <hyperlink ref="H45" r:id="rId87" xr:uid="{94C272C9-BE1F-4812-B047-810B97D3EED1}"/>
    <hyperlink ref="I45" r:id="rId88" xr:uid="{B4C49544-92BC-4662-B2F3-4CB1A2B1F89C}"/>
    <hyperlink ref="H46" r:id="rId89" xr:uid="{2299B389-759E-4D54-B13F-CC71D6C0AFBC}"/>
    <hyperlink ref="I46" r:id="rId90" xr:uid="{AAE2FDC0-F85B-473B-8C2F-0BA7C23BA34D}"/>
    <hyperlink ref="H47" r:id="rId91" xr:uid="{3DB98DAE-D50C-42C2-AC45-F2284E358424}"/>
    <hyperlink ref="I47" r:id="rId92" xr:uid="{48BD18FD-1DF4-4683-AB67-46CE0E66574F}"/>
    <hyperlink ref="H48" r:id="rId93" xr:uid="{8B6EEE79-FD9F-49EB-A2A2-E0BD0D9AAE73}"/>
    <hyperlink ref="I48" r:id="rId94" xr:uid="{3B29EF4C-D3A8-414A-B871-C5D7BCF05690}"/>
    <hyperlink ref="H49" r:id="rId95" xr:uid="{9AC6A349-717F-4DDA-B920-20EF1976BEE5}"/>
    <hyperlink ref="I49" r:id="rId96" xr:uid="{968C4683-BD88-4F8F-8B59-75EA365E843C}"/>
    <hyperlink ref="H50" r:id="rId97" xr:uid="{6F753677-F7D2-49EA-921E-4F146EDE5330}"/>
    <hyperlink ref="I50" r:id="rId98" xr:uid="{2B0CF32A-6725-4FCF-8246-7B843AA7DEC3}"/>
    <hyperlink ref="H51" r:id="rId99" xr:uid="{059FFE0E-040E-411E-9B71-1BC9B1705102}"/>
    <hyperlink ref="I51" r:id="rId100" xr:uid="{F162F80D-156A-4DB2-8262-D279C1E94565}"/>
    <hyperlink ref="H52" r:id="rId101" xr:uid="{7CB47C76-7AF8-4F33-8998-40EEABC3957A}"/>
    <hyperlink ref="I52" r:id="rId102" xr:uid="{261CB880-B33C-4628-8E66-5F8D923BA4B3}"/>
    <hyperlink ref="H53" r:id="rId103" xr:uid="{390BB277-3FAA-434A-AC5D-C5E164C09A6A}"/>
    <hyperlink ref="I53" r:id="rId104" xr:uid="{3A126442-73FA-4AF5-A2E5-744D29F62BC1}"/>
    <hyperlink ref="H54" r:id="rId105" xr:uid="{384846FE-6C19-468B-AB4A-3D9634347981}"/>
    <hyperlink ref="I54" r:id="rId106" xr:uid="{191F1260-6412-4844-A237-8666CEDE8750}"/>
    <hyperlink ref="H55" r:id="rId107" xr:uid="{2348F3F1-7A8C-4CBF-8FC7-2F727B0C441A}"/>
    <hyperlink ref="I55" r:id="rId108" xr:uid="{99FF2DFE-3490-44AD-AF81-64465FCBD20C}"/>
    <hyperlink ref="H56" r:id="rId109" xr:uid="{63E31D68-EFDC-43E4-9705-EFC3132DEC89}"/>
    <hyperlink ref="I56" r:id="rId110" xr:uid="{D0C4B9C6-EF84-4144-A9A6-04CAB0D52D0C}"/>
    <hyperlink ref="H57" r:id="rId111" xr:uid="{359AAEEE-F8DA-4A52-8440-838CE355CD08}"/>
    <hyperlink ref="I57" r:id="rId112" xr:uid="{6B4C5EF8-2D89-4CB1-ABE7-263F63075488}"/>
    <hyperlink ref="H58" r:id="rId113" xr:uid="{E3A55703-64DC-4F3A-965E-2E2AC085BBC3}"/>
    <hyperlink ref="I58" r:id="rId114" xr:uid="{D32C3C62-5A83-4919-8565-6CB3052042A6}"/>
    <hyperlink ref="H59" r:id="rId115" xr:uid="{9164660A-934D-4CCD-9952-F7E3DFCE45CD}"/>
    <hyperlink ref="I59" r:id="rId116" xr:uid="{25F2D033-8369-495A-8C3A-BB8FD6E25190}"/>
    <hyperlink ref="H60" r:id="rId117" xr:uid="{9371CA62-3457-4A20-83A8-1B0994AA309F}"/>
    <hyperlink ref="I60" r:id="rId118" xr:uid="{C43F3877-019D-4304-9126-A8EE6F8999FB}"/>
    <hyperlink ref="H61" r:id="rId119" xr:uid="{D44A331C-D029-4405-A833-2C35CB7FA18A}"/>
    <hyperlink ref="I61" r:id="rId120" xr:uid="{3092B583-94AC-45FB-A16F-0FC9AE506C0C}"/>
    <hyperlink ref="H62" r:id="rId121" xr:uid="{79FA7BCA-5F2F-4D2D-AF47-9225DD37BF49}"/>
    <hyperlink ref="I62" r:id="rId122" xr:uid="{42F1F738-B6A8-43AC-8D3E-9B8377091091}"/>
    <hyperlink ref="H63" r:id="rId123" xr:uid="{0F298EB1-5FD9-4122-B6AB-9B8EAECB61D5}"/>
    <hyperlink ref="I63" r:id="rId124" xr:uid="{E182F76B-1891-476C-A5EC-8E76DFEB93E7}"/>
    <hyperlink ref="H64" r:id="rId125" xr:uid="{B0A2068B-B8FA-4169-832B-EB653CE049B2}"/>
    <hyperlink ref="I64" r:id="rId126" xr:uid="{236CD67F-9477-4831-9DED-924A407EB24E}"/>
    <hyperlink ref="H65" r:id="rId127" xr:uid="{6981A5D6-69FB-48AA-9919-F45A78F9F0A9}"/>
    <hyperlink ref="I65" r:id="rId128" xr:uid="{4780F16B-39EA-4933-85AB-992F14E98934}"/>
    <hyperlink ref="H66" r:id="rId129" xr:uid="{114B1D66-F943-4857-9335-34A218E826DF}"/>
    <hyperlink ref="I66" r:id="rId130" xr:uid="{C823AC15-9984-4A33-AFB6-A238C6B50AB1}"/>
    <hyperlink ref="H67" r:id="rId131" xr:uid="{92077C41-69AA-472F-9BC7-EAB6D9101254}"/>
    <hyperlink ref="I67" r:id="rId132" xr:uid="{ABB02938-32A8-4BC6-8D73-22265AFA7249}"/>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AER</vt:lpstr>
      <vt:lpstr>Energy Use</vt:lpstr>
      <vt:lpstr>VO </vt:lpstr>
      <vt:lpstr>Addresses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Rebecca Cachia</dc:creator>
  <cp:lastModifiedBy>Rebecca Cachia</cp:lastModifiedBy>
  <dcterms:created xsi:type="dcterms:W3CDTF">2019-10-14T10:46:24Z</dcterms:created>
  <dcterms:modified xsi:type="dcterms:W3CDTF">2020-02-21T14:21:14Z</dcterms:modified>
</cp:coreProperties>
</file>