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jansen\Dropbox\Paper - Offshore wind auction\Supplementary Software 1 (for publication TESTING NEEDED)\"/>
    </mc:Choice>
  </mc:AlternateContent>
  <xr:revisionPtr revIDLastSave="0" documentId="13_ncr:1_{33800B2D-7FBC-4F6F-A477-CD35EB87F4C9}" xr6:coauthVersionLast="44" xr6:coauthVersionMax="44" xr10:uidLastSave="{00000000-0000-0000-0000-000000000000}"/>
  <bookViews>
    <workbookView xWindow="2880" yWindow="1440" windowWidth="20520" windowHeight="11775" activeTab="1" xr2:uid="{6533ADB7-753D-43E9-869D-E7C9F6C0FBE8}"/>
  </bookViews>
  <sheets>
    <sheet name="Chart" sheetId="5" r:id="rId1"/>
    <sheet name="Data" sheetId="1" r:id="rId2"/>
  </sheets>
  <externalReferences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J12" i="1"/>
  <c r="F12" i="1"/>
  <c r="E12" i="1"/>
  <c r="D12" i="1"/>
  <c r="C12" i="1"/>
  <c r="J11" i="1"/>
  <c r="F11" i="1"/>
  <c r="E11" i="1"/>
  <c r="D11" i="1"/>
  <c r="C11" i="1"/>
  <c r="J10" i="1"/>
  <c r="F10" i="1"/>
  <c r="E10" i="1"/>
  <c r="D10" i="1"/>
  <c r="C10" i="1"/>
  <c r="J9" i="1"/>
  <c r="F9" i="1"/>
  <c r="E9" i="1"/>
  <c r="D9" i="1"/>
  <c r="C9" i="1"/>
  <c r="J8" i="1"/>
  <c r="F8" i="1"/>
  <c r="E8" i="1"/>
  <c r="D8" i="1"/>
  <c r="C8" i="1"/>
  <c r="J7" i="1"/>
  <c r="F7" i="1"/>
  <c r="E7" i="1"/>
  <c r="D7" i="1"/>
  <c r="C7" i="1"/>
  <c r="J6" i="1"/>
  <c r="F6" i="1"/>
  <c r="E6" i="1"/>
  <c r="D6" i="1"/>
  <c r="C6" i="1"/>
  <c r="J5" i="1"/>
  <c r="F5" i="1"/>
  <c r="E5" i="1"/>
  <c r="D5" i="1"/>
  <c r="C5" i="1"/>
  <c r="J4" i="1"/>
  <c r="F4" i="1"/>
  <c r="E4" i="1"/>
  <c r="D4" i="1"/>
  <c r="C4" i="1"/>
  <c r="J3" i="1"/>
  <c r="F3" i="1"/>
  <c r="E3" i="1"/>
  <c r="D3" i="1"/>
  <c r="C3" i="1"/>
  <c r="J2" i="1"/>
  <c r="F2" i="1"/>
  <c r="E2" i="1"/>
  <c r="D2" i="1"/>
  <c r="C2" i="1"/>
  <c r="J27" i="1"/>
  <c r="F27" i="1"/>
  <c r="E27" i="1"/>
  <c r="D27" i="1"/>
  <c r="C27" i="1"/>
  <c r="J26" i="1"/>
  <c r="F26" i="1"/>
  <c r="E26" i="1"/>
  <c r="D26" i="1"/>
  <c r="C26" i="1"/>
  <c r="J25" i="1"/>
  <c r="F25" i="1"/>
  <c r="E25" i="1"/>
  <c r="D25" i="1"/>
  <c r="C25" i="1"/>
  <c r="J24" i="1"/>
  <c r="F24" i="1"/>
  <c r="E24" i="1"/>
  <c r="D24" i="1"/>
  <c r="C24" i="1"/>
  <c r="J23" i="1"/>
  <c r="F23" i="1"/>
  <c r="E23" i="1"/>
  <c r="D23" i="1"/>
  <c r="C23" i="1"/>
  <c r="J42" i="1"/>
  <c r="F42" i="1"/>
  <c r="E42" i="1"/>
  <c r="D42" i="1"/>
  <c r="C42" i="1"/>
  <c r="J41" i="1"/>
  <c r="F41" i="1"/>
  <c r="E41" i="1"/>
  <c r="D41" i="1"/>
  <c r="C41" i="1"/>
  <c r="J40" i="1"/>
  <c r="F40" i="1"/>
  <c r="E40" i="1"/>
  <c r="D40" i="1"/>
  <c r="C40" i="1"/>
  <c r="J39" i="1"/>
  <c r="F39" i="1"/>
  <c r="E39" i="1"/>
  <c r="D39" i="1"/>
  <c r="C39" i="1"/>
  <c r="J38" i="1"/>
  <c r="F38" i="1"/>
  <c r="E38" i="1"/>
  <c r="D38" i="1"/>
  <c r="C38" i="1"/>
  <c r="J37" i="1"/>
  <c r="F37" i="1"/>
  <c r="E37" i="1"/>
  <c r="D37" i="1"/>
  <c r="C37" i="1"/>
  <c r="J36" i="1"/>
  <c r="F36" i="1"/>
  <c r="E36" i="1"/>
  <c r="D36" i="1"/>
  <c r="C36" i="1"/>
  <c r="J35" i="1"/>
  <c r="F35" i="1"/>
  <c r="E35" i="1"/>
  <c r="D35" i="1"/>
  <c r="C35" i="1"/>
  <c r="J34" i="1"/>
  <c r="F34" i="1"/>
  <c r="E34" i="1"/>
  <c r="D34" i="1"/>
  <c r="C34" i="1"/>
  <c r="J33" i="1"/>
  <c r="F33" i="1"/>
  <c r="E33" i="1"/>
  <c r="D33" i="1"/>
  <c r="C33" i="1"/>
  <c r="J32" i="1"/>
  <c r="F32" i="1"/>
  <c r="E32" i="1"/>
  <c r="D32" i="1"/>
  <c r="C32" i="1"/>
  <c r="J31" i="1"/>
  <c r="F31" i="1"/>
  <c r="E31" i="1"/>
  <c r="D31" i="1"/>
  <c r="C31" i="1"/>
  <c r="J30" i="1"/>
  <c r="F30" i="1"/>
  <c r="E30" i="1"/>
  <c r="D30" i="1"/>
  <c r="C30" i="1"/>
  <c r="J29" i="1"/>
  <c r="F29" i="1"/>
  <c r="E29" i="1"/>
  <c r="D29" i="1"/>
  <c r="C29" i="1"/>
  <c r="J28" i="1"/>
  <c r="F28" i="1"/>
  <c r="E28" i="1"/>
  <c r="D28" i="1"/>
  <c r="C28" i="1"/>
  <c r="J22" i="1"/>
  <c r="F22" i="1"/>
  <c r="E22" i="1"/>
  <c r="D22" i="1"/>
  <c r="C22" i="1"/>
  <c r="J21" i="1"/>
  <c r="F21" i="1"/>
  <c r="E21" i="1"/>
  <c r="D21" i="1"/>
  <c r="C21" i="1"/>
  <c r="J20" i="1"/>
  <c r="F20" i="1"/>
  <c r="E20" i="1"/>
  <c r="D20" i="1"/>
  <c r="C20" i="1"/>
  <c r="J19" i="1"/>
  <c r="F19" i="1"/>
  <c r="C19" i="1"/>
  <c r="J18" i="1"/>
  <c r="F18" i="1"/>
  <c r="C18" i="1"/>
  <c r="J17" i="1"/>
  <c r="F17" i="1"/>
  <c r="C17" i="1"/>
  <c r="J16" i="1"/>
  <c r="F16" i="1"/>
  <c r="C16" i="1"/>
  <c r="J15" i="1"/>
  <c r="F15" i="1"/>
  <c r="C15" i="1"/>
  <c r="J14" i="1"/>
  <c r="F14" i="1"/>
  <c r="C14" i="1"/>
  <c r="J13" i="1"/>
  <c r="F13" i="1"/>
  <c r="C13" i="1"/>
  <c r="D16" i="1" l="1"/>
  <c r="D19" i="1"/>
  <c r="D17" i="1"/>
  <c r="D15" i="1"/>
  <c r="D13" i="1"/>
  <c r="D18" i="1"/>
  <c r="D14" i="1"/>
  <c r="O36" i="1"/>
  <c r="N36" i="1"/>
  <c r="L36" i="1"/>
  <c r="Z36" i="1" s="1"/>
  <c r="X36" i="1" l="1"/>
  <c r="Y36" i="1"/>
  <c r="G36" i="1"/>
  <c r="V36" i="1" s="1"/>
  <c r="L6" i="1" l="1"/>
  <c r="P12" i="1" l="1"/>
  <c r="N7" i="1"/>
  <c r="O7" i="1"/>
  <c r="N8" i="1"/>
  <c r="O8" i="1"/>
  <c r="N9" i="1"/>
  <c r="O9" i="1"/>
  <c r="N10" i="1"/>
  <c r="O10" i="1"/>
  <c r="N11" i="1"/>
  <c r="O11" i="1"/>
  <c r="N12" i="1"/>
  <c r="O12" i="1"/>
  <c r="L12" i="1" l="1"/>
  <c r="P11" i="1" l="1"/>
  <c r="L11" i="1"/>
  <c r="P10" i="1"/>
  <c r="L10" i="1"/>
  <c r="P9" i="1"/>
  <c r="L9" i="1"/>
  <c r="P8" i="1"/>
  <c r="L8" i="1"/>
  <c r="P7" i="1"/>
  <c r="L7" i="1"/>
  <c r="G8" i="1" l="1"/>
  <c r="G11" i="1"/>
  <c r="G10" i="1"/>
  <c r="G7" i="1"/>
  <c r="G12" i="1"/>
  <c r="G9" i="1"/>
  <c r="R7" i="1" l="1"/>
  <c r="R10" i="1"/>
  <c r="R8" i="1"/>
  <c r="R9" i="1"/>
  <c r="R11" i="1"/>
  <c r="Y11" i="1"/>
  <c r="R12" i="1"/>
  <c r="Z11" i="1"/>
  <c r="X11" i="1"/>
  <c r="X8" i="1"/>
  <c r="Y8" i="1"/>
  <c r="Z8" i="1"/>
  <c r="Z9" i="1" l="1"/>
  <c r="Y9" i="1"/>
  <c r="X9" i="1"/>
  <c r="X12" i="1"/>
  <c r="Y12" i="1"/>
  <c r="Z12" i="1"/>
  <c r="X7" i="1"/>
  <c r="Y7" i="1"/>
  <c r="Z7" i="1"/>
  <c r="Z10" i="1"/>
  <c r="X10" i="1"/>
  <c r="Y10" i="1"/>
  <c r="P27" i="1" l="1"/>
  <c r="O27" i="1"/>
  <c r="N27" i="1"/>
  <c r="O40" i="1" l="1"/>
  <c r="N3" i="1" l="1"/>
  <c r="O3" i="1"/>
  <c r="N4" i="1"/>
  <c r="O4" i="1"/>
  <c r="N5" i="1"/>
  <c r="O5" i="1"/>
  <c r="N6" i="1"/>
  <c r="O6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7" i="1"/>
  <c r="O37" i="1"/>
  <c r="N38" i="1"/>
  <c r="O38" i="1"/>
  <c r="N39" i="1"/>
  <c r="N40" i="1"/>
  <c r="N41" i="1"/>
  <c r="N42" i="1"/>
  <c r="O2" i="1"/>
  <c r="N2" i="1"/>
  <c r="P31" i="1"/>
  <c r="P29" i="1"/>
  <c r="P25" i="1"/>
  <c r="P24" i="1"/>
  <c r="P20" i="1"/>
  <c r="P19" i="1"/>
  <c r="P15" i="1"/>
  <c r="P14" i="1"/>
  <c r="P6" i="1"/>
  <c r="P5" i="1"/>
  <c r="P2" i="1"/>
  <c r="P16" i="1" l="1"/>
  <c r="P33" i="1"/>
  <c r="P42" i="1"/>
  <c r="P4" i="1"/>
  <c r="P22" i="1"/>
  <c r="P38" i="1"/>
  <c r="P3" i="1"/>
  <c r="P13" i="1"/>
  <c r="P17" i="1"/>
  <c r="P21" i="1"/>
  <c r="P30" i="1"/>
  <c r="P34" i="1"/>
  <c r="P39" i="1"/>
  <c r="P18" i="1"/>
  <c r="P26" i="1"/>
  <c r="P35" i="1"/>
  <c r="P40" i="1"/>
  <c r="P23" i="1"/>
  <c r="P28" i="1"/>
  <c r="P32" i="1"/>
  <c r="P37" i="1"/>
  <c r="P41" i="1"/>
  <c r="G6" i="1" l="1"/>
  <c r="R6" i="1" l="1"/>
  <c r="X6" i="1"/>
  <c r="Z6" i="1"/>
  <c r="Y6" i="1"/>
  <c r="L3" i="1" l="1"/>
  <c r="G3" i="1" l="1"/>
  <c r="R3" i="1" l="1"/>
  <c r="Y3" i="1"/>
  <c r="X3" i="1"/>
  <c r="Z3" i="1"/>
  <c r="L5" i="1"/>
  <c r="G5" i="1" l="1"/>
  <c r="R5" i="1" l="1"/>
  <c r="X5" i="1"/>
  <c r="Z5" i="1" l="1"/>
  <c r="Y5" i="1"/>
  <c r="L4" i="1"/>
  <c r="G4" i="1" l="1"/>
  <c r="R4" i="1" l="1"/>
  <c r="Y4" i="1"/>
  <c r="Z4" i="1"/>
  <c r="X4" i="1"/>
  <c r="L2" i="1" l="1"/>
  <c r="G2" i="1" l="1"/>
  <c r="R2" i="1" l="1"/>
  <c r="X2" i="1"/>
  <c r="Z2" i="1"/>
  <c r="Y2" i="1"/>
  <c r="L27" i="1" l="1"/>
  <c r="G27" i="1" l="1"/>
  <c r="T27" i="1" l="1"/>
  <c r="X27" i="1"/>
  <c r="Y27" i="1"/>
  <c r="Z27" i="1"/>
  <c r="L26" i="1" l="1"/>
  <c r="L25" i="1" l="1"/>
  <c r="G25" i="1" l="1"/>
  <c r="G26" i="1"/>
  <c r="T26" i="1" l="1"/>
  <c r="X26" i="1"/>
  <c r="T25" i="1"/>
  <c r="X25" i="1"/>
  <c r="Z26" i="1"/>
  <c r="Y26" i="1" l="1"/>
  <c r="Y25" i="1"/>
  <c r="Z25" i="1"/>
  <c r="L24" i="1"/>
  <c r="G24" i="1" l="1"/>
  <c r="T24" i="1" l="1"/>
  <c r="Z24" i="1"/>
  <c r="Y24" i="1"/>
  <c r="X24" i="1"/>
  <c r="L23" i="1" l="1"/>
  <c r="G23" i="1" l="1"/>
  <c r="T23" i="1" l="1"/>
  <c r="Z23" i="1"/>
  <c r="Y23" i="1"/>
  <c r="X23" i="1"/>
  <c r="L39" i="1" l="1"/>
  <c r="L42" i="1"/>
  <c r="L40" i="1"/>
  <c r="L41" i="1"/>
  <c r="G41" i="1" l="1"/>
  <c r="G40" i="1"/>
  <c r="G39" i="1"/>
  <c r="G42" i="1"/>
  <c r="V40" i="1" l="1"/>
  <c r="Y40" i="1"/>
  <c r="V42" i="1"/>
  <c r="Z42" i="1"/>
  <c r="V39" i="1"/>
  <c r="Z39" i="1"/>
  <c r="V41" i="1"/>
  <c r="Y41" i="1"/>
  <c r="X40" i="1"/>
  <c r="Z40" i="1"/>
  <c r="X39" i="1"/>
  <c r="Z41" i="1"/>
  <c r="Y39" i="1" l="1"/>
  <c r="X42" i="1"/>
  <c r="X41" i="1"/>
  <c r="Y42" i="1"/>
  <c r="L38" i="1"/>
  <c r="G38" i="1" l="1"/>
  <c r="V38" i="1" l="1"/>
  <c r="Y38" i="1"/>
  <c r="Z38" i="1"/>
  <c r="X38" i="1" l="1"/>
  <c r="L37" i="1"/>
  <c r="G37" i="1" l="1"/>
  <c r="V37" i="1" l="1"/>
  <c r="Z37" i="1"/>
  <c r="Y37" i="1"/>
  <c r="X37" i="1"/>
  <c r="L30" i="1" l="1"/>
  <c r="G30" i="1" l="1"/>
  <c r="U30" i="1" l="1"/>
  <c r="Y30" i="1"/>
  <c r="X30" i="1"/>
  <c r="Z30" i="1"/>
  <c r="L14" i="1" l="1"/>
  <c r="L15" i="1"/>
  <c r="G15" i="1" l="1"/>
  <c r="G14" i="1"/>
  <c r="S14" i="1" l="1"/>
  <c r="Z14" i="1"/>
  <c r="S15" i="1"/>
  <c r="X15" i="1"/>
  <c r="X14" i="1"/>
  <c r="Z15" i="1"/>
  <c r="Y14" i="1" l="1"/>
  <c r="Y15" i="1"/>
  <c r="L20" i="1"/>
  <c r="L19" i="1"/>
  <c r="L16" i="1"/>
  <c r="L18" i="1"/>
  <c r="L17" i="1"/>
  <c r="G17" i="1" l="1"/>
  <c r="G18" i="1"/>
  <c r="G16" i="1"/>
  <c r="G19" i="1"/>
  <c r="G20" i="1"/>
  <c r="S19" i="1" l="1"/>
  <c r="Y19" i="1"/>
  <c r="S18" i="1"/>
  <c r="Y18" i="1"/>
  <c r="S16" i="1"/>
  <c r="Y16" i="1"/>
  <c r="S20" i="1"/>
  <c r="X20" i="1"/>
  <c r="S17" i="1"/>
  <c r="X17" i="1"/>
  <c r="X19" i="1"/>
  <c r="Z19" i="1"/>
  <c r="Z16" i="1"/>
  <c r="X16" i="1"/>
  <c r="Y17" i="1"/>
  <c r="Z17" i="1"/>
  <c r="Y20" i="1" l="1"/>
  <c r="X18" i="1"/>
  <c r="Z18" i="1"/>
  <c r="Z20" i="1"/>
  <c r="L13" i="1"/>
  <c r="G13" i="1" l="1"/>
  <c r="S13" i="1" l="1"/>
  <c r="Y13" i="1"/>
  <c r="X13" i="1"/>
  <c r="Z13" i="1"/>
  <c r="L21" i="1" l="1"/>
  <c r="L22" i="1"/>
  <c r="G22" i="1" l="1"/>
  <c r="G21" i="1"/>
  <c r="S21" i="1" l="1"/>
  <c r="X21" i="1"/>
  <c r="S22" i="1"/>
  <c r="Z22" i="1"/>
  <c r="Z21" i="1"/>
  <c r="Y21" i="1"/>
  <c r="Y22" i="1" l="1"/>
  <c r="X22" i="1"/>
  <c r="L34" i="1"/>
  <c r="G34" i="1" l="1"/>
  <c r="L28" i="1"/>
  <c r="U34" i="1" l="1"/>
  <c r="Y34" i="1"/>
  <c r="X34" i="1"/>
  <c r="Z34" i="1"/>
  <c r="G28" i="1" l="1"/>
  <c r="U28" i="1" l="1"/>
  <c r="Y28" i="1"/>
  <c r="Z28" i="1"/>
  <c r="X28" i="1" l="1"/>
  <c r="L31" i="1"/>
  <c r="G31" i="1" l="1"/>
  <c r="U31" i="1" l="1"/>
  <c r="Y31" i="1"/>
  <c r="Z31" i="1"/>
  <c r="X31" i="1"/>
  <c r="L33" i="1"/>
  <c r="G33" i="1" l="1"/>
  <c r="U33" i="1" l="1"/>
  <c r="X33" i="1"/>
  <c r="Z33" i="1"/>
  <c r="Y33" i="1"/>
  <c r="L35" i="1" l="1"/>
  <c r="G35" i="1" l="1"/>
  <c r="U35" i="1" l="1"/>
  <c r="Y35" i="1"/>
  <c r="Z35" i="1"/>
  <c r="X35" i="1"/>
  <c r="L29" i="1" l="1"/>
  <c r="G29" i="1" l="1"/>
  <c r="U29" i="1" l="1"/>
  <c r="Y29" i="1"/>
  <c r="X29" i="1"/>
  <c r="Z29" i="1"/>
  <c r="L32" i="1" l="1"/>
  <c r="G32" i="1" l="1"/>
  <c r="U32" i="1" l="1"/>
  <c r="Y32" i="1"/>
  <c r="X32" i="1"/>
  <c r="Z32" i="1"/>
</calcChain>
</file>

<file path=xl/sharedStrings.xml><?xml version="1.0" encoding="utf-8"?>
<sst xmlns="http://schemas.openxmlformats.org/spreadsheetml/2006/main" count="100" uniqueCount="63">
  <si>
    <t>FID</t>
  </si>
  <si>
    <t>Auction Date</t>
  </si>
  <si>
    <t>East Anglia One</t>
  </si>
  <si>
    <t>Neart Na Gaoithe</t>
  </si>
  <si>
    <t>Moray East</t>
  </si>
  <si>
    <t>Triton Knoll</t>
  </si>
  <si>
    <t>Hornsea Two</t>
  </si>
  <si>
    <t>For Plotting only</t>
  </si>
  <si>
    <t>Operation start</t>
  </si>
  <si>
    <t>Park</t>
  </si>
  <si>
    <t>Country</t>
  </si>
  <si>
    <t>UK</t>
  </si>
  <si>
    <t>BE</t>
  </si>
  <si>
    <t>Belwind</t>
  </si>
  <si>
    <t>Northwind</t>
  </si>
  <si>
    <t>Nobelwind</t>
  </si>
  <si>
    <t>Rentel</t>
  </si>
  <si>
    <t>Norther</t>
  </si>
  <si>
    <t>Northwester 2</t>
  </si>
  <si>
    <t>Seastar</t>
  </si>
  <si>
    <t>Mermaid</t>
  </si>
  <si>
    <t>Thornton Bank I</t>
  </si>
  <si>
    <t>Thornton Bank II &amp; III</t>
  </si>
  <si>
    <t>NL</t>
  </si>
  <si>
    <t>Borssele I &amp; II</t>
  </si>
  <si>
    <t>Borssele III &amp; IV</t>
  </si>
  <si>
    <t>Borssele V</t>
  </si>
  <si>
    <t>Hollandse Kust Zuid I &amp; II</t>
  </si>
  <si>
    <t>DE</t>
  </si>
  <si>
    <t>DK</t>
  </si>
  <si>
    <t>Horns Rev 2</t>
  </si>
  <si>
    <t>Horns Rev 3</t>
  </si>
  <si>
    <t>Kriegers Flak</t>
  </si>
  <si>
    <t>Rødsand 2 (II)</t>
  </si>
  <si>
    <t>Versterhav Nord</t>
  </si>
  <si>
    <t>Versterhav Syd</t>
  </si>
  <si>
    <t>Borkum Riffgrund West I</t>
  </si>
  <si>
    <t>Borkum Riffgrund West II</t>
  </si>
  <si>
    <t>OWP West</t>
  </si>
  <si>
    <t>Gode Wind 3</t>
  </si>
  <si>
    <t>He Dreiht</t>
  </si>
  <si>
    <t>Baltic Eagle</t>
  </si>
  <si>
    <t>Gode Wind 4</t>
  </si>
  <si>
    <t>Wikinger Süd</t>
  </si>
  <si>
    <t>Effective subsidy w/o grid</t>
  </si>
  <si>
    <t>Belgium</t>
  </si>
  <si>
    <t>Netherlands</t>
  </si>
  <si>
    <t>Germany</t>
  </si>
  <si>
    <t>Denmark</t>
  </si>
  <si>
    <t>What subsidy to plot</t>
  </si>
  <si>
    <t>Wind Farm</t>
  </si>
  <si>
    <t>Bid</t>
  </si>
  <si>
    <t>Hollandse Kust Zuid III &amp; IV</t>
  </si>
  <si>
    <t>Doggerbank Creyke Beck A P1</t>
  </si>
  <si>
    <t>Doggerbank Creyke Beck B P1</t>
  </si>
  <si>
    <t>Doggerbank Creyke Teeside A P1</t>
  </si>
  <si>
    <t>Forthwind</t>
  </si>
  <si>
    <t>Seagreen Phase 1</t>
  </si>
  <si>
    <t>Sofia Offshore Wind Farm Phase 1</t>
  </si>
  <si>
    <t>Anholt</t>
  </si>
  <si>
    <t>Harmonised Expected Revenue</t>
  </si>
  <si>
    <t>Grid connection costs</t>
  </si>
  <si>
    <t>Effective Subsidy (w/ grid)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</si>
</sst>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2]\ * #,##0.00_-;\-[$€-2]\ * #,##0.00_-;_-[$€-2]\ 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sz val="11"/>
      <color theme="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7" fontId="0" fillId="0" borderId="0" xfId="0" applyNumberFormat="1"/>
    <xf numFmtId="0" fontId="2" fillId="0" borderId="0" xfId="0" applyFont="1"/>
    <xf numFmtId="17" fontId="1" fillId="0" borderId="1" xfId="0" applyNumberFormat="1" applyFont="1" applyBorder="1"/>
    <xf numFmtId="17" fontId="1" fillId="0" borderId="2" xfId="0" applyNumberFormat="1" applyFont="1" applyBorder="1"/>
    <xf numFmtId="0" fontId="1" fillId="0" borderId="2" xfId="0" applyFont="1" applyBorder="1"/>
    <xf numFmtId="164" fontId="1" fillId="0" borderId="2" xfId="0" applyNumberFormat="1" applyFont="1" applyBorder="1"/>
    <xf numFmtId="164" fontId="1" fillId="0" borderId="3" xfId="0" applyNumberFormat="1" applyFont="1" applyBorder="1"/>
    <xf numFmtId="17" fontId="1" fillId="0" borderId="4" xfId="0" applyNumberFormat="1" applyFont="1" applyBorder="1"/>
    <xf numFmtId="17" fontId="1" fillId="0" borderId="0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164" fontId="1" fillId="0" borderId="5" xfId="0" applyNumberFormat="1" applyFont="1" applyBorder="1"/>
    <xf numFmtId="0" fontId="1" fillId="0" borderId="7" xfId="0" applyFont="1" applyBorder="1"/>
    <xf numFmtId="0" fontId="4" fillId="0" borderId="0" xfId="0" applyFont="1"/>
    <xf numFmtId="164" fontId="4" fillId="0" borderId="0" xfId="0" applyNumberFormat="1" applyFont="1"/>
    <xf numFmtId="164" fontId="1" fillId="0" borderId="7" xfId="0" applyNumberFormat="1" applyFont="1" applyBorder="1"/>
    <xf numFmtId="164" fontId="1" fillId="0" borderId="8" xfId="0" applyNumberFormat="1" applyFont="1" applyBorder="1"/>
    <xf numFmtId="17" fontId="1" fillId="0" borderId="6" xfId="0" applyNumberFormat="1" applyFont="1" applyBorder="1"/>
    <xf numFmtId="17" fontId="1" fillId="0" borderId="7" xfId="0" applyNumberFormat="1" applyFont="1" applyBorder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</cellXfs>
  <cellStyles count="1"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73C"/>
      <color rgb="FFC5072C"/>
      <color rgb="FF00CC00"/>
      <color rgb="FF0022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749538832388345E-2"/>
          <c:y val="1.314268770796956E-2"/>
          <c:w val="0.91420852196022417"/>
          <c:h val="0.821781765600333"/>
        </c:manualLayout>
      </c:layout>
      <c:scatterChart>
        <c:scatterStyle val="lineMarker"/>
        <c:varyColors val="0"/>
        <c:ser>
          <c:idx val="0"/>
          <c:order val="0"/>
          <c:tx>
            <c:v>Wind Farm operational</c:v>
          </c:tx>
          <c:spPr>
            <a:ln w="19050">
              <a:noFill/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19050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1.9761906299858539E-3"/>
                  <c:y val="-2.5125628140703564E-2"/>
                </c:manualLayout>
              </c:layout>
              <c:tx>
                <c:rich>
                  <a:bodyPr/>
                  <a:lstStyle/>
                  <a:p>
                    <a:fld id="{02A84CC8-DD64-4EF6-A5EB-6F94F5074ECE}" type="CELLRANGE">
                      <a:rPr lang="en-US" baseline="0">
                        <a:solidFill>
                          <a:schemeClr val="accent1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1"/>
                        </a:solidFill>
                      </a:rPr>
                      <a:t>, </a:t>
                    </a:r>
                    <a:fld id="{30526FFE-2E72-4EF8-AF1D-8778DEC1A515}" type="YVALUE">
                      <a:rPr lang="en-US" baseline="0">
                        <a:solidFill>
                          <a:schemeClr val="accent1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1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D05-492B-A2AB-55738649EC8E}"/>
                </c:ext>
              </c:extLst>
            </c:dLbl>
            <c:dLbl>
              <c:idx val="1"/>
              <c:layout>
                <c:manualLayout>
                  <c:x val="6.3959744982656497E-3"/>
                  <c:y val="-2.0100502512562859E-2"/>
                </c:manualLayout>
              </c:layout>
              <c:tx>
                <c:rich>
                  <a:bodyPr/>
                  <a:lstStyle/>
                  <a:p>
                    <a:fld id="{65A5CFDD-09FB-45A9-93D5-EE3DAA75F8A8}" type="CELLRANGE">
                      <a:rPr lang="en-US" baseline="0">
                        <a:solidFill>
                          <a:schemeClr val="accent1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1"/>
                        </a:solidFill>
                      </a:rPr>
                      <a:t>, </a:t>
                    </a:r>
                    <a:fld id="{B43B119C-18CE-43F7-97AB-126D65080940}" type="YVALUE">
                      <a:rPr lang="en-US" baseline="0">
                        <a:solidFill>
                          <a:schemeClr val="accent1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1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D05-492B-A2AB-55738649EC8E}"/>
                </c:ext>
              </c:extLst>
            </c:dLbl>
            <c:dLbl>
              <c:idx val="2"/>
              <c:layout>
                <c:manualLayout>
                  <c:x val="6.5627563576702219E-3"/>
                  <c:y val="-1.7066632374470873E-2"/>
                </c:manualLayout>
              </c:layout>
              <c:tx>
                <c:rich>
                  <a:bodyPr/>
                  <a:lstStyle/>
                  <a:p>
                    <a:fld id="{4EF65266-2ABA-4E91-B4F4-5ADC728DC79B}" type="CELLRANGE">
                      <a:rPr lang="en-US" baseline="0">
                        <a:solidFill>
                          <a:schemeClr val="accent1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1"/>
                        </a:solidFill>
                      </a:rPr>
                      <a:t>, </a:t>
                    </a:r>
                    <a:fld id="{215F7A6B-612D-4EF9-BF2C-8B77063D5F58}" type="YVALUE">
                      <a:rPr lang="en-US" baseline="0">
                        <a:solidFill>
                          <a:schemeClr val="accent1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1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D05-492B-A2AB-55738649EC8E}"/>
                </c:ext>
              </c:extLst>
            </c:dLbl>
            <c:dLbl>
              <c:idx val="3"/>
              <c:layout>
                <c:manualLayout>
                  <c:x val="3.556000172109634E-3"/>
                  <c:y val="5.6244028596843805E-2"/>
                </c:manualLayout>
              </c:layout>
              <c:tx>
                <c:rich>
                  <a:bodyPr/>
                  <a:lstStyle/>
                  <a:p>
                    <a:fld id="{032B64D3-2BE0-44BF-BED2-D8D210208CC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A845B595-6B14-47EB-9558-5457B816F3A9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D05-492B-A2AB-55738649EC8E}"/>
                </c:ext>
              </c:extLst>
            </c:dLbl>
            <c:dLbl>
              <c:idx val="4"/>
              <c:layout>
                <c:manualLayout>
                  <c:x val="7.2461382900906876E-3"/>
                  <c:y val="7.4073238230158475E-2"/>
                </c:manualLayout>
              </c:layout>
              <c:tx>
                <c:rich>
                  <a:bodyPr/>
                  <a:lstStyle/>
                  <a:p>
                    <a:fld id="{39F07EFC-8D3D-4C28-90FB-BD89109FBD3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3A07A1D0-13C9-47BF-A82F-A8FB2C035667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D05-492B-A2AB-55738649EC8E}"/>
                </c:ext>
              </c:extLst>
            </c:dLbl>
            <c:dLbl>
              <c:idx val="5"/>
              <c:layout>
                <c:manualLayout>
                  <c:x val="7.6502732240437063E-2"/>
                  <c:y val="6.2761506276150627E-3"/>
                </c:manualLayout>
              </c:layout>
              <c:tx>
                <c:rich>
                  <a:bodyPr/>
                  <a:lstStyle/>
                  <a:p>
                    <a:fld id="{3C29BB23-95BE-4768-B829-6F4D91879EA6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68761F80-D3EC-4115-A815-4D5378902F62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D05-492B-A2AB-55738649EC8E}"/>
                </c:ext>
              </c:extLst>
            </c:dLbl>
            <c:dLbl>
              <c:idx val="6"/>
              <c:layout>
                <c:manualLayout>
                  <c:x val="1.366120218579225E-2"/>
                  <c:y val="6.2761506276150627E-3"/>
                </c:manualLayout>
              </c:layout>
              <c:tx>
                <c:rich>
                  <a:bodyPr/>
                  <a:lstStyle/>
                  <a:p>
                    <a:fld id="{AEAD6313-00E1-4F63-91D3-F91A7714674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25C41DCE-8034-499D-9DDA-6AC1241DBD46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D05-492B-A2AB-55738649EC8E}"/>
                </c:ext>
              </c:extLst>
            </c:dLbl>
            <c:dLbl>
              <c:idx val="7"/>
              <c:layout>
                <c:manualLayout>
                  <c:x val="5.737704918032787E-2"/>
                  <c:y val="-8.368200836820083E-3"/>
                </c:manualLayout>
              </c:layout>
              <c:tx>
                <c:rich>
                  <a:bodyPr/>
                  <a:lstStyle/>
                  <a:p>
                    <a:fld id="{6BF708C4-4E32-466F-A373-C4231C81E796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9CBCCE73-F255-473F-A16D-B46A4387CDB3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D05-492B-A2AB-55738649EC8E}"/>
                </c:ext>
              </c:extLst>
            </c:dLbl>
            <c:dLbl>
              <c:idx val="8"/>
              <c:layout>
                <c:manualLayout>
                  <c:x val="6.6939890710382408E-2"/>
                  <c:y val="2.5104602510460251E-2"/>
                </c:manualLayout>
              </c:layout>
              <c:tx>
                <c:rich>
                  <a:bodyPr/>
                  <a:lstStyle/>
                  <a:p>
                    <a:fld id="{9E6C68EC-FC6A-49C3-81ED-38DB3768CE72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DB48DF64-7860-4FBD-AF68-92C05F1528CD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D05-492B-A2AB-55738649EC8E}"/>
                </c:ext>
              </c:extLst>
            </c:dLbl>
            <c:dLbl>
              <c:idx val="9"/>
              <c:layout>
                <c:manualLayout>
                  <c:x val="7.1038251366120214E-2"/>
                  <c:y val="-2.9288702928870293E-2"/>
                </c:manualLayout>
              </c:layout>
              <c:tx>
                <c:rich>
                  <a:bodyPr/>
                  <a:lstStyle/>
                  <a:p>
                    <a:fld id="{1D641F75-5676-44E6-AC29-3C03EF9E3440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DB631FD0-57E0-4797-95E1-88FB4764DED3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D05-492B-A2AB-55738649EC8E}"/>
                </c:ext>
              </c:extLst>
            </c:dLbl>
            <c:dLbl>
              <c:idx val="10"/>
              <c:layout>
                <c:manualLayout>
                  <c:x val="6.5573770491803185E-2"/>
                  <c:y val="4.1841004184100264E-2"/>
                </c:manualLayout>
              </c:layout>
              <c:tx>
                <c:rich>
                  <a:bodyPr/>
                  <a:lstStyle/>
                  <a:p>
                    <a:fld id="{C1254B8D-C54D-424E-8E01-243594CAAEA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9C3E86E5-4815-4CAF-B03E-26D2DDD666D9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D05-492B-A2AB-55738649EC8E}"/>
                </c:ext>
              </c:extLst>
            </c:dLbl>
            <c:dLbl>
              <c:idx val="11"/>
              <c:layout>
                <c:manualLayout>
                  <c:x val="4.1740800377387143E-17"/>
                  <c:y val="3.4820029797171317E-3"/>
                </c:manualLayout>
              </c:layout>
              <c:tx>
                <c:rich>
                  <a:bodyPr/>
                  <a:lstStyle/>
                  <a:p>
                    <a:fld id="{AF840E33-246B-481D-B473-AB9D332D67A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29DF0DD8-83F0-40E3-BF02-25994F9BBCC6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D05-492B-A2AB-55738649EC8E}"/>
                </c:ext>
              </c:extLst>
            </c:dLbl>
            <c:dLbl>
              <c:idx val="12"/>
              <c:layout>
                <c:manualLayout>
                  <c:x val="4.1740800377387143E-17"/>
                  <c:y val="-6.9640059594344552E-3"/>
                </c:manualLayout>
              </c:layout>
              <c:tx>
                <c:rich>
                  <a:bodyPr/>
                  <a:lstStyle/>
                  <a:p>
                    <a:fld id="{83B40AD1-9F42-4FD0-871A-34D8C8F0F63C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C8495D7D-B1D1-41DB-9509-159D1936508E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D05-492B-A2AB-55738649EC8E}"/>
                </c:ext>
              </c:extLst>
            </c:dLbl>
            <c:dLbl>
              <c:idx val="13"/>
              <c:layout>
                <c:manualLayout>
                  <c:x val="8.2034454470877472E-3"/>
                  <c:y val="6.0301507537688398E-2"/>
                </c:manualLayout>
              </c:layout>
              <c:tx>
                <c:rich>
                  <a:bodyPr/>
                  <a:lstStyle/>
                  <a:p>
                    <a:pPr>
                      <a:defRPr sz="600">
                        <a:solidFill>
                          <a:schemeClr val="accent6"/>
                        </a:solidFill>
                      </a:defRPr>
                    </a:pPr>
                    <a:fld id="{740B2A2A-4386-43B5-A87B-893CA5D2606D}" type="CELLRANGE">
                      <a:rPr lang="en-US" baseline="0"/>
                      <a:pPr>
                        <a:defRPr sz="600">
                          <a:solidFill>
                            <a:schemeClr val="accent6"/>
                          </a:solidFill>
                        </a:defRPr>
                      </a:pPr>
                      <a:t>[CELLRANGE]</a:t>
                    </a:fld>
                    <a:r>
                      <a:rPr lang="en-US" baseline="0"/>
                      <a:t>, </a:t>
                    </a:r>
                    <a:fld id="{30500164-EB7A-40EC-8DD2-31CAF08E1D80}" type="YVALUE">
                      <a:rPr lang="en-US" baseline="0"/>
                      <a:pPr>
                        <a:defRPr sz="600">
                          <a:solidFill>
                            <a:schemeClr val="accent6"/>
                          </a:solidFill>
                        </a:defRPr>
                      </a:pPr>
                      <a:t>[Y VALUE]</a:t>
                    </a:fld>
                    <a:endParaRPr lang="en-US" baseline="0"/>
                  </a:p>
                </c:rich>
              </c:tx>
              <c:spPr>
                <a:noFill/>
                <a:ln w="3175">
                  <a:solidFill>
                    <a:sysClr val="window" lastClr="FFFFFF">
                      <a:lumMod val="75000"/>
                    </a:sysClr>
                  </a:solidFill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2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D05-492B-A2AB-55738649EC8E}"/>
                </c:ext>
              </c:extLst>
            </c:dLbl>
            <c:dLbl>
              <c:idx val="14"/>
              <c:layout>
                <c:manualLayout>
                  <c:x val="1.6406890894175555E-3"/>
                  <c:y val="-3.5175879396984924E-2"/>
                </c:manualLayout>
              </c:layout>
              <c:tx>
                <c:rich>
                  <a:bodyPr/>
                  <a:lstStyle/>
                  <a:p>
                    <a:pPr>
                      <a:defRPr sz="600">
                        <a:solidFill>
                          <a:schemeClr val="accent6"/>
                        </a:solidFill>
                      </a:defRPr>
                    </a:pPr>
                    <a:fld id="{7246F0DC-208E-4140-99AB-EBEE8FC65EAA}" type="CELLRANGE">
                      <a:rPr lang="en-US" baseline="0"/>
                      <a:pPr>
                        <a:defRPr sz="600">
                          <a:solidFill>
                            <a:schemeClr val="accent6"/>
                          </a:solidFill>
                        </a:defRPr>
                      </a:pPr>
                      <a:t>[CELLRANGE]</a:t>
                    </a:fld>
                    <a:r>
                      <a:rPr lang="en-US" baseline="0"/>
                      <a:t>, </a:t>
                    </a:r>
                    <a:fld id="{95C1D1AC-0AFE-401E-BD91-DEC5F60B3083}" type="YVALUE">
                      <a:rPr lang="en-US" baseline="0"/>
                      <a:pPr>
                        <a:defRPr sz="600">
                          <a:solidFill>
                            <a:schemeClr val="accent6"/>
                          </a:solidFill>
                        </a:defRPr>
                      </a:pPr>
                      <a:t>[Y VALUE]</a:t>
                    </a:fld>
                    <a:endParaRPr lang="en-US" baseline="0"/>
                  </a:p>
                </c:rich>
              </c:tx>
              <c:spPr>
                <a:noFill/>
                <a:ln w="3175">
                  <a:solidFill>
                    <a:sysClr val="window" lastClr="FFFFFF">
                      <a:lumMod val="75000"/>
                    </a:sysClr>
                  </a:solidFill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2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D05-492B-A2AB-55738649EC8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pPr>
                      <a:defRPr sz="600">
                        <a:solidFill>
                          <a:schemeClr val="accent6"/>
                        </a:solidFill>
                      </a:defRPr>
                    </a:pPr>
                    <a:fld id="{C702D748-2709-459F-82A4-ED69CD1F999D}" type="CELLRANGE">
                      <a:rPr lang="en-GB"/>
                      <a:pPr>
                        <a:defRPr sz="600">
                          <a:solidFill>
                            <a:schemeClr val="accent6"/>
                          </a:solidFill>
                        </a:defRPr>
                      </a:pPr>
                      <a:t>[CELLRANGE]</a:t>
                    </a:fld>
                    <a:r>
                      <a:rPr lang="en-GB" baseline="0"/>
                      <a:t>, </a:t>
                    </a:r>
                    <a:fld id="{0A58B565-EFF4-44C3-871A-3ED24E6E5007}" type="YVALUE">
                      <a:rPr lang="en-GB" baseline="0"/>
                      <a:pPr>
                        <a:defRPr sz="600">
                          <a:solidFill>
                            <a:schemeClr val="accent6"/>
                          </a:solidFill>
                        </a:defRPr>
                      </a:pPr>
                      <a:t>[Y VALUE]</a:t>
                    </a:fld>
                    <a:endParaRPr lang="en-GB" baseline="0"/>
                  </a:p>
                </c:rich>
              </c:tx>
              <c:spPr>
                <a:noFill/>
                <a:ln w="3175">
                  <a:solidFill>
                    <a:sysClr val="window" lastClr="FFFFFF">
                      <a:lumMod val="75000"/>
                    </a:sysClr>
                  </a:solidFill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2">
                      <a:avLst/>
                    </a:prstGeom>
                  </c15:spPr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D05-492B-A2AB-55738649EC8E}"/>
                </c:ext>
              </c:extLst>
            </c:dLbl>
            <c:dLbl>
              <c:idx val="16"/>
              <c:layout>
                <c:manualLayout>
                  <c:x val="1.011875564734731E-2"/>
                  <c:y val="-7.0856258030507881E-3"/>
                </c:manualLayout>
              </c:layout>
              <c:tx>
                <c:rich>
                  <a:bodyPr/>
                  <a:lstStyle/>
                  <a:p>
                    <a:pPr>
                      <a:defRPr sz="600">
                        <a:solidFill>
                          <a:schemeClr val="accent6"/>
                        </a:solidFill>
                      </a:defRPr>
                    </a:pPr>
                    <a:fld id="{C31B8D73-20DB-49BA-AE49-7F8EEC64C226}" type="CELLRANGE">
                      <a:rPr lang="en-US" baseline="0">
                        <a:solidFill>
                          <a:schemeClr val="accent6"/>
                        </a:solidFill>
                      </a:rPr>
                      <a:pPr>
                        <a:defRPr sz="600">
                          <a:solidFill>
                            <a:schemeClr val="accent6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chemeClr val="accent6"/>
                        </a:solidFill>
                      </a:rPr>
                      <a:t>, </a:t>
                    </a:r>
                    <a:fld id="{334ED5A0-20B8-4209-8423-BBE879DA941D}" type="YVALUE">
                      <a:rPr lang="en-US" baseline="0">
                        <a:solidFill>
                          <a:schemeClr val="accent6"/>
                        </a:solidFill>
                      </a:rPr>
                      <a:pPr>
                        <a:defRPr sz="600">
                          <a:solidFill>
                            <a:schemeClr val="accent6"/>
                          </a:solidFill>
                        </a:defRPr>
                      </a:pPr>
                      <a:t>[Y VALUE]</a:t>
                    </a:fld>
                    <a:endParaRPr lang="en-US" baseline="0">
                      <a:solidFill>
                        <a:schemeClr val="accent6"/>
                      </a:solidFill>
                    </a:endParaRPr>
                  </a:p>
                </c:rich>
              </c:tx>
              <c:spPr>
                <a:noFill/>
                <a:ln w="3175">
                  <a:solidFill>
                    <a:sysClr val="window" lastClr="FFFFFF">
                      <a:lumMod val="75000"/>
                    </a:sysClr>
                  </a:solidFill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2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D05-492B-A2AB-55738649EC8E}"/>
                </c:ext>
              </c:extLst>
            </c:dLbl>
            <c:dLbl>
              <c:idx val="17"/>
              <c:layout>
                <c:manualLayout>
                  <c:x val="-1.8209199259928575E-3"/>
                  <c:y val="4.6025104602510421E-2"/>
                </c:manualLayout>
              </c:layout>
              <c:tx>
                <c:rich>
                  <a:bodyPr/>
                  <a:lstStyle/>
                  <a:p>
                    <a:fld id="{E1A54F60-DA4C-4060-AF91-340FA2D36695}" type="CELLRANGE">
                      <a:rPr lang="en-US" baseline="0">
                        <a:solidFill>
                          <a:schemeClr val="accent6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6"/>
                        </a:solidFill>
                      </a:rPr>
                      <a:t>, </a:t>
                    </a:r>
                    <a:fld id="{40352A19-EAE2-4831-8AE8-D6FD50CD1002}" type="YVALUE">
                      <a:rPr lang="en-US" baseline="0">
                        <a:solidFill>
                          <a:schemeClr val="accent6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6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D05-492B-A2AB-55738649EC8E}"/>
                </c:ext>
              </c:extLst>
            </c:dLbl>
            <c:dLbl>
              <c:idx val="18"/>
              <c:layout>
                <c:manualLayout>
                  <c:x val="4.1457983735638604E-3"/>
                  <c:y val="-8.1936876091325411E-2"/>
                </c:manualLayout>
              </c:layout>
              <c:tx>
                <c:rich>
                  <a:bodyPr/>
                  <a:lstStyle/>
                  <a:p>
                    <a:fld id="{CEA0CFF6-131F-4FB4-8741-D02AF19F0AA7}" type="CELLRANGE">
                      <a:rPr lang="en-US" baseline="0">
                        <a:solidFill>
                          <a:schemeClr val="accent6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6"/>
                        </a:solidFill>
                      </a:rPr>
                      <a:t>, </a:t>
                    </a:r>
                    <a:fld id="{148DCB48-847C-4554-BA1F-C9EEFD6BE48E}" type="YVALUE">
                      <a:rPr lang="en-US" baseline="0">
                        <a:solidFill>
                          <a:schemeClr val="accent6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6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8D05-492B-A2AB-55738649EC8E}"/>
                </c:ext>
              </c:extLst>
            </c:dLbl>
            <c:dLbl>
              <c:idx val="19"/>
              <c:layout>
                <c:manualLayout>
                  <c:x val="6.5964244223571415E-3"/>
                  <c:y val="-3.0977992290712617E-2"/>
                </c:manualLayout>
              </c:layout>
              <c:tx>
                <c:rich>
                  <a:bodyPr/>
                  <a:lstStyle/>
                  <a:p>
                    <a:fld id="{A5D7AE40-7B42-4C09-BD2F-3CBEFC08EC8D}" type="CELLRANGE">
                      <a:rPr lang="en-US" baseline="0">
                        <a:solidFill>
                          <a:schemeClr val="accent6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6"/>
                        </a:solidFill>
                      </a:rPr>
                      <a:t>, </a:t>
                    </a:r>
                    <a:fld id="{531D041C-BCF2-435C-B7DF-2ADECEC8DAB4}" type="YVALUE">
                      <a:rPr lang="en-US" baseline="0">
                        <a:solidFill>
                          <a:schemeClr val="accent6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6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D05-492B-A2AB-55738649EC8E}"/>
                </c:ext>
              </c:extLst>
            </c:dLbl>
            <c:dLbl>
              <c:idx val="20"/>
              <c:layout>
                <c:manualLayout>
                  <c:x val="2.1427649412675874E-3"/>
                  <c:y val="-5.4136823378249342E-2"/>
                </c:manualLayout>
              </c:layout>
              <c:tx>
                <c:rich>
                  <a:bodyPr/>
                  <a:lstStyle/>
                  <a:p>
                    <a:fld id="{5904A3CD-D782-4C33-85D0-546CD504E436}" type="CELLRANGE">
                      <a:rPr lang="en-US" baseline="0">
                        <a:solidFill>
                          <a:schemeClr val="accent6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6"/>
                        </a:solidFill>
                      </a:rPr>
                      <a:t>, </a:t>
                    </a:r>
                    <a:fld id="{ACA3A32F-D109-4EF5-AFC0-C95913095BC7}" type="YVALUE">
                      <a:rPr lang="en-US" baseline="0">
                        <a:solidFill>
                          <a:schemeClr val="accent6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6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8D05-492B-A2AB-55738649EC8E}"/>
                </c:ext>
              </c:extLst>
            </c:dLbl>
            <c:dLbl>
              <c:idx val="21"/>
              <c:layout>
                <c:manualLayout>
                  <c:x val="-1.2183210705219224E-3"/>
                  <c:y val="0.15022798405429447"/>
                </c:manualLayout>
              </c:layout>
              <c:tx>
                <c:rich>
                  <a:bodyPr/>
                  <a:lstStyle/>
                  <a:p>
                    <a:pPr>
                      <a:defRPr sz="600">
                        <a:solidFill>
                          <a:schemeClr val="accent4"/>
                        </a:solidFill>
                      </a:defRPr>
                    </a:pPr>
                    <a:fld id="{3188D7A4-419B-403A-B49A-514A4B1CACA7}" type="CELLRANGE">
                      <a:rPr lang="en-US" baseline="0">
                        <a:solidFill>
                          <a:schemeClr val="accent4"/>
                        </a:solidFill>
                      </a:rPr>
                      <a:pPr>
                        <a:defRPr sz="600">
                          <a:solidFill>
                            <a:schemeClr val="accent4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chemeClr val="accent4"/>
                        </a:solidFill>
                      </a:rPr>
                      <a:t>, </a:t>
                    </a:r>
                    <a:fld id="{75538678-DE09-4B1A-9A17-272BBBE3A153}" type="YVALUE">
                      <a:rPr lang="en-US" baseline="0">
                        <a:solidFill>
                          <a:schemeClr val="accent4"/>
                        </a:solidFill>
                      </a:rPr>
                      <a:pPr>
                        <a:defRPr sz="600">
                          <a:solidFill>
                            <a:schemeClr val="accent4"/>
                          </a:solidFill>
                        </a:defRPr>
                      </a:pPr>
                      <a:t>[Y VALUE]</a:t>
                    </a:fld>
                    <a:endParaRPr lang="en-US" baseline="0">
                      <a:solidFill>
                        <a:schemeClr val="accent4"/>
                      </a:solidFill>
                    </a:endParaRPr>
                  </a:p>
                </c:rich>
              </c:tx>
              <c:spPr>
                <a:noFill/>
                <a:ln w="3175">
                  <a:solidFill>
                    <a:sysClr val="window" lastClr="FFFFFF">
                      <a:lumMod val="75000"/>
                    </a:sysClr>
                  </a:solidFill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2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D05-492B-A2AB-55738649EC8E}"/>
                </c:ext>
              </c:extLst>
            </c:dLbl>
            <c:dLbl>
              <c:idx val="22"/>
              <c:layout>
                <c:manualLayout>
                  <c:x val="2.7322404371583698E-3"/>
                  <c:y val="-3.971699667248707E-2"/>
                </c:manualLayout>
              </c:layout>
              <c:tx>
                <c:rich>
                  <a:bodyPr/>
                  <a:lstStyle/>
                  <a:p>
                    <a:fld id="{A6879AFA-1B6F-43BA-B90B-860DE19FAD65}" type="CELLRANGE">
                      <a:rPr lang="en-US" baseline="0">
                        <a:solidFill>
                          <a:schemeClr val="accent4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4"/>
                        </a:solidFill>
                      </a:rPr>
                      <a:t>, </a:t>
                    </a:r>
                    <a:fld id="{F85F8E43-08DB-4B39-B4C5-DC6FB9AF840E}" type="YVALUE">
                      <a:rPr lang="en-US" baseline="0">
                        <a:solidFill>
                          <a:schemeClr val="accent4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4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8D05-492B-A2AB-55738649EC8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pPr>
                      <a:defRPr sz="600">
                        <a:solidFill>
                          <a:schemeClr val="accent4"/>
                        </a:solidFill>
                      </a:defRPr>
                    </a:pPr>
                    <a:fld id="{E6DFFED8-9DA4-451D-B91A-ADB7E9FC396E}" type="CELLRANGE">
                      <a:rPr lang="en-GB"/>
                      <a:pPr>
                        <a:defRPr sz="600">
                          <a:solidFill>
                            <a:schemeClr val="accent4"/>
                          </a:solidFill>
                        </a:defRPr>
                      </a:pPr>
                      <a:t>[CELLRANGE]</a:t>
                    </a:fld>
                    <a:r>
                      <a:rPr lang="en-GB" baseline="0"/>
                      <a:t>, </a:t>
                    </a:r>
                    <a:fld id="{EC0B56C7-F2FE-48DF-AD44-71BD95984E66}" type="YVALUE">
                      <a:rPr lang="en-GB" baseline="0"/>
                      <a:pPr>
                        <a:defRPr sz="600">
                          <a:solidFill>
                            <a:schemeClr val="accent4"/>
                          </a:solidFill>
                        </a:defRPr>
                      </a:pPr>
                      <a:t>[Y VALUE]</a:t>
                    </a:fld>
                    <a:endParaRPr lang="en-GB" baseline="0"/>
                  </a:p>
                </c:rich>
              </c:tx>
              <c:spPr>
                <a:noFill/>
                <a:ln w="3175">
                  <a:solidFill>
                    <a:sysClr val="window" lastClr="FFFFFF">
                      <a:lumMod val="75000"/>
                    </a:sysClr>
                  </a:solidFill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2">
                      <a:avLst/>
                    </a:prstGeom>
                  </c15:spPr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D05-492B-A2AB-55738649EC8E}"/>
                </c:ext>
              </c:extLst>
            </c:dLbl>
            <c:dLbl>
              <c:idx val="24"/>
              <c:layout>
                <c:manualLayout>
                  <c:x val="7.7688566205679202E-3"/>
                  <c:y val="-4.9000316543346745E-2"/>
                </c:manualLayout>
              </c:layout>
              <c:tx>
                <c:rich>
                  <a:bodyPr/>
                  <a:lstStyle/>
                  <a:p>
                    <a:fld id="{FB5EE211-A843-4A71-96CB-E04183ED9D20}" type="CELLRANGE">
                      <a:rPr lang="en-US" baseline="0">
                        <a:solidFill>
                          <a:schemeClr val="accent4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4"/>
                        </a:solidFill>
                      </a:rPr>
                      <a:t>, </a:t>
                    </a:r>
                    <a:fld id="{A951654B-5632-4155-8000-EC49BD35E049}" type="YVALUE">
                      <a:rPr lang="en-US" baseline="0">
                        <a:solidFill>
                          <a:schemeClr val="accent4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4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8D05-492B-A2AB-55738649EC8E}"/>
                </c:ext>
              </c:extLst>
            </c:dLbl>
            <c:dLbl>
              <c:idx val="25"/>
              <c:layout>
                <c:manualLayout>
                  <c:x val="0.12162493008046125"/>
                  <c:y val="-3.9633314664118943E-2"/>
                </c:manualLayout>
              </c:layout>
              <c:tx>
                <c:rich>
                  <a:bodyPr/>
                  <a:lstStyle/>
                  <a:p>
                    <a:fld id="{432DF2A1-4E68-449E-8876-157FB61F76AD}" type="CELLRANGE">
                      <a:rPr lang="en-US" baseline="0">
                        <a:solidFill>
                          <a:schemeClr val="accent4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4"/>
                        </a:solidFill>
                      </a:rPr>
                      <a:t>, </a:t>
                    </a:r>
                    <a:fld id="{51F48EA3-32D5-410A-83BF-83D33C83187F}" type="YVALUE">
                      <a:rPr lang="en-US" baseline="0">
                        <a:solidFill>
                          <a:schemeClr val="accent4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4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8D05-492B-A2AB-55738649EC8E}"/>
                </c:ext>
              </c:extLst>
            </c:dLbl>
            <c:dLbl>
              <c:idx val="26"/>
              <c:layout>
                <c:manualLayout>
                  <c:x val="-1.163837614560485E-2"/>
                  <c:y val="2.0552498929265643E-2"/>
                </c:manualLayout>
              </c:layout>
              <c:tx>
                <c:rich>
                  <a:bodyPr/>
                  <a:lstStyle/>
                  <a:p>
                    <a:fld id="{69D09FDE-46F2-4ABD-A083-DA8E1403FF0F}" type="CELLRANG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3"/>
                        </a:solidFill>
                      </a:rPr>
                      <a:t>, </a:t>
                    </a:r>
                    <a:fld id="{5C63FB06-96CB-4317-8E38-AF1AB560A3AA}" type="YVALU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3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D05-492B-A2AB-55738649EC8E}"/>
                </c:ext>
              </c:extLst>
            </c:dLbl>
            <c:dLbl>
              <c:idx val="27"/>
              <c:layout>
                <c:manualLayout>
                  <c:x val="3.0608622692655223E-3"/>
                  <c:y val="-6.5574078344809481E-2"/>
                </c:manualLayout>
              </c:layout>
              <c:tx>
                <c:rich>
                  <a:bodyPr/>
                  <a:lstStyle/>
                  <a:p>
                    <a:fld id="{E3A21392-0439-45A5-B199-570286C06180}" type="CELLRANG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3"/>
                        </a:solidFill>
                      </a:rPr>
                      <a:t>, </a:t>
                    </a:r>
                    <a:fld id="{6D3AA82A-F151-44AA-8779-7AE5C6C930EB}" type="YVALU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3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8D05-492B-A2AB-55738649EC8E}"/>
                </c:ext>
              </c:extLst>
            </c:dLbl>
            <c:dLbl>
              <c:idx val="28"/>
              <c:layout>
                <c:manualLayout>
                  <c:x val="6.3478443268361953E-2"/>
                  <c:y val="1.6698843606892159E-2"/>
                </c:manualLayout>
              </c:layout>
              <c:tx>
                <c:rich>
                  <a:bodyPr/>
                  <a:lstStyle/>
                  <a:p>
                    <a:fld id="{3457D7A7-A4D5-4952-A95B-B10FEBC2B338}" type="CELLRANG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3"/>
                        </a:solidFill>
                      </a:rPr>
                      <a:t>, </a:t>
                    </a:r>
                    <a:fld id="{362CCE79-9B60-4946-A55E-7ED2993564A7}" type="YVALU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3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8D05-492B-A2AB-55738649EC8E}"/>
                </c:ext>
              </c:extLst>
            </c:dLbl>
            <c:dLbl>
              <c:idx val="29"/>
              <c:layout>
                <c:manualLayout>
                  <c:x val="8.0299901036959536E-3"/>
                  <c:y val="-1.6358020623991117E-2"/>
                </c:manualLayout>
              </c:layout>
              <c:tx>
                <c:rich>
                  <a:bodyPr/>
                  <a:lstStyle/>
                  <a:p>
                    <a:pPr>
                      <a:defRPr sz="600">
                        <a:solidFill>
                          <a:schemeClr val="accent3"/>
                        </a:solidFill>
                      </a:defRPr>
                    </a:pPr>
                    <a:fld id="{FF9865BD-6B33-4103-A6D6-B853A8B4B3A3}" type="CELLRANGE">
                      <a:rPr lang="en-US" baseline="0">
                        <a:solidFill>
                          <a:schemeClr val="accent3"/>
                        </a:solidFill>
                      </a:rPr>
                      <a:pPr>
                        <a:defRPr sz="600">
                          <a:solidFill>
                            <a:schemeClr val="accent3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chemeClr val="accent3"/>
                        </a:solidFill>
                      </a:rPr>
                      <a:t>, </a:t>
                    </a:r>
                    <a:fld id="{CE8F8555-053A-4BF3-A878-502A3CD783E7}" type="YVALUE">
                      <a:rPr lang="en-US" baseline="0">
                        <a:solidFill>
                          <a:schemeClr val="accent3"/>
                        </a:solidFill>
                      </a:rPr>
                      <a:pPr>
                        <a:defRPr sz="600">
                          <a:solidFill>
                            <a:schemeClr val="accent3"/>
                          </a:solidFill>
                        </a:defRPr>
                      </a:pPr>
                      <a:t>[Y VALUE]</a:t>
                    </a:fld>
                    <a:endParaRPr lang="en-US" baseline="0">
                      <a:solidFill>
                        <a:schemeClr val="accent3"/>
                      </a:solidFill>
                    </a:endParaRPr>
                  </a:p>
                </c:rich>
              </c:tx>
              <c:spPr>
                <a:noFill/>
                <a:ln w="3175">
                  <a:solidFill>
                    <a:sysClr val="window" lastClr="FFFFFF">
                      <a:lumMod val="75000"/>
                    </a:sysClr>
                  </a:solidFill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2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8D05-492B-A2AB-55738649EC8E}"/>
                </c:ext>
              </c:extLst>
            </c:dLbl>
            <c:dLbl>
              <c:idx val="30"/>
              <c:layout>
                <c:manualLayout>
                  <c:x val="5.867002280452548E-3"/>
                  <c:y val="-4.5255987875992491E-2"/>
                </c:manualLayout>
              </c:layout>
              <c:tx>
                <c:rich>
                  <a:bodyPr/>
                  <a:lstStyle/>
                  <a:p>
                    <a:fld id="{5C4A5F22-6C5F-4FCF-BC0F-51650AFD83F7}" type="CELLRANG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3"/>
                        </a:solidFill>
                      </a:rPr>
                      <a:t>, </a:t>
                    </a:r>
                    <a:fld id="{55D76E69-5124-4B51-BFE2-5C97F6F1C6EF}" type="YVALU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3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8D05-492B-A2AB-55738649EC8E}"/>
                </c:ext>
              </c:extLst>
            </c:dLbl>
            <c:dLbl>
              <c:idx val="31"/>
              <c:layout>
                <c:manualLayout>
                  <c:x val="-1.7075979233457949E-2"/>
                  <c:y val="6.3835983856082404E-17"/>
                </c:manualLayout>
              </c:layout>
              <c:tx>
                <c:rich>
                  <a:bodyPr/>
                  <a:lstStyle/>
                  <a:p>
                    <a:fld id="{8F19964F-0F54-4F08-AD62-E752B83204E8}" type="CELLRANG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3"/>
                        </a:solidFill>
                      </a:rPr>
                      <a:t>, </a:t>
                    </a:r>
                    <a:fld id="{6F06C325-3DAF-42E4-9EA9-2BE10B654381}" type="YVALU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3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8D05-492B-A2AB-55738649EC8E}"/>
                </c:ext>
              </c:extLst>
            </c:dLbl>
            <c:dLbl>
              <c:idx val="32"/>
              <c:layout>
                <c:manualLayout>
                  <c:x val="-1.2294436556086226E-2"/>
                  <c:y val="5.8597502718017835E-2"/>
                </c:manualLayout>
              </c:layout>
              <c:tx>
                <c:rich>
                  <a:bodyPr/>
                  <a:lstStyle/>
                  <a:p>
                    <a:pPr>
                      <a:defRPr sz="600">
                        <a:solidFill>
                          <a:schemeClr val="accent3"/>
                        </a:solidFill>
                      </a:defRPr>
                    </a:pPr>
                    <a:fld id="{8C333CD4-C47E-4B5B-A2D2-9016BBD82891}" type="CELLRANGE">
                      <a:rPr lang="en-US" baseline="0">
                        <a:solidFill>
                          <a:schemeClr val="accent3"/>
                        </a:solidFill>
                      </a:rPr>
                      <a:pPr>
                        <a:defRPr sz="600">
                          <a:solidFill>
                            <a:schemeClr val="accent3"/>
                          </a:solidFill>
                        </a:defRPr>
                      </a:pPr>
                      <a:t>[CELLRANGE]</a:t>
                    </a:fld>
                    <a:r>
                      <a:rPr lang="en-US" baseline="0">
                        <a:solidFill>
                          <a:schemeClr val="accent3"/>
                        </a:solidFill>
                      </a:rPr>
                      <a:t>, </a:t>
                    </a:r>
                    <a:fld id="{AA76834B-9FF5-4354-B04D-4961A6715780}" type="YVALUE">
                      <a:rPr lang="en-US" baseline="0">
                        <a:solidFill>
                          <a:schemeClr val="accent3"/>
                        </a:solidFill>
                      </a:rPr>
                      <a:pPr>
                        <a:defRPr sz="600">
                          <a:solidFill>
                            <a:schemeClr val="accent3"/>
                          </a:solidFill>
                        </a:defRPr>
                      </a:pPr>
                      <a:t>[Y VALUE]</a:t>
                    </a:fld>
                    <a:endParaRPr lang="en-US" baseline="0">
                      <a:solidFill>
                        <a:schemeClr val="accent3"/>
                      </a:solidFill>
                    </a:endParaRPr>
                  </a:p>
                </c:rich>
              </c:tx>
              <c:spPr>
                <a:noFill/>
                <a:ln w="3175">
                  <a:solidFill>
                    <a:sysClr val="window" lastClr="FFFFFF">
                      <a:lumMod val="75000"/>
                    </a:sysClr>
                  </a:solidFill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2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8D05-492B-A2AB-55738649EC8E}"/>
                </c:ext>
              </c:extLst>
            </c:dLbl>
            <c:dLbl>
              <c:idx val="33"/>
              <c:layout>
                <c:manualLayout>
                  <c:x val="9.199238414870263E-2"/>
                  <c:y val="1.2024511580403761E-2"/>
                </c:manualLayout>
              </c:layout>
              <c:tx>
                <c:rich>
                  <a:bodyPr/>
                  <a:lstStyle/>
                  <a:p>
                    <a:fld id="{9B853F88-21FB-4B06-B4B8-C0CB32C87FFD}" type="CELLRANG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3"/>
                        </a:solidFill>
                      </a:rPr>
                      <a:t>, </a:t>
                    </a:r>
                    <a:fld id="{7A46C8C6-071A-4329-BDE0-54E5B0EE5223}" type="YVALUE">
                      <a:rPr lang="en-US" baseline="0">
                        <a:solidFill>
                          <a:schemeClr val="accent3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3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8D05-492B-A2AB-55738649EC8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CEF7AA66-9AE9-4DB1-B9DC-EAC97949E0AE}" type="CELLRANGE">
                      <a:rPr lang="en-GB"/>
                      <a:pPr/>
                      <a:t>[CELLRANGE]</a:t>
                    </a:fld>
                    <a:r>
                      <a:rPr lang="en-GB" baseline="0"/>
                      <a:t>, </a:t>
                    </a:r>
                    <a:fld id="{B366BC52-0375-462D-9FAC-DC18B5ADD152}" type="YVALUE">
                      <a:rPr lang="en-GB" baseline="0"/>
                      <a:pPr/>
                      <a:t>[Y VALUE]</a:t>
                    </a:fld>
                    <a:endParaRPr lang="en-GB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890D-45C2-B501-7B5E29139237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29A69232-6C2B-4EB9-B6EE-462C28D9FB0A}" type="CELLRANGE">
                      <a:rPr lang="en-GB"/>
                      <a:pPr/>
                      <a:t>[CELLRANGE]</a:t>
                    </a:fld>
                    <a:r>
                      <a:rPr lang="en-GB" baseline="0"/>
                      <a:t>, </a:t>
                    </a:r>
                    <a:fld id="{AB526B5B-6263-4866-98BA-FC5225E16D51}" type="YVALUE">
                      <a:rPr lang="en-GB" baseline="0"/>
                      <a:pPr/>
                      <a:t>[Y VALUE]</a:t>
                    </a:fld>
                    <a:endParaRPr lang="en-GB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1EFF-4BC6-B604-AD32430478EE}"/>
                </c:ext>
              </c:extLst>
            </c:dLbl>
            <c:dLbl>
              <c:idx val="36"/>
              <c:layout>
                <c:manualLayout>
                  <c:x val="8.6525967041004119E-3"/>
                  <c:y val="-6.2761506276150708E-2"/>
                </c:manualLayout>
              </c:layout>
              <c:tx>
                <c:rich>
                  <a:bodyPr/>
                  <a:lstStyle/>
                  <a:p>
                    <a:fld id="{C4737F15-CDE6-4F48-AB86-67EC5A24039C}" type="CELLRANGE">
                      <a:rPr lang="en-US" baseline="0">
                        <a:solidFill>
                          <a:schemeClr val="accent2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2"/>
                        </a:solidFill>
                      </a:rPr>
                      <a:t>, </a:t>
                    </a:r>
                    <a:fld id="{19D9A516-3B8D-443C-8327-742C95C4961E}" type="YVALUE">
                      <a:rPr lang="en-US" baseline="0">
                        <a:solidFill>
                          <a:schemeClr val="accent2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2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EFF-4BC6-B604-AD32430478EE}"/>
                </c:ext>
              </c:extLst>
            </c:dLbl>
            <c:dLbl>
              <c:idx val="37"/>
              <c:layout>
                <c:manualLayout>
                  <c:x val="4.091906544467825E-4"/>
                  <c:y val="-2.8048133627648086E-2"/>
                </c:manualLayout>
              </c:layout>
              <c:tx>
                <c:rich>
                  <a:bodyPr/>
                  <a:lstStyle/>
                  <a:p>
                    <a:fld id="{EA255976-A8E9-425B-A232-A744DB1E0F7B}" type="CELLRANGE">
                      <a:rPr lang="en-US" baseline="0">
                        <a:solidFill>
                          <a:schemeClr val="accent2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2"/>
                        </a:solidFill>
                      </a:rPr>
                      <a:t>, </a:t>
                    </a:r>
                    <a:fld id="{EECD03F8-9F31-4A24-88EF-8C178669379A}" type="YVALUE">
                      <a:rPr lang="en-US" baseline="0">
                        <a:solidFill>
                          <a:schemeClr val="accent2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2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F-890D-45C2-B501-7B5E29139237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F8097CBD-C265-4AC6-BC0C-4B0E9ECDB7AA}" type="CELLRANGE">
                      <a:rPr lang="en-GB"/>
                      <a:pPr/>
                      <a:t>[CELLRANGE]</a:t>
                    </a:fld>
                    <a:r>
                      <a:rPr lang="en-GB" baseline="0"/>
                      <a:t>, </a:t>
                    </a:r>
                    <a:fld id="{5FC6ABB6-C6EC-4E9D-B5D3-429629A3D7CB}" type="YVALUE">
                      <a:rPr lang="en-GB" baseline="0"/>
                      <a:pPr/>
                      <a:t>[Y VALUE]</a:t>
                    </a:fld>
                    <a:endParaRPr lang="en-GB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EFF-4BC6-B604-AD32430478EE}"/>
                </c:ext>
              </c:extLst>
            </c:dLbl>
            <c:dLbl>
              <c:idx val="39"/>
              <c:layout>
                <c:manualLayout>
                  <c:x val="4.9220672682526662E-3"/>
                  <c:y val="-2.3449926799351178E-2"/>
                </c:manualLayout>
              </c:layout>
              <c:tx>
                <c:rich>
                  <a:bodyPr/>
                  <a:lstStyle/>
                  <a:p>
                    <a:fld id="{A9E949E0-73C0-4B7C-BB17-F0ECB7FEAAF2}" type="CELLRANGE">
                      <a:rPr lang="en-US" baseline="0">
                        <a:solidFill>
                          <a:schemeClr val="accent2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2"/>
                        </a:solidFill>
                      </a:rPr>
                      <a:t>, </a:t>
                    </a:r>
                    <a:fld id="{656F52D3-FF37-4965-98EC-43CA408EC028}" type="YVALUE">
                      <a:rPr lang="en-US" baseline="0">
                        <a:solidFill>
                          <a:schemeClr val="accent2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2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EFF-4BC6-B604-AD32430478EE}"/>
                </c:ext>
              </c:extLst>
            </c:dLbl>
            <c:dLbl>
              <c:idx val="40"/>
              <c:layout>
                <c:manualLayout>
                  <c:x val="1.1484823625922767E-2"/>
                  <c:y val="-7.9432596051121746E-4"/>
                </c:manualLayout>
              </c:layout>
              <c:tx>
                <c:rich>
                  <a:bodyPr/>
                  <a:lstStyle/>
                  <a:p>
                    <a:fld id="{2F3FAB4B-F038-431E-8188-BFEDFDD076E7}" type="CELLRANGE">
                      <a:rPr lang="en-US" baseline="0">
                        <a:solidFill>
                          <a:schemeClr val="accent2"/>
                        </a:solidFill>
                      </a:rPr>
                      <a:pPr/>
                      <a:t>[CELLRANGE]</a:t>
                    </a:fld>
                    <a:r>
                      <a:rPr lang="en-US" baseline="0">
                        <a:solidFill>
                          <a:schemeClr val="accent2"/>
                        </a:solidFill>
                      </a:rPr>
                      <a:t>, </a:t>
                    </a:r>
                    <a:fld id="{0B7E1527-8C5F-4EE9-A5C8-BE74C4FA09B5}" type="YVALUE">
                      <a:rPr lang="en-US" baseline="0">
                        <a:solidFill>
                          <a:schemeClr val="accent2"/>
                        </a:solidFill>
                      </a:rPr>
                      <a:pPr/>
                      <a:t>[Y VALUE]</a:t>
                    </a:fld>
                    <a:endParaRPr lang="en-US" baseline="0">
                      <a:solidFill>
                        <a:schemeClr val="accent2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A273-4E76-AE5C-320D5445AEC1}"/>
                </c:ext>
              </c:extLst>
            </c:dLbl>
            <c:spPr>
              <a:noFill/>
              <a:ln w="3175">
                <a:solidFill>
                  <a:sysClr val="window" lastClr="FFFFFF">
                    <a:lumMod val="75000"/>
                  </a:sysClr>
                </a:solidFill>
              </a:ln>
              <a:effectLst/>
            </c:spPr>
            <c:txPr>
              <a:bodyPr/>
              <a:lstStyle/>
              <a:p>
                <a:pPr>
                  <a:defRPr sz="600">
                    <a:solidFill>
                      <a:schemeClr val="accent1"/>
                    </a:solidFill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accentCallout2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Data!$J$2:$J$42</c:f>
              <c:numCache>
                <c:formatCode>mmm\-yy</c:formatCode>
                <c:ptCount val="41"/>
                <c:pt idx="0">
                  <c:v>43739</c:v>
                </c:pt>
                <c:pt idx="1">
                  <c:v>44805</c:v>
                </c:pt>
                <c:pt idx="2">
                  <c:v>44652</c:v>
                </c:pt>
                <c:pt idx="3">
                  <c:v>44652</c:v>
                </c:pt>
                <c:pt idx="4">
                  <c:v>44317</c:v>
                </c:pt>
                <c:pt idx="5">
                  <c:v>45108</c:v>
                </c:pt>
                <c:pt idx="6">
                  <c:v>45474</c:v>
                </c:pt>
                <c:pt idx="7">
                  <c:v>45474</c:v>
                </c:pt>
                <c:pt idx="8">
                  <c:v>45108</c:v>
                </c:pt>
                <c:pt idx="9">
                  <c:v>45474</c:v>
                </c:pt>
                <c:pt idx="10">
                  <c:v>45108</c:v>
                </c:pt>
                <c:pt idx="11">
                  <c:v>39995</c:v>
                </c:pt>
                <c:pt idx="12">
                  <c:v>39995</c:v>
                </c:pt>
                <c:pt idx="13">
                  <c:v>41091</c:v>
                </c:pt>
                <c:pt idx="14">
                  <c:v>41821</c:v>
                </c:pt>
                <c:pt idx="15">
                  <c:v>42917</c:v>
                </c:pt>
                <c:pt idx="16">
                  <c:v>42917</c:v>
                </c:pt>
                <c:pt idx="17">
                  <c:v>43435</c:v>
                </c:pt>
                <c:pt idx="18">
                  <c:v>43800</c:v>
                </c:pt>
                <c:pt idx="19">
                  <c:v>44013</c:v>
                </c:pt>
                <c:pt idx="20">
                  <c:v>44013</c:v>
                </c:pt>
                <c:pt idx="21">
                  <c:v>44287</c:v>
                </c:pt>
                <c:pt idx="22">
                  <c:v>44013</c:v>
                </c:pt>
                <c:pt idx="23">
                  <c:v>44378</c:v>
                </c:pt>
                <c:pt idx="24">
                  <c:v>44743</c:v>
                </c:pt>
                <c:pt idx="25">
                  <c:v>45108</c:v>
                </c:pt>
                <c:pt idx="26">
                  <c:v>45292</c:v>
                </c:pt>
                <c:pt idx="27">
                  <c:v>45292</c:v>
                </c:pt>
                <c:pt idx="28">
                  <c:v>44927</c:v>
                </c:pt>
                <c:pt idx="29">
                  <c:v>45658</c:v>
                </c:pt>
                <c:pt idx="30">
                  <c:v>44562</c:v>
                </c:pt>
                <c:pt idx="31">
                  <c:v>44927</c:v>
                </c:pt>
                <c:pt idx="32">
                  <c:v>44562</c:v>
                </c:pt>
                <c:pt idx="33">
                  <c:v>45292</c:v>
                </c:pt>
                <c:pt idx="34">
                  <c:v>41456</c:v>
                </c:pt>
                <c:pt idx="35">
                  <c:v>40073</c:v>
                </c:pt>
                <c:pt idx="36">
                  <c:v>43678</c:v>
                </c:pt>
                <c:pt idx="37">
                  <c:v>44561</c:v>
                </c:pt>
                <c:pt idx="38">
                  <c:v>40452</c:v>
                </c:pt>
                <c:pt idx="39">
                  <c:v>45108</c:v>
                </c:pt>
                <c:pt idx="40">
                  <c:v>45108</c:v>
                </c:pt>
              </c:numCache>
            </c:numRef>
          </c:xVal>
          <c:yVal>
            <c:numRef>
              <c:f>Data!$L$2:$L$42</c:f>
              <c:numCache>
                <c:formatCode>_-[$€-2]\ * #,##0.00_-;\-[$€-2]\ * #,##0.00_-;_-[$€-2]\ * "-"??_-;_-@_-</c:formatCode>
                <c:ptCount val="41"/>
                <c:pt idx="0">
                  <c:v>125.73636141154515</c:v>
                </c:pt>
                <c:pt idx="1">
                  <c:v>119.93671616338986</c:v>
                </c:pt>
                <c:pt idx="2">
                  <c:v>63.276912142166729</c:v>
                </c:pt>
                <c:pt idx="3">
                  <c:v>63.106438974812725</c:v>
                </c:pt>
                <c:pt idx="4">
                  <c:v>79.672188832864407</c:v>
                </c:pt>
                <c:pt idx="5">
                  <c:v>48.882248792492284</c:v>
                </c:pt>
                <c:pt idx="6">
                  <c:v>50.784741028888675</c:v>
                </c:pt>
                <c:pt idx="7">
                  <c:v>50.784741028888689</c:v>
                </c:pt>
                <c:pt idx="8">
                  <c:v>48.882248792492327</c:v>
                </c:pt>
                <c:pt idx="9">
                  <c:v>50.784741028888725</c:v>
                </c:pt>
                <c:pt idx="10">
                  <c:v>48.882248792492291</c:v>
                </c:pt>
                <c:pt idx="11">
                  <c:v>110.53652837850281</c:v>
                </c:pt>
                <c:pt idx="12">
                  <c:v>110.86743203132437</c:v>
                </c:pt>
                <c:pt idx="13">
                  <c:v>107.08885673793587</c:v>
                </c:pt>
                <c:pt idx="14">
                  <c:v>107.3411966265825</c:v>
                </c:pt>
                <c:pt idx="15">
                  <c:v>107.87598232400441</c:v>
                </c:pt>
                <c:pt idx="16">
                  <c:v>152.89332459683587</c:v>
                </c:pt>
                <c:pt idx="17">
                  <c:v>129.61724056531884</c:v>
                </c:pt>
                <c:pt idx="18">
                  <c:v>76.405465045078557</c:v>
                </c:pt>
                <c:pt idx="19">
                  <c:v>76.429654158178195</c:v>
                </c:pt>
                <c:pt idx="20">
                  <c:v>76.39954656368586</c:v>
                </c:pt>
                <c:pt idx="21">
                  <c:v>65.592392887461102</c:v>
                </c:pt>
                <c:pt idx="22">
                  <c:v>65.634310032725722</c:v>
                </c:pt>
                <c:pt idx="23">
                  <c:v>64.616848930631164</c:v>
                </c:pt>
                <c:pt idx="24">
                  <c:v>58.127637955822401</c:v>
                </c:pt>
                <c:pt idx="25">
                  <c:v>57.798425582545001</c:v>
                </c:pt>
                <c:pt idx="26">
                  <c:v>52.956449695599481</c:v>
                </c:pt>
                <c:pt idx="27">
                  <c:v>53.229442989220814</c:v>
                </c:pt>
                <c:pt idx="28">
                  <c:v>68.462671957141197</c:v>
                </c:pt>
                <c:pt idx="29">
                  <c:v>55.772055223703688</c:v>
                </c:pt>
                <c:pt idx="30">
                  <c:v>80.146536846073616</c:v>
                </c:pt>
                <c:pt idx="31">
                  <c:v>98.567364193750635</c:v>
                </c:pt>
                <c:pt idx="32">
                  <c:v>65.518809420326463</c:v>
                </c:pt>
                <c:pt idx="33">
                  <c:v>52.514052245828815</c:v>
                </c:pt>
                <c:pt idx="34">
                  <c:v>110.37213270626785</c:v>
                </c:pt>
                <c:pt idx="35">
                  <c:v>64.14800105021942</c:v>
                </c:pt>
                <c:pt idx="36">
                  <c:v>84.300455619341903</c:v>
                </c:pt>
                <c:pt idx="37">
                  <c:v>51.619493324018308</c:v>
                </c:pt>
                <c:pt idx="38">
                  <c:v>76.332271895654529</c:v>
                </c:pt>
                <c:pt idx="39">
                  <c:v>59.26601723248978</c:v>
                </c:pt>
                <c:pt idx="40">
                  <c:v>58.981648469703245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Data!$B$2:$B$42</c15:f>
                <c15:dlblRangeCache>
                  <c:ptCount val="41"/>
                  <c:pt idx="0">
                    <c:v>East Anglia One</c:v>
                  </c:pt>
                  <c:pt idx="1">
                    <c:v>Neart Na Gaoithe</c:v>
                  </c:pt>
                  <c:pt idx="2">
                    <c:v>Hornsea Two</c:v>
                  </c:pt>
                  <c:pt idx="3">
                    <c:v>Moray East</c:v>
                  </c:pt>
                  <c:pt idx="4">
                    <c:v>Triton Knoll</c:v>
                  </c:pt>
                  <c:pt idx="5">
                    <c:v>Doggerbank Creyke Beck A P1</c:v>
                  </c:pt>
                  <c:pt idx="6">
                    <c:v>Doggerbank Creyke Beck B P1</c:v>
                  </c:pt>
                  <c:pt idx="7">
                    <c:v>Doggerbank Creyke Teeside A P1</c:v>
                  </c:pt>
                  <c:pt idx="8">
                    <c:v>Forthwind</c:v>
                  </c:pt>
                  <c:pt idx="9">
                    <c:v>Seagreen Phase 1</c:v>
                  </c:pt>
                  <c:pt idx="10">
                    <c:v>Sofia Offshore Wind Farm Phase 1</c:v>
                  </c:pt>
                  <c:pt idx="11">
                    <c:v>Belwind</c:v>
                  </c:pt>
                  <c:pt idx="12">
                    <c:v>Thornton Bank I</c:v>
                  </c:pt>
                  <c:pt idx="13">
                    <c:v>Thornton Bank II &amp; III</c:v>
                  </c:pt>
                  <c:pt idx="14">
                    <c:v>Northwind</c:v>
                  </c:pt>
                  <c:pt idx="15">
                    <c:v>Nobelwind</c:v>
                  </c:pt>
                  <c:pt idx="16">
                    <c:v>Rentel</c:v>
                  </c:pt>
                  <c:pt idx="17">
                    <c:v>Norther</c:v>
                  </c:pt>
                  <c:pt idx="18">
                    <c:v>Northwester 2</c:v>
                  </c:pt>
                  <c:pt idx="19">
                    <c:v>Seastar</c:v>
                  </c:pt>
                  <c:pt idx="20">
                    <c:v>Mermaid</c:v>
                  </c:pt>
                  <c:pt idx="21">
                    <c:v>Borssele I &amp; II</c:v>
                  </c:pt>
                  <c:pt idx="22">
                    <c:v>Borssele III &amp; IV</c:v>
                  </c:pt>
                  <c:pt idx="23">
                    <c:v>Borssele V</c:v>
                  </c:pt>
                  <c:pt idx="24">
                    <c:v>Hollandse Kust Zuid I &amp; II</c:v>
                  </c:pt>
                  <c:pt idx="25">
                    <c:v>Hollandse Kust Zuid III &amp; IV</c:v>
                  </c:pt>
                  <c:pt idx="26">
                    <c:v>OWP West</c:v>
                  </c:pt>
                  <c:pt idx="27">
                    <c:v>Borkum Riffgrund West I</c:v>
                  </c:pt>
                  <c:pt idx="28">
                    <c:v>Gode Wind 3</c:v>
                  </c:pt>
                  <c:pt idx="29">
                    <c:v>He Dreiht</c:v>
                  </c:pt>
                  <c:pt idx="30">
                    <c:v>Baltic Eagle</c:v>
                  </c:pt>
                  <c:pt idx="31">
                    <c:v>Gode Wind 4</c:v>
                  </c:pt>
                  <c:pt idx="32">
                    <c:v>Wikinger Süd</c:v>
                  </c:pt>
                  <c:pt idx="33">
                    <c:v>Borkum Riffgrund West II</c:v>
                  </c:pt>
                  <c:pt idx="34">
                    <c:v>Anholt</c:v>
                  </c:pt>
                  <c:pt idx="35">
                    <c:v>Horns Rev 2</c:v>
                  </c:pt>
                  <c:pt idx="36">
                    <c:v>Horns Rev 3</c:v>
                  </c:pt>
                  <c:pt idx="37">
                    <c:v>Kriegers Flak</c:v>
                  </c:pt>
                  <c:pt idx="38">
                    <c:v>Rødsand 2 (II)</c:v>
                  </c:pt>
                  <c:pt idx="39">
                    <c:v>Versterhav Nord</c:v>
                  </c:pt>
                  <c:pt idx="40">
                    <c:v>Versterhav Syd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2-8D05-492B-A2AB-55738649EC8E}"/>
            </c:ext>
          </c:extLst>
        </c:ser>
        <c:ser>
          <c:idx val="1"/>
          <c:order val="1"/>
          <c:tx>
            <c:strRef>
              <c:f>Data!$I$1</c:f>
              <c:strCache>
                <c:ptCount val="1"/>
                <c:pt idx="0">
                  <c:v>FID</c:v>
                </c:pt>
              </c:strCache>
            </c:strRef>
          </c:tx>
          <c:spPr>
            <a:ln w="19050">
              <a:noFill/>
            </a:ln>
          </c:spPr>
          <c:marker>
            <c:symbol val="star"/>
            <c:size val="7"/>
            <c:spPr>
              <a:noFill/>
              <a:ln w="6350">
                <a:bevel/>
              </a:ln>
            </c:spPr>
          </c:marker>
          <c:dPt>
            <c:idx val="0"/>
            <c:marker>
              <c:spPr>
                <a:noFill/>
                <a:ln w="6350">
                  <a:solidFill>
                    <a:schemeClr val="accent1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8D05-492B-A2AB-55738649EC8E}"/>
              </c:ext>
            </c:extLst>
          </c:dPt>
          <c:dPt>
            <c:idx val="1"/>
            <c:marker>
              <c:spPr>
                <a:noFill/>
                <a:ln w="6350">
                  <a:solidFill>
                    <a:schemeClr val="accent1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8D05-492B-A2AB-55738649EC8E}"/>
              </c:ext>
            </c:extLst>
          </c:dPt>
          <c:dPt>
            <c:idx val="2"/>
            <c:marker>
              <c:spPr>
                <a:noFill/>
                <a:ln w="6350">
                  <a:solidFill>
                    <a:schemeClr val="accent1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8D05-492B-A2AB-55738649EC8E}"/>
              </c:ext>
            </c:extLst>
          </c:dPt>
          <c:dPt>
            <c:idx val="3"/>
            <c:marker>
              <c:spPr>
                <a:noFill/>
                <a:ln w="6350">
                  <a:solidFill>
                    <a:schemeClr val="accent1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8D05-492B-A2AB-55738649EC8E}"/>
              </c:ext>
            </c:extLst>
          </c:dPt>
          <c:dPt>
            <c:idx val="4"/>
            <c:marker>
              <c:spPr>
                <a:noFill/>
                <a:ln w="6350">
                  <a:solidFill>
                    <a:schemeClr val="accent1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8D05-492B-A2AB-55738649EC8E}"/>
              </c:ext>
            </c:extLst>
          </c:dPt>
          <c:dPt>
            <c:idx val="11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8D05-492B-A2AB-55738649EC8E}"/>
              </c:ext>
            </c:extLst>
          </c:dPt>
          <c:dPt>
            <c:idx val="12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8D05-492B-A2AB-55738649EC8E}"/>
              </c:ext>
            </c:extLst>
          </c:dPt>
          <c:dPt>
            <c:idx val="13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8D05-492B-A2AB-55738649EC8E}"/>
              </c:ext>
            </c:extLst>
          </c:dPt>
          <c:dPt>
            <c:idx val="14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8D05-492B-A2AB-55738649EC8E}"/>
              </c:ext>
            </c:extLst>
          </c:dPt>
          <c:dPt>
            <c:idx val="15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8D05-492B-A2AB-55738649EC8E}"/>
              </c:ext>
            </c:extLst>
          </c:dPt>
          <c:dPt>
            <c:idx val="16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8D05-492B-A2AB-55738649EC8E}"/>
              </c:ext>
            </c:extLst>
          </c:dPt>
          <c:dPt>
            <c:idx val="17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8D05-492B-A2AB-55738649EC8E}"/>
              </c:ext>
            </c:extLst>
          </c:dPt>
          <c:dPt>
            <c:idx val="18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8D05-492B-A2AB-55738649EC8E}"/>
              </c:ext>
            </c:extLst>
          </c:dPt>
          <c:dPt>
            <c:idx val="19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1EFF-4BC6-B604-AD32430478EE}"/>
              </c:ext>
            </c:extLst>
          </c:dPt>
          <c:dPt>
            <c:idx val="20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8D05-492B-A2AB-55738649EC8E}"/>
              </c:ext>
            </c:extLst>
          </c:dPt>
          <c:dPt>
            <c:idx val="21"/>
            <c:marker>
              <c:spPr>
                <a:noFill/>
                <a:ln w="6350">
                  <a:solidFill>
                    <a:schemeClr val="accent4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1EFF-4BC6-B604-AD32430478EE}"/>
              </c:ext>
            </c:extLst>
          </c:dPt>
          <c:dPt>
            <c:idx val="22"/>
            <c:marker>
              <c:spPr>
                <a:noFill/>
                <a:ln w="6350">
                  <a:solidFill>
                    <a:schemeClr val="accent4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8D05-492B-A2AB-55738649EC8E}"/>
              </c:ext>
            </c:extLst>
          </c:dPt>
          <c:dPt>
            <c:idx val="23"/>
            <c:marker>
              <c:spPr>
                <a:noFill/>
                <a:ln w="6350">
                  <a:solidFill>
                    <a:schemeClr val="accent4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8D05-492B-A2AB-55738649EC8E}"/>
              </c:ext>
            </c:extLst>
          </c:dPt>
          <c:dPt>
            <c:idx val="24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8D05-492B-A2AB-55738649EC8E}"/>
              </c:ext>
            </c:extLst>
          </c:dPt>
          <c:dPt>
            <c:idx val="26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8D05-492B-A2AB-55738649EC8E}"/>
              </c:ext>
            </c:extLst>
          </c:dPt>
          <c:dPt>
            <c:idx val="28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8D05-492B-A2AB-55738649EC8E}"/>
              </c:ext>
            </c:extLst>
          </c:dPt>
          <c:dPt>
            <c:idx val="29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8D05-492B-A2AB-55738649EC8E}"/>
              </c:ext>
            </c:extLst>
          </c:dPt>
          <c:dPt>
            <c:idx val="30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1EFF-4BC6-B604-AD32430478EE}"/>
              </c:ext>
            </c:extLst>
          </c:dPt>
          <c:dPt>
            <c:idx val="31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8D05-492B-A2AB-55738649EC8E}"/>
              </c:ext>
            </c:extLst>
          </c:dPt>
          <c:dPt>
            <c:idx val="32"/>
            <c:marker>
              <c:spPr>
                <a:noFill/>
                <a:ln w="6350">
                  <a:solidFill>
                    <a:schemeClr val="accent4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1EFF-4BC6-B604-AD32430478EE}"/>
              </c:ext>
            </c:extLst>
          </c:dPt>
          <c:dPt>
            <c:idx val="35"/>
            <c:marker>
              <c:spPr>
                <a:noFill/>
                <a:ln w="6350">
                  <a:solidFill>
                    <a:schemeClr val="accent2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1EFF-4BC6-B604-AD32430478EE}"/>
              </c:ext>
            </c:extLst>
          </c:dPt>
          <c:dPt>
            <c:idx val="36"/>
            <c:marker>
              <c:spPr>
                <a:noFill/>
                <a:ln w="6350">
                  <a:solidFill>
                    <a:schemeClr val="accent2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A273-4E76-AE5C-320D5445AEC1}"/>
              </c:ext>
            </c:extLst>
          </c:dPt>
          <c:dPt>
            <c:idx val="38"/>
            <c:marker>
              <c:spPr>
                <a:noFill/>
                <a:ln w="6350">
                  <a:solidFill>
                    <a:schemeClr val="accent2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A273-4E76-AE5C-320D5445AEC1}"/>
              </c:ext>
            </c:extLst>
          </c:dPt>
          <c:xVal>
            <c:numRef>
              <c:f>Data!$I$2:$I$42</c:f>
              <c:numCache>
                <c:formatCode>mmm\-yy</c:formatCode>
                <c:ptCount val="41"/>
                <c:pt idx="0">
                  <c:v>42401</c:v>
                </c:pt>
                <c:pt idx="1">
                  <c:v>43678</c:v>
                </c:pt>
                <c:pt idx="2">
                  <c:v>42979</c:v>
                </c:pt>
                <c:pt idx="3">
                  <c:v>43435</c:v>
                </c:pt>
                <c:pt idx="4">
                  <c:v>43313</c:v>
                </c:pt>
                <c:pt idx="11">
                  <c:v>40018</c:v>
                </c:pt>
                <c:pt idx="12">
                  <c:v>39087</c:v>
                </c:pt>
                <c:pt idx="13">
                  <c:v>40507</c:v>
                </c:pt>
                <c:pt idx="14">
                  <c:v>41088</c:v>
                </c:pt>
                <c:pt idx="15">
                  <c:v>42300</c:v>
                </c:pt>
                <c:pt idx="16">
                  <c:v>42646</c:v>
                </c:pt>
                <c:pt idx="17">
                  <c:v>42718</c:v>
                </c:pt>
                <c:pt idx="18">
                  <c:v>43378</c:v>
                </c:pt>
                <c:pt idx="19">
                  <c:v>43439</c:v>
                </c:pt>
                <c:pt idx="20">
                  <c:v>43439</c:v>
                </c:pt>
                <c:pt idx="21">
                  <c:v>42556</c:v>
                </c:pt>
                <c:pt idx="22">
                  <c:v>43248</c:v>
                </c:pt>
                <c:pt idx="23">
                  <c:v>43605</c:v>
                </c:pt>
                <c:pt idx="24">
                  <c:v>43831</c:v>
                </c:pt>
                <c:pt idx="26">
                  <c:v>44378</c:v>
                </c:pt>
                <c:pt idx="27">
                  <c:v>44378</c:v>
                </c:pt>
                <c:pt idx="28">
                  <c:v>44378</c:v>
                </c:pt>
                <c:pt idx="29">
                  <c:v>45108</c:v>
                </c:pt>
                <c:pt idx="30">
                  <c:v>44013</c:v>
                </c:pt>
                <c:pt idx="31">
                  <c:v>44378</c:v>
                </c:pt>
                <c:pt idx="32">
                  <c:v>44013</c:v>
                </c:pt>
                <c:pt idx="33">
                  <c:v>44378</c:v>
                </c:pt>
                <c:pt idx="34">
                  <c:v>40725</c:v>
                </c:pt>
                <c:pt idx="35">
                  <c:v>39264</c:v>
                </c:pt>
                <c:pt idx="36">
                  <c:v>42036</c:v>
                </c:pt>
                <c:pt idx="38">
                  <c:v>39873</c:v>
                </c:pt>
              </c:numCache>
            </c:numRef>
          </c:xVal>
          <c:yVal>
            <c:numRef>
              <c:f>Data!$L$2:$L$42</c:f>
              <c:numCache>
                <c:formatCode>_-[$€-2]\ * #,##0.00_-;\-[$€-2]\ * #,##0.00_-;_-[$€-2]\ * "-"??_-;_-@_-</c:formatCode>
                <c:ptCount val="41"/>
                <c:pt idx="0">
                  <c:v>125.73636141154515</c:v>
                </c:pt>
                <c:pt idx="1">
                  <c:v>119.93671616338986</c:v>
                </c:pt>
                <c:pt idx="2">
                  <c:v>63.276912142166729</c:v>
                </c:pt>
                <c:pt idx="3">
                  <c:v>63.106438974812725</c:v>
                </c:pt>
                <c:pt idx="4">
                  <c:v>79.672188832864407</c:v>
                </c:pt>
                <c:pt idx="5">
                  <c:v>48.882248792492284</c:v>
                </c:pt>
                <c:pt idx="6">
                  <c:v>50.784741028888675</c:v>
                </c:pt>
                <c:pt idx="7">
                  <c:v>50.784741028888689</c:v>
                </c:pt>
                <c:pt idx="8">
                  <c:v>48.882248792492327</c:v>
                </c:pt>
                <c:pt idx="9">
                  <c:v>50.784741028888725</c:v>
                </c:pt>
                <c:pt idx="10">
                  <c:v>48.882248792492291</c:v>
                </c:pt>
                <c:pt idx="11">
                  <c:v>110.53652837850281</c:v>
                </c:pt>
                <c:pt idx="12">
                  <c:v>110.86743203132437</c:v>
                </c:pt>
                <c:pt idx="13">
                  <c:v>107.08885673793587</c:v>
                </c:pt>
                <c:pt idx="14">
                  <c:v>107.3411966265825</c:v>
                </c:pt>
                <c:pt idx="15">
                  <c:v>107.87598232400441</c:v>
                </c:pt>
                <c:pt idx="16">
                  <c:v>152.89332459683587</c:v>
                </c:pt>
                <c:pt idx="17">
                  <c:v>129.61724056531884</c:v>
                </c:pt>
                <c:pt idx="18">
                  <c:v>76.405465045078557</c:v>
                </c:pt>
                <c:pt idx="19">
                  <c:v>76.429654158178195</c:v>
                </c:pt>
                <c:pt idx="20">
                  <c:v>76.39954656368586</c:v>
                </c:pt>
                <c:pt idx="21">
                  <c:v>65.592392887461102</c:v>
                </c:pt>
                <c:pt idx="22">
                  <c:v>65.634310032725722</c:v>
                </c:pt>
                <c:pt idx="23">
                  <c:v>64.616848930631164</c:v>
                </c:pt>
                <c:pt idx="24">
                  <c:v>58.127637955822401</c:v>
                </c:pt>
                <c:pt idx="25">
                  <c:v>57.798425582545001</c:v>
                </c:pt>
                <c:pt idx="26">
                  <c:v>52.956449695599481</c:v>
                </c:pt>
                <c:pt idx="27">
                  <c:v>53.229442989220814</c:v>
                </c:pt>
                <c:pt idx="28">
                  <c:v>68.462671957141197</c:v>
                </c:pt>
                <c:pt idx="29">
                  <c:v>55.772055223703688</c:v>
                </c:pt>
                <c:pt idx="30">
                  <c:v>80.146536846073616</c:v>
                </c:pt>
                <c:pt idx="31">
                  <c:v>98.567364193750635</c:v>
                </c:pt>
                <c:pt idx="32">
                  <c:v>65.518809420326463</c:v>
                </c:pt>
                <c:pt idx="33">
                  <c:v>52.514052245828815</c:v>
                </c:pt>
                <c:pt idx="34">
                  <c:v>110.37213270626785</c:v>
                </c:pt>
                <c:pt idx="35">
                  <c:v>64.14800105021942</c:v>
                </c:pt>
                <c:pt idx="36">
                  <c:v>84.300455619341903</c:v>
                </c:pt>
                <c:pt idx="37">
                  <c:v>51.619493324018308</c:v>
                </c:pt>
                <c:pt idx="38">
                  <c:v>76.332271895654529</c:v>
                </c:pt>
                <c:pt idx="39">
                  <c:v>59.26601723248978</c:v>
                </c:pt>
                <c:pt idx="40">
                  <c:v>58.981648469703245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F-8D05-492B-A2AB-55738649EC8E}"/>
            </c:ext>
          </c:extLst>
        </c:ser>
        <c:ser>
          <c:idx val="2"/>
          <c:order val="2"/>
          <c:tx>
            <c:strRef>
              <c:f>Data!$H$1</c:f>
              <c:strCache>
                <c:ptCount val="1"/>
                <c:pt idx="0">
                  <c:v>Auction Date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6"/>
            <c:spPr>
              <a:noFill/>
              <a:ln w="6350">
                <a:bevel/>
              </a:ln>
            </c:spPr>
          </c:marker>
          <c:dPt>
            <c:idx val="0"/>
            <c:marker>
              <c:spPr>
                <a:noFill/>
                <a:ln w="6350">
                  <a:solidFill>
                    <a:schemeClr val="accent1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8D05-492B-A2AB-55738649EC8E}"/>
              </c:ext>
            </c:extLst>
          </c:dPt>
          <c:dPt>
            <c:idx val="1"/>
            <c:marker>
              <c:spPr>
                <a:noFill/>
                <a:ln w="6350">
                  <a:solidFill>
                    <a:schemeClr val="accent1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8D05-492B-A2AB-55738649EC8E}"/>
              </c:ext>
            </c:extLst>
          </c:dPt>
          <c:dPt>
            <c:idx val="2"/>
            <c:marker>
              <c:spPr>
                <a:noFill/>
                <a:ln w="6350">
                  <a:solidFill>
                    <a:schemeClr val="accent1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8D05-492B-A2AB-55738649EC8E}"/>
              </c:ext>
            </c:extLst>
          </c:dPt>
          <c:dPt>
            <c:idx val="3"/>
            <c:marker>
              <c:spPr>
                <a:noFill/>
                <a:ln w="6350">
                  <a:solidFill>
                    <a:schemeClr val="accent1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8D05-492B-A2AB-55738649EC8E}"/>
              </c:ext>
            </c:extLst>
          </c:dPt>
          <c:dPt>
            <c:idx val="4"/>
            <c:marker>
              <c:spPr>
                <a:noFill/>
                <a:ln w="6350">
                  <a:solidFill>
                    <a:schemeClr val="accent1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8D05-492B-A2AB-55738649EC8E}"/>
              </c:ext>
            </c:extLst>
          </c:dPt>
          <c:dPt>
            <c:idx val="11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A-8D05-492B-A2AB-55738649EC8E}"/>
              </c:ext>
            </c:extLst>
          </c:dPt>
          <c:dPt>
            <c:idx val="12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B-8D05-492B-A2AB-55738649EC8E}"/>
              </c:ext>
            </c:extLst>
          </c:dPt>
          <c:dPt>
            <c:idx val="13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C-8D05-492B-A2AB-55738649EC8E}"/>
              </c:ext>
            </c:extLst>
          </c:dPt>
          <c:dPt>
            <c:idx val="14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763B-459A-8EBD-8AF436A45A84}"/>
              </c:ext>
            </c:extLst>
          </c:dPt>
          <c:dPt>
            <c:idx val="15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D-8D05-492B-A2AB-55738649EC8E}"/>
              </c:ext>
            </c:extLst>
          </c:dPt>
          <c:dPt>
            <c:idx val="16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E-8D05-492B-A2AB-55738649EC8E}"/>
              </c:ext>
            </c:extLst>
          </c:dPt>
          <c:dPt>
            <c:idx val="17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F-8D05-492B-A2AB-55738649EC8E}"/>
              </c:ext>
            </c:extLst>
          </c:dPt>
          <c:dPt>
            <c:idx val="18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0-8D05-492B-A2AB-55738649EC8E}"/>
              </c:ext>
            </c:extLst>
          </c:dPt>
          <c:dPt>
            <c:idx val="19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0-8D05-492B-A2AB-55738649EC8E}"/>
              </c:ext>
            </c:extLst>
          </c:dPt>
          <c:dPt>
            <c:idx val="20"/>
            <c:marker>
              <c:spPr>
                <a:noFill/>
                <a:ln w="6350">
                  <a:solidFill>
                    <a:schemeClr val="accent6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1-8D05-492B-A2AB-55738649EC8E}"/>
              </c:ext>
            </c:extLst>
          </c:dPt>
          <c:dPt>
            <c:idx val="21"/>
            <c:marker>
              <c:spPr>
                <a:noFill/>
                <a:ln w="6350">
                  <a:solidFill>
                    <a:schemeClr val="accent4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2-8D05-492B-A2AB-55738649EC8E}"/>
              </c:ext>
            </c:extLst>
          </c:dPt>
          <c:dPt>
            <c:idx val="22"/>
            <c:marker>
              <c:spPr>
                <a:noFill/>
                <a:ln w="6350">
                  <a:solidFill>
                    <a:schemeClr val="accent4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3-8D05-492B-A2AB-55738649EC8E}"/>
              </c:ext>
            </c:extLst>
          </c:dPt>
          <c:dPt>
            <c:idx val="23"/>
            <c:marker>
              <c:spPr>
                <a:noFill/>
                <a:ln w="6350">
                  <a:solidFill>
                    <a:schemeClr val="accent4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763B-459A-8EBD-8AF436A45A84}"/>
              </c:ext>
            </c:extLst>
          </c:dPt>
          <c:dPt>
            <c:idx val="24"/>
            <c:marker>
              <c:spPr>
                <a:noFill/>
                <a:ln w="6350">
                  <a:solidFill>
                    <a:schemeClr val="accent4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4-8D05-492B-A2AB-55738649EC8E}"/>
              </c:ext>
            </c:extLst>
          </c:dPt>
          <c:dPt>
            <c:idx val="25"/>
            <c:marker>
              <c:spPr>
                <a:noFill/>
                <a:ln w="6350">
                  <a:solidFill>
                    <a:schemeClr val="accent4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5-8D05-492B-A2AB-55738649EC8E}"/>
              </c:ext>
            </c:extLst>
          </c:dPt>
          <c:dPt>
            <c:idx val="26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6-8D05-492B-A2AB-55738649EC8E}"/>
              </c:ext>
            </c:extLst>
          </c:dPt>
          <c:dPt>
            <c:idx val="27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763B-459A-8EBD-8AF436A45A84}"/>
              </c:ext>
            </c:extLst>
          </c:dPt>
          <c:dPt>
            <c:idx val="28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7-8D05-492B-A2AB-55738649EC8E}"/>
              </c:ext>
            </c:extLst>
          </c:dPt>
          <c:dPt>
            <c:idx val="29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8-8D05-492B-A2AB-55738649EC8E}"/>
              </c:ext>
            </c:extLst>
          </c:dPt>
          <c:dPt>
            <c:idx val="30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9-8D05-492B-A2AB-55738649EC8E}"/>
              </c:ext>
            </c:extLst>
          </c:dPt>
          <c:dPt>
            <c:idx val="31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A-8D05-492B-A2AB-55738649EC8E}"/>
              </c:ext>
            </c:extLst>
          </c:dPt>
          <c:dPt>
            <c:idx val="32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B-8D05-492B-A2AB-55738649EC8E}"/>
              </c:ext>
            </c:extLst>
          </c:dPt>
          <c:dPt>
            <c:idx val="33"/>
            <c:marker>
              <c:spPr>
                <a:noFill/>
                <a:ln w="6350">
                  <a:solidFill>
                    <a:schemeClr val="accent3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C-8D05-492B-A2AB-55738649EC8E}"/>
              </c:ext>
            </c:extLst>
          </c:dPt>
          <c:dPt>
            <c:idx val="35"/>
            <c:marker>
              <c:spPr>
                <a:noFill/>
                <a:ln w="6350">
                  <a:solidFill>
                    <a:schemeClr val="accent2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1EFF-4BC6-B604-AD32430478EE}"/>
              </c:ext>
            </c:extLst>
          </c:dPt>
          <c:dPt>
            <c:idx val="36"/>
            <c:marker>
              <c:spPr>
                <a:noFill/>
                <a:ln w="6350">
                  <a:solidFill>
                    <a:schemeClr val="accent2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1EFF-4BC6-B604-AD32430478EE}"/>
              </c:ext>
            </c:extLst>
          </c:dPt>
          <c:dPt>
            <c:idx val="37"/>
            <c:marker>
              <c:spPr>
                <a:noFill/>
                <a:ln w="6350">
                  <a:solidFill>
                    <a:schemeClr val="accent2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1EFF-4BC6-B604-AD32430478EE}"/>
              </c:ext>
            </c:extLst>
          </c:dPt>
          <c:dPt>
            <c:idx val="38"/>
            <c:marker>
              <c:spPr>
                <a:noFill/>
                <a:ln w="6350">
                  <a:solidFill>
                    <a:schemeClr val="accent2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1EFF-4BC6-B604-AD32430478EE}"/>
              </c:ext>
            </c:extLst>
          </c:dPt>
          <c:dPt>
            <c:idx val="39"/>
            <c:marker>
              <c:spPr>
                <a:noFill/>
                <a:ln w="6350">
                  <a:solidFill>
                    <a:schemeClr val="accent2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1EFF-4BC6-B604-AD32430478EE}"/>
              </c:ext>
            </c:extLst>
          </c:dPt>
          <c:dPt>
            <c:idx val="40"/>
            <c:marker>
              <c:spPr>
                <a:noFill/>
                <a:ln w="6350">
                  <a:solidFill>
                    <a:schemeClr val="accent2"/>
                  </a:solidFill>
                  <a:beve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A273-4E76-AE5C-320D5445AEC1}"/>
              </c:ext>
            </c:extLst>
          </c:dPt>
          <c:xVal>
            <c:numRef>
              <c:f>Data!$H$2:$H$42</c:f>
              <c:numCache>
                <c:formatCode>mmm\-yy</c:formatCode>
                <c:ptCount val="41"/>
                <c:pt idx="0">
                  <c:v>42125</c:v>
                </c:pt>
                <c:pt idx="1">
                  <c:v>42125</c:v>
                </c:pt>
                <c:pt idx="2">
                  <c:v>42979</c:v>
                </c:pt>
                <c:pt idx="3">
                  <c:v>42979</c:v>
                </c:pt>
                <c:pt idx="4">
                  <c:v>42979</c:v>
                </c:pt>
                <c:pt idx="5">
                  <c:v>43728</c:v>
                </c:pt>
                <c:pt idx="6">
                  <c:v>43728</c:v>
                </c:pt>
                <c:pt idx="7">
                  <c:v>43728</c:v>
                </c:pt>
                <c:pt idx="8">
                  <c:v>43728</c:v>
                </c:pt>
                <c:pt idx="9">
                  <c:v>43728</c:v>
                </c:pt>
                <c:pt idx="10">
                  <c:v>43728</c:v>
                </c:pt>
                <c:pt idx="11">
                  <c:v>40018</c:v>
                </c:pt>
                <c:pt idx="12">
                  <c:v>39087</c:v>
                </c:pt>
                <c:pt idx="13">
                  <c:v>40507</c:v>
                </c:pt>
                <c:pt idx="14">
                  <c:v>41088</c:v>
                </c:pt>
                <c:pt idx="15">
                  <c:v>42300</c:v>
                </c:pt>
                <c:pt idx="16">
                  <c:v>42646</c:v>
                </c:pt>
                <c:pt idx="17">
                  <c:v>42718</c:v>
                </c:pt>
                <c:pt idx="18">
                  <c:v>43378</c:v>
                </c:pt>
                <c:pt idx="19">
                  <c:v>43439</c:v>
                </c:pt>
                <c:pt idx="20">
                  <c:v>43439</c:v>
                </c:pt>
                <c:pt idx="21">
                  <c:v>42552</c:v>
                </c:pt>
                <c:pt idx="22">
                  <c:v>42718</c:v>
                </c:pt>
                <c:pt idx="23">
                  <c:v>43191</c:v>
                </c:pt>
                <c:pt idx="24">
                  <c:v>43178</c:v>
                </c:pt>
                <c:pt idx="25">
                  <c:v>43656</c:v>
                </c:pt>
                <c:pt idx="26">
                  <c:v>42826</c:v>
                </c:pt>
                <c:pt idx="27">
                  <c:v>43191</c:v>
                </c:pt>
                <c:pt idx="28">
                  <c:v>42826</c:v>
                </c:pt>
                <c:pt idx="29">
                  <c:v>42826</c:v>
                </c:pt>
                <c:pt idx="30">
                  <c:v>43191</c:v>
                </c:pt>
                <c:pt idx="31">
                  <c:v>43191</c:v>
                </c:pt>
                <c:pt idx="32">
                  <c:v>43191</c:v>
                </c:pt>
                <c:pt idx="33">
                  <c:v>42826</c:v>
                </c:pt>
                <c:pt idx="34">
                  <c:v>40269</c:v>
                </c:pt>
                <c:pt idx="35">
                  <c:v>38384</c:v>
                </c:pt>
                <c:pt idx="36">
                  <c:v>42036</c:v>
                </c:pt>
                <c:pt idx="37">
                  <c:v>42675</c:v>
                </c:pt>
                <c:pt idx="38">
                  <c:v>38838</c:v>
                </c:pt>
                <c:pt idx="39">
                  <c:v>42644</c:v>
                </c:pt>
                <c:pt idx="40">
                  <c:v>42644</c:v>
                </c:pt>
              </c:numCache>
            </c:numRef>
          </c:xVal>
          <c:yVal>
            <c:numRef>
              <c:f>Data!$L$2:$L$42</c:f>
              <c:numCache>
                <c:formatCode>_-[$€-2]\ * #,##0.00_-;\-[$€-2]\ * #,##0.00_-;_-[$€-2]\ * "-"??_-;_-@_-</c:formatCode>
                <c:ptCount val="41"/>
                <c:pt idx="0">
                  <c:v>125.73636141154515</c:v>
                </c:pt>
                <c:pt idx="1">
                  <c:v>119.93671616338986</c:v>
                </c:pt>
                <c:pt idx="2">
                  <c:v>63.276912142166729</c:v>
                </c:pt>
                <c:pt idx="3">
                  <c:v>63.106438974812725</c:v>
                </c:pt>
                <c:pt idx="4">
                  <c:v>79.672188832864407</c:v>
                </c:pt>
                <c:pt idx="5">
                  <c:v>48.882248792492284</c:v>
                </c:pt>
                <c:pt idx="6">
                  <c:v>50.784741028888675</c:v>
                </c:pt>
                <c:pt idx="7">
                  <c:v>50.784741028888689</c:v>
                </c:pt>
                <c:pt idx="8">
                  <c:v>48.882248792492327</c:v>
                </c:pt>
                <c:pt idx="9">
                  <c:v>50.784741028888725</c:v>
                </c:pt>
                <c:pt idx="10">
                  <c:v>48.882248792492291</c:v>
                </c:pt>
                <c:pt idx="11">
                  <c:v>110.53652837850281</c:v>
                </c:pt>
                <c:pt idx="12">
                  <c:v>110.86743203132437</c:v>
                </c:pt>
                <c:pt idx="13">
                  <c:v>107.08885673793587</c:v>
                </c:pt>
                <c:pt idx="14">
                  <c:v>107.3411966265825</c:v>
                </c:pt>
                <c:pt idx="15">
                  <c:v>107.87598232400441</c:v>
                </c:pt>
                <c:pt idx="16">
                  <c:v>152.89332459683587</c:v>
                </c:pt>
                <c:pt idx="17">
                  <c:v>129.61724056531884</c:v>
                </c:pt>
                <c:pt idx="18">
                  <c:v>76.405465045078557</c:v>
                </c:pt>
                <c:pt idx="19">
                  <c:v>76.429654158178195</c:v>
                </c:pt>
                <c:pt idx="20">
                  <c:v>76.39954656368586</c:v>
                </c:pt>
                <c:pt idx="21">
                  <c:v>65.592392887461102</c:v>
                </c:pt>
                <c:pt idx="22">
                  <c:v>65.634310032725722</c:v>
                </c:pt>
                <c:pt idx="23">
                  <c:v>64.616848930631164</c:v>
                </c:pt>
                <c:pt idx="24">
                  <c:v>58.127637955822401</c:v>
                </c:pt>
                <c:pt idx="25">
                  <c:v>57.798425582545001</c:v>
                </c:pt>
                <c:pt idx="26">
                  <c:v>52.956449695599481</c:v>
                </c:pt>
                <c:pt idx="27">
                  <c:v>53.229442989220814</c:v>
                </c:pt>
                <c:pt idx="28">
                  <c:v>68.462671957141197</c:v>
                </c:pt>
                <c:pt idx="29">
                  <c:v>55.772055223703688</c:v>
                </c:pt>
                <c:pt idx="30">
                  <c:v>80.146536846073616</c:v>
                </c:pt>
                <c:pt idx="31">
                  <c:v>98.567364193750635</c:v>
                </c:pt>
                <c:pt idx="32">
                  <c:v>65.518809420326463</c:v>
                </c:pt>
                <c:pt idx="33">
                  <c:v>52.514052245828815</c:v>
                </c:pt>
                <c:pt idx="34">
                  <c:v>110.37213270626785</c:v>
                </c:pt>
                <c:pt idx="35">
                  <c:v>64.14800105021942</c:v>
                </c:pt>
                <c:pt idx="36">
                  <c:v>84.300455619341903</c:v>
                </c:pt>
                <c:pt idx="37">
                  <c:v>51.619493324018308</c:v>
                </c:pt>
                <c:pt idx="38">
                  <c:v>76.332271895654529</c:v>
                </c:pt>
                <c:pt idx="39">
                  <c:v>59.26601723248978</c:v>
                </c:pt>
                <c:pt idx="40">
                  <c:v>58.981648469703245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D-8D05-492B-A2AB-55738649EC8E}"/>
            </c:ext>
          </c:extLst>
        </c:ser>
        <c:ser>
          <c:idx val="3"/>
          <c:order val="3"/>
          <c:tx>
            <c:strRef>
              <c:f>Data!$B$2</c:f>
              <c:strCache>
                <c:ptCount val="1"/>
                <c:pt idx="0">
                  <c:v>East Anglia One</c:v>
                </c:pt>
              </c:strCache>
            </c:strRef>
          </c:tx>
          <c:spPr>
            <a:ln w="9525" cap="sq">
              <a:solidFill>
                <a:schemeClr val="accent1"/>
              </a:solidFill>
              <a:prstDash val="sysDash"/>
              <a:miter lim="800000"/>
            </a:ln>
            <a:effectLst/>
          </c:spPr>
          <c:marker>
            <c:symbol val="none"/>
          </c:marker>
          <c:xVal>
            <c:numRef>
              <c:f>Data!$N$2:$P$2</c:f>
              <c:numCache>
                <c:formatCode>mmm\-yy</c:formatCode>
                <c:ptCount val="3"/>
                <c:pt idx="0">
                  <c:v>42125</c:v>
                </c:pt>
                <c:pt idx="1">
                  <c:v>42401</c:v>
                </c:pt>
                <c:pt idx="2">
                  <c:v>43739</c:v>
                </c:pt>
              </c:numCache>
            </c:numRef>
          </c:xVal>
          <c:yVal>
            <c:numRef>
              <c:f>Data!$X$2:$Z$2</c:f>
              <c:numCache>
                <c:formatCode>_-[$€-2]\ * #,##0.00_-;\-[$€-2]\ * #,##0.00_-;_-[$€-2]\ * "-"??_-;_-@_-</c:formatCode>
                <c:ptCount val="3"/>
                <c:pt idx="0">
                  <c:v>125.73636141154515</c:v>
                </c:pt>
                <c:pt idx="1">
                  <c:v>125.73636141154515</c:v>
                </c:pt>
                <c:pt idx="2">
                  <c:v>125.73636141154515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E-8D05-492B-A2AB-55738649EC8E}"/>
            </c:ext>
          </c:extLst>
        </c:ser>
        <c:ser>
          <c:idx val="4"/>
          <c:order val="4"/>
          <c:tx>
            <c:strRef>
              <c:f>Data!$B$3</c:f>
              <c:strCache>
                <c:ptCount val="1"/>
                <c:pt idx="0">
                  <c:v>Neart Na Gaoithe</c:v>
                </c:pt>
              </c:strCache>
            </c:strRef>
          </c:tx>
          <c:spPr>
            <a:ln w="9525" cap="sq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Data!$N$3:$P$3</c:f>
              <c:numCache>
                <c:formatCode>mmm\-yy</c:formatCode>
                <c:ptCount val="3"/>
                <c:pt idx="0">
                  <c:v>42125</c:v>
                </c:pt>
                <c:pt idx="1">
                  <c:v>43678</c:v>
                </c:pt>
                <c:pt idx="2">
                  <c:v>44805</c:v>
                </c:pt>
              </c:numCache>
            </c:numRef>
          </c:xVal>
          <c:yVal>
            <c:numRef>
              <c:f>Data!$X$3:$Z$3</c:f>
              <c:numCache>
                <c:formatCode>_-[$€-2]\ * #,##0.00_-;\-[$€-2]\ * #,##0.00_-;_-[$€-2]\ * "-"??_-;_-@_-</c:formatCode>
                <c:ptCount val="3"/>
                <c:pt idx="0">
                  <c:v>119.93671616338986</c:v>
                </c:pt>
                <c:pt idx="1">
                  <c:v>119.93671616338986</c:v>
                </c:pt>
                <c:pt idx="2">
                  <c:v>119.93671616338986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F-8D05-492B-A2AB-55738649EC8E}"/>
            </c:ext>
          </c:extLst>
        </c:ser>
        <c:ser>
          <c:idx val="5"/>
          <c:order val="5"/>
          <c:tx>
            <c:strRef>
              <c:f>Data!$B$4</c:f>
              <c:strCache>
                <c:ptCount val="1"/>
                <c:pt idx="0">
                  <c:v>Hornsea Two</c:v>
                </c:pt>
              </c:strCache>
            </c:strRef>
          </c:tx>
          <c:spPr>
            <a:ln w="9525" cap="sq">
              <a:solidFill>
                <a:schemeClr val="accent1"/>
              </a:solidFill>
              <a:prstDash val="sysDash"/>
              <a:miter lim="800000"/>
            </a:ln>
          </c:spPr>
          <c:marker>
            <c:symbol val="none"/>
          </c:marker>
          <c:xVal>
            <c:numRef>
              <c:f>Data!$N$4:$P$4</c:f>
              <c:numCache>
                <c:formatCode>mmm\-yy</c:formatCode>
                <c:ptCount val="3"/>
                <c:pt idx="0">
                  <c:v>42979</c:v>
                </c:pt>
                <c:pt idx="1">
                  <c:v>42979</c:v>
                </c:pt>
                <c:pt idx="2">
                  <c:v>44652</c:v>
                </c:pt>
              </c:numCache>
            </c:numRef>
          </c:xVal>
          <c:yVal>
            <c:numRef>
              <c:f>Data!$X$4:$Z$4</c:f>
              <c:numCache>
                <c:formatCode>_-[$€-2]\ * #,##0.00_-;\-[$€-2]\ * #,##0.00_-;_-[$€-2]\ * "-"??_-;_-@_-</c:formatCode>
                <c:ptCount val="3"/>
                <c:pt idx="0">
                  <c:v>63.276912142166729</c:v>
                </c:pt>
                <c:pt idx="1">
                  <c:v>63.276912142166729</c:v>
                </c:pt>
                <c:pt idx="2">
                  <c:v>63.276912142166729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0-8D05-492B-A2AB-55738649EC8E}"/>
            </c:ext>
          </c:extLst>
        </c:ser>
        <c:ser>
          <c:idx val="6"/>
          <c:order val="6"/>
          <c:tx>
            <c:strRef>
              <c:f>Data!$B$5</c:f>
              <c:strCache>
                <c:ptCount val="1"/>
                <c:pt idx="0">
                  <c:v>Moray East</c:v>
                </c:pt>
              </c:strCache>
            </c:strRef>
          </c:tx>
          <c:spPr>
            <a:ln w="9525" cap="sq">
              <a:solidFill>
                <a:schemeClr val="accent1"/>
              </a:solidFill>
              <a:prstDash val="sysDash"/>
              <a:miter lim="800000"/>
            </a:ln>
          </c:spPr>
          <c:marker>
            <c:symbol val="none"/>
          </c:marker>
          <c:xVal>
            <c:numRef>
              <c:f>Data!$N$5:$P$5</c:f>
              <c:numCache>
                <c:formatCode>mmm\-yy</c:formatCode>
                <c:ptCount val="3"/>
                <c:pt idx="0">
                  <c:v>42979</c:v>
                </c:pt>
                <c:pt idx="1">
                  <c:v>43435</c:v>
                </c:pt>
                <c:pt idx="2">
                  <c:v>44652</c:v>
                </c:pt>
              </c:numCache>
            </c:numRef>
          </c:xVal>
          <c:yVal>
            <c:numRef>
              <c:f>Data!$X$5:$Z$5</c:f>
              <c:numCache>
                <c:formatCode>_-[$€-2]\ * #,##0.00_-;\-[$€-2]\ * #,##0.00_-;_-[$€-2]\ * "-"??_-;_-@_-</c:formatCode>
                <c:ptCount val="3"/>
                <c:pt idx="0">
                  <c:v>63.106438974812725</c:v>
                </c:pt>
                <c:pt idx="1">
                  <c:v>63.106438974812725</c:v>
                </c:pt>
                <c:pt idx="2">
                  <c:v>63.106438974812725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1-8D05-492B-A2AB-55738649EC8E}"/>
            </c:ext>
          </c:extLst>
        </c:ser>
        <c:ser>
          <c:idx val="7"/>
          <c:order val="7"/>
          <c:tx>
            <c:strRef>
              <c:f>Data!$B$6</c:f>
              <c:strCache>
                <c:ptCount val="1"/>
                <c:pt idx="0">
                  <c:v>Triton Knoll</c:v>
                </c:pt>
              </c:strCache>
            </c:strRef>
          </c:tx>
          <c:spPr>
            <a:ln w="9525" cap="sq">
              <a:solidFill>
                <a:schemeClr val="accent1"/>
              </a:solidFill>
              <a:prstDash val="sysDash"/>
              <a:miter lim="800000"/>
            </a:ln>
          </c:spPr>
          <c:marker>
            <c:symbol val="none"/>
          </c:marker>
          <c:xVal>
            <c:numRef>
              <c:f>Data!$N$6:$P$6</c:f>
              <c:numCache>
                <c:formatCode>mmm\-yy</c:formatCode>
                <c:ptCount val="3"/>
                <c:pt idx="0">
                  <c:v>42979</c:v>
                </c:pt>
                <c:pt idx="1">
                  <c:v>43313</c:v>
                </c:pt>
                <c:pt idx="2">
                  <c:v>44317</c:v>
                </c:pt>
              </c:numCache>
            </c:numRef>
          </c:xVal>
          <c:yVal>
            <c:numRef>
              <c:f>Data!$X$6:$Z$6</c:f>
              <c:numCache>
                <c:formatCode>_-[$€-2]\ * #,##0.00_-;\-[$€-2]\ * #,##0.00_-;_-[$€-2]\ * "-"??_-;_-@_-</c:formatCode>
                <c:ptCount val="3"/>
                <c:pt idx="0">
                  <c:v>79.672188832864407</c:v>
                </c:pt>
                <c:pt idx="1">
                  <c:v>79.672188832864407</c:v>
                </c:pt>
                <c:pt idx="2">
                  <c:v>79.672188832864407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2-8D05-492B-A2AB-55738649EC8E}"/>
            </c:ext>
          </c:extLst>
        </c:ser>
        <c:ser>
          <c:idx val="8"/>
          <c:order val="8"/>
          <c:tx>
            <c:strRef>
              <c:f>Data!$B$13</c:f>
              <c:strCache>
                <c:ptCount val="1"/>
                <c:pt idx="0">
                  <c:v>Belwind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xVal>
            <c:numRef>
              <c:f>Data!$N$13:$P$13</c:f>
              <c:numCache>
                <c:formatCode>mmm\-yy</c:formatCode>
                <c:ptCount val="3"/>
                <c:pt idx="0">
                  <c:v>40018</c:v>
                </c:pt>
                <c:pt idx="1">
                  <c:v>40018</c:v>
                </c:pt>
                <c:pt idx="2">
                  <c:v>39995</c:v>
                </c:pt>
              </c:numCache>
            </c:numRef>
          </c:xVal>
          <c:yVal>
            <c:numRef>
              <c:f>Data!$X$13:$Z$13</c:f>
              <c:numCache>
                <c:formatCode>_-[$€-2]\ * #,##0.00_-;\-[$€-2]\ * #,##0.00_-;_-[$€-2]\ * "-"??_-;_-@_-</c:formatCode>
                <c:ptCount val="3"/>
                <c:pt idx="0">
                  <c:v>110.53652837850281</c:v>
                </c:pt>
                <c:pt idx="1">
                  <c:v>110.53652837850281</c:v>
                </c:pt>
                <c:pt idx="2">
                  <c:v>110.53652837850281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3-8D05-492B-A2AB-55738649EC8E}"/>
            </c:ext>
          </c:extLst>
        </c:ser>
        <c:ser>
          <c:idx val="9"/>
          <c:order val="9"/>
          <c:tx>
            <c:strRef>
              <c:f>Data!$B$14</c:f>
              <c:strCache>
                <c:ptCount val="1"/>
                <c:pt idx="0">
                  <c:v>Thornton Bank I</c:v>
                </c:pt>
              </c:strCache>
            </c:strRef>
          </c:tx>
          <c:spPr>
            <a:ln w="9525" cap="sq">
              <a:solidFill>
                <a:schemeClr val="accent6"/>
              </a:solidFill>
              <a:prstDash val="sysDot"/>
              <a:miter lim="800000"/>
            </a:ln>
          </c:spPr>
          <c:marker>
            <c:symbol val="none"/>
          </c:marker>
          <c:xVal>
            <c:numRef>
              <c:f>Data!$N$14:$P$14</c:f>
              <c:numCache>
                <c:formatCode>mmm\-yy</c:formatCode>
                <c:ptCount val="3"/>
                <c:pt idx="0">
                  <c:v>39087</c:v>
                </c:pt>
                <c:pt idx="1">
                  <c:v>39087</c:v>
                </c:pt>
                <c:pt idx="2">
                  <c:v>39995</c:v>
                </c:pt>
              </c:numCache>
            </c:numRef>
          </c:xVal>
          <c:yVal>
            <c:numRef>
              <c:f>Data!$X$14:$Z$14</c:f>
              <c:numCache>
                <c:formatCode>_-[$€-2]\ * #,##0.00_-;\-[$€-2]\ * #,##0.00_-;_-[$€-2]\ * "-"??_-;_-@_-</c:formatCode>
                <c:ptCount val="3"/>
                <c:pt idx="0">
                  <c:v>110.86743203132437</c:v>
                </c:pt>
                <c:pt idx="1">
                  <c:v>110.86743203132437</c:v>
                </c:pt>
                <c:pt idx="2">
                  <c:v>110.86743203132437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4-8D05-492B-A2AB-55738649EC8E}"/>
            </c:ext>
          </c:extLst>
        </c:ser>
        <c:ser>
          <c:idx val="10"/>
          <c:order val="10"/>
          <c:tx>
            <c:strRef>
              <c:f>Data!$B$15</c:f>
              <c:strCache>
                <c:ptCount val="1"/>
                <c:pt idx="0">
                  <c:v>Thornton Bank II &amp; III</c:v>
                </c:pt>
              </c:strCache>
            </c:strRef>
          </c:tx>
          <c:spPr>
            <a:ln w="9525" cap="sq">
              <a:solidFill>
                <a:schemeClr val="accent6"/>
              </a:solidFill>
              <a:prstDash val="sysDot"/>
              <a:miter lim="800000"/>
            </a:ln>
          </c:spPr>
          <c:marker>
            <c:symbol val="none"/>
          </c:marker>
          <c:xVal>
            <c:numRef>
              <c:f>Data!$N$15:$P$15</c:f>
              <c:numCache>
                <c:formatCode>mmm\-yy</c:formatCode>
                <c:ptCount val="3"/>
                <c:pt idx="0">
                  <c:v>40507</c:v>
                </c:pt>
                <c:pt idx="1">
                  <c:v>40507</c:v>
                </c:pt>
                <c:pt idx="2">
                  <c:v>41091</c:v>
                </c:pt>
              </c:numCache>
            </c:numRef>
          </c:xVal>
          <c:yVal>
            <c:numRef>
              <c:f>Data!$X$15:$Z$15</c:f>
              <c:numCache>
                <c:formatCode>_-[$€-2]\ * #,##0.00_-;\-[$€-2]\ * #,##0.00_-;_-[$€-2]\ * "-"??_-;_-@_-</c:formatCode>
                <c:ptCount val="3"/>
                <c:pt idx="0">
                  <c:v>107.08885673793587</c:v>
                </c:pt>
                <c:pt idx="1">
                  <c:v>107.08885673793587</c:v>
                </c:pt>
                <c:pt idx="2">
                  <c:v>107.08885673793587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5-8D05-492B-A2AB-55738649EC8E}"/>
            </c:ext>
          </c:extLst>
        </c:ser>
        <c:ser>
          <c:idx val="11"/>
          <c:order val="11"/>
          <c:tx>
            <c:strRef>
              <c:f>Data!$B$16</c:f>
              <c:strCache>
                <c:ptCount val="1"/>
                <c:pt idx="0">
                  <c:v>Northwind</c:v>
                </c:pt>
              </c:strCache>
            </c:strRef>
          </c:tx>
          <c:spPr>
            <a:ln w="9525" cap="sq">
              <a:solidFill>
                <a:schemeClr val="accent6"/>
              </a:solidFill>
              <a:prstDash val="sysDot"/>
              <a:miter lim="800000"/>
            </a:ln>
          </c:spPr>
          <c:marker>
            <c:symbol val="none"/>
          </c:marker>
          <c:xVal>
            <c:numRef>
              <c:f>Data!$N$16:$P$16</c:f>
              <c:numCache>
                <c:formatCode>mmm\-yy</c:formatCode>
                <c:ptCount val="3"/>
                <c:pt idx="0">
                  <c:v>41088</c:v>
                </c:pt>
                <c:pt idx="1">
                  <c:v>41088</c:v>
                </c:pt>
                <c:pt idx="2">
                  <c:v>41821</c:v>
                </c:pt>
              </c:numCache>
            </c:numRef>
          </c:xVal>
          <c:yVal>
            <c:numRef>
              <c:f>Data!$X$16:$Z$16</c:f>
              <c:numCache>
                <c:formatCode>_-[$€-2]\ * #,##0.00_-;\-[$€-2]\ * #,##0.00_-;_-[$€-2]\ * "-"??_-;_-@_-</c:formatCode>
                <c:ptCount val="3"/>
                <c:pt idx="0">
                  <c:v>107.3411966265825</c:v>
                </c:pt>
                <c:pt idx="1">
                  <c:v>107.3411966265825</c:v>
                </c:pt>
                <c:pt idx="2">
                  <c:v>107.3411966265825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6-8D05-492B-A2AB-55738649EC8E}"/>
            </c:ext>
          </c:extLst>
        </c:ser>
        <c:ser>
          <c:idx val="12"/>
          <c:order val="12"/>
          <c:tx>
            <c:strRef>
              <c:f>Data!$B$17</c:f>
              <c:strCache>
                <c:ptCount val="1"/>
                <c:pt idx="0">
                  <c:v>Nobelwind</c:v>
                </c:pt>
              </c:strCache>
            </c:strRef>
          </c:tx>
          <c:spPr>
            <a:ln w="9525" cap="sq">
              <a:solidFill>
                <a:schemeClr val="accent6"/>
              </a:solidFill>
              <a:prstDash val="sysDash"/>
              <a:miter lim="800000"/>
            </a:ln>
          </c:spPr>
          <c:marker>
            <c:symbol val="none"/>
          </c:marker>
          <c:xVal>
            <c:numRef>
              <c:f>Data!$N$17:$P$17</c:f>
              <c:numCache>
                <c:formatCode>mmm\-yy</c:formatCode>
                <c:ptCount val="3"/>
                <c:pt idx="0">
                  <c:v>42300</c:v>
                </c:pt>
                <c:pt idx="1">
                  <c:v>42300</c:v>
                </c:pt>
                <c:pt idx="2">
                  <c:v>42917</c:v>
                </c:pt>
              </c:numCache>
            </c:numRef>
          </c:xVal>
          <c:yVal>
            <c:numRef>
              <c:f>Data!$X$17:$Z$17</c:f>
              <c:numCache>
                <c:formatCode>_-[$€-2]\ * #,##0.00_-;\-[$€-2]\ * #,##0.00_-;_-[$€-2]\ * "-"??_-;_-@_-</c:formatCode>
                <c:ptCount val="3"/>
                <c:pt idx="0">
                  <c:v>107.87598232400441</c:v>
                </c:pt>
                <c:pt idx="1">
                  <c:v>107.87598232400441</c:v>
                </c:pt>
                <c:pt idx="2">
                  <c:v>107.87598232400441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7-8D05-492B-A2AB-55738649EC8E}"/>
            </c:ext>
          </c:extLst>
        </c:ser>
        <c:ser>
          <c:idx val="13"/>
          <c:order val="13"/>
          <c:tx>
            <c:strRef>
              <c:f>Data!$B$18</c:f>
              <c:strCache>
                <c:ptCount val="1"/>
                <c:pt idx="0">
                  <c:v>Rentel</c:v>
                </c:pt>
              </c:strCache>
            </c:strRef>
          </c:tx>
          <c:spPr>
            <a:ln w="9525" cap="sq">
              <a:solidFill>
                <a:schemeClr val="accent6"/>
              </a:solidFill>
              <a:prstDash val="sysDot"/>
              <a:miter lim="800000"/>
            </a:ln>
          </c:spPr>
          <c:marker>
            <c:symbol val="none"/>
          </c:marker>
          <c:xVal>
            <c:numRef>
              <c:f>Data!$N$18:$P$18</c:f>
              <c:numCache>
                <c:formatCode>mmm\-yy</c:formatCode>
                <c:ptCount val="3"/>
                <c:pt idx="0">
                  <c:v>42646</c:v>
                </c:pt>
                <c:pt idx="1">
                  <c:v>42646</c:v>
                </c:pt>
                <c:pt idx="2">
                  <c:v>42917</c:v>
                </c:pt>
              </c:numCache>
            </c:numRef>
          </c:xVal>
          <c:yVal>
            <c:numRef>
              <c:f>Data!$X$18:$Z$18</c:f>
              <c:numCache>
                <c:formatCode>_-[$€-2]\ * #,##0.00_-;\-[$€-2]\ * #,##0.00_-;_-[$€-2]\ * "-"??_-;_-@_-</c:formatCode>
                <c:ptCount val="3"/>
                <c:pt idx="0">
                  <c:v>152.89332459683587</c:v>
                </c:pt>
                <c:pt idx="1">
                  <c:v>152.89332459683587</c:v>
                </c:pt>
                <c:pt idx="2">
                  <c:v>152.89332459683587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8-8D05-492B-A2AB-55738649EC8E}"/>
            </c:ext>
          </c:extLst>
        </c:ser>
        <c:ser>
          <c:idx val="14"/>
          <c:order val="14"/>
          <c:tx>
            <c:strRef>
              <c:f>Data!$B$19</c:f>
              <c:strCache>
                <c:ptCount val="1"/>
                <c:pt idx="0">
                  <c:v>Norther</c:v>
                </c:pt>
              </c:strCache>
            </c:strRef>
          </c:tx>
          <c:spPr>
            <a:ln w="9525" cap="sq">
              <a:solidFill>
                <a:schemeClr val="accent6"/>
              </a:solidFill>
              <a:prstDash val="sysDot"/>
              <a:miter lim="800000"/>
            </a:ln>
          </c:spPr>
          <c:marker>
            <c:symbol val="none"/>
          </c:marker>
          <c:xVal>
            <c:numRef>
              <c:f>Data!$N$19:$P$19</c:f>
              <c:numCache>
                <c:formatCode>mmm\-yy</c:formatCode>
                <c:ptCount val="3"/>
                <c:pt idx="0">
                  <c:v>42718</c:v>
                </c:pt>
                <c:pt idx="1">
                  <c:v>42718</c:v>
                </c:pt>
                <c:pt idx="2">
                  <c:v>43435</c:v>
                </c:pt>
              </c:numCache>
            </c:numRef>
          </c:xVal>
          <c:yVal>
            <c:numRef>
              <c:f>Data!$X$19:$Z$19</c:f>
              <c:numCache>
                <c:formatCode>_-[$€-2]\ * #,##0.00_-;\-[$€-2]\ * #,##0.00_-;_-[$€-2]\ * "-"??_-;_-@_-</c:formatCode>
                <c:ptCount val="3"/>
                <c:pt idx="0">
                  <c:v>129.61724056531884</c:v>
                </c:pt>
                <c:pt idx="1">
                  <c:v>129.61724056531884</c:v>
                </c:pt>
                <c:pt idx="2">
                  <c:v>129.61724056531884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9-8D05-492B-A2AB-55738649EC8E}"/>
            </c:ext>
          </c:extLst>
        </c:ser>
        <c:ser>
          <c:idx val="15"/>
          <c:order val="15"/>
          <c:tx>
            <c:strRef>
              <c:f>Data!$B$20</c:f>
              <c:strCache>
                <c:ptCount val="1"/>
                <c:pt idx="0">
                  <c:v>Northwester 2</c:v>
                </c:pt>
              </c:strCache>
            </c:strRef>
          </c:tx>
          <c:spPr>
            <a:ln w="9525" cap="sq">
              <a:solidFill>
                <a:schemeClr val="accent6"/>
              </a:solidFill>
              <a:prstDash val="sysDot"/>
              <a:miter lim="800000"/>
            </a:ln>
          </c:spPr>
          <c:marker>
            <c:symbol val="none"/>
          </c:marker>
          <c:xVal>
            <c:numRef>
              <c:f>Data!$N$20:$P$20</c:f>
              <c:numCache>
                <c:formatCode>mmm\-yy</c:formatCode>
                <c:ptCount val="3"/>
                <c:pt idx="0">
                  <c:v>43378</c:v>
                </c:pt>
                <c:pt idx="1">
                  <c:v>43378</c:v>
                </c:pt>
                <c:pt idx="2">
                  <c:v>43800</c:v>
                </c:pt>
              </c:numCache>
            </c:numRef>
          </c:xVal>
          <c:yVal>
            <c:numRef>
              <c:f>Data!$X$20:$Z$20</c:f>
              <c:numCache>
                <c:formatCode>_-[$€-2]\ * #,##0.00_-;\-[$€-2]\ * #,##0.00_-;_-[$€-2]\ * "-"??_-;_-@_-</c:formatCode>
                <c:ptCount val="3"/>
                <c:pt idx="0">
                  <c:v>76.405465045078557</c:v>
                </c:pt>
                <c:pt idx="1">
                  <c:v>76.405465045078557</c:v>
                </c:pt>
                <c:pt idx="2">
                  <c:v>76.405465045078557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A-8D05-492B-A2AB-55738649EC8E}"/>
            </c:ext>
          </c:extLst>
        </c:ser>
        <c:ser>
          <c:idx val="16"/>
          <c:order val="16"/>
          <c:tx>
            <c:strRef>
              <c:f>Data!$B$21</c:f>
              <c:strCache>
                <c:ptCount val="1"/>
                <c:pt idx="0">
                  <c:v>Seastar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xVal>
            <c:numRef>
              <c:f>Data!$N$21:$P$21</c:f>
              <c:numCache>
                <c:formatCode>mmm\-yy</c:formatCode>
                <c:ptCount val="3"/>
                <c:pt idx="0">
                  <c:v>43439</c:v>
                </c:pt>
                <c:pt idx="1">
                  <c:v>43439</c:v>
                </c:pt>
                <c:pt idx="2">
                  <c:v>44013</c:v>
                </c:pt>
              </c:numCache>
            </c:numRef>
          </c:xVal>
          <c:yVal>
            <c:numRef>
              <c:f>Data!$X$21:$Z$21</c:f>
              <c:numCache>
                <c:formatCode>_-[$€-2]\ * #,##0.00_-;\-[$€-2]\ * #,##0.00_-;_-[$€-2]\ * "-"??_-;_-@_-</c:formatCode>
                <c:ptCount val="3"/>
                <c:pt idx="0">
                  <c:v>76.429654158178195</c:v>
                </c:pt>
                <c:pt idx="1">
                  <c:v>76.429654158178195</c:v>
                </c:pt>
                <c:pt idx="2">
                  <c:v>76.429654158178195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B-8D05-492B-A2AB-55738649EC8E}"/>
            </c:ext>
          </c:extLst>
        </c:ser>
        <c:ser>
          <c:idx val="17"/>
          <c:order val="17"/>
          <c:tx>
            <c:strRef>
              <c:f>Data!$B$22</c:f>
              <c:strCache>
                <c:ptCount val="1"/>
                <c:pt idx="0">
                  <c:v>Mermaid</c:v>
                </c:pt>
              </c:strCache>
            </c:strRef>
          </c:tx>
          <c:spPr>
            <a:ln w="9525" cap="sq">
              <a:solidFill>
                <a:schemeClr val="accent6"/>
              </a:solidFill>
              <a:prstDash val="sysDot"/>
              <a:miter lim="800000"/>
            </a:ln>
          </c:spPr>
          <c:marker>
            <c:symbol val="none"/>
          </c:marker>
          <c:xVal>
            <c:numRef>
              <c:f>Data!$N$22:$P$22</c:f>
              <c:numCache>
                <c:formatCode>mmm\-yy</c:formatCode>
                <c:ptCount val="3"/>
                <c:pt idx="0">
                  <c:v>43439</c:v>
                </c:pt>
                <c:pt idx="1">
                  <c:v>43439</c:v>
                </c:pt>
                <c:pt idx="2">
                  <c:v>44013</c:v>
                </c:pt>
              </c:numCache>
            </c:numRef>
          </c:xVal>
          <c:yVal>
            <c:numRef>
              <c:f>Data!$X$22:$Z$22</c:f>
              <c:numCache>
                <c:formatCode>_-[$€-2]\ * #,##0.00_-;\-[$€-2]\ * #,##0.00_-;_-[$€-2]\ * "-"??_-;_-@_-</c:formatCode>
                <c:ptCount val="3"/>
                <c:pt idx="0">
                  <c:v>76.39954656368586</c:v>
                </c:pt>
                <c:pt idx="1">
                  <c:v>76.39954656368586</c:v>
                </c:pt>
                <c:pt idx="2">
                  <c:v>76.39954656368586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C-8D05-492B-A2AB-55738649EC8E}"/>
            </c:ext>
          </c:extLst>
        </c:ser>
        <c:ser>
          <c:idx val="18"/>
          <c:order val="18"/>
          <c:tx>
            <c:strRef>
              <c:f>Data!$B$23</c:f>
              <c:strCache>
                <c:ptCount val="1"/>
                <c:pt idx="0">
                  <c:v>Borssele I &amp; II</c:v>
                </c:pt>
              </c:strCache>
            </c:strRef>
          </c:tx>
          <c:spPr>
            <a:ln w="9525" cap="sq">
              <a:solidFill>
                <a:schemeClr val="accent4"/>
              </a:solidFill>
              <a:prstDash val="lgDashDot"/>
              <a:miter lim="800000"/>
            </a:ln>
          </c:spPr>
          <c:marker>
            <c:symbol val="none"/>
          </c:marker>
          <c:xVal>
            <c:numRef>
              <c:f>Data!$N$23:$P$23</c:f>
              <c:numCache>
                <c:formatCode>mmm\-yy</c:formatCode>
                <c:ptCount val="3"/>
                <c:pt idx="0">
                  <c:v>42552</c:v>
                </c:pt>
                <c:pt idx="1">
                  <c:v>42556</c:v>
                </c:pt>
                <c:pt idx="2">
                  <c:v>44287</c:v>
                </c:pt>
              </c:numCache>
            </c:numRef>
          </c:xVal>
          <c:yVal>
            <c:numRef>
              <c:f>Data!$X$23:$Z$23</c:f>
              <c:numCache>
                <c:formatCode>_-[$€-2]\ * #,##0.00_-;\-[$€-2]\ * #,##0.00_-;_-[$€-2]\ * "-"??_-;_-@_-</c:formatCode>
                <c:ptCount val="3"/>
                <c:pt idx="0">
                  <c:v>65.592392887461102</c:v>
                </c:pt>
                <c:pt idx="1">
                  <c:v>65.592392887461102</c:v>
                </c:pt>
                <c:pt idx="2">
                  <c:v>65.592392887461102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D-8D05-492B-A2AB-55738649EC8E}"/>
            </c:ext>
          </c:extLst>
        </c:ser>
        <c:ser>
          <c:idx val="19"/>
          <c:order val="19"/>
          <c:tx>
            <c:strRef>
              <c:f>Data!$B$24</c:f>
              <c:strCache>
                <c:ptCount val="1"/>
                <c:pt idx="0">
                  <c:v>Borssele III &amp; IV</c:v>
                </c:pt>
              </c:strCache>
            </c:strRef>
          </c:tx>
          <c:spPr>
            <a:ln w="9525">
              <a:solidFill>
                <a:schemeClr val="accent4"/>
              </a:solidFill>
              <a:prstDash val="lgDashDot"/>
            </a:ln>
          </c:spPr>
          <c:marker>
            <c:symbol val="none"/>
          </c:marker>
          <c:xVal>
            <c:numRef>
              <c:f>Data!$N$24:$P$24</c:f>
              <c:numCache>
                <c:formatCode>mmm\-yy</c:formatCode>
                <c:ptCount val="3"/>
                <c:pt idx="0">
                  <c:v>42718</c:v>
                </c:pt>
                <c:pt idx="1">
                  <c:v>43248</c:v>
                </c:pt>
                <c:pt idx="2">
                  <c:v>44013</c:v>
                </c:pt>
              </c:numCache>
            </c:numRef>
          </c:xVal>
          <c:yVal>
            <c:numRef>
              <c:f>Data!$X$24:$Z$24</c:f>
              <c:numCache>
                <c:formatCode>_-[$€-2]\ * #,##0.00_-;\-[$€-2]\ * #,##0.00_-;_-[$€-2]\ * "-"??_-;_-@_-</c:formatCode>
                <c:ptCount val="3"/>
                <c:pt idx="0">
                  <c:v>65.634310032725722</c:v>
                </c:pt>
                <c:pt idx="1">
                  <c:v>65.634310032725722</c:v>
                </c:pt>
                <c:pt idx="2">
                  <c:v>65.634310032725722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E-8D05-492B-A2AB-55738649EC8E}"/>
            </c:ext>
          </c:extLst>
        </c:ser>
        <c:ser>
          <c:idx val="20"/>
          <c:order val="20"/>
          <c:tx>
            <c:strRef>
              <c:f>Data!$B$25</c:f>
              <c:strCache>
                <c:ptCount val="1"/>
                <c:pt idx="0">
                  <c:v>Borssele V</c:v>
                </c:pt>
              </c:strCache>
            </c:strRef>
          </c:tx>
          <c:spPr>
            <a:ln w="9525" cap="sq">
              <a:solidFill>
                <a:schemeClr val="accent4"/>
              </a:solidFill>
              <a:prstDash val="lgDashDot"/>
              <a:miter lim="800000"/>
            </a:ln>
          </c:spPr>
          <c:marker>
            <c:symbol val="none"/>
          </c:marker>
          <c:xVal>
            <c:numRef>
              <c:f>Data!$N$25:$P$25</c:f>
              <c:numCache>
                <c:formatCode>mmm\-yy</c:formatCode>
                <c:ptCount val="3"/>
                <c:pt idx="0">
                  <c:v>43191</c:v>
                </c:pt>
                <c:pt idx="1">
                  <c:v>43605</c:v>
                </c:pt>
                <c:pt idx="2">
                  <c:v>44378</c:v>
                </c:pt>
              </c:numCache>
            </c:numRef>
          </c:xVal>
          <c:yVal>
            <c:numRef>
              <c:f>Data!$X$25:$Z$25</c:f>
              <c:numCache>
                <c:formatCode>_-[$€-2]\ * #,##0.00_-;\-[$€-2]\ * #,##0.00_-;_-[$€-2]\ * "-"??_-;_-@_-</c:formatCode>
                <c:ptCount val="3"/>
                <c:pt idx="0">
                  <c:v>64.616848930631164</c:v>
                </c:pt>
                <c:pt idx="1">
                  <c:v>64.616848930631164</c:v>
                </c:pt>
                <c:pt idx="2">
                  <c:v>64.616848930631164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F-8D05-492B-A2AB-55738649EC8E}"/>
            </c:ext>
          </c:extLst>
        </c:ser>
        <c:ser>
          <c:idx val="21"/>
          <c:order val="21"/>
          <c:tx>
            <c:strRef>
              <c:f>Data!$B$26</c:f>
              <c:strCache>
                <c:ptCount val="1"/>
                <c:pt idx="0">
                  <c:v>Hollandse Kust Zuid I &amp; II</c:v>
                </c:pt>
              </c:strCache>
            </c:strRef>
          </c:tx>
          <c:spPr>
            <a:ln w="9525">
              <a:solidFill>
                <a:schemeClr val="accent4"/>
              </a:solidFill>
              <a:prstDash val="lgDashDot"/>
            </a:ln>
          </c:spPr>
          <c:marker>
            <c:symbol val="none"/>
          </c:marker>
          <c:xVal>
            <c:numRef>
              <c:f>Data!$N$26:$P$26</c:f>
              <c:numCache>
                <c:formatCode>mmm\-yy</c:formatCode>
                <c:ptCount val="3"/>
                <c:pt idx="0">
                  <c:v>43178</c:v>
                </c:pt>
                <c:pt idx="1">
                  <c:v>43831</c:v>
                </c:pt>
                <c:pt idx="2">
                  <c:v>44743</c:v>
                </c:pt>
              </c:numCache>
            </c:numRef>
          </c:xVal>
          <c:yVal>
            <c:numRef>
              <c:f>Data!$X$26:$Z$26</c:f>
              <c:numCache>
                <c:formatCode>_-[$€-2]\ * #,##0.00_-;\-[$€-2]\ * #,##0.00_-;_-[$€-2]\ * "-"??_-;_-@_-</c:formatCode>
                <c:ptCount val="3"/>
                <c:pt idx="0">
                  <c:v>58.127637955822401</c:v>
                </c:pt>
                <c:pt idx="1">
                  <c:v>58.127637955822401</c:v>
                </c:pt>
                <c:pt idx="2">
                  <c:v>58.127637955822401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0-8D05-492B-A2AB-55738649EC8E}"/>
            </c:ext>
          </c:extLst>
        </c:ser>
        <c:ser>
          <c:idx val="22"/>
          <c:order val="22"/>
          <c:tx>
            <c:strRef>
              <c:f>Data!$B$28</c:f>
              <c:strCache>
                <c:ptCount val="1"/>
                <c:pt idx="0">
                  <c:v>OWP West</c:v>
                </c:pt>
              </c:strCache>
            </c:strRef>
          </c:tx>
          <c:spPr>
            <a:ln w="9525" cap="sq">
              <a:solidFill>
                <a:schemeClr val="accent3"/>
              </a:solidFill>
              <a:prstDash val="lgDashDot"/>
              <a:miter lim="800000"/>
            </a:ln>
          </c:spPr>
          <c:marker>
            <c:symbol val="none"/>
          </c:marker>
          <c:xVal>
            <c:numRef>
              <c:f>Data!$N$28:$P$28</c:f>
              <c:numCache>
                <c:formatCode>mmm\-yy</c:formatCode>
                <c:ptCount val="3"/>
                <c:pt idx="0">
                  <c:v>42826</c:v>
                </c:pt>
                <c:pt idx="1">
                  <c:v>44378</c:v>
                </c:pt>
                <c:pt idx="2">
                  <c:v>45292</c:v>
                </c:pt>
              </c:numCache>
            </c:numRef>
          </c:xVal>
          <c:yVal>
            <c:numRef>
              <c:f>Data!$X$28:$Z$28</c:f>
              <c:numCache>
                <c:formatCode>_-[$€-2]\ * #,##0.00_-;\-[$€-2]\ * #,##0.00_-;_-[$€-2]\ * "-"??_-;_-@_-</c:formatCode>
                <c:ptCount val="3"/>
                <c:pt idx="0">
                  <c:v>52.956449695599481</c:v>
                </c:pt>
                <c:pt idx="1">
                  <c:v>52.956449695599481</c:v>
                </c:pt>
                <c:pt idx="2">
                  <c:v>52.956449695599481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1-8D05-492B-A2AB-55738649EC8E}"/>
            </c:ext>
          </c:extLst>
        </c:ser>
        <c:ser>
          <c:idx val="23"/>
          <c:order val="23"/>
          <c:tx>
            <c:strRef>
              <c:f>Data!$B$29</c:f>
              <c:strCache>
                <c:ptCount val="1"/>
                <c:pt idx="0">
                  <c:v>Borkum Riffgrund West I</c:v>
                </c:pt>
              </c:strCache>
            </c:strRef>
          </c:tx>
          <c:spPr>
            <a:ln w="9525" cap="sq">
              <a:solidFill>
                <a:schemeClr val="accent3"/>
              </a:solidFill>
              <a:prstDash val="lgDashDotDot"/>
              <a:miter lim="800000"/>
            </a:ln>
          </c:spPr>
          <c:marker>
            <c:symbol val="none"/>
          </c:marker>
          <c:xVal>
            <c:numRef>
              <c:f>Data!$N$29:$P$29</c:f>
              <c:numCache>
                <c:formatCode>mmm\-yy</c:formatCode>
                <c:ptCount val="3"/>
                <c:pt idx="0">
                  <c:v>43191</c:v>
                </c:pt>
                <c:pt idx="1">
                  <c:v>44378</c:v>
                </c:pt>
                <c:pt idx="2">
                  <c:v>45292</c:v>
                </c:pt>
              </c:numCache>
            </c:numRef>
          </c:xVal>
          <c:yVal>
            <c:numRef>
              <c:f>Data!$X$29:$Z$29</c:f>
              <c:numCache>
                <c:formatCode>_-[$€-2]\ * #,##0.00_-;\-[$€-2]\ * #,##0.00_-;_-[$€-2]\ * "-"??_-;_-@_-</c:formatCode>
                <c:ptCount val="3"/>
                <c:pt idx="0">
                  <c:v>53.229442989220814</c:v>
                </c:pt>
                <c:pt idx="1">
                  <c:v>53.229442989220814</c:v>
                </c:pt>
                <c:pt idx="2">
                  <c:v>53.229442989220814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2-8D05-492B-A2AB-55738649EC8E}"/>
            </c:ext>
          </c:extLst>
        </c:ser>
        <c:ser>
          <c:idx val="24"/>
          <c:order val="24"/>
          <c:tx>
            <c:strRef>
              <c:f>Data!$B$30</c:f>
              <c:strCache>
                <c:ptCount val="1"/>
                <c:pt idx="0">
                  <c:v>Gode Wind 3</c:v>
                </c:pt>
              </c:strCache>
            </c:strRef>
          </c:tx>
          <c:spPr>
            <a:ln w="9525">
              <a:solidFill>
                <a:schemeClr val="accent3"/>
              </a:solidFill>
              <a:prstDash val="lgDashDotDot"/>
            </a:ln>
          </c:spPr>
          <c:marker>
            <c:symbol val="none"/>
          </c:marker>
          <c:xVal>
            <c:numRef>
              <c:f>Data!$N$30:$P$30</c:f>
              <c:numCache>
                <c:formatCode>mmm\-yy</c:formatCode>
                <c:ptCount val="3"/>
                <c:pt idx="0">
                  <c:v>42826</c:v>
                </c:pt>
                <c:pt idx="1">
                  <c:v>44378</c:v>
                </c:pt>
                <c:pt idx="2">
                  <c:v>44927</c:v>
                </c:pt>
              </c:numCache>
            </c:numRef>
          </c:xVal>
          <c:yVal>
            <c:numRef>
              <c:f>Data!$X$30:$Z$30</c:f>
              <c:numCache>
                <c:formatCode>_-[$€-2]\ * #,##0.00_-;\-[$€-2]\ * #,##0.00_-;_-[$€-2]\ * "-"??_-;_-@_-</c:formatCode>
                <c:ptCount val="3"/>
                <c:pt idx="0">
                  <c:v>68.462671957141197</c:v>
                </c:pt>
                <c:pt idx="1">
                  <c:v>68.462671957141197</c:v>
                </c:pt>
                <c:pt idx="2">
                  <c:v>68.462671957141197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3-8D05-492B-A2AB-55738649EC8E}"/>
            </c:ext>
          </c:extLst>
        </c:ser>
        <c:ser>
          <c:idx val="25"/>
          <c:order val="25"/>
          <c:tx>
            <c:strRef>
              <c:f>Data!$B$31</c:f>
              <c:strCache>
                <c:ptCount val="1"/>
                <c:pt idx="0">
                  <c:v>He Dreiht</c:v>
                </c:pt>
              </c:strCache>
            </c:strRef>
          </c:tx>
          <c:spPr>
            <a:ln w="9525" cap="sq">
              <a:solidFill>
                <a:schemeClr val="accent3"/>
              </a:solidFill>
              <a:prstDash val="lgDashDotDot"/>
              <a:miter lim="800000"/>
            </a:ln>
          </c:spPr>
          <c:marker>
            <c:symbol val="none"/>
          </c:marker>
          <c:xVal>
            <c:numRef>
              <c:f>Data!$N$31:$P$31</c:f>
              <c:numCache>
                <c:formatCode>mmm\-yy</c:formatCode>
                <c:ptCount val="3"/>
                <c:pt idx="0">
                  <c:v>42826</c:v>
                </c:pt>
                <c:pt idx="1">
                  <c:v>45108</c:v>
                </c:pt>
                <c:pt idx="2">
                  <c:v>45658</c:v>
                </c:pt>
              </c:numCache>
            </c:numRef>
          </c:xVal>
          <c:yVal>
            <c:numRef>
              <c:f>Data!$X$31:$Z$31</c:f>
              <c:numCache>
                <c:formatCode>_-[$€-2]\ * #,##0.00_-;\-[$€-2]\ * #,##0.00_-;_-[$€-2]\ * "-"??_-;_-@_-</c:formatCode>
                <c:ptCount val="3"/>
                <c:pt idx="0">
                  <c:v>55.772055223703688</c:v>
                </c:pt>
                <c:pt idx="1">
                  <c:v>55.772055223703688</c:v>
                </c:pt>
                <c:pt idx="2">
                  <c:v>55.772055223703688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4-8D05-492B-A2AB-55738649EC8E}"/>
            </c:ext>
          </c:extLst>
        </c:ser>
        <c:ser>
          <c:idx val="26"/>
          <c:order val="26"/>
          <c:tx>
            <c:strRef>
              <c:f>Data!$B$32</c:f>
              <c:strCache>
                <c:ptCount val="1"/>
                <c:pt idx="0">
                  <c:v>Baltic Eagle</c:v>
                </c:pt>
              </c:strCache>
            </c:strRef>
          </c:tx>
          <c:spPr>
            <a:ln w="9525" cap="sq">
              <a:solidFill>
                <a:schemeClr val="accent3"/>
              </a:solidFill>
              <a:prstDash val="lgDashDotDot"/>
              <a:miter lim="800000"/>
            </a:ln>
          </c:spPr>
          <c:marker>
            <c:symbol val="none"/>
          </c:marker>
          <c:xVal>
            <c:numRef>
              <c:f>Data!$N$32:$P$32</c:f>
              <c:numCache>
                <c:formatCode>mmm\-yy</c:formatCode>
                <c:ptCount val="3"/>
                <c:pt idx="0">
                  <c:v>43191</c:v>
                </c:pt>
                <c:pt idx="1">
                  <c:v>44013</c:v>
                </c:pt>
                <c:pt idx="2">
                  <c:v>44562</c:v>
                </c:pt>
              </c:numCache>
            </c:numRef>
          </c:xVal>
          <c:yVal>
            <c:numRef>
              <c:f>Data!$X$32:$Z$32</c:f>
              <c:numCache>
                <c:formatCode>_-[$€-2]\ * #,##0.00_-;\-[$€-2]\ * #,##0.00_-;_-[$€-2]\ * "-"??_-;_-@_-</c:formatCode>
                <c:ptCount val="3"/>
                <c:pt idx="0">
                  <c:v>80.146536846073616</c:v>
                </c:pt>
                <c:pt idx="1">
                  <c:v>80.146536846073616</c:v>
                </c:pt>
                <c:pt idx="2">
                  <c:v>80.146536846073616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5-8D05-492B-A2AB-55738649EC8E}"/>
            </c:ext>
          </c:extLst>
        </c:ser>
        <c:ser>
          <c:idx val="27"/>
          <c:order val="27"/>
          <c:tx>
            <c:strRef>
              <c:f>Data!$B$33</c:f>
              <c:strCache>
                <c:ptCount val="1"/>
                <c:pt idx="0">
                  <c:v>Gode Wind 4</c:v>
                </c:pt>
              </c:strCache>
            </c:strRef>
          </c:tx>
          <c:spPr>
            <a:ln w="9525" cap="sq">
              <a:solidFill>
                <a:schemeClr val="accent3"/>
              </a:solidFill>
              <a:prstDash val="lgDashDotDot"/>
              <a:miter lim="800000"/>
            </a:ln>
          </c:spPr>
          <c:marker>
            <c:symbol val="none"/>
          </c:marker>
          <c:xVal>
            <c:numRef>
              <c:f>Data!$N$33:$P$33</c:f>
              <c:numCache>
                <c:formatCode>mmm\-yy</c:formatCode>
                <c:ptCount val="3"/>
                <c:pt idx="0">
                  <c:v>43191</c:v>
                </c:pt>
                <c:pt idx="1">
                  <c:v>44378</c:v>
                </c:pt>
                <c:pt idx="2">
                  <c:v>44927</c:v>
                </c:pt>
              </c:numCache>
            </c:numRef>
          </c:xVal>
          <c:yVal>
            <c:numRef>
              <c:f>Data!$X$33:$Z$33</c:f>
              <c:numCache>
                <c:formatCode>_-[$€-2]\ * #,##0.00_-;\-[$€-2]\ * #,##0.00_-;_-[$€-2]\ * "-"??_-;_-@_-</c:formatCode>
                <c:ptCount val="3"/>
                <c:pt idx="0">
                  <c:v>98.567364193750635</c:v>
                </c:pt>
                <c:pt idx="1">
                  <c:v>98.567364193750635</c:v>
                </c:pt>
                <c:pt idx="2">
                  <c:v>98.567364193750635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6-8D05-492B-A2AB-55738649EC8E}"/>
            </c:ext>
          </c:extLst>
        </c:ser>
        <c:ser>
          <c:idx val="28"/>
          <c:order val="28"/>
          <c:tx>
            <c:strRef>
              <c:f>Data!$B$34</c:f>
              <c:strCache>
                <c:ptCount val="1"/>
                <c:pt idx="0">
                  <c:v>Wikinger Süd</c:v>
                </c:pt>
              </c:strCache>
            </c:strRef>
          </c:tx>
          <c:spPr>
            <a:ln w="9525" cap="sq">
              <a:solidFill>
                <a:schemeClr val="accent3"/>
              </a:solidFill>
              <a:prstDash val="lgDashDotDot"/>
              <a:miter lim="800000"/>
            </a:ln>
          </c:spPr>
          <c:marker>
            <c:symbol val="none"/>
          </c:marker>
          <c:xVal>
            <c:numRef>
              <c:f>Data!$N$34:$P$34</c:f>
              <c:numCache>
                <c:formatCode>mmm\-yy</c:formatCode>
                <c:ptCount val="3"/>
                <c:pt idx="0">
                  <c:v>43191</c:v>
                </c:pt>
                <c:pt idx="1">
                  <c:v>44013</c:v>
                </c:pt>
                <c:pt idx="2">
                  <c:v>44562</c:v>
                </c:pt>
              </c:numCache>
            </c:numRef>
          </c:xVal>
          <c:yVal>
            <c:numRef>
              <c:f>Data!$X$34:$Z$34</c:f>
              <c:numCache>
                <c:formatCode>_-[$€-2]\ * #,##0.00_-;\-[$€-2]\ * #,##0.00_-;_-[$€-2]\ * "-"??_-;_-@_-</c:formatCode>
                <c:ptCount val="3"/>
                <c:pt idx="0">
                  <c:v>65.518809420326463</c:v>
                </c:pt>
                <c:pt idx="1">
                  <c:v>65.518809420326463</c:v>
                </c:pt>
                <c:pt idx="2">
                  <c:v>65.518809420326463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7-8D05-492B-A2AB-55738649EC8E}"/>
            </c:ext>
          </c:extLst>
        </c:ser>
        <c:ser>
          <c:idx val="29"/>
          <c:order val="29"/>
          <c:tx>
            <c:strRef>
              <c:f>Data!$B$35</c:f>
              <c:strCache>
                <c:ptCount val="1"/>
                <c:pt idx="0">
                  <c:v>Borkum Riffgrund West II</c:v>
                </c:pt>
              </c:strCache>
            </c:strRef>
          </c:tx>
          <c:spPr>
            <a:ln w="9525" cap="sq">
              <a:solidFill>
                <a:schemeClr val="accent3"/>
              </a:solidFill>
              <a:prstDash val="lgDashDotDot"/>
              <a:miter lim="800000"/>
            </a:ln>
          </c:spPr>
          <c:marker>
            <c:symbol val="none"/>
          </c:marker>
          <c:xVal>
            <c:numRef>
              <c:f>Data!$N$35:$P$35</c:f>
              <c:numCache>
                <c:formatCode>mmm\-yy</c:formatCode>
                <c:ptCount val="3"/>
                <c:pt idx="0">
                  <c:v>42826</c:v>
                </c:pt>
                <c:pt idx="1">
                  <c:v>44378</c:v>
                </c:pt>
                <c:pt idx="2">
                  <c:v>45292</c:v>
                </c:pt>
              </c:numCache>
            </c:numRef>
          </c:xVal>
          <c:yVal>
            <c:numRef>
              <c:f>Data!$X$35:$Z$35</c:f>
              <c:numCache>
                <c:formatCode>_-[$€-2]\ * #,##0.00_-;\-[$€-2]\ * #,##0.00_-;_-[$€-2]\ * "-"??_-;_-@_-</c:formatCode>
                <c:ptCount val="3"/>
                <c:pt idx="0">
                  <c:v>52.514052245828815</c:v>
                </c:pt>
                <c:pt idx="1">
                  <c:v>52.514052245828815</c:v>
                </c:pt>
                <c:pt idx="2">
                  <c:v>52.514052245828815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8-8D05-492B-A2AB-55738649EC8E}"/>
            </c:ext>
          </c:extLst>
        </c:ser>
        <c:ser>
          <c:idx val="30"/>
          <c:order val="30"/>
          <c:tx>
            <c:strRef>
              <c:f>Data!$B$37</c:f>
              <c:strCache>
                <c:ptCount val="1"/>
                <c:pt idx="0">
                  <c:v>Horns Rev 2</c:v>
                </c:pt>
              </c:strCache>
            </c:strRef>
          </c:tx>
          <c:spPr>
            <a:ln w="9525" cap="sq" cmpd="dbl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xVal>
            <c:numRef>
              <c:f>Data!$N$37:$P$37</c:f>
              <c:numCache>
                <c:formatCode>mmm\-yy</c:formatCode>
                <c:ptCount val="3"/>
                <c:pt idx="0">
                  <c:v>38384</c:v>
                </c:pt>
                <c:pt idx="1">
                  <c:v>39264</c:v>
                </c:pt>
                <c:pt idx="2">
                  <c:v>40073</c:v>
                </c:pt>
              </c:numCache>
            </c:numRef>
          </c:xVal>
          <c:yVal>
            <c:numRef>
              <c:f>Data!$X$37:$Z$37</c:f>
              <c:numCache>
                <c:formatCode>_-[$€-2]\ * #,##0.00_-;\-[$€-2]\ * #,##0.00_-;_-[$€-2]\ * "-"??_-;_-@_-</c:formatCode>
                <c:ptCount val="3"/>
                <c:pt idx="0">
                  <c:v>64.14800105021942</c:v>
                </c:pt>
                <c:pt idx="1">
                  <c:v>64.14800105021942</c:v>
                </c:pt>
                <c:pt idx="2">
                  <c:v>64.14800105021942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9-8D05-492B-A2AB-55738649EC8E}"/>
            </c:ext>
          </c:extLst>
        </c:ser>
        <c:ser>
          <c:idx val="31"/>
          <c:order val="31"/>
          <c:tx>
            <c:strRef>
              <c:f>Data!$B$38</c:f>
              <c:strCache>
                <c:ptCount val="1"/>
                <c:pt idx="0">
                  <c:v>Horns Rev 3</c:v>
                </c:pt>
              </c:strCache>
            </c:strRef>
          </c:tx>
          <c:spPr>
            <a:ln w="9525" cap="sq" cmpd="dbl">
              <a:solidFill>
                <a:schemeClr val="accent2"/>
              </a:solidFill>
              <a:miter lim="800000"/>
            </a:ln>
          </c:spPr>
          <c:marker>
            <c:symbol val="none"/>
          </c:marker>
          <c:xVal>
            <c:numRef>
              <c:f>Data!$N$38:$P$38</c:f>
              <c:numCache>
                <c:formatCode>mmm\-yy</c:formatCode>
                <c:ptCount val="3"/>
                <c:pt idx="0">
                  <c:v>42036</c:v>
                </c:pt>
                <c:pt idx="1">
                  <c:v>42036</c:v>
                </c:pt>
                <c:pt idx="2">
                  <c:v>43678</c:v>
                </c:pt>
              </c:numCache>
            </c:numRef>
          </c:xVal>
          <c:yVal>
            <c:numRef>
              <c:f>Data!$X$38:$Z$38</c:f>
              <c:numCache>
                <c:formatCode>_-[$€-2]\ * #,##0.00_-;\-[$€-2]\ * #,##0.00_-;_-[$€-2]\ * "-"??_-;_-@_-</c:formatCode>
                <c:ptCount val="3"/>
                <c:pt idx="0">
                  <c:v>84.300455619341903</c:v>
                </c:pt>
                <c:pt idx="1">
                  <c:v>84.300455619341903</c:v>
                </c:pt>
                <c:pt idx="2">
                  <c:v>84.300455619341903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A-8D05-492B-A2AB-55738649EC8E}"/>
            </c:ext>
          </c:extLst>
        </c:ser>
        <c:ser>
          <c:idx val="32"/>
          <c:order val="32"/>
          <c:tx>
            <c:strRef>
              <c:f>Data!$B$39</c:f>
              <c:strCache>
                <c:ptCount val="1"/>
                <c:pt idx="0">
                  <c:v>Kriegers Flak</c:v>
                </c:pt>
              </c:strCache>
            </c:strRef>
          </c:tx>
          <c:spPr>
            <a:ln w="9525" cap="sq" cmpd="dbl">
              <a:solidFill>
                <a:schemeClr val="accent2"/>
              </a:solidFill>
              <a:miter lim="800000"/>
            </a:ln>
          </c:spPr>
          <c:marker>
            <c:symbol val="none"/>
          </c:marker>
          <c:xVal>
            <c:numRef>
              <c:f>Data!$N$39:$P$39</c:f>
              <c:numCache>
                <c:formatCode>mmm\-yy</c:formatCode>
                <c:ptCount val="3"/>
                <c:pt idx="0">
                  <c:v>42675</c:v>
                </c:pt>
                <c:pt idx="2">
                  <c:v>44561</c:v>
                </c:pt>
              </c:numCache>
            </c:numRef>
          </c:xVal>
          <c:yVal>
            <c:numRef>
              <c:f>Data!$X$39:$Z$39</c:f>
              <c:numCache>
                <c:formatCode>_-[$€-2]\ * #,##0.00_-;\-[$€-2]\ * #,##0.00_-;_-[$€-2]\ * "-"??_-;_-@_-</c:formatCode>
                <c:ptCount val="3"/>
                <c:pt idx="0">
                  <c:v>51.619493324018308</c:v>
                </c:pt>
                <c:pt idx="1">
                  <c:v>51.619493324018308</c:v>
                </c:pt>
                <c:pt idx="2">
                  <c:v>51.619493324018308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B-8D05-492B-A2AB-55738649EC8E}"/>
            </c:ext>
          </c:extLst>
        </c:ser>
        <c:ser>
          <c:idx val="33"/>
          <c:order val="33"/>
          <c:tx>
            <c:strRef>
              <c:f>Data!$B$40</c:f>
              <c:strCache>
                <c:ptCount val="1"/>
                <c:pt idx="0">
                  <c:v>Rødsand 2 (II)</c:v>
                </c:pt>
              </c:strCache>
            </c:strRef>
          </c:tx>
          <c:spPr>
            <a:ln w="9525" cap="sq" cmpd="dbl">
              <a:solidFill>
                <a:schemeClr val="accent2"/>
              </a:solidFill>
              <a:miter lim="800000"/>
            </a:ln>
          </c:spPr>
          <c:marker>
            <c:symbol val="none"/>
          </c:marker>
          <c:xVal>
            <c:numRef>
              <c:f>Data!$N$40:$P$40</c:f>
              <c:numCache>
                <c:formatCode>mmm\-yy</c:formatCode>
                <c:ptCount val="3"/>
                <c:pt idx="0">
                  <c:v>38838</c:v>
                </c:pt>
                <c:pt idx="1">
                  <c:v>39873</c:v>
                </c:pt>
                <c:pt idx="2">
                  <c:v>40452</c:v>
                </c:pt>
              </c:numCache>
            </c:numRef>
          </c:xVal>
          <c:yVal>
            <c:numRef>
              <c:f>Data!$X$40:$Z$40</c:f>
              <c:numCache>
                <c:formatCode>_-[$€-2]\ * #,##0.00_-;\-[$€-2]\ * #,##0.00_-;_-[$€-2]\ * "-"??_-;_-@_-</c:formatCode>
                <c:ptCount val="3"/>
                <c:pt idx="0">
                  <c:v>76.332271895654529</c:v>
                </c:pt>
                <c:pt idx="1">
                  <c:v>76.332271895654529</c:v>
                </c:pt>
                <c:pt idx="2">
                  <c:v>76.332271895654529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C-8D05-492B-A2AB-55738649EC8E}"/>
            </c:ext>
          </c:extLst>
        </c:ser>
        <c:ser>
          <c:idx val="34"/>
          <c:order val="34"/>
          <c:tx>
            <c:strRef>
              <c:f>Data!$B$41</c:f>
              <c:strCache>
                <c:ptCount val="1"/>
                <c:pt idx="0">
                  <c:v>Versterhav Nord</c:v>
                </c:pt>
              </c:strCache>
            </c:strRef>
          </c:tx>
          <c:spPr>
            <a:ln w="9525" cmpd="dbl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Data!$N$41:$P$41</c:f>
              <c:numCache>
                <c:formatCode>mmm\-yy</c:formatCode>
                <c:ptCount val="3"/>
                <c:pt idx="0">
                  <c:v>42644</c:v>
                </c:pt>
                <c:pt idx="2">
                  <c:v>45108</c:v>
                </c:pt>
              </c:numCache>
            </c:numRef>
          </c:xVal>
          <c:yVal>
            <c:numRef>
              <c:f>Data!$X$41:$Z$41</c:f>
              <c:numCache>
                <c:formatCode>_-[$€-2]\ * #,##0.00_-;\-[$€-2]\ * #,##0.00_-;_-[$€-2]\ * "-"??_-;_-@_-</c:formatCode>
                <c:ptCount val="3"/>
                <c:pt idx="0">
                  <c:v>59.26601723248978</c:v>
                </c:pt>
                <c:pt idx="1">
                  <c:v>59.26601723248978</c:v>
                </c:pt>
                <c:pt idx="2">
                  <c:v>59.26601723248978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D-8D05-492B-A2AB-55738649EC8E}"/>
            </c:ext>
          </c:extLst>
        </c:ser>
        <c:ser>
          <c:idx val="35"/>
          <c:order val="35"/>
          <c:tx>
            <c:strRef>
              <c:f>Data!$B$42</c:f>
              <c:strCache>
                <c:ptCount val="1"/>
                <c:pt idx="0">
                  <c:v>Versterhav Syd</c:v>
                </c:pt>
              </c:strCache>
            </c:strRef>
          </c:tx>
          <c:spPr>
            <a:ln w="9525" cap="sq" cmpd="dbl">
              <a:solidFill>
                <a:schemeClr val="accent2"/>
              </a:solidFill>
              <a:miter lim="800000"/>
            </a:ln>
          </c:spPr>
          <c:marker>
            <c:symbol val="none"/>
          </c:marker>
          <c:xVal>
            <c:numRef>
              <c:f>Data!$N$42:$P$42</c:f>
              <c:numCache>
                <c:formatCode>mmm\-yy</c:formatCode>
                <c:ptCount val="3"/>
                <c:pt idx="0">
                  <c:v>42644</c:v>
                </c:pt>
                <c:pt idx="2">
                  <c:v>45108</c:v>
                </c:pt>
              </c:numCache>
            </c:numRef>
          </c:xVal>
          <c:yVal>
            <c:numRef>
              <c:f>Data!$X$42:$Z$42</c:f>
              <c:numCache>
                <c:formatCode>_-[$€-2]\ * #,##0.00_-;\-[$€-2]\ * #,##0.00_-;_-[$€-2]\ * "-"??_-;_-@_-</c:formatCode>
                <c:ptCount val="3"/>
                <c:pt idx="0">
                  <c:v>58.981648469703245</c:v>
                </c:pt>
                <c:pt idx="1">
                  <c:v>58.981648469703245</c:v>
                </c:pt>
                <c:pt idx="2">
                  <c:v>58.981648469703245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E-8D05-492B-A2AB-55738649EC8E}"/>
            </c:ext>
          </c:extLst>
        </c:ser>
        <c:ser>
          <c:idx val="36"/>
          <c:order val="36"/>
          <c:tx>
            <c:strRef>
              <c:f>Data!$B$27</c:f>
              <c:strCache>
                <c:ptCount val="1"/>
                <c:pt idx="0">
                  <c:v>Hollandse Kust Zuid III &amp; IV</c:v>
                </c:pt>
              </c:strCache>
            </c:strRef>
          </c:tx>
          <c:spPr>
            <a:ln w="9525" cap="sq">
              <a:solidFill>
                <a:schemeClr val="accent4"/>
              </a:solidFill>
              <a:prstDash val="dashDot"/>
              <a:miter lim="800000"/>
            </a:ln>
          </c:spPr>
          <c:marker>
            <c:symbol val="none"/>
          </c:marker>
          <c:xVal>
            <c:numRef>
              <c:f>Data!$N$27:$P$27</c:f>
              <c:numCache>
                <c:formatCode>mmm\-yy</c:formatCode>
                <c:ptCount val="3"/>
                <c:pt idx="0">
                  <c:v>43656</c:v>
                </c:pt>
                <c:pt idx="1">
                  <c:v>0</c:v>
                </c:pt>
                <c:pt idx="2">
                  <c:v>45108</c:v>
                </c:pt>
              </c:numCache>
            </c:numRef>
          </c:xVal>
          <c:yVal>
            <c:numRef>
              <c:f>Data!$X$27:$Z$27</c:f>
              <c:numCache>
                <c:formatCode>_-[$€-2]\ * #,##0.00_-;\-[$€-2]\ * #,##0.00_-;_-[$€-2]\ * "-"??_-;_-@_-</c:formatCode>
                <c:ptCount val="3"/>
                <c:pt idx="0">
                  <c:v>57.798425582545001</c:v>
                </c:pt>
                <c:pt idx="1">
                  <c:v>57.798425582545001</c:v>
                </c:pt>
                <c:pt idx="2">
                  <c:v>57.798425582545001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F-8D05-492B-A2AB-55738649E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239264"/>
        <c:axId val="438236312"/>
      </c:scatterChart>
      <c:valAx>
        <c:axId val="438239264"/>
        <c:scaling>
          <c:orientation val="minMax"/>
          <c:max val="46753"/>
          <c:min val="40179"/>
        </c:scaling>
        <c:delete val="0"/>
        <c:axPos val="b"/>
        <c:numFmt formatCode="mmm\-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236312"/>
        <c:crosses val="autoZero"/>
        <c:crossBetween val="midCat"/>
      </c:valAx>
      <c:valAx>
        <c:axId val="438236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Effective subsidy (in €</a:t>
                </a:r>
                <a:r>
                  <a:rPr lang="en-GB" baseline="-25000"/>
                  <a:t>2019</a:t>
                </a:r>
                <a:r>
                  <a:rPr lang="en-GB" baseline="0"/>
                  <a:t>/MWh)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4.730180653822442E-3"/>
              <c:y val="0.27741503346676366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239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egendEntry>
        <c:idx val="24"/>
        <c:delete val="1"/>
      </c:legendEntry>
      <c:legendEntry>
        <c:idx val="25"/>
        <c:delete val="1"/>
      </c:legendEntry>
      <c:legendEntry>
        <c:idx val="26"/>
        <c:delete val="1"/>
      </c:legendEntry>
      <c:legendEntry>
        <c:idx val="27"/>
        <c:delete val="1"/>
      </c:legendEntry>
      <c:legendEntry>
        <c:idx val="28"/>
        <c:delete val="1"/>
      </c:legendEntry>
      <c:legendEntry>
        <c:idx val="29"/>
        <c:delete val="1"/>
      </c:legendEntry>
      <c:legendEntry>
        <c:idx val="30"/>
        <c:delete val="1"/>
      </c:legendEntry>
      <c:legendEntry>
        <c:idx val="31"/>
        <c:delete val="1"/>
      </c:legendEntry>
      <c:legendEntry>
        <c:idx val="32"/>
        <c:delete val="1"/>
      </c:legendEntry>
      <c:legendEntry>
        <c:idx val="33"/>
        <c:delete val="1"/>
      </c:legendEntry>
      <c:legendEntry>
        <c:idx val="34"/>
        <c:delete val="1"/>
      </c:legendEntry>
      <c:legendEntry>
        <c:idx val="35"/>
        <c:delete val="1"/>
      </c:legendEntry>
      <c:layout>
        <c:manualLayout>
          <c:xMode val="edge"/>
          <c:yMode val="edge"/>
          <c:x val="0.12010257778265407"/>
          <c:y val="0.96017438528938748"/>
          <c:w val="0.42504757012023436"/>
          <c:h val="3.53035943728791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3F059D0-509D-4B3D-8045-7B4D1D74E8F4}">
  <sheetPr/>
  <sheetViews>
    <sheetView zoomScale="9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60A968-72DC-4B9E-BC10-B09E16D9A65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sh%20flow%20calculations/CashflowModel%20-%20UK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ash%20flow%20calculations/CashflowModel%20-%20B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ash%20flow%20calculations/CashflowModel%20-%20NL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ash%20flow%20calculations/CashflowModel%20-%20DE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ash%20flow%20calculations/CashflowModel%20-%20D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stAngliaOne"/>
      <sheetName val="HornseaTwo"/>
      <sheetName val="MorayEast"/>
      <sheetName val="NeartNaGaoithe"/>
      <sheetName val="TritonKnoll"/>
      <sheetName val="DoggerbankCreykeBeck_A_P1"/>
      <sheetName val="DoggerbankCreykeBeck_B_P1"/>
      <sheetName val="DoggerbankCreykeTeeside_A_P1"/>
      <sheetName val="Forthwind"/>
      <sheetName val="Seagreen_Phase1"/>
      <sheetName val="SofiaOffshoreWindFarm_Phase1"/>
    </sheetNames>
    <sheetDataSet>
      <sheetData sheetId="0">
        <row r="13">
          <cell r="T13">
            <v>146.72</v>
          </cell>
          <cell r="Z13">
            <v>125.73636141154515</v>
          </cell>
        </row>
        <row r="14">
          <cell r="T14">
            <v>43739</v>
          </cell>
        </row>
        <row r="16">
          <cell r="Z16">
            <v>76.785721040857879</v>
          </cell>
        </row>
        <row r="48">
          <cell r="T48">
            <v>15.09</v>
          </cell>
        </row>
      </sheetData>
      <sheetData sheetId="1">
        <row r="13">
          <cell r="T13">
            <v>68.650000000000006</v>
          </cell>
          <cell r="Z13">
            <v>63.276912142166729</v>
          </cell>
        </row>
        <row r="14">
          <cell r="T14">
            <v>44652</v>
          </cell>
        </row>
        <row r="16">
          <cell r="Z16">
            <v>15.661266170681522</v>
          </cell>
        </row>
        <row r="48">
          <cell r="T48">
            <v>13.65</v>
          </cell>
        </row>
      </sheetData>
      <sheetData sheetId="2">
        <row r="13">
          <cell r="T13">
            <v>68.650000000000006</v>
          </cell>
          <cell r="Z13">
            <v>63.106438974812725</v>
          </cell>
        </row>
        <row r="14">
          <cell r="T14">
            <v>44652</v>
          </cell>
        </row>
        <row r="16">
          <cell r="Z16">
            <v>15.563181496871813</v>
          </cell>
        </row>
        <row r="48">
          <cell r="T48">
            <v>13.65</v>
          </cell>
        </row>
      </sheetData>
      <sheetData sheetId="3">
        <row r="13">
          <cell r="T13">
            <v>139.99</v>
          </cell>
          <cell r="Z13">
            <v>119.93671616338986</v>
          </cell>
        </row>
        <row r="14">
          <cell r="T14">
            <v>44805</v>
          </cell>
        </row>
        <row r="16">
          <cell r="Z16">
            <v>72.816428304333243</v>
          </cell>
        </row>
        <row r="48">
          <cell r="T48">
            <v>12.21</v>
          </cell>
        </row>
      </sheetData>
      <sheetData sheetId="4">
        <row r="13">
          <cell r="T13">
            <v>88.94</v>
          </cell>
          <cell r="Z13">
            <v>79.672188832864407</v>
          </cell>
        </row>
        <row r="14">
          <cell r="T14">
            <v>44317</v>
          </cell>
        </row>
        <row r="16">
          <cell r="Z16">
            <v>31.512776838170033</v>
          </cell>
        </row>
        <row r="48">
          <cell r="T48">
            <v>13.65</v>
          </cell>
        </row>
      </sheetData>
      <sheetData sheetId="5">
        <row r="13">
          <cell r="T13">
            <v>51.058587055127738</v>
          </cell>
          <cell r="Z13">
            <v>48.882248792492284</v>
          </cell>
        </row>
        <row r="14">
          <cell r="T14">
            <v>45108</v>
          </cell>
        </row>
        <row r="16">
          <cell r="Z16">
            <v>2.1469884843411009</v>
          </cell>
        </row>
        <row r="48">
          <cell r="T48">
            <v>13.65</v>
          </cell>
        </row>
      </sheetData>
      <sheetData sheetId="6">
        <row r="13">
          <cell r="T13">
            <v>53.58</v>
          </cell>
          <cell r="Z13">
            <v>50.784741028888675</v>
          </cell>
        </row>
        <row r="14">
          <cell r="T14">
            <v>45474</v>
          </cell>
        </row>
        <row r="16">
          <cell r="Z16">
            <v>4.6587848277109032</v>
          </cell>
        </row>
        <row r="48">
          <cell r="T48">
            <v>13.65</v>
          </cell>
        </row>
      </sheetData>
      <sheetData sheetId="7">
        <row r="13">
          <cell r="T13">
            <v>53.58</v>
          </cell>
          <cell r="Z13">
            <v>50.784741028888689</v>
          </cell>
        </row>
        <row r="14">
          <cell r="T14">
            <v>45474</v>
          </cell>
        </row>
        <row r="16">
          <cell r="Z16">
            <v>4.6587848277109032</v>
          </cell>
        </row>
        <row r="48">
          <cell r="T48">
            <v>13.65</v>
          </cell>
        </row>
      </sheetData>
      <sheetData sheetId="8">
        <row r="13">
          <cell r="T13">
            <v>51.058587055127738</v>
          </cell>
          <cell r="Z13">
            <v>48.882248792492327</v>
          </cell>
        </row>
        <row r="14">
          <cell r="T14">
            <v>45108</v>
          </cell>
        </row>
        <row r="16">
          <cell r="Z16">
            <v>2.1469884843411009</v>
          </cell>
        </row>
        <row r="48">
          <cell r="T48">
            <v>13.65</v>
          </cell>
        </row>
      </sheetData>
      <sheetData sheetId="9">
        <row r="13">
          <cell r="T13">
            <v>53.58</v>
          </cell>
          <cell r="Z13">
            <v>50.784741028888725</v>
          </cell>
        </row>
        <row r="14">
          <cell r="T14">
            <v>45474</v>
          </cell>
        </row>
        <row r="16">
          <cell r="Z16">
            <v>4.6587848277109103</v>
          </cell>
        </row>
        <row r="48">
          <cell r="T48">
            <v>13.65</v>
          </cell>
        </row>
      </sheetData>
      <sheetData sheetId="10">
        <row r="13">
          <cell r="T13">
            <v>51.058587055127738</v>
          </cell>
          <cell r="Z13">
            <v>48.882248792492291</v>
          </cell>
        </row>
        <row r="14">
          <cell r="T14">
            <v>45108</v>
          </cell>
        </row>
        <row r="16">
          <cell r="Z16">
            <v>2.146988484341108</v>
          </cell>
        </row>
        <row r="48">
          <cell r="T48">
            <v>13.65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lwind"/>
      <sheetName val="Mermaid"/>
      <sheetName val="Nobelwind"/>
      <sheetName val="Norther"/>
      <sheetName val="Northwester2"/>
      <sheetName val="Northwind"/>
      <sheetName val="Rentel"/>
      <sheetName val="Seastar"/>
      <sheetName val="Thorntonbank_I"/>
      <sheetName val="Thorntonbank_II_III"/>
    </sheetNames>
    <sheetDataSet>
      <sheetData sheetId="0">
        <row r="13">
          <cell r="T13">
            <v>107</v>
          </cell>
          <cell r="Z13">
            <v>110.53652837850281</v>
          </cell>
        </row>
        <row r="14">
          <cell r="T14">
            <v>39995</v>
          </cell>
        </row>
        <row r="16">
          <cell r="Z16">
            <v>61.056635817601432</v>
          </cell>
        </row>
        <row r="50">
          <cell r="T50">
            <v>20.288160259148025</v>
          </cell>
        </row>
      </sheetData>
      <sheetData sheetId="1">
        <row r="13">
          <cell r="T13">
            <v>80.650000000000006</v>
          </cell>
          <cell r="Z13">
            <v>76.39954656368586</v>
          </cell>
        </row>
        <row r="14">
          <cell r="T14">
            <v>44013</v>
          </cell>
        </row>
        <row r="16">
          <cell r="Z16">
            <v>28.545849055541829</v>
          </cell>
        </row>
        <row r="48">
          <cell r="T48">
            <v>7.9708031444072365</v>
          </cell>
        </row>
      </sheetData>
      <sheetData sheetId="2">
        <row r="13">
          <cell r="T13">
            <v>107</v>
          </cell>
          <cell r="Z13">
            <v>107.87598232400441</v>
          </cell>
        </row>
        <row r="14">
          <cell r="T14">
            <v>42917</v>
          </cell>
        </row>
        <row r="16">
          <cell r="Z16">
            <v>59.548247364942632</v>
          </cell>
        </row>
        <row r="50">
          <cell r="T50">
            <v>18.478400917750726</v>
          </cell>
        </row>
      </sheetData>
      <sheetData sheetId="3">
        <row r="13">
          <cell r="T13">
            <v>132.44</v>
          </cell>
          <cell r="Z13">
            <v>129.61724056531884</v>
          </cell>
        </row>
        <row r="14">
          <cell r="T14">
            <v>43435</v>
          </cell>
        </row>
        <row r="16">
          <cell r="Z16">
            <v>81.543009825346985</v>
          </cell>
        </row>
        <row r="48">
          <cell r="T48">
            <v>20.465278997210643</v>
          </cell>
        </row>
      </sheetData>
      <sheetData sheetId="4">
        <row r="13">
          <cell r="T13">
            <v>80.650000000000006</v>
          </cell>
          <cell r="Z13">
            <v>76.405465045078557</v>
          </cell>
        </row>
        <row r="14">
          <cell r="T14">
            <v>43800</v>
          </cell>
        </row>
        <row r="16">
          <cell r="Z16">
            <v>28.50498806126393</v>
          </cell>
        </row>
        <row r="48">
          <cell r="T48">
            <v>7.9708031444072365</v>
          </cell>
        </row>
      </sheetData>
      <sheetData sheetId="5">
        <row r="13">
          <cell r="T13">
            <v>107</v>
          </cell>
          <cell r="Z13">
            <v>107.3411966265825</v>
          </cell>
        </row>
        <row r="14">
          <cell r="T14">
            <v>41821</v>
          </cell>
        </row>
        <row r="16">
          <cell r="Z16">
            <v>58.509769469713817</v>
          </cell>
        </row>
        <row r="50">
          <cell r="T50">
            <v>17.210902584955669</v>
          </cell>
        </row>
      </sheetData>
      <sheetData sheetId="6">
        <row r="13">
          <cell r="T13">
            <v>165</v>
          </cell>
          <cell r="Z13">
            <v>152.89332459683587</v>
          </cell>
        </row>
        <row r="14">
          <cell r="T14">
            <v>42917</v>
          </cell>
        </row>
        <row r="16">
          <cell r="Z16">
            <v>104.61556912951875</v>
          </cell>
        </row>
        <row r="48">
          <cell r="T48">
            <v>20.549642235938141</v>
          </cell>
        </row>
      </sheetData>
      <sheetData sheetId="7">
        <row r="13">
          <cell r="T13">
            <v>80.650000000000006</v>
          </cell>
          <cell r="Z13">
            <v>76.429654158178195</v>
          </cell>
        </row>
        <row r="14">
          <cell r="T14">
            <v>44013</v>
          </cell>
        </row>
        <row r="16">
          <cell r="Z16">
            <v>28.581639915053728</v>
          </cell>
        </row>
        <row r="48">
          <cell r="T48">
            <v>7.9708031444072365</v>
          </cell>
        </row>
      </sheetData>
      <sheetData sheetId="8">
        <row r="13">
          <cell r="T13">
            <v>107</v>
          </cell>
          <cell r="Z13">
            <v>110.86743203132437</v>
          </cell>
        </row>
        <row r="14">
          <cell r="T14">
            <v>39995</v>
          </cell>
        </row>
        <row r="16">
          <cell r="Z16">
            <v>61.44620379731785</v>
          </cell>
        </row>
        <row r="50">
          <cell r="T50">
            <v>20.626059722184539</v>
          </cell>
        </row>
      </sheetData>
      <sheetData sheetId="9">
        <row r="13">
          <cell r="T13">
            <v>102.24</v>
          </cell>
          <cell r="Z13">
            <v>107.08885673793587</v>
          </cell>
        </row>
        <row r="14">
          <cell r="T14">
            <v>41091</v>
          </cell>
        </row>
        <row r="16">
          <cell r="Z16">
            <v>58.079691723106158</v>
          </cell>
        </row>
        <row r="50">
          <cell r="T50">
            <v>20.61770373638193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rssele_I_II"/>
      <sheetName val="Borssele_III_IV"/>
      <sheetName val="Borssele_V"/>
      <sheetName val="HollandseKust_Zuid_I_II"/>
      <sheetName val="HollandseKust_Zuid_III_IV"/>
    </sheetNames>
    <sheetDataSet>
      <sheetData sheetId="0">
        <row r="13">
          <cell r="T13">
            <v>54.49</v>
          </cell>
          <cell r="Z13">
            <v>65.592392887461102</v>
          </cell>
        </row>
        <row r="14">
          <cell r="T14">
            <v>44287</v>
          </cell>
        </row>
        <row r="16">
          <cell r="Z16">
            <v>20.960741900315512</v>
          </cell>
        </row>
        <row r="48">
          <cell r="T48">
            <v>14</v>
          </cell>
        </row>
      </sheetData>
      <sheetData sheetId="1">
        <row r="13">
          <cell r="T13">
            <v>54.49</v>
          </cell>
          <cell r="Z13">
            <v>65.634310032725722</v>
          </cell>
        </row>
        <row r="14">
          <cell r="T14">
            <v>44013</v>
          </cell>
        </row>
        <row r="16">
          <cell r="Z16">
            <v>20.846835678754331</v>
          </cell>
        </row>
        <row r="48">
          <cell r="T48">
            <v>14</v>
          </cell>
        </row>
      </sheetData>
      <sheetData sheetId="2">
        <row r="13">
          <cell r="T13">
            <v>52.68</v>
          </cell>
          <cell r="Z13">
            <v>64.616848930631164</v>
          </cell>
        </row>
        <row r="14">
          <cell r="T14">
            <v>44378</v>
          </cell>
        </row>
        <row r="16">
          <cell r="Z16">
            <v>20.154178881604579</v>
          </cell>
        </row>
        <row r="48">
          <cell r="T48">
            <v>14</v>
          </cell>
        </row>
      </sheetData>
      <sheetData sheetId="3">
        <row r="13">
          <cell r="T13">
            <v>0</v>
          </cell>
          <cell r="Z13">
            <v>58.127637955822401</v>
          </cell>
        </row>
        <row r="14">
          <cell r="T14">
            <v>44743</v>
          </cell>
        </row>
        <row r="16">
          <cell r="Z16">
            <v>14</v>
          </cell>
        </row>
        <row r="48">
          <cell r="T48">
            <v>14</v>
          </cell>
        </row>
      </sheetData>
      <sheetData sheetId="4">
        <row r="13">
          <cell r="T13">
            <v>-0.71525846579920116</v>
          </cell>
          <cell r="Z13">
            <v>57.798425582545001</v>
          </cell>
        </row>
        <row r="14">
          <cell r="T14">
            <v>45108</v>
          </cell>
        </row>
        <row r="16">
          <cell r="Z16">
            <v>14</v>
          </cell>
        </row>
        <row r="48">
          <cell r="T48">
            <v>14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ticEagle"/>
      <sheetName val="BorkumRiffgrundWest_I"/>
      <sheetName val="BorkumRiffgrundWest_II"/>
      <sheetName val="GodeWind3"/>
      <sheetName val="GodeWind4"/>
      <sheetName val="HeDreiht"/>
      <sheetName val="OWP"/>
      <sheetName val="WikingerSüd"/>
    </sheetNames>
    <sheetDataSet>
      <sheetData sheetId="0">
        <row r="13">
          <cell r="T13">
            <v>64.599999999999994</v>
          </cell>
          <cell r="Z13">
            <v>80.146536846073616</v>
          </cell>
        </row>
        <row r="14">
          <cell r="T14">
            <v>44562</v>
          </cell>
        </row>
        <row r="16">
          <cell r="Z16">
            <v>41.000236510411213</v>
          </cell>
        </row>
        <row r="48">
          <cell r="T48">
            <v>22.597630649245836</v>
          </cell>
        </row>
      </sheetData>
      <sheetData sheetId="1">
        <row r="13">
          <cell r="T13">
            <v>0</v>
          </cell>
          <cell r="Z13">
            <v>53.229442989220814</v>
          </cell>
        </row>
        <row r="14">
          <cell r="T14">
            <v>45292</v>
          </cell>
        </row>
        <row r="16">
          <cell r="Z16">
            <v>14.538251837064365</v>
          </cell>
        </row>
        <row r="48">
          <cell r="T48">
            <v>14.538251837064365</v>
          </cell>
        </row>
      </sheetData>
      <sheetData sheetId="2">
        <row r="13">
          <cell r="T13">
            <v>0</v>
          </cell>
          <cell r="Z13">
            <v>52.514052245828815</v>
          </cell>
        </row>
        <row r="14">
          <cell r="T14">
            <v>45292</v>
          </cell>
        </row>
        <row r="16">
          <cell r="Z16">
            <v>14.074953552594252</v>
          </cell>
        </row>
        <row r="48">
          <cell r="T48">
            <v>14.074953552594252</v>
          </cell>
        </row>
      </sheetData>
      <sheetData sheetId="3">
        <row r="13">
          <cell r="T13">
            <v>60</v>
          </cell>
          <cell r="Z13">
            <v>68.462671957141197</v>
          </cell>
        </row>
        <row r="14">
          <cell r="T14">
            <v>44927</v>
          </cell>
        </row>
        <row r="16">
          <cell r="Z16">
            <v>29.441846763114391</v>
          </cell>
        </row>
        <row r="48">
          <cell r="T48">
            <v>14.195841288845912</v>
          </cell>
        </row>
      </sheetData>
      <sheetData sheetId="4">
        <row r="13">
          <cell r="T13">
            <v>98.3</v>
          </cell>
          <cell r="Z13">
            <v>98.567364193750635</v>
          </cell>
        </row>
        <row r="14">
          <cell r="T14">
            <v>44927</v>
          </cell>
        </row>
        <row r="16">
          <cell r="Z16">
            <v>59.555671100186281</v>
          </cell>
        </row>
        <row r="48">
          <cell r="T48">
            <v>14.085310925409653</v>
          </cell>
        </row>
      </sheetData>
      <sheetData sheetId="5">
        <row r="13">
          <cell r="T13">
            <v>0</v>
          </cell>
          <cell r="Z13">
            <v>55.772055223703688</v>
          </cell>
        </row>
        <row r="14">
          <cell r="T14">
            <v>45658</v>
          </cell>
        </row>
        <row r="16">
          <cell r="Z16">
            <v>17.378967855616594</v>
          </cell>
        </row>
        <row r="48">
          <cell r="T48">
            <v>17.378967855616597</v>
          </cell>
        </row>
      </sheetData>
      <sheetData sheetId="6">
        <row r="13">
          <cell r="T13">
            <v>0</v>
          </cell>
          <cell r="Z13">
            <v>52.956449695599481</v>
          </cell>
        </row>
        <row r="14">
          <cell r="T14">
            <v>45292</v>
          </cell>
        </row>
        <row r="16">
          <cell r="Z16">
            <v>14.465628119556897</v>
          </cell>
        </row>
        <row r="48">
          <cell r="T48">
            <v>14.465628119556897</v>
          </cell>
        </row>
      </sheetData>
      <sheetData sheetId="7">
        <row r="13">
          <cell r="T13">
            <v>0</v>
          </cell>
          <cell r="Z13">
            <v>65.518809420326463</v>
          </cell>
        </row>
        <row r="14">
          <cell r="T14">
            <v>44562</v>
          </cell>
        </row>
        <row r="16">
          <cell r="Z16">
            <v>26.350932817481471</v>
          </cell>
        </row>
        <row r="48">
          <cell r="T48">
            <v>26.350932817481471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holt"/>
      <sheetName val="HornsRev2"/>
      <sheetName val="HornsRev3"/>
      <sheetName val="KriegersFlak"/>
      <sheetName val="Rødsand2_II"/>
      <sheetName val="VesterhavNord"/>
      <sheetName val="VesterhavSyd"/>
    </sheetNames>
    <sheetDataSet>
      <sheetData sheetId="0">
        <row r="13">
          <cell r="T13">
            <v>140.93</v>
          </cell>
          <cell r="Z13">
            <v>110.37213270626785</v>
          </cell>
        </row>
        <row r="14">
          <cell r="T14">
            <v>41456</v>
          </cell>
        </row>
        <row r="16">
          <cell r="Z16">
            <v>73.655166312798116</v>
          </cell>
        </row>
        <row r="49">
          <cell r="T49">
            <v>14</v>
          </cell>
        </row>
      </sheetData>
      <sheetData sheetId="1">
        <row r="13">
          <cell r="T13">
            <v>69.459999999999994</v>
          </cell>
          <cell r="Z13">
            <v>64.14800105021942</v>
          </cell>
        </row>
        <row r="14">
          <cell r="T14">
            <v>40073</v>
          </cell>
        </row>
        <row r="16">
          <cell r="Z16">
            <v>26.740275838875242</v>
          </cell>
        </row>
        <row r="49">
          <cell r="T49">
            <v>10</v>
          </cell>
        </row>
      </sheetData>
      <sheetData sheetId="2">
        <row r="13">
          <cell r="T13">
            <v>103.25</v>
          </cell>
          <cell r="Z13">
            <v>84.300455619341903</v>
          </cell>
        </row>
        <row r="14">
          <cell r="T14">
            <v>43678</v>
          </cell>
        </row>
        <row r="16">
          <cell r="Z16">
            <v>49.593894381317931</v>
          </cell>
        </row>
        <row r="48">
          <cell r="T48">
            <v>10</v>
          </cell>
        </row>
      </sheetData>
      <sheetData sheetId="3">
        <row r="13">
          <cell r="T13">
            <v>49.88</v>
          </cell>
          <cell r="Z13">
            <v>51.619493324018308</v>
          </cell>
        </row>
        <row r="14">
          <cell r="T14">
            <v>44561</v>
          </cell>
        </row>
        <row r="16">
          <cell r="Z16">
            <v>15.824969973378856</v>
          </cell>
        </row>
        <row r="48">
          <cell r="T48">
            <v>10</v>
          </cell>
        </row>
      </sheetData>
      <sheetData sheetId="4">
        <row r="13">
          <cell r="T13">
            <v>84.34</v>
          </cell>
          <cell r="Z13">
            <v>76.332271895654529</v>
          </cell>
        </row>
        <row r="14">
          <cell r="T14">
            <v>40452</v>
          </cell>
        </row>
        <row r="16">
          <cell r="Z16">
            <v>36.557553648159185</v>
          </cell>
        </row>
        <row r="49">
          <cell r="T49">
            <v>10</v>
          </cell>
        </row>
      </sheetData>
      <sheetData sheetId="5">
        <row r="13">
          <cell r="T13">
            <v>63.69</v>
          </cell>
          <cell r="Z13">
            <v>59.26601723248978</v>
          </cell>
        </row>
        <row r="14">
          <cell r="T14">
            <v>45108</v>
          </cell>
        </row>
        <row r="16">
          <cell r="Z16">
            <v>25.648206403759048</v>
          </cell>
        </row>
        <row r="48">
          <cell r="T48">
            <v>10</v>
          </cell>
        </row>
      </sheetData>
      <sheetData sheetId="6">
        <row r="13">
          <cell r="T13">
            <v>63.69</v>
          </cell>
          <cell r="Z13">
            <v>58.981648469703245</v>
          </cell>
        </row>
        <row r="14">
          <cell r="T14">
            <v>45108</v>
          </cell>
        </row>
        <row r="16">
          <cell r="Z16">
            <v>25.563037096979983</v>
          </cell>
        </row>
        <row r="48">
          <cell r="T48">
            <v>10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9FE04-9BD4-4613-ADF9-FA4343888D7D}">
  <dimension ref="A1:Z42"/>
  <sheetViews>
    <sheetView tabSelected="1" zoomScale="92" zoomScaleNormal="10" workbookViewId="0">
      <selection activeCell="L29" sqref="L29"/>
    </sheetView>
  </sheetViews>
  <sheetFormatPr defaultRowHeight="14.4" x14ac:dyDescent="0.3"/>
  <cols>
    <col min="2" max="2" width="22.33203125" bestFit="1" customWidth="1"/>
    <col min="3" max="4" width="16.6640625" customWidth="1"/>
    <col min="5" max="5" width="15.44140625" style="14" customWidth="1"/>
    <col min="6" max="7" width="23.44140625" style="14" customWidth="1"/>
    <col min="8" max="10" width="10.5546875" bestFit="1" customWidth="1"/>
    <col min="11" max="12" width="10.44140625" customWidth="1"/>
    <col min="14" max="16" width="10.44140625" bestFit="1" customWidth="1"/>
    <col min="18" max="22" width="9" bestFit="1" customWidth="1"/>
    <col min="24" max="26" width="10.44140625" bestFit="1" customWidth="1"/>
  </cols>
  <sheetData>
    <row r="1" spans="1:26" s="2" customFormat="1" ht="15" thickBot="1" x14ac:dyDescent="0.35">
      <c r="A1" s="2" t="s">
        <v>10</v>
      </c>
      <c r="B1" s="2" t="s">
        <v>9</v>
      </c>
      <c r="C1" s="2" t="s">
        <v>51</v>
      </c>
      <c r="D1" s="25" t="s">
        <v>60</v>
      </c>
      <c r="E1" s="25" t="s">
        <v>62</v>
      </c>
      <c r="F1" s="25" t="s">
        <v>61</v>
      </c>
      <c r="G1" s="25" t="s">
        <v>44</v>
      </c>
      <c r="H1" s="2" t="s">
        <v>1</v>
      </c>
      <c r="I1" s="2" t="s">
        <v>0</v>
      </c>
      <c r="J1" s="2" t="s">
        <v>8</v>
      </c>
      <c r="L1" s="2" t="s">
        <v>49</v>
      </c>
      <c r="M1" s="2" t="s">
        <v>50</v>
      </c>
      <c r="N1" s="2" t="s">
        <v>7</v>
      </c>
      <c r="R1" s="26" t="s">
        <v>11</v>
      </c>
      <c r="S1" s="27" t="s">
        <v>45</v>
      </c>
      <c r="T1" s="28" t="s">
        <v>46</v>
      </c>
      <c r="U1" s="29" t="s">
        <v>47</v>
      </c>
      <c r="V1" s="30" t="s">
        <v>48</v>
      </c>
    </row>
    <row r="2" spans="1:26" x14ac:dyDescent="0.3">
      <c r="A2" t="s">
        <v>11</v>
      </c>
      <c r="B2" s="23" t="s">
        <v>2</v>
      </c>
      <c r="C2" s="15">
        <f>[1]EastAngliaOne!$T$13</f>
        <v>146.72</v>
      </c>
      <c r="D2" s="15">
        <f>[1]EastAngliaOne!$Z$13</f>
        <v>125.73636141154515</v>
      </c>
      <c r="E2" s="15">
        <f>[1]EastAngliaOne!$Z$16</f>
        <v>76.785721040857879</v>
      </c>
      <c r="F2" s="15">
        <f>[1]EastAngliaOne!$T$48</f>
        <v>15.09</v>
      </c>
      <c r="G2" s="15">
        <f t="shared" ref="G2:G42" si="0">E2-F2</f>
        <v>61.695721040857876</v>
      </c>
      <c r="H2" s="1">
        <v>42125</v>
      </c>
      <c r="I2" s="1">
        <v>42401</v>
      </c>
      <c r="J2" s="1">
        <f>[1]EastAngliaOne!$T$14</f>
        <v>43739</v>
      </c>
      <c r="K2" s="1"/>
      <c r="L2" s="15">
        <f>D2</f>
        <v>125.73636141154515</v>
      </c>
      <c r="N2" s="3">
        <f t="shared" ref="N2:N38" si="1">H2</f>
        <v>42125</v>
      </c>
      <c r="O2" s="4">
        <f t="shared" ref="O2:O38" si="2">I2</f>
        <v>42401</v>
      </c>
      <c r="P2" s="4">
        <f t="shared" ref="P2:P38" si="3">J2</f>
        <v>43739</v>
      </c>
      <c r="Q2" s="4"/>
      <c r="R2" s="6">
        <f>$G2</f>
        <v>61.695721040857876</v>
      </c>
      <c r="S2" s="6"/>
      <c r="T2" s="6"/>
      <c r="U2" s="6"/>
      <c r="V2" s="6"/>
      <c r="W2" s="5"/>
      <c r="X2" s="6">
        <f t="shared" ref="X2:Z27" si="4">$L2</f>
        <v>125.73636141154515</v>
      </c>
      <c r="Y2" s="6">
        <f t="shared" si="4"/>
        <v>125.73636141154515</v>
      </c>
      <c r="Z2" s="7">
        <f t="shared" si="4"/>
        <v>125.73636141154515</v>
      </c>
    </row>
    <row r="3" spans="1:26" x14ac:dyDescent="0.3">
      <c r="A3" t="s">
        <v>11</v>
      </c>
      <c r="B3" s="23" t="s">
        <v>3</v>
      </c>
      <c r="C3" s="15">
        <f>[1]NeartNaGaoithe!$T$13</f>
        <v>139.99</v>
      </c>
      <c r="D3" s="15">
        <f>[1]NeartNaGaoithe!$Z$13</f>
        <v>119.93671616338986</v>
      </c>
      <c r="E3" s="15">
        <f>[1]NeartNaGaoithe!$Z$16</f>
        <v>72.816428304333243</v>
      </c>
      <c r="F3" s="15">
        <f>[1]NeartNaGaoithe!$T$48</f>
        <v>12.21</v>
      </c>
      <c r="G3" s="15">
        <f t="shared" si="0"/>
        <v>60.606428304333242</v>
      </c>
      <c r="H3" s="1">
        <v>42125</v>
      </c>
      <c r="I3" s="1">
        <v>43678</v>
      </c>
      <c r="J3" s="1">
        <f>[1]NeartNaGaoithe!$T$14</f>
        <v>44805</v>
      </c>
      <c r="K3" s="1"/>
      <c r="L3" s="15">
        <f t="shared" ref="L3:L42" si="5">D3</f>
        <v>119.93671616338986</v>
      </c>
      <c r="N3" s="8">
        <f t="shared" si="1"/>
        <v>42125</v>
      </c>
      <c r="O3" s="9">
        <f t="shared" si="2"/>
        <v>43678</v>
      </c>
      <c r="P3" s="9">
        <f t="shared" si="3"/>
        <v>44805</v>
      </c>
      <c r="Q3" s="9"/>
      <c r="R3" s="11">
        <f>$G3</f>
        <v>60.606428304333242</v>
      </c>
      <c r="S3" s="11"/>
      <c r="T3" s="11"/>
      <c r="U3" s="11"/>
      <c r="V3" s="11"/>
      <c r="W3" s="10"/>
      <c r="X3" s="11">
        <f t="shared" si="4"/>
        <v>119.93671616338986</v>
      </c>
      <c r="Y3" s="11">
        <f t="shared" si="4"/>
        <v>119.93671616338986</v>
      </c>
      <c r="Z3" s="12">
        <f t="shared" si="4"/>
        <v>119.93671616338986</v>
      </c>
    </row>
    <row r="4" spans="1:26" x14ac:dyDescent="0.3">
      <c r="A4" t="s">
        <v>11</v>
      </c>
      <c r="B4" s="23" t="s">
        <v>6</v>
      </c>
      <c r="C4" s="15">
        <f>[1]HornseaTwo!$T$13</f>
        <v>68.650000000000006</v>
      </c>
      <c r="D4" s="15">
        <f>[1]HornseaTwo!$Z$13</f>
        <v>63.276912142166729</v>
      </c>
      <c r="E4" s="15">
        <f>[1]HornseaTwo!$Z$16</f>
        <v>15.661266170681522</v>
      </c>
      <c r="F4" s="15">
        <f>[1]HornseaTwo!$T$48</f>
        <v>13.65</v>
      </c>
      <c r="G4" s="15">
        <f t="shared" si="0"/>
        <v>2.0112661706815214</v>
      </c>
      <c r="H4" s="1">
        <v>42979</v>
      </c>
      <c r="I4" s="1">
        <v>42979</v>
      </c>
      <c r="J4" s="1">
        <f>[1]HornseaTwo!$T$14</f>
        <v>44652</v>
      </c>
      <c r="K4" s="1"/>
      <c r="L4" s="15">
        <f t="shared" si="5"/>
        <v>63.276912142166729</v>
      </c>
      <c r="N4" s="8">
        <f t="shared" si="1"/>
        <v>42979</v>
      </c>
      <c r="O4" s="9">
        <f t="shared" si="2"/>
        <v>42979</v>
      </c>
      <c r="P4" s="9">
        <f t="shared" si="3"/>
        <v>44652</v>
      </c>
      <c r="Q4" s="9"/>
      <c r="R4" s="11">
        <f>$G4</f>
        <v>2.0112661706815214</v>
      </c>
      <c r="S4" s="11"/>
      <c r="T4" s="11"/>
      <c r="U4" s="11"/>
      <c r="V4" s="11"/>
      <c r="W4" s="10"/>
      <c r="X4" s="11">
        <f t="shared" si="4"/>
        <v>63.276912142166729</v>
      </c>
      <c r="Y4" s="11">
        <f t="shared" si="4"/>
        <v>63.276912142166729</v>
      </c>
      <c r="Z4" s="12">
        <f t="shared" si="4"/>
        <v>63.276912142166729</v>
      </c>
    </row>
    <row r="5" spans="1:26" x14ac:dyDescent="0.3">
      <c r="A5" t="s">
        <v>11</v>
      </c>
      <c r="B5" s="23" t="s">
        <v>4</v>
      </c>
      <c r="C5" s="15">
        <f>[1]MorayEast!$T$13</f>
        <v>68.650000000000006</v>
      </c>
      <c r="D5" s="15">
        <f>[1]MorayEast!$Z$13</f>
        <v>63.106438974812725</v>
      </c>
      <c r="E5" s="15">
        <f>[1]MorayEast!$Z$16</f>
        <v>15.563181496871813</v>
      </c>
      <c r="F5" s="15">
        <f>[1]MorayEast!$T$48</f>
        <v>13.65</v>
      </c>
      <c r="G5" s="15">
        <f t="shared" si="0"/>
        <v>1.9131814968718128</v>
      </c>
      <c r="H5" s="1">
        <v>42979</v>
      </c>
      <c r="I5" s="1">
        <v>43435</v>
      </c>
      <c r="J5" s="1">
        <f>[1]MorayEast!$T$14</f>
        <v>44652</v>
      </c>
      <c r="K5" s="1"/>
      <c r="L5" s="15">
        <f t="shared" si="5"/>
        <v>63.106438974812725</v>
      </c>
      <c r="N5" s="8">
        <f t="shared" si="1"/>
        <v>42979</v>
      </c>
      <c r="O5" s="9">
        <f t="shared" si="2"/>
        <v>43435</v>
      </c>
      <c r="P5" s="9">
        <f t="shared" si="3"/>
        <v>44652</v>
      </c>
      <c r="Q5" s="9"/>
      <c r="R5" s="11">
        <f>$G5</f>
        <v>1.9131814968718128</v>
      </c>
      <c r="S5" s="11"/>
      <c r="T5" s="11"/>
      <c r="U5" s="11"/>
      <c r="V5" s="11"/>
      <c r="W5" s="10"/>
      <c r="X5" s="11">
        <f t="shared" si="4"/>
        <v>63.106438974812725</v>
      </c>
      <c r="Y5" s="11">
        <f t="shared" si="4"/>
        <v>63.106438974812725</v>
      </c>
      <c r="Z5" s="12">
        <f t="shared" si="4"/>
        <v>63.106438974812725</v>
      </c>
    </row>
    <row r="6" spans="1:26" x14ac:dyDescent="0.3">
      <c r="A6" t="s">
        <v>11</v>
      </c>
      <c r="B6" s="23" t="s">
        <v>5</v>
      </c>
      <c r="C6" s="15">
        <f>[1]TritonKnoll!$T$13</f>
        <v>88.94</v>
      </c>
      <c r="D6" s="15">
        <f>[1]TritonKnoll!$Z$13</f>
        <v>79.672188832864407</v>
      </c>
      <c r="E6" s="15">
        <f>[1]TritonKnoll!$Z$16</f>
        <v>31.512776838170033</v>
      </c>
      <c r="F6" s="15">
        <f>[1]TritonKnoll!$T$48</f>
        <v>13.65</v>
      </c>
      <c r="G6" s="15">
        <f t="shared" si="0"/>
        <v>17.862776838170035</v>
      </c>
      <c r="H6" s="1">
        <v>42979</v>
      </c>
      <c r="I6" s="1">
        <v>43313</v>
      </c>
      <c r="J6" s="1">
        <f>[1]TritonKnoll!$T$14</f>
        <v>44317</v>
      </c>
      <c r="K6" s="1"/>
      <c r="L6" s="15">
        <f t="shared" si="5"/>
        <v>79.672188832864407</v>
      </c>
      <c r="N6" s="8">
        <f t="shared" si="1"/>
        <v>42979</v>
      </c>
      <c r="O6" s="9">
        <f t="shared" si="2"/>
        <v>43313</v>
      </c>
      <c r="P6" s="9">
        <f t="shared" si="3"/>
        <v>44317</v>
      </c>
      <c r="Q6" s="9"/>
      <c r="R6" s="11">
        <f>$G6</f>
        <v>17.862776838170035</v>
      </c>
      <c r="S6" s="11"/>
      <c r="T6" s="11"/>
      <c r="U6" s="11"/>
      <c r="V6" s="11"/>
      <c r="W6" s="10"/>
      <c r="X6" s="11">
        <f t="shared" si="4"/>
        <v>79.672188832864407</v>
      </c>
      <c r="Y6" s="11">
        <f t="shared" si="4"/>
        <v>79.672188832864407</v>
      </c>
      <c r="Z6" s="12">
        <f t="shared" si="4"/>
        <v>79.672188832864407</v>
      </c>
    </row>
    <row r="7" spans="1:26" x14ac:dyDescent="0.3">
      <c r="A7" t="s">
        <v>11</v>
      </c>
      <c r="B7" s="23" t="s">
        <v>53</v>
      </c>
      <c r="C7" s="15">
        <f>[1]DoggerbankCreykeBeck_A_P1!$T$13</f>
        <v>51.058587055127738</v>
      </c>
      <c r="D7" s="15">
        <f>[1]DoggerbankCreykeBeck_A_P1!$Z$13</f>
        <v>48.882248792492284</v>
      </c>
      <c r="E7" s="15">
        <f>[1]DoggerbankCreykeBeck_A_P1!$Z$16</f>
        <v>2.1469884843411009</v>
      </c>
      <c r="F7" s="15">
        <f>[1]DoggerbankCreykeBeck_A_P1!$T$48</f>
        <v>13.65</v>
      </c>
      <c r="G7" s="15">
        <f t="shared" ref="G7:G12" si="6">E7-F7</f>
        <v>-11.503011515658899</v>
      </c>
      <c r="H7" s="1">
        <v>43728</v>
      </c>
      <c r="I7" s="1"/>
      <c r="J7" s="1">
        <f>[1]DoggerbankCreykeBeck_A_P1!$T$14</f>
        <v>45108</v>
      </c>
      <c r="K7" s="1"/>
      <c r="L7" s="15">
        <f t="shared" si="5"/>
        <v>48.882248792492284</v>
      </c>
      <c r="N7" s="8">
        <f t="shared" ref="N7:N12" si="7">H7</f>
        <v>43728</v>
      </c>
      <c r="O7" s="9">
        <f t="shared" ref="O7:O12" si="8">I7</f>
        <v>0</v>
      </c>
      <c r="P7" s="9">
        <f t="shared" ref="P7:P12" si="9">J7</f>
        <v>45108</v>
      </c>
      <c r="Q7" s="9"/>
      <c r="R7" s="11">
        <f t="shared" ref="R7:R12" si="10">$G7</f>
        <v>-11.503011515658899</v>
      </c>
      <c r="S7" s="11"/>
      <c r="T7" s="11"/>
      <c r="U7" s="11"/>
      <c r="V7" s="11"/>
      <c r="W7" s="10"/>
      <c r="X7" s="11">
        <f t="shared" si="4"/>
        <v>48.882248792492284</v>
      </c>
      <c r="Y7" s="11">
        <f t="shared" si="4"/>
        <v>48.882248792492284</v>
      </c>
      <c r="Z7" s="12">
        <f t="shared" si="4"/>
        <v>48.882248792492284</v>
      </c>
    </row>
    <row r="8" spans="1:26" x14ac:dyDescent="0.3">
      <c r="A8" t="s">
        <v>11</v>
      </c>
      <c r="B8" s="23" t="s">
        <v>54</v>
      </c>
      <c r="C8" s="15">
        <f>[1]DoggerbankCreykeBeck_B_P1!$T$13</f>
        <v>53.58</v>
      </c>
      <c r="D8" s="15">
        <f>[1]DoggerbankCreykeBeck_B_P1!$Z$13</f>
        <v>50.784741028888675</v>
      </c>
      <c r="E8" s="15">
        <f>[1]DoggerbankCreykeBeck_B_P1!$Z$16</f>
        <v>4.6587848277109032</v>
      </c>
      <c r="F8" s="15">
        <f>[1]DoggerbankCreykeBeck_B_P1!$T$48</f>
        <v>13.65</v>
      </c>
      <c r="G8" s="15">
        <f t="shared" si="6"/>
        <v>-8.9912151722890972</v>
      </c>
      <c r="H8" s="1">
        <v>43728</v>
      </c>
      <c r="I8" s="1"/>
      <c r="J8" s="1">
        <f>[1]DoggerbankCreykeBeck_B_P1!$T$14</f>
        <v>45474</v>
      </c>
      <c r="K8" s="1"/>
      <c r="L8" s="15">
        <f t="shared" si="5"/>
        <v>50.784741028888675</v>
      </c>
      <c r="N8" s="8">
        <f t="shared" si="7"/>
        <v>43728</v>
      </c>
      <c r="O8" s="9">
        <f t="shared" si="8"/>
        <v>0</v>
      </c>
      <c r="P8" s="9">
        <f t="shared" si="9"/>
        <v>45474</v>
      </c>
      <c r="Q8" s="9"/>
      <c r="R8" s="11">
        <f t="shared" si="10"/>
        <v>-8.9912151722890972</v>
      </c>
      <c r="S8" s="11"/>
      <c r="T8" s="11"/>
      <c r="U8" s="11"/>
      <c r="V8" s="11"/>
      <c r="W8" s="10"/>
      <c r="X8" s="11">
        <f t="shared" si="4"/>
        <v>50.784741028888675</v>
      </c>
      <c r="Y8" s="11">
        <f t="shared" si="4"/>
        <v>50.784741028888675</v>
      </c>
      <c r="Z8" s="12">
        <f t="shared" si="4"/>
        <v>50.784741028888675</v>
      </c>
    </row>
    <row r="9" spans="1:26" x14ac:dyDescent="0.3">
      <c r="A9" t="s">
        <v>11</v>
      </c>
      <c r="B9" s="23" t="s">
        <v>55</v>
      </c>
      <c r="C9" s="15">
        <f>[1]DoggerbankCreykeTeeside_A_P1!$T$13</f>
        <v>53.58</v>
      </c>
      <c r="D9" s="15">
        <f>[1]DoggerbankCreykeTeeside_A_P1!$Z$13</f>
        <v>50.784741028888689</v>
      </c>
      <c r="E9" s="15">
        <f>[1]DoggerbankCreykeTeeside_A_P1!$Z$16</f>
        <v>4.6587848277109032</v>
      </c>
      <c r="F9" s="15">
        <f>[1]DoggerbankCreykeTeeside_A_P1!$T$48</f>
        <v>13.65</v>
      </c>
      <c r="G9" s="15">
        <f t="shared" si="6"/>
        <v>-8.9912151722890972</v>
      </c>
      <c r="H9" s="1">
        <v>43728</v>
      </c>
      <c r="I9" s="1"/>
      <c r="J9" s="1">
        <f>[1]DoggerbankCreykeTeeside_A_P1!$T$14</f>
        <v>45474</v>
      </c>
      <c r="K9" s="1"/>
      <c r="L9" s="15">
        <f t="shared" si="5"/>
        <v>50.784741028888689</v>
      </c>
      <c r="N9" s="8">
        <f t="shared" si="7"/>
        <v>43728</v>
      </c>
      <c r="O9" s="9">
        <f t="shared" si="8"/>
        <v>0</v>
      </c>
      <c r="P9" s="9">
        <f t="shared" si="9"/>
        <v>45474</v>
      </c>
      <c r="Q9" s="9"/>
      <c r="R9" s="11">
        <f t="shared" si="10"/>
        <v>-8.9912151722890972</v>
      </c>
      <c r="S9" s="11"/>
      <c r="T9" s="11"/>
      <c r="U9" s="11"/>
      <c r="V9" s="11"/>
      <c r="W9" s="10"/>
      <c r="X9" s="11">
        <f t="shared" si="4"/>
        <v>50.784741028888689</v>
      </c>
      <c r="Y9" s="11">
        <f t="shared" si="4"/>
        <v>50.784741028888689</v>
      </c>
      <c r="Z9" s="12">
        <f t="shared" si="4"/>
        <v>50.784741028888689</v>
      </c>
    </row>
    <row r="10" spans="1:26" x14ac:dyDescent="0.3">
      <c r="A10" t="s">
        <v>11</v>
      </c>
      <c r="B10" s="23" t="s">
        <v>56</v>
      </c>
      <c r="C10" s="15">
        <f>[1]Forthwind!$T$13</f>
        <v>51.058587055127738</v>
      </c>
      <c r="D10" s="15">
        <f>[1]Forthwind!$Z$13</f>
        <v>48.882248792492327</v>
      </c>
      <c r="E10" s="15">
        <f>[1]Forthwind!$Z$16</f>
        <v>2.1469884843411009</v>
      </c>
      <c r="F10" s="15">
        <f>[1]Forthwind!$T$48</f>
        <v>13.65</v>
      </c>
      <c r="G10" s="15">
        <f t="shared" si="6"/>
        <v>-11.503011515658899</v>
      </c>
      <c r="H10" s="1">
        <v>43728</v>
      </c>
      <c r="I10" s="1"/>
      <c r="J10" s="1">
        <f>[1]Forthwind!$T$14</f>
        <v>45108</v>
      </c>
      <c r="K10" s="1"/>
      <c r="L10" s="15">
        <f t="shared" si="5"/>
        <v>48.882248792492327</v>
      </c>
      <c r="N10" s="8">
        <f t="shared" si="7"/>
        <v>43728</v>
      </c>
      <c r="O10" s="9">
        <f t="shared" si="8"/>
        <v>0</v>
      </c>
      <c r="P10" s="9">
        <f t="shared" si="9"/>
        <v>45108</v>
      </c>
      <c r="Q10" s="9"/>
      <c r="R10" s="11">
        <f t="shared" si="10"/>
        <v>-11.503011515658899</v>
      </c>
      <c r="S10" s="11"/>
      <c r="T10" s="11"/>
      <c r="U10" s="11"/>
      <c r="V10" s="11"/>
      <c r="W10" s="10"/>
      <c r="X10" s="11">
        <f t="shared" si="4"/>
        <v>48.882248792492327</v>
      </c>
      <c r="Y10" s="11">
        <f t="shared" si="4"/>
        <v>48.882248792492327</v>
      </c>
      <c r="Z10" s="12">
        <f t="shared" si="4"/>
        <v>48.882248792492327</v>
      </c>
    </row>
    <row r="11" spans="1:26" x14ac:dyDescent="0.3">
      <c r="A11" t="s">
        <v>11</v>
      </c>
      <c r="B11" s="23" t="s">
        <v>57</v>
      </c>
      <c r="C11" s="15">
        <f>[1]Seagreen_Phase1!$T$13</f>
        <v>53.58</v>
      </c>
      <c r="D11" s="15">
        <f>[1]Seagreen_Phase1!$Z$13</f>
        <v>50.784741028888725</v>
      </c>
      <c r="E11" s="15">
        <f>[1]Seagreen_Phase1!$Z$16</f>
        <v>4.6587848277109103</v>
      </c>
      <c r="F11" s="15">
        <f>[1]Seagreen_Phase1!$T$48</f>
        <v>13.65</v>
      </c>
      <c r="G11" s="15">
        <f t="shared" si="6"/>
        <v>-8.9912151722890901</v>
      </c>
      <c r="H11" s="1">
        <v>43728</v>
      </c>
      <c r="I11" s="1"/>
      <c r="J11" s="1">
        <f>[1]Seagreen_Phase1!$T$14</f>
        <v>45474</v>
      </c>
      <c r="K11" s="1"/>
      <c r="L11" s="15">
        <f t="shared" si="5"/>
        <v>50.784741028888725</v>
      </c>
      <c r="N11" s="8">
        <f t="shared" si="7"/>
        <v>43728</v>
      </c>
      <c r="O11" s="9">
        <f t="shared" si="8"/>
        <v>0</v>
      </c>
      <c r="P11" s="9">
        <f t="shared" si="9"/>
        <v>45474</v>
      </c>
      <c r="Q11" s="9"/>
      <c r="R11" s="11">
        <f t="shared" si="10"/>
        <v>-8.9912151722890901</v>
      </c>
      <c r="S11" s="11"/>
      <c r="T11" s="11"/>
      <c r="U11" s="11"/>
      <c r="V11" s="11"/>
      <c r="W11" s="10"/>
      <c r="X11" s="11">
        <f t="shared" si="4"/>
        <v>50.784741028888725</v>
      </c>
      <c r="Y11" s="11">
        <f t="shared" si="4"/>
        <v>50.784741028888725</v>
      </c>
      <c r="Z11" s="12">
        <f t="shared" si="4"/>
        <v>50.784741028888725</v>
      </c>
    </row>
    <row r="12" spans="1:26" x14ac:dyDescent="0.3">
      <c r="A12" t="s">
        <v>11</v>
      </c>
      <c r="B12" s="23" t="s">
        <v>58</v>
      </c>
      <c r="C12" s="15">
        <f>[1]SofiaOffshoreWindFarm_Phase1!$T$13</f>
        <v>51.058587055127738</v>
      </c>
      <c r="D12" s="15">
        <f>[1]SofiaOffshoreWindFarm_Phase1!$Z$13</f>
        <v>48.882248792492291</v>
      </c>
      <c r="E12" s="15">
        <f>[1]SofiaOffshoreWindFarm_Phase1!$Z$16</f>
        <v>2.146988484341108</v>
      </c>
      <c r="F12" s="15">
        <f>[1]SofiaOffshoreWindFarm_Phase1!$T$48</f>
        <v>13.65</v>
      </c>
      <c r="G12" s="15">
        <f t="shared" si="6"/>
        <v>-11.503011515658892</v>
      </c>
      <c r="H12" s="1">
        <v>43728</v>
      </c>
      <c r="I12" s="1"/>
      <c r="J12" s="1">
        <f>[1]SofiaOffshoreWindFarm_Phase1!$T$14</f>
        <v>45108</v>
      </c>
      <c r="K12" s="1"/>
      <c r="L12" s="15">
        <f t="shared" si="5"/>
        <v>48.882248792492291</v>
      </c>
      <c r="N12" s="8">
        <f t="shared" si="7"/>
        <v>43728</v>
      </c>
      <c r="O12" s="9">
        <f t="shared" si="8"/>
        <v>0</v>
      </c>
      <c r="P12" s="9">
        <f t="shared" si="9"/>
        <v>45108</v>
      </c>
      <c r="Q12" s="9"/>
      <c r="R12" s="11">
        <f t="shared" si="10"/>
        <v>-11.503011515658892</v>
      </c>
      <c r="S12" s="11"/>
      <c r="T12" s="11"/>
      <c r="U12" s="11"/>
      <c r="V12" s="11"/>
      <c r="W12" s="10"/>
      <c r="X12" s="11">
        <f t="shared" si="4"/>
        <v>48.882248792492291</v>
      </c>
      <c r="Y12" s="11">
        <f t="shared" si="4"/>
        <v>48.882248792492291</v>
      </c>
      <c r="Z12" s="12">
        <f t="shared" si="4"/>
        <v>48.882248792492291</v>
      </c>
    </row>
    <row r="13" spans="1:26" x14ac:dyDescent="0.3">
      <c r="A13" t="s">
        <v>12</v>
      </c>
      <c r="B13" s="24" t="s">
        <v>13</v>
      </c>
      <c r="C13" s="15">
        <f>[2]Belwind!$T$13</f>
        <v>107</v>
      </c>
      <c r="D13" s="15">
        <f>[2]Belwind!$Z$13</f>
        <v>110.53652837850281</v>
      </c>
      <c r="E13" s="15">
        <f>[2]Belwind!$Z$16</f>
        <v>61.056635817601432</v>
      </c>
      <c r="F13" s="15">
        <f>[2]Belwind!$T$50</f>
        <v>20.288160259148025</v>
      </c>
      <c r="G13" s="15">
        <f t="shared" si="0"/>
        <v>40.768475558453403</v>
      </c>
      <c r="H13" s="1">
        <v>40018</v>
      </c>
      <c r="I13" s="1">
        <v>40018</v>
      </c>
      <c r="J13" s="1">
        <f>[2]Belwind!$T$14</f>
        <v>39995</v>
      </c>
      <c r="K13" s="1"/>
      <c r="L13" s="15">
        <f t="shared" si="5"/>
        <v>110.53652837850281</v>
      </c>
      <c r="N13" s="8">
        <f t="shared" si="1"/>
        <v>40018</v>
      </c>
      <c r="O13" s="9">
        <f t="shared" si="2"/>
        <v>40018</v>
      </c>
      <c r="P13" s="9">
        <f t="shared" si="3"/>
        <v>39995</v>
      </c>
      <c r="Q13" s="9"/>
      <c r="R13" s="11"/>
      <c r="S13" s="11">
        <f t="shared" ref="S13:S22" si="11">$G13</f>
        <v>40.768475558453403</v>
      </c>
      <c r="T13" s="11"/>
      <c r="U13" s="11"/>
      <c r="V13" s="11"/>
      <c r="W13" s="10"/>
      <c r="X13" s="11">
        <f t="shared" si="4"/>
        <v>110.53652837850281</v>
      </c>
      <c r="Y13" s="11">
        <f t="shared" si="4"/>
        <v>110.53652837850281</v>
      </c>
      <c r="Z13" s="12">
        <f t="shared" si="4"/>
        <v>110.53652837850281</v>
      </c>
    </row>
    <row r="14" spans="1:26" x14ac:dyDescent="0.3">
      <c r="A14" t="s">
        <v>12</v>
      </c>
      <c r="B14" s="24" t="s">
        <v>21</v>
      </c>
      <c r="C14" s="15">
        <f>[2]Thorntonbank_I!$T$13</f>
        <v>107</v>
      </c>
      <c r="D14" s="15">
        <f>[2]Thorntonbank_I!$Z$13</f>
        <v>110.86743203132437</v>
      </c>
      <c r="E14" s="15">
        <f>[2]Thorntonbank_I!$Z$16</f>
        <v>61.44620379731785</v>
      </c>
      <c r="F14" s="15">
        <f>[2]Thorntonbank_I!$T$50</f>
        <v>20.626059722184539</v>
      </c>
      <c r="G14" s="15">
        <f t="shared" si="0"/>
        <v>40.820144075133314</v>
      </c>
      <c r="H14" s="1">
        <v>39087</v>
      </c>
      <c r="I14" s="1">
        <v>39087</v>
      </c>
      <c r="J14" s="1">
        <f>[2]Thorntonbank_I!$T$14</f>
        <v>39995</v>
      </c>
      <c r="K14" s="1"/>
      <c r="L14" s="15">
        <f t="shared" si="5"/>
        <v>110.86743203132437</v>
      </c>
      <c r="N14" s="8">
        <f t="shared" si="1"/>
        <v>39087</v>
      </c>
      <c r="O14" s="9">
        <f t="shared" si="2"/>
        <v>39087</v>
      </c>
      <c r="P14" s="9">
        <f t="shared" si="3"/>
        <v>39995</v>
      </c>
      <c r="Q14" s="9"/>
      <c r="R14" s="11"/>
      <c r="S14" s="11">
        <f t="shared" si="11"/>
        <v>40.820144075133314</v>
      </c>
      <c r="T14" s="11"/>
      <c r="U14" s="11"/>
      <c r="V14" s="11"/>
      <c r="W14" s="10"/>
      <c r="X14" s="11">
        <f t="shared" si="4"/>
        <v>110.86743203132437</v>
      </c>
      <c r="Y14" s="11">
        <f t="shared" si="4"/>
        <v>110.86743203132437</v>
      </c>
      <c r="Z14" s="12">
        <f t="shared" si="4"/>
        <v>110.86743203132437</v>
      </c>
    </row>
    <row r="15" spans="1:26" x14ac:dyDescent="0.3">
      <c r="A15" t="s">
        <v>12</v>
      </c>
      <c r="B15" s="24" t="s">
        <v>22</v>
      </c>
      <c r="C15" s="15">
        <f>[2]Thorntonbank_II_III!$T$13</f>
        <v>102.24</v>
      </c>
      <c r="D15" s="15">
        <f>[2]Thorntonbank_II_III!$Z$13</f>
        <v>107.08885673793587</v>
      </c>
      <c r="E15" s="15">
        <f>[2]Thorntonbank_II_III!$Z$16</f>
        <v>58.079691723106158</v>
      </c>
      <c r="F15" s="15">
        <f>[2]Thorntonbank_II_III!$T$50</f>
        <v>20.61770373638193</v>
      </c>
      <c r="G15" s="15">
        <f t="shared" si="0"/>
        <v>37.461987986724225</v>
      </c>
      <c r="H15" s="1">
        <v>40507</v>
      </c>
      <c r="I15" s="1">
        <v>40507</v>
      </c>
      <c r="J15" s="1">
        <f>[2]Thorntonbank_II_III!$T$14</f>
        <v>41091</v>
      </c>
      <c r="K15" s="1"/>
      <c r="L15" s="15">
        <f t="shared" si="5"/>
        <v>107.08885673793587</v>
      </c>
      <c r="N15" s="8">
        <f t="shared" si="1"/>
        <v>40507</v>
      </c>
      <c r="O15" s="9">
        <f t="shared" si="2"/>
        <v>40507</v>
      </c>
      <c r="P15" s="9">
        <f t="shared" si="3"/>
        <v>41091</v>
      </c>
      <c r="Q15" s="9"/>
      <c r="R15" s="11"/>
      <c r="S15" s="11">
        <f t="shared" si="11"/>
        <v>37.461987986724225</v>
      </c>
      <c r="T15" s="11"/>
      <c r="U15" s="11"/>
      <c r="V15" s="11"/>
      <c r="W15" s="10"/>
      <c r="X15" s="11">
        <f t="shared" si="4"/>
        <v>107.08885673793587</v>
      </c>
      <c r="Y15" s="11">
        <f t="shared" si="4"/>
        <v>107.08885673793587</v>
      </c>
      <c r="Z15" s="12">
        <f t="shared" si="4"/>
        <v>107.08885673793587</v>
      </c>
    </row>
    <row r="16" spans="1:26" x14ac:dyDescent="0.3">
      <c r="A16" t="s">
        <v>12</v>
      </c>
      <c r="B16" s="24" t="s">
        <v>14</v>
      </c>
      <c r="C16" s="15">
        <f>[2]Northwind!$T$13</f>
        <v>107</v>
      </c>
      <c r="D16" s="15">
        <f>[2]Northwind!$Z$13</f>
        <v>107.3411966265825</v>
      </c>
      <c r="E16" s="15">
        <f>[2]Northwind!$Z$16</f>
        <v>58.509769469713817</v>
      </c>
      <c r="F16" s="15">
        <f>[2]Northwind!$T$50</f>
        <v>17.210902584955669</v>
      </c>
      <c r="G16" s="15">
        <f t="shared" si="0"/>
        <v>41.298866884758148</v>
      </c>
      <c r="H16" s="1">
        <v>41088</v>
      </c>
      <c r="I16" s="1">
        <v>41088</v>
      </c>
      <c r="J16" s="1">
        <f>[2]Northwind!$T$14</f>
        <v>41821</v>
      </c>
      <c r="K16" s="1"/>
      <c r="L16" s="15">
        <f t="shared" si="5"/>
        <v>107.3411966265825</v>
      </c>
      <c r="N16" s="8">
        <f t="shared" si="1"/>
        <v>41088</v>
      </c>
      <c r="O16" s="9">
        <f t="shared" si="2"/>
        <v>41088</v>
      </c>
      <c r="P16" s="9">
        <f t="shared" si="3"/>
        <v>41821</v>
      </c>
      <c r="Q16" s="9"/>
      <c r="R16" s="11"/>
      <c r="S16" s="11">
        <f t="shared" si="11"/>
        <v>41.298866884758148</v>
      </c>
      <c r="T16" s="11"/>
      <c r="U16" s="11"/>
      <c r="V16" s="11"/>
      <c r="W16" s="10"/>
      <c r="X16" s="11">
        <f t="shared" si="4"/>
        <v>107.3411966265825</v>
      </c>
      <c r="Y16" s="11">
        <f t="shared" si="4"/>
        <v>107.3411966265825</v>
      </c>
      <c r="Z16" s="12">
        <f t="shared" si="4"/>
        <v>107.3411966265825</v>
      </c>
    </row>
    <row r="17" spans="1:26" x14ac:dyDescent="0.3">
      <c r="A17" t="s">
        <v>12</v>
      </c>
      <c r="B17" s="24" t="s">
        <v>15</v>
      </c>
      <c r="C17" s="15">
        <f>[2]Nobelwind!$T$13</f>
        <v>107</v>
      </c>
      <c r="D17" s="15">
        <f>[2]Nobelwind!$Z$13</f>
        <v>107.87598232400441</v>
      </c>
      <c r="E17" s="15">
        <f>[2]Nobelwind!$Z$16</f>
        <v>59.548247364942632</v>
      </c>
      <c r="F17" s="15">
        <f>[2]Nobelwind!$T$50</f>
        <v>18.478400917750726</v>
      </c>
      <c r="G17" s="15">
        <f t="shared" si="0"/>
        <v>41.069846447191907</v>
      </c>
      <c r="H17" s="1">
        <v>42300</v>
      </c>
      <c r="I17" s="1">
        <v>42300</v>
      </c>
      <c r="J17" s="1">
        <f>[2]Nobelwind!$T$14</f>
        <v>42917</v>
      </c>
      <c r="K17" s="1"/>
      <c r="L17" s="15">
        <f t="shared" si="5"/>
        <v>107.87598232400441</v>
      </c>
      <c r="N17" s="8">
        <f t="shared" si="1"/>
        <v>42300</v>
      </c>
      <c r="O17" s="9">
        <f t="shared" si="2"/>
        <v>42300</v>
      </c>
      <c r="P17" s="9">
        <f t="shared" si="3"/>
        <v>42917</v>
      </c>
      <c r="Q17" s="9"/>
      <c r="R17" s="11"/>
      <c r="S17" s="11">
        <f t="shared" si="11"/>
        <v>41.069846447191907</v>
      </c>
      <c r="T17" s="11"/>
      <c r="U17" s="11"/>
      <c r="V17" s="11"/>
      <c r="W17" s="10"/>
      <c r="X17" s="11">
        <f t="shared" si="4"/>
        <v>107.87598232400441</v>
      </c>
      <c r="Y17" s="11">
        <f t="shared" si="4"/>
        <v>107.87598232400441</v>
      </c>
      <c r="Z17" s="12">
        <f t="shared" si="4"/>
        <v>107.87598232400441</v>
      </c>
    </row>
    <row r="18" spans="1:26" x14ac:dyDescent="0.3">
      <c r="A18" t="s">
        <v>12</v>
      </c>
      <c r="B18" s="24" t="s">
        <v>16</v>
      </c>
      <c r="C18" s="15">
        <f>[2]Rentel!$T$13</f>
        <v>165</v>
      </c>
      <c r="D18" s="15">
        <f>[2]Rentel!$Z$13</f>
        <v>152.89332459683587</v>
      </c>
      <c r="E18" s="15">
        <f>[2]Rentel!$Z$16</f>
        <v>104.61556912951875</v>
      </c>
      <c r="F18" s="15">
        <f>[2]Rentel!$T$48</f>
        <v>20.549642235938141</v>
      </c>
      <c r="G18" s="15">
        <f t="shared" si="0"/>
        <v>84.06592689358061</v>
      </c>
      <c r="H18" s="1">
        <v>42646</v>
      </c>
      <c r="I18" s="1">
        <v>42646</v>
      </c>
      <c r="J18" s="1">
        <f>[2]Rentel!$T$14</f>
        <v>42917</v>
      </c>
      <c r="K18" s="1"/>
      <c r="L18" s="15">
        <f t="shared" si="5"/>
        <v>152.89332459683587</v>
      </c>
      <c r="N18" s="8">
        <f t="shared" si="1"/>
        <v>42646</v>
      </c>
      <c r="O18" s="9">
        <f t="shared" si="2"/>
        <v>42646</v>
      </c>
      <c r="P18" s="9">
        <f t="shared" si="3"/>
        <v>42917</v>
      </c>
      <c r="Q18" s="9"/>
      <c r="R18" s="11"/>
      <c r="S18" s="11">
        <f t="shared" si="11"/>
        <v>84.06592689358061</v>
      </c>
      <c r="T18" s="11"/>
      <c r="U18" s="11"/>
      <c r="V18" s="11"/>
      <c r="W18" s="10"/>
      <c r="X18" s="11">
        <f t="shared" si="4"/>
        <v>152.89332459683587</v>
      </c>
      <c r="Y18" s="11">
        <f t="shared" si="4"/>
        <v>152.89332459683587</v>
      </c>
      <c r="Z18" s="12">
        <f t="shared" si="4"/>
        <v>152.89332459683587</v>
      </c>
    </row>
    <row r="19" spans="1:26" x14ac:dyDescent="0.3">
      <c r="A19" t="s">
        <v>12</v>
      </c>
      <c r="B19" s="24" t="s">
        <v>17</v>
      </c>
      <c r="C19" s="15">
        <f>[2]Norther!$T$13</f>
        <v>132.44</v>
      </c>
      <c r="D19" s="15">
        <f>[2]Norther!$Z$13</f>
        <v>129.61724056531884</v>
      </c>
      <c r="E19" s="15">
        <f>[2]Norther!$Z$16</f>
        <v>81.543009825346985</v>
      </c>
      <c r="F19" s="15">
        <f>[2]Norther!$T$48</f>
        <v>20.465278997210643</v>
      </c>
      <c r="G19" s="15">
        <f t="shared" si="0"/>
        <v>61.077730828136339</v>
      </c>
      <c r="H19" s="1">
        <v>42718</v>
      </c>
      <c r="I19" s="1">
        <v>42718</v>
      </c>
      <c r="J19" s="1">
        <f>[2]Norther!$T$14</f>
        <v>43435</v>
      </c>
      <c r="K19" s="1"/>
      <c r="L19" s="15">
        <f t="shared" si="5"/>
        <v>129.61724056531884</v>
      </c>
      <c r="N19" s="8">
        <f t="shared" si="1"/>
        <v>42718</v>
      </c>
      <c r="O19" s="9">
        <f t="shared" si="2"/>
        <v>42718</v>
      </c>
      <c r="P19" s="9">
        <f t="shared" si="3"/>
        <v>43435</v>
      </c>
      <c r="Q19" s="9"/>
      <c r="R19" s="11"/>
      <c r="S19" s="11">
        <f t="shared" si="11"/>
        <v>61.077730828136339</v>
      </c>
      <c r="T19" s="11"/>
      <c r="U19" s="11"/>
      <c r="V19" s="11"/>
      <c r="W19" s="10"/>
      <c r="X19" s="11">
        <f t="shared" si="4"/>
        <v>129.61724056531884</v>
      </c>
      <c r="Y19" s="11">
        <f t="shared" si="4"/>
        <v>129.61724056531884</v>
      </c>
      <c r="Z19" s="12">
        <f t="shared" si="4"/>
        <v>129.61724056531884</v>
      </c>
    </row>
    <row r="20" spans="1:26" x14ac:dyDescent="0.3">
      <c r="A20" t="s">
        <v>12</v>
      </c>
      <c r="B20" s="24" t="s">
        <v>18</v>
      </c>
      <c r="C20" s="15">
        <f>[2]Northwester2!$T$13</f>
        <v>80.650000000000006</v>
      </c>
      <c r="D20" s="15">
        <f>[2]Northwester2!$Z$13</f>
        <v>76.405465045078557</v>
      </c>
      <c r="E20" s="15">
        <f>[2]Northwester2!$Z$16</f>
        <v>28.50498806126393</v>
      </c>
      <c r="F20" s="15">
        <f>[2]Northwester2!$T$48</f>
        <v>7.9708031444072365</v>
      </c>
      <c r="G20" s="15">
        <f t="shared" si="0"/>
        <v>20.534184916856695</v>
      </c>
      <c r="H20" s="1">
        <v>43378</v>
      </c>
      <c r="I20" s="1">
        <v>43378</v>
      </c>
      <c r="J20" s="1">
        <f>[2]Northwester2!$T$14</f>
        <v>43800</v>
      </c>
      <c r="K20" s="1"/>
      <c r="L20" s="15">
        <f t="shared" si="5"/>
        <v>76.405465045078557</v>
      </c>
      <c r="N20" s="8">
        <f t="shared" si="1"/>
        <v>43378</v>
      </c>
      <c r="O20" s="9">
        <f t="shared" si="2"/>
        <v>43378</v>
      </c>
      <c r="P20" s="9">
        <f t="shared" si="3"/>
        <v>43800</v>
      </c>
      <c r="Q20" s="9"/>
      <c r="R20" s="11"/>
      <c r="S20" s="11">
        <f t="shared" si="11"/>
        <v>20.534184916856695</v>
      </c>
      <c r="T20" s="11"/>
      <c r="U20" s="11"/>
      <c r="V20" s="11"/>
      <c r="W20" s="10"/>
      <c r="X20" s="11">
        <f t="shared" si="4"/>
        <v>76.405465045078557</v>
      </c>
      <c r="Y20" s="11">
        <f t="shared" si="4"/>
        <v>76.405465045078557</v>
      </c>
      <c r="Z20" s="12">
        <f t="shared" si="4"/>
        <v>76.405465045078557</v>
      </c>
    </row>
    <row r="21" spans="1:26" x14ac:dyDescent="0.3">
      <c r="A21" t="s">
        <v>12</v>
      </c>
      <c r="B21" s="24" t="s">
        <v>19</v>
      </c>
      <c r="C21" s="15">
        <f>[2]Seastar!$T$13</f>
        <v>80.650000000000006</v>
      </c>
      <c r="D21" s="15">
        <f>[2]Seastar!$Z$13</f>
        <v>76.429654158178195</v>
      </c>
      <c r="E21" s="15">
        <f>[2]Seastar!$Z$16</f>
        <v>28.581639915053728</v>
      </c>
      <c r="F21" s="15">
        <f>[2]Seastar!$T$48</f>
        <v>7.9708031444072365</v>
      </c>
      <c r="G21" s="15">
        <f t="shared" si="0"/>
        <v>20.610836770646493</v>
      </c>
      <c r="H21" s="1">
        <v>43439</v>
      </c>
      <c r="I21" s="1">
        <v>43439</v>
      </c>
      <c r="J21" s="1">
        <f>[2]Seastar!$T$14</f>
        <v>44013</v>
      </c>
      <c r="K21" s="1"/>
      <c r="L21" s="15">
        <f t="shared" si="5"/>
        <v>76.429654158178195</v>
      </c>
      <c r="N21" s="8">
        <f t="shared" si="1"/>
        <v>43439</v>
      </c>
      <c r="O21" s="9">
        <f t="shared" si="2"/>
        <v>43439</v>
      </c>
      <c r="P21" s="9">
        <f t="shared" si="3"/>
        <v>44013</v>
      </c>
      <c r="Q21" s="9"/>
      <c r="R21" s="11"/>
      <c r="S21" s="11">
        <f t="shared" si="11"/>
        <v>20.610836770646493</v>
      </c>
      <c r="T21" s="11"/>
      <c r="U21" s="11"/>
      <c r="V21" s="11"/>
      <c r="W21" s="10"/>
      <c r="X21" s="11">
        <f t="shared" si="4"/>
        <v>76.429654158178195</v>
      </c>
      <c r="Y21" s="11">
        <f t="shared" si="4"/>
        <v>76.429654158178195</v>
      </c>
      <c r="Z21" s="12">
        <f t="shared" si="4"/>
        <v>76.429654158178195</v>
      </c>
    </row>
    <row r="22" spans="1:26" x14ac:dyDescent="0.3">
      <c r="A22" t="s">
        <v>12</v>
      </c>
      <c r="B22" s="24" t="s">
        <v>20</v>
      </c>
      <c r="C22" s="15">
        <f>[2]Mermaid!$T$13</f>
        <v>80.650000000000006</v>
      </c>
      <c r="D22" s="15">
        <f>[2]Mermaid!$Z$13</f>
        <v>76.39954656368586</v>
      </c>
      <c r="E22" s="15">
        <f>[2]Mermaid!$Z$16</f>
        <v>28.545849055541829</v>
      </c>
      <c r="F22" s="15">
        <f>[2]Mermaid!$T$48</f>
        <v>7.9708031444072365</v>
      </c>
      <c r="G22" s="15">
        <f t="shared" si="0"/>
        <v>20.575045911134595</v>
      </c>
      <c r="H22" s="1">
        <v>43439</v>
      </c>
      <c r="I22" s="1">
        <v>43439</v>
      </c>
      <c r="J22" s="1">
        <f>[2]Mermaid!$T$14</f>
        <v>44013</v>
      </c>
      <c r="K22" s="1"/>
      <c r="L22" s="15">
        <f t="shared" si="5"/>
        <v>76.39954656368586</v>
      </c>
      <c r="N22" s="8">
        <f t="shared" si="1"/>
        <v>43439</v>
      </c>
      <c r="O22" s="9">
        <f t="shared" si="2"/>
        <v>43439</v>
      </c>
      <c r="P22" s="9">
        <f t="shared" si="3"/>
        <v>44013</v>
      </c>
      <c r="Q22" s="9"/>
      <c r="R22" s="11"/>
      <c r="S22" s="11">
        <f t="shared" si="11"/>
        <v>20.575045911134595</v>
      </c>
      <c r="T22" s="11"/>
      <c r="U22" s="11"/>
      <c r="V22" s="11"/>
      <c r="W22" s="10"/>
      <c r="X22" s="11">
        <f t="shared" si="4"/>
        <v>76.39954656368586</v>
      </c>
      <c r="Y22" s="11">
        <f t="shared" si="4"/>
        <v>76.39954656368586</v>
      </c>
      <c r="Z22" s="12">
        <f t="shared" si="4"/>
        <v>76.39954656368586</v>
      </c>
    </row>
    <row r="23" spans="1:26" x14ac:dyDescent="0.3">
      <c r="A23" t="s">
        <v>23</v>
      </c>
      <c r="B23" s="20" t="s">
        <v>24</v>
      </c>
      <c r="C23" s="15">
        <f>[3]Borssele_I_II!$T$13</f>
        <v>54.49</v>
      </c>
      <c r="D23" s="15">
        <f>[3]Borssele_I_II!$Z$13</f>
        <v>65.592392887461102</v>
      </c>
      <c r="E23" s="15">
        <f>[3]Borssele_I_II!$Z$16</f>
        <v>20.960741900315512</v>
      </c>
      <c r="F23" s="15">
        <f>[3]Borssele_I_II!$T$48</f>
        <v>14</v>
      </c>
      <c r="G23" s="15">
        <f t="shared" si="0"/>
        <v>6.9607419003155115</v>
      </c>
      <c r="H23" s="1">
        <v>42552</v>
      </c>
      <c r="I23" s="1">
        <v>42556</v>
      </c>
      <c r="J23" s="1">
        <f>[3]Borssele_I_II!$T$14</f>
        <v>44287</v>
      </c>
      <c r="K23" s="1"/>
      <c r="L23" s="15">
        <f t="shared" si="5"/>
        <v>65.592392887461102</v>
      </c>
      <c r="N23" s="8">
        <f t="shared" si="1"/>
        <v>42552</v>
      </c>
      <c r="O23" s="9">
        <f t="shared" si="2"/>
        <v>42556</v>
      </c>
      <c r="P23" s="9">
        <f t="shared" si="3"/>
        <v>44287</v>
      </c>
      <c r="Q23" s="9"/>
      <c r="R23" s="11"/>
      <c r="S23" s="11"/>
      <c r="T23" s="11">
        <f>$G23</f>
        <v>6.9607419003155115</v>
      </c>
      <c r="U23" s="11"/>
      <c r="V23" s="11"/>
      <c r="W23" s="10"/>
      <c r="X23" s="11">
        <f t="shared" si="4"/>
        <v>65.592392887461102</v>
      </c>
      <c r="Y23" s="11">
        <f t="shared" si="4"/>
        <v>65.592392887461102</v>
      </c>
      <c r="Z23" s="12">
        <f t="shared" si="4"/>
        <v>65.592392887461102</v>
      </c>
    </row>
    <row r="24" spans="1:26" x14ac:dyDescent="0.3">
      <c r="A24" t="s">
        <v>23</v>
      </c>
      <c r="B24" s="20" t="s">
        <v>25</v>
      </c>
      <c r="C24" s="15">
        <f>[3]Borssele_III_IV!$T$13</f>
        <v>54.49</v>
      </c>
      <c r="D24" s="15">
        <f>[3]Borssele_III_IV!$Z$13</f>
        <v>65.634310032725722</v>
      </c>
      <c r="E24" s="15">
        <f>[3]Borssele_III_IV!$Z$16</f>
        <v>20.846835678754331</v>
      </c>
      <c r="F24" s="15">
        <f>[3]Borssele_III_IV!$T$48</f>
        <v>14</v>
      </c>
      <c r="G24" s="15">
        <f t="shared" si="0"/>
        <v>6.8468356787543314</v>
      </c>
      <c r="H24" s="1">
        <v>42718</v>
      </c>
      <c r="I24" s="1">
        <v>43248</v>
      </c>
      <c r="J24" s="1">
        <f>[3]Borssele_III_IV!$T$14</f>
        <v>44013</v>
      </c>
      <c r="K24" s="1"/>
      <c r="L24" s="15">
        <f t="shared" si="5"/>
        <v>65.634310032725722</v>
      </c>
      <c r="N24" s="8">
        <f t="shared" si="1"/>
        <v>42718</v>
      </c>
      <c r="O24" s="9">
        <f t="shared" si="2"/>
        <v>43248</v>
      </c>
      <c r="P24" s="9">
        <f t="shared" si="3"/>
        <v>44013</v>
      </c>
      <c r="Q24" s="9"/>
      <c r="R24" s="11"/>
      <c r="S24" s="11"/>
      <c r="T24" s="11">
        <f>$G24</f>
        <v>6.8468356787543314</v>
      </c>
      <c r="U24" s="11"/>
      <c r="V24" s="11"/>
      <c r="W24" s="10"/>
      <c r="X24" s="11">
        <f t="shared" si="4"/>
        <v>65.634310032725722</v>
      </c>
      <c r="Y24" s="11">
        <f t="shared" si="4"/>
        <v>65.634310032725722</v>
      </c>
      <c r="Z24" s="12">
        <f t="shared" si="4"/>
        <v>65.634310032725722</v>
      </c>
    </row>
    <row r="25" spans="1:26" x14ac:dyDescent="0.3">
      <c r="A25" t="s">
        <v>23</v>
      </c>
      <c r="B25" s="20" t="s">
        <v>26</v>
      </c>
      <c r="C25" s="15">
        <f>[3]Borssele_V!$T$13</f>
        <v>52.68</v>
      </c>
      <c r="D25" s="15">
        <f>[3]Borssele_V!$Z$13</f>
        <v>64.616848930631164</v>
      </c>
      <c r="E25" s="15">
        <f>[3]Borssele_V!$Z$16</f>
        <v>20.154178881604579</v>
      </c>
      <c r="F25" s="15">
        <f>[3]Borssele_V!$T$48</f>
        <v>14</v>
      </c>
      <c r="G25" s="15">
        <f t="shared" si="0"/>
        <v>6.1541788816045795</v>
      </c>
      <c r="H25" s="1">
        <v>43191</v>
      </c>
      <c r="I25" s="1">
        <v>43605</v>
      </c>
      <c r="J25" s="1">
        <f>[3]Borssele_V!$T$14</f>
        <v>44378</v>
      </c>
      <c r="K25" s="1"/>
      <c r="L25" s="15">
        <f t="shared" si="5"/>
        <v>64.616848930631164</v>
      </c>
      <c r="N25" s="8">
        <f t="shared" si="1"/>
        <v>43191</v>
      </c>
      <c r="O25" s="9">
        <f t="shared" si="2"/>
        <v>43605</v>
      </c>
      <c r="P25" s="9">
        <f t="shared" si="3"/>
        <v>44378</v>
      </c>
      <c r="Q25" s="9"/>
      <c r="R25" s="11"/>
      <c r="S25" s="11"/>
      <c r="T25" s="11">
        <f>$G25</f>
        <v>6.1541788816045795</v>
      </c>
      <c r="U25" s="11"/>
      <c r="V25" s="11"/>
      <c r="W25" s="10"/>
      <c r="X25" s="11">
        <f t="shared" si="4"/>
        <v>64.616848930631164</v>
      </c>
      <c r="Y25" s="11">
        <f t="shared" si="4"/>
        <v>64.616848930631164</v>
      </c>
      <c r="Z25" s="12">
        <f t="shared" si="4"/>
        <v>64.616848930631164</v>
      </c>
    </row>
    <row r="26" spans="1:26" x14ac:dyDescent="0.3">
      <c r="A26" t="s">
        <v>23</v>
      </c>
      <c r="B26" s="20" t="s">
        <v>27</v>
      </c>
      <c r="C26" s="15">
        <f>[3]HollandseKust_Zuid_I_II!$T$13</f>
        <v>0</v>
      </c>
      <c r="D26" s="15">
        <f>[3]HollandseKust_Zuid_I_II!$Z$13</f>
        <v>58.127637955822401</v>
      </c>
      <c r="E26" s="15">
        <f>[3]HollandseKust_Zuid_I_II!$Z$16</f>
        <v>14</v>
      </c>
      <c r="F26" s="15">
        <f>[3]HollandseKust_Zuid_I_II!$T$48</f>
        <v>14</v>
      </c>
      <c r="G26" s="15">
        <f t="shared" si="0"/>
        <v>0</v>
      </c>
      <c r="H26" s="1">
        <v>43178</v>
      </c>
      <c r="I26" s="1">
        <v>43831</v>
      </c>
      <c r="J26" s="1">
        <f>[3]HollandseKust_Zuid_I_II!$T$14</f>
        <v>44743</v>
      </c>
      <c r="K26" s="1"/>
      <c r="L26" s="15">
        <f t="shared" si="5"/>
        <v>58.127637955822401</v>
      </c>
      <c r="N26" s="8">
        <f t="shared" si="1"/>
        <v>43178</v>
      </c>
      <c r="O26" s="9">
        <f t="shared" si="2"/>
        <v>43831</v>
      </c>
      <c r="P26" s="9">
        <f t="shared" si="3"/>
        <v>44743</v>
      </c>
      <c r="Q26" s="9"/>
      <c r="R26" s="11"/>
      <c r="S26" s="11"/>
      <c r="T26" s="11">
        <f>$G26</f>
        <v>0</v>
      </c>
      <c r="U26" s="11"/>
      <c r="V26" s="11"/>
      <c r="W26" s="10"/>
      <c r="X26" s="11">
        <f t="shared" si="4"/>
        <v>58.127637955822401</v>
      </c>
      <c r="Y26" s="11">
        <f t="shared" si="4"/>
        <v>58.127637955822401</v>
      </c>
      <c r="Z26" s="12">
        <f t="shared" si="4"/>
        <v>58.127637955822401</v>
      </c>
    </row>
    <row r="27" spans="1:26" x14ac:dyDescent="0.3">
      <c r="A27" t="s">
        <v>23</v>
      </c>
      <c r="B27" s="20" t="s">
        <v>52</v>
      </c>
      <c r="C27" s="15">
        <f>[3]HollandseKust_Zuid_III_IV!$T$13</f>
        <v>-0.71525846579920116</v>
      </c>
      <c r="D27" s="15">
        <f>[3]HollandseKust_Zuid_III_IV!$Z$13</f>
        <v>57.798425582545001</v>
      </c>
      <c r="E27" s="15">
        <f>[3]HollandseKust_Zuid_III_IV!$Z$16</f>
        <v>14</v>
      </c>
      <c r="F27" s="15">
        <f>[3]HollandseKust_Zuid_III_IV!$T$48</f>
        <v>14</v>
      </c>
      <c r="G27" s="15">
        <f t="shared" si="0"/>
        <v>0</v>
      </c>
      <c r="H27" s="1">
        <v>43656</v>
      </c>
      <c r="I27" s="1"/>
      <c r="J27" s="1">
        <f>[3]HollandseKust_Zuid_III_IV!$T$14</f>
        <v>45108</v>
      </c>
      <c r="K27" s="1"/>
      <c r="L27" s="15">
        <f t="shared" si="5"/>
        <v>57.798425582545001</v>
      </c>
      <c r="N27" s="8">
        <f t="shared" si="1"/>
        <v>43656</v>
      </c>
      <c r="O27" s="9">
        <f t="shared" si="2"/>
        <v>0</v>
      </c>
      <c r="P27" s="9">
        <f t="shared" si="3"/>
        <v>45108</v>
      </c>
      <c r="Q27" s="9"/>
      <c r="R27" s="11"/>
      <c r="S27" s="11"/>
      <c r="T27" s="11">
        <f>$G27</f>
        <v>0</v>
      </c>
      <c r="U27" s="11"/>
      <c r="V27" s="11"/>
      <c r="W27" s="10"/>
      <c r="X27" s="11">
        <f t="shared" si="4"/>
        <v>57.798425582545001</v>
      </c>
      <c r="Y27" s="11">
        <f t="shared" si="4"/>
        <v>57.798425582545001</v>
      </c>
      <c r="Z27" s="12">
        <f t="shared" si="4"/>
        <v>57.798425582545001</v>
      </c>
    </row>
    <row r="28" spans="1:26" x14ac:dyDescent="0.3">
      <c r="A28" t="s">
        <v>28</v>
      </c>
      <c r="B28" s="22" t="s">
        <v>38</v>
      </c>
      <c r="C28" s="15">
        <f>[4]OWP!$T$13</f>
        <v>0</v>
      </c>
      <c r="D28" s="15">
        <f>[4]OWP!$Z$13</f>
        <v>52.956449695599481</v>
      </c>
      <c r="E28" s="15">
        <f>[4]OWP!$Z$16</f>
        <v>14.465628119556897</v>
      </c>
      <c r="F28" s="15">
        <f>[4]OWP!$T$48</f>
        <v>14.465628119556897</v>
      </c>
      <c r="G28" s="15">
        <f t="shared" si="0"/>
        <v>0</v>
      </c>
      <c r="H28" s="1">
        <v>42826</v>
      </c>
      <c r="I28" s="1">
        <v>44378</v>
      </c>
      <c r="J28" s="1">
        <f>[4]OWP!$T$14</f>
        <v>45292</v>
      </c>
      <c r="K28" s="1"/>
      <c r="L28" s="15">
        <f t="shared" si="5"/>
        <v>52.956449695599481</v>
      </c>
      <c r="N28" s="8">
        <f t="shared" si="1"/>
        <v>42826</v>
      </c>
      <c r="O28" s="9">
        <f t="shared" si="2"/>
        <v>44378</v>
      </c>
      <c r="P28" s="9">
        <f t="shared" si="3"/>
        <v>45292</v>
      </c>
      <c r="Q28" s="9"/>
      <c r="R28" s="11"/>
      <c r="S28" s="11"/>
      <c r="T28" s="11"/>
      <c r="U28" s="11">
        <f t="shared" ref="U28:U35" si="12">$G28</f>
        <v>0</v>
      </c>
      <c r="V28" s="11"/>
      <c r="W28" s="10"/>
      <c r="X28" s="11">
        <f t="shared" ref="X28:Z42" si="13">$L28</f>
        <v>52.956449695599481</v>
      </c>
      <c r="Y28" s="11">
        <f t="shared" si="13"/>
        <v>52.956449695599481</v>
      </c>
      <c r="Z28" s="12">
        <f t="shared" si="13"/>
        <v>52.956449695599481</v>
      </c>
    </row>
    <row r="29" spans="1:26" x14ac:dyDescent="0.3">
      <c r="A29" t="s">
        <v>28</v>
      </c>
      <c r="B29" s="22" t="s">
        <v>36</v>
      </c>
      <c r="C29" s="15">
        <f>[4]BorkumRiffgrundWest_I!$T$13</f>
        <v>0</v>
      </c>
      <c r="D29" s="15">
        <f>[4]BorkumRiffgrundWest_I!$Z$13</f>
        <v>53.229442989220814</v>
      </c>
      <c r="E29" s="15">
        <f>[4]BorkumRiffgrundWest_I!$Z$16</f>
        <v>14.538251837064365</v>
      </c>
      <c r="F29" s="15">
        <f>[4]BorkumRiffgrundWest_I!$T$48</f>
        <v>14.538251837064365</v>
      </c>
      <c r="G29" s="15">
        <f t="shared" si="0"/>
        <v>0</v>
      </c>
      <c r="H29" s="1">
        <v>43191</v>
      </c>
      <c r="I29" s="1">
        <v>44378</v>
      </c>
      <c r="J29" s="1">
        <f>[4]BorkumRiffgrundWest_I!$T$14</f>
        <v>45292</v>
      </c>
      <c r="K29" s="1"/>
      <c r="L29" s="15">
        <f t="shared" si="5"/>
        <v>53.229442989220814</v>
      </c>
      <c r="N29" s="8">
        <f t="shared" si="1"/>
        <v>43191</v>
      </c>
      <c r="O29" s="9">
        <f t="shared" si="2"/>
        <v>44378</v>
      </c>
      <c r="P29" s="9">
        <f t="shared" si="3"/>
        <v>45292</v>
      </c>
      <c r="Q29" s="9"/>
      <c r="R29" s="11"/>
      <c r="S29" s="11"/>
      <c r="T29" s="11"/>
      <c r="U29" s="11">
        <f t="shared" si="12"/>
        <v>0</v>
      </c>
      <c r="V29" s="11"/>
      <c r="W29" s="10"/>
      <c r="X29" s="11">
        <f t="shared" si="13"/>
        <v>53.229442989220814</v>
      </c>
      <c r="Y29" s="11">
        <f t="shared" si="13"/>
        <v>53.229442989220814</v>
      </c>
      <c r="Z29" s="12">
        <f t="shared" si="13"/>
        <v>53.229442989220814</v>
      </c>
    </row>
    <row r="30" spans="1:26" x14ac:dyDescent="0.3">
      <c r="A30" t="s">
        <v>28</v>
      </c>
      <c r="B30" s="22" t="s">
        <v>39</v>
      </c>
      <c r="C30" s="15">
        <f>[4]GodeWind3!$T$13</f>
        <v>60</v>
      </c>
      <c r="D30" s="15">
        <f>[4]GodeWind3!$Z$13</f>
        <v>68.462671957141197</v>
      </c>
      <c r="E30" s="15">
        <f>[4]GodeWind3!$Z$16</f>
        <v>29.441846763114391</v>
      </c>
      <c r="F30" s="15">
        <f>[4]GodeWind3!$T$48</f>
        <v>14.195841288845912</v>
      </c>
      <c r="G30" s="15">
        <f t="shared" si="0"/>
        <v>15.246005474268479</v>
      </c>
      <c r="H30" s="1">
        <v>42826</v>
      </c>
      <c r="I30" s="1">
        <v>44378</v>
      </c>
      <c r="J30" s="1">
        <f>[4]GodeWind3!$T$14</f>
        <v>44927</v>
      </c>
      <c r="K30" s="1"/>
      <c r="L30" s="15">
        <f t="shared" si="5"/>
        <v>68.462671957141197</v>
      </c>
      <c r="N30" s="8">
        <f t="shared" si="1"/>
        <v>42826</v>
      </c>
      <c r="O30" s="9">
        <f t="shared" si="2"/>
        <v>44378</v>
      </c>
      <c r="P30" s="9">
        <f t="shared" si="3"/>
        <v>44927</v>
      </c>
      <c r="Q30" s="9"/>
      <c r="R30" s="11"/>
      <c r="S30" s="11"/>
      <c r="T30" s="11"/>
      <c r="U30" s="11">
        <f t="shared" si="12"/>
        <v>15.246005474268479</v>
      </c>
      <c r="V30" s="11"/>
      <c r="W30" s="10"/>
      <c r="X30" s="11">
        <f t="shared" si="13"/>
        <v>68.462671957141197</v>
      </c>
      <c r="Y30" s="11">
        <f t="shared" si="13"/>
        <v>68.462671957141197</v>
      </c>
      <c r="Z30" s="12">
        <f t="shared" si="13"/>
        <v>68.462671957141197</v>
      </c>
    </row>
    <row r="31" spans="1:26" x14ac:dyDescent="0.3">
      <c r="A31" t="s">
        <v>28</v>
      </c>
      <c r="B31" s="22" t="s">
        <v>40</v>
      </c>
      <c r="C31" s="15">
        <f>[4]HeDreiht!$T$13</f>
        <v>0</v>
      </c>
      <c r="D31" s="15">
        <f>[4]HeDreiht!$Z$13</f>
        <v>55.772055223703688</v>
      </c>
      <c r="E31" s="15">
        <f>[4]HeDreiht!$Z$16</f>
        <v>17.378967855616594</v>
      </c>
      <c r="F31" s="15">
        <f>[4]HeDreiht!$T$48</f>
        <v>17.378967855616597</v>
      </c>
      <c r="G31" s="15">
        <f t="shared" si="0"/>
        <v>0</v>
      </c>
      <c r="H31" s="1">
        <v>42826</v>
      </c>
      <c r="I31" s="1">
        <v>45108</v>
      </c>
      <c r="J31" s="1">
        <f>[4]HeDreiht!$T$14</f>
        <v>45658</v>
      </c>
      <c r="K31" s="1"/>
      <c r="L31" s="15">
        <f t="shared" si="5"/>
        <v>55.772055223703688</v>
      </c>
      <c r="N31" s="8">
        <f t="shared" si="1"/>
        <v>42826</v>
      </c>
      <c r="O31" s="9">
        <f t="shared" si="2"/>
        <v>45108</v>
      </c>
      <c r="P31" s="9">
        <f t="shared" si="3"/>
        <v>45658</v>
      </c>
      <c r="Q31" s="9"/>
      <c r="R31" s="11"/>
      <c r="S31" s="11"/>
      <c r="T31" s="11"/>
      <c r="U31" s="11">
        <f t="shared" si="12"/>
        <v>0</v>
      </c>
      <c r="V31" s="11"/>
      <c r="W31" s="10"/>
      <c r="X31" s="11">
        <f t="shared" si="13"/>
        <v>55.772055223703688</v>
      </c>
      <c r="Y31" s="11">
        <f t="shared" si="13"/>
        <v>55.772055223703688</v>
      </c>
      <c r="Z31" s="12">
        <f t="shared" si="13"/>
        <v>55.772055223703688</v>
      </c>
    </row>
    <row r="32" spans="1:26" x14ac:dyDescent="0.3">
      <c r="A32" t="s">
        <v>28</v>
      </c>
      <c r="B32" s="22" t="s">
        <v>41</v>
      </c>
      <c r="C32" s="15">
        <f>[4]BalticEagle!$T$13</f>
        <v>64.599999999999994</v>
      </c>
      <c r="D32" s="15">
        <f>[4]BalticEagle!$Z$13</f>
        <v>80.146536846073616</v>
      </c>
      <c r="E32" s="15">
        <f>[4]BalticEagle!$Z$16</f>
        <v>41.000236510411213</v>
      </c>
      <c r="F32" s="15">
        <f>[4]BalticEagle!$T$48</f>
        <v>22.597630649245836</v>
      </c>
      <c r="G32" s="15">
        <f t="shared" si="0"/>
        <v>18.402605861165377</v>
      </c>
      <c r="H32" s="1">
        <v>43191</v>
      </c>
      <c r="I32" s="1">
        <v>44013</v>
      </c>
      <c r="J32" s="1">
        <f>[4]BalticEagle!$T$14</f>
        <v>44562</v>
      </c>
      <c r="K32" s="1"/>
      <c r="L32" s="15">
        <f t="shared" si="5"/>
        <v>80.146536846073616</v>
      </c>
      <c r="N32" s="8">
        <f t="shared" si="1"/>
        <v>43191</v>
      </c>
      <c r="O32" s="9">
        <f t="shared" si="2"/>
        <v>44013</v>
      </c>
      <c r="P32" s="9">
        <f t="shared" si="3"/>
        <v>44562</v>
      </c>
      <c r="Q32" s="9"/>
      <c r="R32" s="11"/>
      <c r="S32" s="11"/>
      <c r="T32" s="11"/>
      <c r="U32" s="11">
        <f t="shared" si="12"/>
        <v>18.402605861165377</v>
      </c>
      <c r="V32" s="11"/>
      <c r="W32" s="10"/>
      <c r="X32" s="11">
        <f t="shared" si="13"/>
        <v>80.146536846073616</v>
      </c>
      <c r="Y32" s="11">
        <f t="shared" si="13"/>
        <v>80.146536846073616</v>
      </c>
      <c r="Z32" s="12">
        <f t="shared" si="13"/>
        <v>80.146536846073616</v>
      </c>
    </row>
    <row r="33" spans="1:26" x14ac:dyDescent="0.3">
      <c r="A33" t="s">
        <v>28</v>
      </c>
      <c r="B33" s="22" t="s">
        <v>42</v>
      </c>
      <c r="C33" s="15">
        <f>[4]GodeWind4!$T$13</f>
        <v>98.3</v>
      </c>
      <c r="D33" s="15">
        <f>[4]GodeWind4!$Z$13</f>
        <v>98.567364193750635</v>
      </c>
      <c r="E33" s="15">
        <f>[4]GodeWind4!$Z$16</f>
        <v>59.555671100186281</v>
      </c>
      <c r="F33" s="15">
        <f>[4]GodeWind4!$T$48</f>
        <v>14.085310925409653</v>
      </c>
      <c r="G33" s="15">
        <f t="shared" si="0"/>
        <v>45.47036017477663</v>
      </c>
      <c r="H33" s="1">
        <v>43191</v>
      </c>
      <c r="I33" s="1">
        <v>44378</v>
      </c>
      <c r="J33" s="1">
        <f>[4]GodeWind4!$T$14</f>
        <v>44927</v>
      </c>
      <c r="K33" s="1"/>
      <c r="L33" s="15">
        <f t="shared" si="5"/>
        <v>98.567364193750635</v>
      </c>
      <c r="N33" s="8">
        <f t="shared" si="1"/>
        <v>43191</v>
      </c>
      <c r="O33" s="9">
        <f t="shared" si="2"/>
        <v>44378</v>
      </c>
      <c r="P33" s="9">
        <f t="shared" si="3"/>
        <v>44927</v>
      </c>
      <c r="Q33" s="9"/>
      <c r="R33" s="11"/>
      <c r="S33" s="11"/>
      <c r="T33" s="11"/>
      <c r="U33" s="11">
        <f t="shared" si="12"/>
        <v>45.47036017477663</v>
      </c>
      <c r="V33" s="11"/>
      <c r="W33" s="10"/>
      <c r="X33" s="11">
        <f t="shared" si="13"/>
        <v>98.567364193750635</v>
      </c>
      <c r="Y33" s="11">
        <f t="shared" si="13"/>
        <v>98.567364193750635</v>
      </c>
      <c r="Z33" s="12">
        <f t="shared" si="13"/>
        <v>98.567364193750635</v>
      </c>
    </row>
    <row r="34" spans="1:26" x14ac:dyDescent="0.3">
      <c r="A34" t="s">
        <v>28</v>
      </c>
      <c r="B34" s="22" t="s">
        <v>43</v>
      </c>
      <c r="C34" s="15">
        <f>[4]WikingerSüd!$T$13</f>
        <v>0</v>
      </c>
      <c r="D34" s="15">
        <f>[4]WikingerSüd!$Z$13</f>
        <v>65.518809420326463</v>
      </c>
      <c r="E34" s="15">
        <f>[4]WikingerSüd!$Z$16</f>
        <v>26.350932817481471</v>
      </c>
      <c r="F34" s="15">
        <f>[4]WikingerSüd!$T$48</f>
        <v>26.350932817481471</v>
      </c>
      <c r="G34" s="15">
        <f t="shared" si="0"/>
        <v>0</v>
      </c>
      <c r="H34" s="1">
        <v>43191</v>
      </c>
      <c r="I34" s="1">
        <v>44013</v>
      </c>
      <c r="J34" s="1">
        <f>[4]WikingerSüd!$T$14</f>
        <v>44562</v>
      </c>
      <c r="K34" s="1"/>
      <c r="L34" s="15">
        <f t="shared" si="5"/>
        <v>65.518809420326463</v>
      </c>
      <c r="N34" s="8">
        <f t="shared" si="1"/>
        <v>43191</v>
      </c>
      <c r="O34" s="9">
        <f t="shared" si="2"/>
        <v>44013</v>
      </c>
      <c r="P34" s="9">
        <f t="shared" si="3"/>
        <v>44562</v>
      </c>
      <c r="Q34" s="9"/>
      <c r="R34" s="11"/>
      <c r="S34" s="11"/>
      <c r="T34" s="11"/>
      <c r="U34" s="11">
        <f t="shared" si="12"/>
        <v>0</v>
      </c>
      <c r="V34" s="11"/>
      <c r="W34" s="10"/>
      <c r="X34" s="11">
        <f t="shared" si="13"/>
        <v>65.518809420326463</v>
      </c>
      <c r="Y34" s="11">
        <f t="shared" si="13"/>
        <v>65.518809420326463</v>
      </c>
      <c r="Z34" s="12">
        <f t="shared" si="13"/>
        <v>65.518809420326463</v>
      </c>
    </row>
    <row r="35" spans="1:26" x14ac:dyDescent="0.3">
      <c r="A35" t="s">
        <v>28</v>
      </c>
      <c r="B35" s="22" t="s">
        <v>37</v>
      </c>
      <c r="C35" s="15">
        <f>[4]BorkumRiffgrundWest_II!$T$13</f>
        <v>0</v>
      </c>
      <c r="D35" s="15">
        <f>[4]BorkumRiffgrundWest_II!$Z$13</f>
        <v>52.514052245828815</v>
      </c>
      <c r="E35" s="15">
        <f>[4]BorkumRiffgrundWest_II!$Z$16</f>
        <v>14.074953552594252</v>
      </c>
      <c r="F35" s="15">
        <f>[4]BorkumRiffgrundWest_II!$T$48</f>
        <v>14.074953552594252</v>
      </c>
      <c r="G35" s="15">
        <f t="shared" si="0"/>
        <v>0</v>
      </c>
      <c r="H35" s="1">
        <v>42826</v>
      </c>
      <c r="I35" s="1">
        <v>44378</v>
      </c>
      <c r="J35" s="1">
        <f>[4]BorkumRiffgrundWest_II!$T$14</f>
        <v>45292</v>
      </c>
      <c r="K35" s="1"/>
      <c r="L35" s="15">
        <f t="shared" si="5"/>
        <v>52.514052245828815</v>
      </c>
      <c r="N35" s="8">
        <f t="shared" si="1"/>
        <v>42826</v>
      </c>
      <c r="O35" s="9">
        <f t="shared" si="2"/>
        <v>44378</v>
      </c>
      <c r="P35" s="9">
        <f t="shared" si="3"/>
        <v>45292</v>
      </c>
      <c r="Q35" s="9"/>
      <c r="R35" s="11"/>
      <c r="S35" s="11"/>
      <c r="T35" s="11"/>
      <c r="U35" s="11">
        <f t="shared" si="12"/>
        <v>0</v>
      </c>
      <c r="V35" s="11"/>
      <c r="W35" s="10"/>
      <c r="X35" s="11">
        <f t="shared" si="13"/>
        <v>52.514052245828815</v>
      </c>
      <c r="Y35" s="11">
        <f t="shared" si="13"/>
        <v>52.514052245828815</v>
      </c>
      <c r="Z35" s="12">
        <f t="shared" si="13"/>
        <v>52.514052245828815</v>
      </c>
    </row>
    <row r="36" spans="1:26" x14ac:dyDescent="0.3">
      <c r="A36" t="s">
        <v>29</v>
      </c>
      <c r="B36" s="21" t="s">
        <v>59</v>
      </c>
      <c r="C36" s="15">
        <f>[5]Anholt!$T$13</f>
        <v>140.93</v>
      </c>
      <c r="D36" s="15">
        <f>[5]Anholt!$Z$13</f>
        <v>110.37213270626785</v>
      </c>
      <c r="E36" s="15">
        <f>[5]Anholt!$Z$16</f>
        <v>73.655166312798116</v>
      </c>
      <c r="F36" s="15">
        <f>[5]Anholt!$T$49</f>
        <v>14</v>
      </c>
      <c r="G36" s="15">
        <f t="shared" ref="G36" si="14">E36-F36</f>
        <v>59.655166312798116</v>
      </c>
      <c r="H36" s="1">
        <v>40269</v>
      </c>
      <c r="I36" s="1">
        <v>40725</v>
      </c>
      <c r="J36" s="1">
        <f>[5]Anholt!$T$14</f>
        <v>41456</v>
      </c>
      <c r="K36" s="1"/>
      <c r="L36" s="15">
        <f t="shared" ref="L36" si="15">D36</f>
        <v>110.37213270626785</v>
      </c>
      <c r="N36" s="8">
        <f t="shared" si="1"/>
        <v>40269</v>
      </c>
      <c r="O36" s="9">
        <f t="shared" si="2"/>
        <v>40725</v>
      </c>
      <c r="P36" s="9"/>
      <c r="Q36" s="9"/>
      <c r="R36" s="11"/>
      <c r="S36" s="11"/>
      <c r="T36" s="11"/>
      <c r="U36" s="11"/>
      <c r="V36" s="11">
        <f t="shared" ref="V36:V42" si="16">$G36</f>
        <v>59.655166312798116</v>
      </c>
      <c r="W36" s="10"/>
      <c r="X36" s="11">
        <f t="shared" si="13"/>
        <v>110.37213270626785</v>
      </c>
      <c r="Y36" s="11">
        <f t="shared" si="13"/>
        <v>110.37213270626785</v>
      </c>
      <c r="Z36" s="12">
        <f t="shared" si="13"/>
        <v>110.37213270626785</v>
      </c>
    </row>
    <row r="37" spans="1:26" x14ac:dyDescent="0.3">
      <c r="A37" t="s">
        <v>29</v>
      </c>
      <c r="B37" s="21" t="s">
        <v>30</v>
      </c>
      <c r="C37" s="15">
        <f>[5]HornsRev2!$T$13</f>
        <v>69.459999999999994</v>
      </c>
      <c r="D37" s="15">
        <f>[5]HornsRev2!$Z$13</f>
        <v>64.14800105021942</v>
      </c>
      <c r="E37" s="15">
        <f>[5]HornsRev2!$Z$16</f>
        <v>26.740275838875242</v>
      </c>
      <c r="F37" s="15">
        <f>[5]HornsRev2!$T$49</f>
        <v>10</v>
      </c>
      <c r="G37" s="15">
        <f t="shared" si="0"/>
        <v>16.740275838875242</v>
      </c>
      <c r="H37" s="1">
        <v>38384</v>
      </c>
      <c r="I37" s="1">
        <v>39264</v>
      </c>
      <c r="J37" s="1">
        <f>[5]HornsRev2!$T$14</f>
        <v>40073</v>
      </c>
      <c r="K37" s="1"/>
      <c r="L37" s="15">
        <f t="shared" si="5"/>
        <v>64.14800105021942</v>
      </c>
      <c r="N37" s="8">
        <f t="shared" si="1"/>
        <v>38384</v>
      </c>
      <c r="O37" s="9">
        <f t="shared" si="2"/>
        <v>39264</v>
      </c>
      <c r="P37" s="9">
        <f t="shared" si="3"/>
        <v>40073</v>
      </c>
      <c r="Q37" s="9"/>
      <c r="R37" s="11"/>
      <c r="S37" s="11"/>
      <c r="T37" s="11"/>
      <c r="U37" s="11"/>
      <c r="V37" s="11">
        <f t="shared" si="16"/>
        <v>16.740275838875242</v>
      </c>
      <c r="W37" s="10"/>
      <c r="X37" s="11">
        <f t="shared" si="13"/>
        <v>64.14800105021942</v>
      </c>
      <c r="Y37" s="11">
        <f t="shared" si="13"/>
        <v>64.14800105021942</v>
      </c>
      <c r="Z37" s="12">
        <f t="shared" si="13"/>
        <v>64.14800105021942</v>
      </c>
    </row>
    <row r="38" spans="1:26" x14ac:dyDescent="0.3">
      <c r="A38" t="s">
        <v>29</v>
      </c>
      <c r="B38" s="21" t="s">
        <v>31</v>
      </c>
      <c r="C38" s="15">
        <f>[5]HornsRev3!$T$13</f>
        <v>103.25</v>
      </c>
      <c r="D38" s="15">
        <f>[5]HornsRev3!$Z$13</f>
        <v>84.300455619341903</v>
      </c>
      <c r="E38" s="15">
        <f>[5]HornsRev3!$Z$16</f>
        <v>49.593894381317931</v>
      </c>
      <c r="F38" s="15">
        <f>[5]HornsRev3!$T$48</f>
        <v>10</v>
      </c>
      <c r="G38" s="15">
        <f t="shared" si="0"/>
        <v>39.593894381317931</v>
      </c>
      <c r="H38" s="1">
        <v>42036</v>
      </c>
      <c r="I38" s="1">
        <v>42036</v>
      </c>
      <c r="J38" s="1">
        <f>[5]HornsRev3!$T$14</f>
        <v>43678</v>
      </c>
      <c r="K38" s="1"/>
      <c r="L38" s="15">
        <f t="shared" si="5"/>
        <v>84.300455619341903</v>
      </c>
      <c r="N38" s="8">
        <f t="shared" si="1"/>
        <v>42036</v>
      </c>
      <c r="O38" s="9">
        <f t="shared" si="2"/>
        <v>42036</v>
      </c>
      <c r="P38" s="9">
        <f t="shared" si="3"/>
        <v>43678</v>
      </c>
      <c r="Q38" s="9"/>
      <c r="R38" s="11"/>
      <c r="S38" s="11"/>
      <c r="T38" s="11"/>
      <c r="U38" s="11"/>
      <c r="V38" s="11">
        <f t="shared" si="16"/>
        <v>39.593894381317931</v>
      </c>
      <c r="W38" s="10"/>
      <c r="X38" s="11">
        <f t="shared" si="13"/>
        <v>84.300455619341903</v>
      </c>
      <c r="Y38" s="11">
        <f t="shared" si="13"/>
        <v>84.300455619341903</v>
      </c>
      <c r="Z38" s="12">
        <f t="shared" si="13"/>
        <v>84.300455619341903</v>
      </c>
    </row>
    <row r="39" spans="1:26" x14ac:dyDescent="0.3">
      <c r="A39" t="s">
        <v>29</v>
      </c>
      <c r="B39" s="21" t="s">
        <v>32</v>
      </c>
      <c r="C39" s="15">
        <f>[5]KriegersFlak!$T$13</f>
        <v>49.88</v>
      </c>
      <c r="D39" s="15">
        <f>[5]KriegersFlak!$Z$13</f>
        <v>51.619493324018308</v>
      </c>
      <c r="E39" s="15">
        <f>[5]KriegersFlak!$Z$16</f>
        <v>15.824969973378856</v>
      </c>
      <c r="F39" s="15">
        <f>[5]KriegersFlak!$T$48</f>
        <v>10</v>
      </c>
      <c r="G39" s="15">
        <f t="shared" si="0"/>
        <v>5.824969973378856</v>
      </c>
      <c r="H39" s="1">
        <v>42675</v>
      </c>
      <c r="I39" s="1"/>
      <c r="J39" s="1">
        <f>[5]KriegersFlak!$T$14</f>
        <v>44561</v>
      </c>
      <c r="K39" s="1"/>
      <c r="L39" s="15">
        <f t="shared" si="5"/>
        <v>51.619493324018308</v>
      </c>
      <c r="N39" s="8">
        <f>H39</f>
        <v>42675</v>
      </c>
      <c r="O39" s="9"/>
      <c r="P39" s="9">
        <f>J39</f>
        <v>44561</v>
      </c>
      <c r="Q39" s="9"/>
      <c r="R39" s="11"/>
      <c r="S39" s="11"/>
      <c r="T39" s="11"/>
      <c r="U39" s="11"/>
      <c r="V39" s="11">
        <f t="shared" si="16"/>
        <v>5.824969973378856</v>
      </c>
      <c r="W39" s="10"/>
      <c r="X39" s="11">
        <f t="shared" si="13"/>
        <v>51.619493324018308</v>
      </c>
      <c r="Y39" s="11">
        <f t="shared" si="13"/>
        <v>51.619493324018308</v>
      </c>
      <c r="Z39" s="12">
        <f t="shared" si="13"/>
        <v>51.619493324018308</v>
      </c>
    </row>
    <row r="40" spans="1:26" x14ac:dyDescent="0.3">
      <c r="A40" t="s">
        <v>29</v>
      </c>
      <c r="B40" s="21" t="s">
        <v>33</v>
      </c>
      <c r="C40" s="15">
        <f>[5]Rødsand2_II!$T$13</f>
        <v>84.34</v>
      </c>
      <c r="D40" s="15">
        <f>[5]Rødsand2_II!$Z$13</f>
        <v>76.332271895654529</v>
      </c>
      <c r="E40" s="15">
        <f>[5]Rødsand2_II!$Z$16</f>
        <v>36.557553648159185</v>
      </c>
      <c r="F40" s="15">
        <f>[5]Rødsand2_II!$T$49</f>
        <v>10</v>
      </c>
      <c r="G40" s="15">
        <f t="shared" si="0"/>
        <v>26.557553648159185</v>
      </c>
      <c r="H40" s="1">
        <v>38838</v>
      </c>
      <c r="I40" s="1">
        <v>39873</v>
      </c>
      <c r="J40" s="1">
        <f>[5]Rødsand2_II!$T$14</f>
        <v>40452</v>
      </c>
      <c r="K40" s="1"/>
      <c r="L40" s="15">
        <f t="shared" si="5"/>
        <v>76.332271895654529</v>
      </c>
      <c r="N40" s="8">
        <f>H40</f>
        <v>38838</v>
      </c>
      <c r="O40" s="9">
        <f>I40</f>
        <v>39873</v>
      </c>
      <c r="P40" s="9">
        <f>J40</f>
        <v>40452</v>
      </c>
      <c r="Q40" s="9"/>
      <c r="R40" s="11"/>
      <c r="S40" s="11"/>
      <c r="T40" s="11"/>
      <c r="U40" s="11"/>
      <c r="V40" s="11">
        <f t="shared" si="16"/>
        <v>26.557553648159185</v>
      </c>
      <c r="W40" s="10"/>
      <c r="X40" s="11">
        <f t="shared" si="13"/>
        <v>76.332271895654529</v>
      </c>
      <c r="Y40" s="11">
        <f t="shared" si="13"/>
        <v>76.332271895654529</v>
      </c>
      <c r="Z40" s="12">
        <f t="shared" si="13"/>
        <v>76.332271895654529</v>
      </c>
    </row>
    <row r="41" spans="1:26" x14ac:dyDescent="0.3">
      <c r="A41" t="s">
        <v>29</v>
      </c>
      <c r="B41" s="21" t="s">
        <v>34</v>
      </c>
      <c r="C41" s="15">
        <f>[5]VesterhavNord!$T$13</f>
        <v>63.69</v>
      </c>
      <c r="D41" s="15">
        <f>[5]VesterhavNord!$Z$13</f>
        <v>59.26601723248978</v>
      </c>
      <c r="E41" s="15">
        <f>[5]VesterhavNord!$Z$16</f>
        <v>25.648206403759048</v>
      </c>
      <c r="F41" s="15">
        <f>[5]VesterhavNord!$T$48</f>
        <v>10</v>
      </c>
      <c r="G41" s="15">
        <f t="shared" si="0"/>
        <v>15.648206403759048</v>
      </c>
      <c r="H41" s="1">
        <v>42644</v>
      </c>
      <c r="I41" s="1"/>
      <c r="J41" s="1">
        <f>[5]VesterhavNord!$T$14</f>
        <v>45108</v>
      </c>
      <c r="K41" s="1"/>
      <c r="L41" s="15">
        <f t="shared" si="5"/>
        <v>59.26601723248978</v>
      </c>
      <c r="N41" s="8">
        <f>H41</f>
        <v>42644</v>
      </c>
      <c r="O41" s="9"/>
      <c r="P41" s="9">
        <f>J41</f>
        <v>45108</v>
      </c>
      <c r="Q41" s="9"/>
      <c r="R41" s="11"/>
      <c r="S41" s="11"/>
      <c r="T41" s="11"/>
      <c r="U41" s="11"/>
      <c r="V41" s="11">
        <f t="shared" si="16"/>
        <v>15.648206403759048</v>
      </c>
      <c r="W41" s="10"/>
      <c r="X41" s="11">
        <f t="shared" si="13"/>
        <v>59.26601723248978</v>
      </c>
      <c r="Y41" s="11">
        <f t="shared" si="13"/>
        <v>59.26601723248978</v>
      </c>
      <c r="Z41" s="12">
        <f t="shared" si="13"/>
        <v>59.26601723248978</v>
      </c>
    </row>
    <row r="42" spans="1:26" ht="15" thickBot="1" x14ac:dyDescent="0.35">
      <c r="A42" t="s">
        <v>29</v>
      </c>
      <c r="B42" s="21" t="s">
        <v>35</v>
      </c>
      <c r="C42" s="15">
        <f>[5]VesterhavSyd!$T$13</f>
        <v>63.69</v>
      </c>
      <c r="D42" s="15">
        <f>[5]VesterhavSyd!$Z$13</f>
        <v>58.981648469703245</v>
      </c>
      <c r="E42" s="15">
        <f>[5]VesterhavSyd!$Z$16</f>
        <v>25.563037096979983</v>
      </c>
      <c r="F42" s="15">
        <f>[5]VesterhavSyd!$T$48</f>
        <v>10</v>
      </c>
      <c r="G42" s="15">
        <f t="shared" si="0"/>
        <v>15.563037096979983</v>
      </c>
      <c r="H42" s="1">
        <v>42644</v>
      </c>
      <c r="I42" s="1"/>
      <c r="J42" s="1">
        <f>[5]VesterhavSyd!$T$14</f>
        <v>45108</v>
      </c>
      <c r="K42" s="1"/>
      <c r="L42" s="15">
        <f t="shared" si="5"/>
        <v>58.981648469703245</v>
      </c>
      <c r="N42" s="18">
        <f>H42</f>
        <v>42644</v>
      </c>
      <c r="O42" s="19"/>
      <c r="P42" s="19">
        <f>J42</f>
        <v>45108</v>
      </c>
      <c r="Q42" s="19"/>
      <c r="R42" s="16"/>
      <c r="S42" s="16"/>
      <c r="T42" s="16"/>
      <c r="U42" s="16"/>
      <c r="V42" s="16">
        <f t="shared" si="16"/>
        <v>15.563037096979983</v>
      </c>
      <c r="W42" s="13"/>
      <c r="X42" s="16">
        <f t="shared" si="13"/>
        <v>58.981648469703245</v>
      </c>
      <c r="Y42" s="16">
        <f t="shared" si="13"/>
        <v>58.981648469703245</v>
      </c>
      <c r="Z42" s="17">
        <f t="shared" si="13"/>
        <v>58.981648469703245</v>
      </c>
    </row>
  </sheetData>
  <conditionalFormatting sqref="E28:G35 E2:G6 E13:G26 E37:G42">
    <cfRule type="cellIs" dxfId="14" priority="83" operator="lessThan">
      <formula>0</formula>
    </cfRule>
  </conditionalFormatting>
  <conditionalFormatting sqref="L2:L35 L37:L42">
    <cfRule type="cellIs" dxfId="13" priority="82" operator="lessThan">
      <formula>0</formula>
    </cfRule>
  </conditionalFormatting>
  <conditionalFormatting sqref="E27:G27">
    <cfRule type="cellIs" dxfId="12" priority="78" operator="lessThan">
      <formula>0</formula>
    </cfRule>
  </conditionalFormatting>
  <conditionalFormatting sqref="C2:C6 C13:C35 C37:C42">
    <cfRule type="cellIs" dxfId="11" priority="72" operator="lessThan">
      <formula>0</formula>
    </cfRule>
  </conditionalFormatting>
  <conditionalFormatting sqref="D2:D6 D13:D35 D37:D42">
    <cfRule type="cellIs" dxfId="10" priority="71" operator="lessThan">
      <formula>0</formula>
    </cfRule>
  </conditionalFormatting>
  <conditionalFormatting sqref="E7:G7">
    <cfRule type="cellIs" dxfId="9" priority="10" operator="lessThan">
      <formula>0</formula>
    </cfRule>
  </conditionalFormatting>
  <conditionalFormatting sqref="C7">
    <cfRule type="cellIs" dxfId="8" priority="9" operator="lessThan">
      <formula>0</formula>
    </cfRule>
  </conditionalFormatting>
  <conditionalFormatting sqref="D7">
    <cfRule type="cellIs" dxfId="7" priority="8" operator="lessThan">
      <formula>0</formula>
    </cfRule>
  </conditionalFormatting>
  <conditionalFormatting sqref="E8:G12">
    <cfRule type="cellIs" dxfId="6" priority="7" operator="lessThan">
      <formula>0</formula>
    </cfRule>
  </conditionalFormatting>
  <conditionalFormatting sqref="C8:C12">
    <cfRule type="cellIs" dxfId="5" priority="6" operator="lessThan">
      <formula>0</formula>
    </cfRule>
  </conditionalFormatting>
  <conditionalFormatting sqref="D8:D12">
    <cfRule type="cellIs" dxfId="4" priority="5" operator="lessThan">
      <formula>0</formula>
    </cfRule>
  </conditionalFormatting>
  <conditionalFormatting sqref="E36:G36">
    <cfRule type="cellIs" dxfId="3" priority="4" operator="lessThan">
      <formula>0</formula>
    </cfRule>
  </conditionalFormatting>
  <conditionalFormatting sqref="L36">
    <cfRule type="cellIs" dxfId="2" priority="3" operator="lessThan">
      <formula>0</formula>
    </cfRule>
  </conditionalFormatting>
  <conditionalFormatting sqref="C36">
    <cfRule type="cellIs" dxfId="1" priority="2" operator="lessThan">
      <formula>0</formula>
    </cfRule>
  </conditionalFormatting>
  <conditionalFormatting sqref="D36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Jansen, Malte</dc:creator>
  <cp:lastModifiedBy>Malte Jansen</cp:lastModifiedBy>
  <cp:lastPrinted>2019-10-06T17:50:11Z</cp:lastPrinted>
  <dcterms:created xsi:type="dcterms:W3CDTF">2019-03-22T14:25:20Z</dcterms:created>
  <dcterms:modified xsi:type="dcterms:W3CDTF">2020-04-01T13:01:42Z</dcterms:modified>
</cp:coreProperties>
</file>